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nhumbatova/Downloads/"/>
    </mc:Choice>
  </mc:AlternateContent>
  <xr:revisionPtr revIDLastSave="0" documentId="13_ncr:1_{EC9D7C0C-566E-9F44-BF7B-809148BA479E}" xr6:coauthVersionLast="45" xr6:coauthVersionMax="45" xr10:uidLastSave="{00000000-0000-0000-0000-000000000000}"/>
  <bookViews>
    <workbookView xWindow="0" yWindow="460" windowWidth="33600" windowHeight="18860" activeTab="2" xr2:uid="{00000000-000D-0000-FFFF-FFFF00000000}"/>
  </bookViews>
  <sheets>
    <sheet name="FULL" sheetId="2" state="hidden" r:id="rId1"/>
    <sheet name="FULL (20)" sheetId="3" r:id="rId2"/>
    <sheet name="orig_GT_results_full_summary" sheetId="4" r:id="rId3"/>
    <sheet name="alt_GT_results_full" sheetId="6" state="hidden" r:id="rId4"/>
    <sheet name="alt_GT_results_summary" sheetId="7" state="hidden" r:id="rId5"/>
    <sheet name="orig_altGT_results_full" sheetId="8" r:id="rId6"/>
    <sheet name="orig_altGT_results_summary" sheetId="9" r:id="rId7"/>
    <sheet name="new_res_table" sheetId="10" r:id="rId8"/>
    <sheet name="Timing" sheetId="11" state="hidden" r:id="rId9"/>
    <sheet name="Timing (20)" sheetId="12" r:id="rId10"/>
    <sheet name="NeuraLintTime" sheetId="15" state="hidden" r:id="rId11"/>
  </sheets>
  <definedNames>
    <definedName name="_xlnm._FilterDatabase" localSheetId="3" hidden="1">alt_GT_results_full!$A$1:$AK$1155</definedName>
    <definedName name="_xlnm._FilterDatabase" localSheetId="5" hidden="1">orig_altGT_results_full!$A$1:$AK$1177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5" i="4" l="1"/>
  <c r="T7" i="4"/>
  <c r="L5" i="4"/>
  <c r="D81" i="15"/>
  <c r="C81" i="15"/>
  <c r="B81" i="15"/>
  <c r="A81" i="15"/>
  <c r="D72" i="15"/>
  <c r="C72" i="15"/>
  <c r="B72" i="15"/>
  <c r="A72" i="15"/>
  <c r="F25" i="12"/>
  <c r="E25" i="12"/>
  <c r="D25" i="12"/>
  <c r="C25" i="12"/>
  <c r="H25" i="12" s="1"/>
  <c r="H24" i="12"/>
  <c r="H23" i="12"/>
  <c r="H22" i="12"/>
  <c r="H21" i="12"/>
  <c r="F20" i="12"/>
  <c r="E20" i="12"/>
  <c r="D20" i="12"/>
  <c r="C20" i="12"/>
  <c r="H20" i="12" s="1"/>
  <c r="H19" i="12"/>
  <c r="H18" i="12"/>
  <c r="H17" i="12"/>
  <c r="H16" i="12"/>
  <c r="H15" i="12"/>
  <c r="H14" i="12"/>
  <c r="H13" i="12"/>
  <c r="H12" i="12"/>
  <c r="H11" i="12"/>
  <c r="H10" i="12"/>
  <c r="H9" i="12"/>
  <c r="H8" i="12"/>
  <c r="H7" i="12"/>
  <c r="H6" i="12"/>
  <c r="H5" i="12"/>
  <c r="H4" i="12"/>
  <c r="H3" i="12"/>
  <c r="H2" i="12"/>
  <c r="I23" i="11"/>
  <c r="I22" i="11"/>
  <c r="I21" i="11"/>
  <c r="I20" i="11"/>
  <c r="I19" i="11"/>
  <c r="I18" i="11"/>
  <c r="I17" i="11"/>
  <c r="I16" i="11"/>
  <c r="I15" i="11"/>
  <c r="I14" i="11"/>
  <c r="I13" i="11"/>
  <c r="I12" i="11"/>
  <c r="I11" i="11"/>
  <c r="I10" i="11"/>
  <c r="I9" i="11"/>
  <c r="I8" i="11"/>
  <c r="I7" i="11"/>
  <c r="I6" i="11"/>
  <c r="I5" i="11"/>
  <c r="I4" i="11"/>
  <c r="I3" i="11"/>
  <c r="I2" i="11"/>
  <c r="K83" i="9"/>
  <c r="H83" i="9"/>
  <c r="E83" i="9"/>
  <c r="K82" i="9"/>
  <c r="H82" i="9"/>
  <c r="E82" i="9"/>
  <c r="K81" i="9"/>
  <c r="H81" i="9"/>
  <c r="E81" i="9"/>
  <c r="K80" i="9"/>
  <c r="H80" i="9"/>
  <c r="E80" i="9"/>
  <c r="K79" i="9"/>
  <c r="H79" i="9"/>
  <c r="E79" i="9"/>
  <c r="K78" i="9"/>
  <c r="H78" i="9"/>
  <c r="E78" i="9"/>
  <c r="K77" i="9"/>
  <c r="H77" i="9"/>
  <c r="E77" i="9"/>
  <c r="K76" i="9"/>
  <c r="H76" i="9"/>
  <c r="E76" i="9"/>
  <c r="K75" i="9"/>
  <c r="H75" i="9"/>
  <c r="E75" i="9"/>
  <c r="K74" i="9"/>
  <c r="H74" i="9"/>
  <c r="E74" i="9"/>
  <c r="K73" i="9"/>
  <c r="H73" i="9"/>
  <c r="E73" i="9"/>
  <c r="K72" i="9"/>
  <c r="H72" i="9"/>
  <c r="E72" i="9"/>
  <c r="K71" i="9"/>
  <c r="H71" i="9"/>
  <c r="E71" i="9"/>
  <c r="K70" i="9"/>
  <c r="H70" i="9"/>
  <c r="E70" i="9"/>
  <c r="K69" i="9"/>
  <c r="H69" i="9"/>
  <c r="E69" i="9"/>
  <c r="K68" i="9"/>
  <c r="H68" i="9"/>
  <c r="E68" i="9"/>
  <c r="K67" i="9"/>
  <c r="H67" i="9"/>
  <c r="E67" i="9"/>
  <c r="K66" i="9"/>
  <c r="H66" i="9"/>
  <c r="E66" i="9"/>
  <c r="Y63" i="9"/>
  <c r="M83" i="9" s="1"/>
  <c r="W63" i="9"/>
  <c r="L83" i="9" s="1"/>
  <c r="S63" i="9"/>
  <c r="J83" i="9" s="1"/>
  <c r="Q63" i="9"/>
  <c r="I83" i="9" s="1"/>
  <c r="M63" i="9"/>
  <c r="G83" i="9" s="1"/>
  <c r="K63" i="9"/>
  <c r="F83" i="9" s="1"/>
  <c r="G63" i="9"/>
  <c r="D83" i="9" s="1"/>
  <c r="Y62" i="9"/>
  <c r="M82" i="9" s="1"/>
  <c r="W62" i="9"/>
  <c r="L82" i="9" s="1"/>
  <c r="S62" i="9"/>
  <c r="J82" i="9" s="1"/>
  <c r="Q62" i="9"/>
  <c r="I82" i="9" s="1"/>
  <c r="M62" i="9"/>
  <c r="G82" i="9" s="1"/>
  <c r="K62" i="9"/>
  <c r="F82" i="9" s="1"/>
  <c r="G62" i="9"/>
  <c r="D82" i="9" s="1"/>
  <c r="Y61" i="9"/>
  <c r="M81" i="9" s="1"/>
  <c r="W61" i="9"/>
  <c r="L81" i="9" s="1"/>
  <c r="S61" i="9"/>
  <c r="J81" i="9" s="1"/>
  <c r="Q61" i="9"/>
  <c r="I81" i="9" s="1"/>
  <c r="M61" i="9"/>
  <c r="G81" i="9" s="1"/>
  <c r="K61" i="9"/>
  <c r="F81" i="9" s="1"/>
  <c r="G61" i="9"/>
  <c r="D81" i="9" s="1"/>
  <c r="Y60" i="9"/>
  <c r="M80" i="9" s="1"/>
  <c r="W60" i="9"/>
  <c r="L80" i="9" s="1"/>
  <c r="S60" i="9"/>
  <c r="J80" i="9" s="1"/>
  <c r="Q60" i="9"/>
  <c r="I80" i="9" s="1"/>
  <c r="M60" i="9"/>
  <c r="G80" i="9" s="1"/>
  <c r="K60" i="9"/>
  <c r="F80" i="9" s="1"/>
  <c r="G60" i="9"/>
  <c r="D80" i="9" s="1"/>
  <c r="Y59" i="9"/>
  <c r="M79" i="9" s="1"/>
  <c r="W59" i="9"/>
  <c r="L79" i="9" s="1"/>
  <c r="S59" i="9"/>
  <c r="J79" i="9" s="1"/>
  <c r="Q59" i="9"/>
  <c r="I79" i="9" s="1"/>
  <c r="M59" i="9"/>
  <c r="G79" i="9" s="1"/>
  <c r="K59" i="9"/>
  <c r="F79" i="9" s="1"/>
  <c r="G59" i="9"/>
  <c r="D79" i="9" s="1"/>
  <c r="Y58" i="9"/>
  <c r="M78" i="9" s="1"/>
  <c r="W58" i="9"/>
  <c r="L78" i="9" s="1"/>
  <c r="S58" i="9"/>
  <c r="J78" i="9" s="1"/>
  <c r="Q58" i="9"/>
  <c r="I78" i="9" s="1"/>
  <c r="M58" i="9"/>
  <c r="G78" i="9" s="1"/>
  <c r="K58" i="9"/>
  <c r="F78" i="9" s="1"/>
  <c r="G58" i="9"/>
  <c r="D78" i="9" s="1"/>
  <c r="Y57" i="9"/>
  <c r="M77" i="9" s="1"/>
  <c r="W57" i="9"/>
  <c r="L77" i="9" s="1"/>
  <c r="S57" i="9"/>
  <c r="J77" i="9" s="1"/>
  <c r="Q57" i="9"/>
  <c r="I77" i="9" s="1"/>
  <c r="M57" i="9"/>
  <c r="G77" i="9" s="1"/>
  <c r="K57" i="9"/>
  <c r="F77" i="9" s="1"/>
  <c r="G57" i="9"/>
  <c r="D77" i="9" s="1"/>
  <c r="Y56" i="9"/>
  <c r="M76" i="9" s="1"/>
  <c r="W56" i="9"/>
  <c r="L76" i="9" s="1"/>
  <c r="S56" i="9"/>
  <c r="J76" i="9" s="1"/>
  <c r="Q56" i="9"/>
  <c r="I76" i="9" s="1"/>
  <c r="M56" i="9"/>
  <c r="G76" i="9" s="1"/>
  <c r="K56" i="9"/>
  <c r="F76" i="9" s="1"/>
  <c r="G56" i="9"/>
  <c r="D76" i="9" s="1"/>
  <c r="Y55" i="9"/>
  <c r="M75" i="9" s="1"/>
  <c r="W55" i="9"/>
  <c r="L75" i="9" s="1"/>
  <c r="S55" i="9"/>
  <c r="J75" i="9" s="1"/>
  <c r="Q55" i="9"/>
  <c r="I75" i="9" s="1"/>
  <c r="M55" i="9"/>
  <c r="G75" i="9" s="1"/>
  <c r="K55" i="9"/>
  <c r="F75" i="9" s="1"/>
  <c r="G55" i="9"/>
  <c r="D75" i="9" s="1"/>
  <c r="Y54" i="9"/>
  <c r="M74" i="9" s="1"/>
  <c r="W54" i="9"/>
  <c r="L74" i="9" s="1"/>
  <c r="S54" i="9"/>
  <c r="J74" i="9" s="1"/>
  <c r="Q54" i="9"/>
  <c r="I74" i="9" s="1"/>
  <c r="M54" i="9"/>
  <c r="G74" i="9" s="1"/>
  <c r="K54" i="9"/>
  <c r="F74" i="9" s="1"/>
  <c r="G54" i="9"/>
  <c r="D74" i="9" s="1"/>
  <c r="Y53" i="9"/>
  <c r="M73" i="9" s="1"/>
  <c r="W53" i="9"/>
  <c r="L73" i="9" s="1"/>
  <c r="S53" i="9"/>
  <c r="J73" i="9" s="1"/>
  <c r="Q53" i="9"/>
  <c r="I73" i="9" s="1"/>
  <c r="M53" i="9"/>
  <c r="G73" i="9" s="1"/>
  <c r="K53" i="9"/>
  <c r="F73" i="9" s="1"/>
  <c r="G53" i="9"/>
  <c r="D73" i="9" s="1"/>
  <c r="Y52" i="9"/>
  <c r="M72" i="9" s="1"/>
  <c r="W52" i="9"/>
  <c r="L72" i="9" s="1"/>
  <c r="S52" i="9"/>
  <c r="J72" i="9" s="1"/>
  <c r="Q52" i="9"/>
  <c r="I72" i="9" s="1"/>
  <c r="M52" i="9"/>
  <c r="G72" i="9" s="1"/>
  <c r="K52" i="9"/>
  <c r="F72" i="9" s="1"/>
  <c r="G52" i="9"/>
  <c r="D72" i="9" s="1"/>
  <c r="Y51" i="9"/>
  <c r="M71" i="9" s="1"/>
  <c r="W51" i="9"/>
  <c r="L71" i="9" s="1"/>
  <c r="S51" i="9"/>
  <c r="J71" i="9" s="1"/>
  <c r="Q51" i="9"/>
  <c r="I71" i="9" s="1"/>
  <c r="M51" i="9"/>
  <c r="G71" i="9" s="1"/>
  <c r="K51" i="9"/>
  <c r="F71" i="9" s="1"/>
  <c r="G51" i="9"/>
  <c r="D71" i="9" s="1"/>
  <c r="Y50" i="9"/>
  <c r="M70" i="9" s="1"/>
  <c r="W50" i="9"/>
  <c r="L70" i="9" s="1"/>
  <c r="S50" i="9"/>
  <c r="J70" i="9" s="1"/>
  <c r="Q50" i="9"/>
  <c r="I70" i="9" s="1"/>
  <c r="M50" i="9"/>
  <c r="G70" i="9" s="1"/>
  <c r="K50" i="9"/>
  <c r="F70" i="9" s="1"/>
  <c r="G50" i="9"/>
  <c r="D70" i="9" s="1"/>
  <c r="Y49" i="9"/>
  <c r="M69" i="9" s="1"/>
  <c r="W49" i="9"/>
  <c r="L69" i="9" s="1"/>
  <c r="S49" i="9"/>
  <c r="J69" i="9" s="1"/>
  <c r="Q49" i="9"/>
  <c r="I69" i="9" s="1"/>
  <c r="M49" i="9"/>
  <c r="G69" i="9" s="1"/>
  <c r="K49" i="9"/>
  <c r="F69" i="9" s="1"/>
  <c r="G49" i="9"/>
  <c r="D69" i="9" s="1"/>
  <c r="Y48" i="9"/>
  <c r="M68" i="9" s="1"/>
  <c r="W48" i="9"/>
  <c r="L68" i="9" s="1"/>
  <c r="S48" i="9"/>
  <c r="J68" i="9" s="1"/>
  <c r="Q48" i="9"/>
  <c r="I68" i="9" s="1"/>
  <c r="M48" i="9"/>
  <c r="G68" i="9" s="1"/>
  <c r="K48" i="9"/>
  <c r="F68" i="9" s="1"/>
  <c r="G48" i="9"/>
  <c r="D68" i="9" s="1"/>
  <c r="Y47" i="9"/>
  <c r="M67" i="9" s="1"/>
  <c r="W47" i="9"/>
  <c r="L67" i="9" s="1"/>
  <c r="S47" i="9"/>
  <c r="J67" i="9" s="1"/>
  <c r="Q47" i="9"/>
  <c r="I67" i="9" s="1"/>
  <c r="M47" i="9"/>
  <c r="G67" i="9" s="1"/>
  <c r="K47" i="9"/>
  <c r="F67" i="9" s="1"/>
  <c r="G47" i="9"/>
  <c r="D67" i="9" s="1"/>
  <c r="Y46" i="9"/>
  <c r="M66" i="9" s="1"/>
  <c r="W46" i="9"/>
  <c r="L66" i="9" s="1"/>
  <c r="S46" i="9"/>
  <c r="J66" i="9" s="1"/>
  <c r="Q46" i="9"/>
  <c r="I66" i="9" s="1"/>
  <c r="M46" i="9"/>
  <c r="G66" i="9" s="1"/>
  <c r="K46" i="9"/>
  <c r="F66" i="9" s="1"/>
  <c r="G46" i="9"/>
  <c r="D66" i="9" s="1"/>
  <c r="AC1177" i="8"/>
  <c r="V1177" i="8"/>
  <c r="H1176" i="8"/>
  <c r="H1175" i="8"/>
  <c r="H1174" i="8"/>
  <c r="V1173" i="8"/>
  <c r="H1173" i="8"/>
  <c r="AC1172" i="8"/>
  <c r="V1172" i="8"/>
  <c r="O1172" i="8"/>
  <c r="H1172" i="8"/>
  <c r="V1171" i="8"/>
  <c r="H1171" i="8"/>
  <c r="AC1170" i="8"/>
  <c r="H1170" i="8"/>
  <c r="V1169" i="8"/>
  <c r="O1169" i="8"/>
  <c r="H1169" i="8"/>
  <c r="AC1168" i="8"/>
  <c r="V1168" i="8"/>
  <c r="O1168" i="8"/>
  <c r="H1168" i="8"/>
  <c r="V1167" i="8"/>
  <c r="H1167" i="8"/>
  <c r="H1166" i="8"/>
  <c r="V1165" i="8"/>
  <c r="O1165" i="8"/>
  <c r="H1165" i="8"/>
  <c r="AC1164" i="8"/>
  <c r="H1164" i="8"/>
  <c r="AC1163" i="8"/>
  <c r="V1163" i="8"/>
  <c r="O1163" i="8"/>
  <c r="H1163" i="8"/>
  <c r="H1162" i="8"/>
  <c r="V1161" i="8"/>
  <c r="H1161" i="8"/>
  <c r="H1160" i="8"/>
  <c r="H1159" i="8"/>
  <c r="H1158" i="8"/>
  <c r="AC1157" i="8"/>
  <c r="V1157" i="8"/>
  <c r="O1157" i="8"/>
  <c r="H1157" i="8"/>
  <c r="AC1156" i="8"/>
  <c r="V1156" i="8"/>
  <c r="O1156" i="8"/>
  <c r="H1156" i="8"/>
  <c r="AC826" i="8"/>
  <c r="AF826" i="8" s="1"/>
  <c r="AG826" i="8" s="1"/>
  <c r="V826" i="8"/>
  <c r="Y826" i="8" s="1"/>
  <c r="Z826" i="8" s="1"/>
  <c r="O826" i="8"/>
  <c r="R826" i="8" s="1"/>
  <c r="S826" i="8" s="1"/>
  <c r="AC825" i="8"/>
  <c r="AF825" i="8" s="1"/>
  <c r="AG825" i="8" s="1"/>
  <c r="V825" i="8"/>
  <c r="Y825" i="8" s="1"/>
  <c r="Z825" i="8" s="1"/>
  <c r="O825" i="8"/>
  <c r="R825" i="8" s="1"/>
  <c r="S825" i="8" s="1"/>
  <c r="AC824" i="8"/>
  <c r="AF824" i="8" s="1"/>
  <c r="AG824" i="8" s="1"/>
  <c r="V824" i="8"/>
  <c r="Y824" i="8" s="1"/>
  <c r="Z824" i="8" s="1"/>
  <c r="O824" i="8"/>
  <c r="R824" i="8" s="1"/>
  <c r="S824" i="8" s="1"/>
  <c r="AC823" i="8"/>
  <c r="AF823" i="8" s="1"/>
  <c r="AG823" i="8" s="1"/>
  <c r="V823" i="8"/>
  <c r="Y823" i="8" s="1"/>
  <c r="Z823" i="8" s="1"/>
  <c r="O823" i="8"/>
  <c r="R823" i="8" s="1"/>
  <c r="S823" i="8" s="1"/>
  <c r="AC822" i="8"/>
  <c r="AF822" i="8" s="1"/>
  <c r="AG822" i="8" s="1"/>
  <c r="V822" i="8"/>
  <c r="Y822" i="8" s="1"/>
  <c r="Z822" i="8" s="1"/>
  <c r="O822" i="8"/>
  <c r="R822" i="8" s="1"/>
  <c r="S822" i="8" s="1"/>
  <c r="AC821" i="8"/>
  <c r="AF821" i="8" s="1"/>
  <c r="AG821" i="8" s="1"/>
  <c r="V821" i="8"/>
  <c r="Y821" i="8" s="1"/>
  <c r="Z821" i="8" s="1"/>
  <c r="O821" i="8"/>
  <c r="R821" i="8" s="1"/>
  <c r="S821" i="8" s="1"/>
  <c r="AC820" i="8"/>
  <c r="AF820" i="8" s="1"/>
  <c r="AG820" i="8" s="1"/>
  <c r="V820" i="8"/>
  <c r="Y820" i="8" s="1"/>
  <c r="Z820" i="8" s="1"/>
  <c r="O820" i="8"/>
  <c r="R820" i="8" s="1"/>
  <c r="S820" i="8" s="1"/>
  <c r="AC819" i="8"/>
  <c r="AF819" i="8" s="1"/>
  <c r="AG819" i="8" s="1"/>
  <c r="V819" i="8"/>
  <c r="Y819" i="8" s="1"/>
  <c r="Z819" i="8" s="1"/>
  <c r="O819" i="8"/>
  <c r="R819" i="8" s="1"/>
  <c r="S819" i="8" s="1"/>
  <c r="AC818" i="8"/>
  <c r="AF818" i="8" s="1"/>
  <c r="AG818" i="8" s="1"/>
  <c r="V818" i="8"/>
  <c r="Y818" i="8" s="1"/>
  <c r="Z818" i="8" s="1"/>
  <c r="O818" i="8"/>
  <c r="R818" i="8" s="1"/>
  <c r="S818" i="8" s="1"/>
  <c r="AC817" i="8"/>
  <c r="AF817" i="8" s="1"/>
  <c r="AG817" i="8" s="1"/>
  <c r="V817" i="8"/>
  <c r="Y817" i="8" s="1"/>
  <c r="Z817" i="8" s="1"/>
  <c r="O817" i="8"/>
  <c r="R817" i="8" s="1"/>
  <c r="S817" i="8" s="1"/>
  <c r="AC816" i="8"/>
  <c r="AF816" i="8" s="1"/>
  <c r="AG816" i="8" s="1"/>
  <c r="V816" i="8"/>
  <c r="Y816" i="8" s="1"/>
  <c r="Z816" i="8" s="1"/>
  <c r="O816" i="8"/>
  <c r="R816" i="8" s="1"/>
  <c r="S816" i="8" s="1"/>
  <c r="AC815" i="8"/>
  <c r="AF815" i="8" s="1"/>
  <c r="AG815" i="8" s="1"/>
  <c r="V815" i="8"/>
  <c r="Y815" i="8" s="1"/>
  <c r="Z815" i="8" s="1"/>
  <c r="O815" i="8"/>
  <c r="R815" i="8" s="1"/>
  <c r="S815" i="8" s="1"/>
  <c r="AC814" i="8"/>
  <c r="AF814" i="8" s="1"/>
  <c r="AG814" i="8" s="1"/>
  <c r="V814" i="8"/>
  <c r="Y814" i="8" s="1"/>
  <c r="Z814" i="8" s="1"/>
  <c r="O814" i="8"/>
  <c r="R814" i="8" s="1"/>
  <c r="S814" i="8" s="1"/>
  <c r="AC813" i="8"/>
  <c r="AF813" i="8" s="1"/>
  <c r="AG813" i="8" s="1"/>
  <c r="V813" i="8"/>
  <c r="Y813" i="8" s="1"/>
  <c r="Z813" i="8" s="1"/>
  <c r="O813" i="8"/>
  <c r="R813" i="8" s="1"/>
  <c r="S813" i="8" s="1"/>
  <c r="AC812" i="8"/>
  <c r="AF812" i="8" s="1"/>
  <c r="AG812" i="8" s="1"/>
  <c r="V812" i="8"/>
  <c r="Y812" i="8" s="1"/>
  <c r="Z812" i="8" s="1"/>
  <c r="O812" i="8"/>
  <c r="R812" i="8" s="1"/>
  <c r="S812" i="8" s="1"/>
  <c r="AC811" i="8"/>
  <c r="AF811" i="8" s="1"/>
  <c r="AG811" i="8" s="1"/>
  <c r="V811" i="8"/>
  <c r="Y811" i="8" s="1"/>
  <c r="Z811" i="8" s="1"/>
  <c r="O811" i="8"/>
  <c r="R811" i="8" s="1"/>
  <c r="S811" i="8" s="1"/>
  <c r="AC810" i="8"/>
  <c r="AF810" i="8" s="1"/>
  <c r="AG810" i="8" s="1"/>
  <c r="V810" i="8"/>
  <c r="Y810" i="8" s="1"/>
  <c r="Z810" i="8" s="1"/>
  <c r="O810" i="8"/>
  <c r="R810" i="8" s="1"/>
  <c r="S810" i="8" s="1"/>
  <c r="AC809" i="8"/>
  <c r="AF809" i="8" s="1"/>
  <c r="AG809" i="8" s="1"/>
  <c r="V809" i="8"/>
  <c r="Y809" i="8" s="1"/>
  <c r="Z809" i="8" s="1"/>
  <c r="O809" i="8"/>
  <c r="R809" i="8" s="1"/>
  <c r="S809" i="8" s="1"/>
  <c r="AC808" i="8"/>
  <c r="AF808" i="8" s="1"/>
  <c r="AG808" i="8" s="1"/>
  <c r="V808" i="8"/>
  <c r="Y808" i="8" s="1"/>
  <c r="Z808" i="8" s="1"/>
  <c r="O808" i="8"/>
  <c r="R808" i="8" s="1"/>
  <c r="S808" i="8" s="1"/>
  <c r="AC807" i="8"/>
  <c r="AF807" i="8" s="1"/>
  <c r="AG807" i="8" s="1"/>
  <c r="O807" i="8"/>
  <c r="R807" i="8" s="1"/>
  <c r="S807" i="8" s="1"/>
  <c r="AC806" i="8"/>
  <c r="AF806" i="8" s="1"/>
  <c r="AG806" i="8" s="1"/>
  <c r="O806" i="8"/>
  <c r="R806" i="8" s="1"/>
  <c r="S806" i="8" s="1"/>
  <c r="AC805" i="8"/>
  <c r="AF805" i="8" s="1"/>
  <c r="AG805" i="8" s="1"/>
  <c r="O805" i="8"/>
  <c r="R805" i="8" s="1"/>
  <c r="S805" i="8" s="1"/>
  <c r="AC804" i="8"/>
  <c r="AF804" i="8" s="1"/>
  <c r="AG804" i="8" s="1"/>
  <c r="O804" i="8"/>
  <c r="R804" i="8" s="1"/>
  <c r="S804" i="8" s="1"/>
  <c r="AC803" i="8"/>
  <c r="AF803" i="8" s="1"/>
  <c r="AG803" i="8" s="1"/>
  <c r="O803" i="8"/>
  <c r="R803" i="8" s="1"/>
  <c r="S803" i="8" s="1"/>
  <c r="AC802" i="8"/>
  <c r="AF802" i="8" s="1"/>
  <c r="AG802" i="8" s="1"/>
  <c r="O802" i="8"/>
  <c r="R802" i="8" s="1"/>
  <c r="S802" i="8" s="1"/>
  <c r="AC801" i="8"/>
  <c r="AF801" i="8" s="1"/>
  <c r="AG801" i="8" s="1"/>
  <c r="O801" i="8"/>
  <c r="R801" i="8" s="1"/>
  <c r="S801" i="8" s="1"/>
  <c r="AC800" i="8"/>
  <c r="AF800" i="8" s="1"/>
  <c r="AG800" i="8" s="1"/>
  <c r="O800" i="8"/>
  <c r="R800" i="8" s="1"/>
  <c r="S800" i="8" s="1"/>
  <c r="AC799" i="8"/>
  <c r="AF799" i="8" s="1"/>
  <c r="AG799" i="8" s="1"/>
  <c r="O799" i="8"/>
  <c r="R799" i="8" s="1"/>
  <c r="S799" i="8" s="1"/>
  <c r="AC798" i="8"/>
  <c r="AF798" i="8" s="1"/>
  <c r="AG798" i="8" s="1"/>
  <c r="O798" i="8"/>
  <c r="R798" i="8" s="1"/>
  <c r="S798" i="8" s="1"/>
  <c r="AC797" i="8"/>
  <c r="AF797" i="8" s="1"/>
  <c r="AG797" i="8" s="1"/>
  <c r="O797" i="8"/>
  <c r="R797" i="8" s="1"/>
  <c r="S797" i="8" s="1"/>
  <c r="AC796" i="8"/>
  <c r="AF796" i="8" s="1"/>
  <c r="AG796" i="8" s="1"/>
  <c r="O796" i="8"/>
  <c r="R796" i="8" s="1"/>
  <c r="S796" i="8" s="1"/>
  <c r="AC795" i="8"/>
  <c r="AF795" i="8" s="1"/>
  <c r="AG795" i="8" s="1"/>
  <c r="O795" i="8"/>
  <c r="R795" i="8" s="1"/>
  <c r="S795" i="8" s="1"/>
  <c r="AC794" i="8"/>
  <c r="AF794" i="8" s="1"/>
  <c r="AG794" i="8" s="1"/>
  <c r="O794" i="8"/>
  <c r="R794" i="8" s="1"/>
  <c r="S794" i="8" s="1"/>
  <c r="AC793" i="8"/>
  <c r="AF793" i="8" s="1"/>
  <c r="AG793" i="8" s="1"/>
  <c r="O793" i="8"/>
  <c r="R793" i="8" s="1"/>
  <c r="S793" i="8" s="1"/>
  <c r="AC792" i="8"/>
  <c r="AF792" i="8" s="1"/>
  <c r="AG792" i="8" s="1"/>
  <c r="O792" i="8"/>
  <c r="R792" i="8" s="1"/>
  <c r="S792" i="8" s="1"/>
  <c r="AC791" i="8"/>
  <c r="AF791" i="8" s="1"/>
  <c r="AG791" i="8" s="1"/>
  <c r="O791" i="8"/>
  <c r="R791" i="8" s="1"/>
  <c r="S791" i="8" s="1"/>
  <c r="AC790" i="8"/>
  <c r="AF790" i="8" s="1"/>
  <c r="AG790" i="8" s="1"/>
  <c r="O790" i="8"/>
  <c r="R790" i="8" s="1"/>
  <c r="S790" i="8" s="1"/>
  <c r="AC789" i="8"/>
  <c r="AF789" i="8" s="1"/>
  <c r="AG789" i="8" s="1"/>
  <c r="O789" i="8"/>
  <c r="R789" i="8" s="1"/>
  <c r="S789" i="8" s="1"/>
  <c r="AC788" i="8"/>
  <c r="AF788" i="8" s="1"/>
  <c r="AG788" i="8" s="1"/>
  <c r="O788" i="8"/>
  <c r="R788" i="8" s="1"/>
  <c r="S788" i="8" s="1"/>
  <c r="AC787" i="8"/>
  <c r="AF787" i="8" s="1"/>
  <c r="AG787" i="8" s="1"/>
  <c r="V787" i="8"/>
  <c r="Y787" i="8" s="1"/>
  <c r="Z787" i="8" s="1"/>
  <c r="O787" i="8"/>
  <c r="R787" i="8" s="1"/>
  <c r="S787" i="8" s="1"/>
  <c r="AC786" i="8"/>
  <c r="AF786" i="8" s="1"/>
  <c r="AG786" i="8" s="1"/>
  <c r="V786" i="8"/>
  <c r="Y786" i="8" s="1"/>
  <c r="Z786" i="8" s="1"/>
  <c r="O786" i="8"/>
  <c r="R786" i="8" s="1"/>
  <c r="S786" i="8" s="1"/>
  <c r="AC785" i="8"/>
  <c r="AF785" i="8" s="1"/>
  <c r="AG785" i="8" s="1"/>
  <c r="V785" i="8"/>
  <c r="Y785" i="8" s="1"/>
  <c r="Z785" i="8" s="1"/>
  <c r="O785" i="8"/>
  <c r="R785" i="8" s="1"/>
  <c r="S785" i="8" s="1"/>
  <c r="AC784" i="8"/>
  <c r="AF784" i="8" s="1"/>
  <c r="AG784" i="8" s="1"/>
  <c r="V784" i="8"/>
  <c r="Y784" i="8" s="1"/>
  <c r="Z784" i="8" s="1"/>
  <c r="O784" i="8"/>
  <c r="R784" i="8" s="1"/>
  <c r="S784" i="8" s="1"/>
  <c r="AC783" i="8"/>
  <c r="AF783" i="8" s="1"/>
  <c r="AG783" i="8" s="1"/>
  <c r="V783" i="8"/>
  <c r="Y783" i="8" s="1"/>
  <c r="Z783" i="8" s="1"/>
  <c r="O783" i="8"/>
  <c r="R783" i="8" s="1"/>
  <c r="S783" i="8" s="1"/>
  <c r="AC782" i="8"/>
  <c r="AF782" i="8" s="1"/>
  <c r="AG782" i="8" s="1"/>
  <c r="V782" i="8"/>
  <c r="Y782" i="8" s="1"/>
  <c r="Z782" i="8" s="1"/>
  <c r="O782" i="8"/>
  <c r="R782" i="8" s="1"/>
  <c r="S782" i="8" s="1"/>
  <c r="AC781" i="8"/>
  <c r="AF781" i="8" s="1"/>
  <c r="AG781" i="8" s="1"/>
  <c r="V781" i="8"/>
  <c r="Y781" i="8" s="1"/>
  <c r="Z781" i="8" s="1"/>
  <c r="O781" i="8"/>
  <c r="R781" i="8" s="1"/>
  <c r="S781" i="8" s="1"/>
  <c r="AC780" i="8"/>
  <c r="AF780" i="8" s="1"/>
  <c r="AG780" i="8" s="1"/>
  <c r="V780" i="8"/>
  <c r="Y780" i="8" s="1"/>
  <c r="Z780" i="8" s="1"/>
  <c r="O780" i="8"/>
  <c r="R780" i="8" s="1"/>
  <c r="S780" i="8" s="1"/>
  <c r="AC779" i="8"/>
  <c r="AF779" i="8" s="1"/>
  <c r="AG779" i="8" s="1"/>
  <c r="V779" i="8"/>
  <c r="Y779" i="8" s="1"/>
  <c r="Z779" i="8" s="1"/>
  <c r="O779" i="8"/>
  <c r="R779" i="8" s="1"/>
  <c r="S779" i="8" s="1"/>
  <c r="AC778" i="8"/>
  <c r="AF778" i="8" s="1"/>
  <c r="AG778" i="8" s="1"/>
  <c r="V778" i="8"/>
  <c r="Y778" i="8" s="1"/>
  <c r="Z778" i="8" s="1"/>
  <c r="O778" i="8"/>
  <c r="R778" i="8" s="1"/>
  <c r="S778" i="8" s="1"/>
  <c r="AC777" i="8"/>
  <c r="AF777" i="8" s="1"/>
  <c r="AG777" i="8" s="1"/>
  <c r="V777" i="8"/>
  <c r="Y777" i="8" s="1"/>
  <c r="Z777" i="8" s="1"/>
  <c r="O777" i="8"/>
  <c r="R777" i="8" s="1"/>
  <c r="S777" i="8" s="1"/>
  <c r="AC776" i="8"/>
  <c r="AF776" i="8" s="1"/>
  <c r="AG776" i="8" s="1"/>
  <c r="V776" i="8"/>
  <c r="Y776" i="8" s="1"/>
  <c r="Z776" i="8" s="1"/>
  <c r="O776" i="8"/>
  <c r="R776" i="8" s="1"/>
  <c r="S776" i="8" s="1"/>
  <c r="AC775" i="8"/>
  <c r="AF775" i="8" s="1"/>
  <c r="AG775" i="8" s="1"/>
  <c r="V775" i="8"/>
  <c r="Y775" i="8" s="1"/>
  <c r="Z775" i="8" s="1"/>
  <c r="O775" i="8"/>
  <c r="R775" i="8" s="1"/>
  <c r="S775" i="8" s="1"/>
  <c r="AC774" i="8"/>
  <c r="AF774" i="8" s="1"/>
  <c r="AG774" i="8" s="1"/>
  <c r="V774" i="8"/>
  <c r="Y774" i="8" s="1"/>
  <c r="Z774" i="8" s="1"/>
  <c r="O774" i="8"/>
  <c r="R774" i="8" s="1"/>
  <c r="S774" i="8" s="1"/>
  <c r="AC773" i="8"/>
  <c r="AF773" i="8" s="1"/>
  <c r="AG773" i="8" s="1"/>
  <c r="V773" i="8"/>
  <c r="Y773" i="8" s="1"/>
  <c r="Z773" i="8" s="1"/>
  <c r="O773" i="8"/>
  <c r="R773" i="8" s="1"/>
  <c r="S773" i="8" s="1"/>
  <c r="AC772" i="8"/>
  <c r="AF772" i="8" s="1"/>
  <c r="AG772" i="8" s="1"/>
  <c r="V772" i="8"/>
  <c r="Y772" i="8" s="1"/>
  <c r="Z772" i="8" s="1"/>
  <c r="O772" i="8"/>
  <c r="R772" i="8" s="1"/>
  <c r="S772" i="8" s="1"/>
  <c r="AC771" i="8"/>
  <c r="AF771" i="8" s="1"/>
  <c r="AG771" i="8" s="1"/>
  <c r="V771" i="8"/>
  <c r="Y771" i="8" s="1"/>
  <c r="Z771" i="8" s="1"/>
  <c r="O771" i="8"/>
  <c r="R771" i="8" s="1"/>
  <c r="S771" i="8" s="1"/>
  <c r="AC770" i="8"/>
  <c r="AF770" i="8" s="1"/>
  <c r="AG770" i="8" s="1"/>
  <c r="V770" i="8"/>
  <c r="Y770" i="8" s="1"/>
  <c r="Z770" i="8" s="1"/>
  <c r="O770" i="8"/>
  <c r="R770" i="8" s="1"/>
  <c r="S770" i="8" s="1"/>
  <c r="AC769" i="8"/>
  <c r="AF769" i="8" s="1"/>
  <c r="AG769" i="8" s="1"/>
  <c r="V769" i="8"/>
  <c r="Y769" i="8" s="1"/>
  <c r="Z769" i="8" s="1"/>
  <c r="O769" i="8"/>
  <c r="R769" i="8" s="1"/>
  <c r="S769" i="8" s="1"/>
  <c r="AC768" i="8"/>
  <c r="AF768" i="8" s="1"/>
  <c r="AG768" i="8" s="1"/>
  <c r="V768" i="8"/>
  <c r="Y768" i="8" s="1"/>
  <c r="Z768" i="8" s="1"/>
  <c r="O768" i="8"/>
  <c r="R768" i="8" s="1"/>
  <c r="S768" i="8" s="1"/>
  <c r="AC767" i="8"/>
  <c r="AF767" i="8" s="1"/>
  <c r="AG767" i="8" s="1"/>
  <c r="V767" i="8"/>
  <c r="Y767" i="8" s="1"/>
  <c r="Z767" i="8" s="1"/>
  <c r="O767" i="8"/>
  <c r="R767" i="8" s="1"/>
  <c r="S767" i="8" s="1"/>
  <c r="AC766" i="8"/>
  <c r="AF766" i="8" s="1"/>
  <c r="AG766" i="8" s="1"/>
  <c r="V766" i="8"/>
  <c r="Y766" i="8" s="1"/>
  <c r="Z766" i="8" s="1"/>
  <c r="O766" i="8"/>
  <c r="R766" i="8" s="1"/>
  <c r="S766" i="8" s="1"/>
  <c r="AC765" i="8"/>
  <c r="AF765" i="8" s="1"/>
  <c r="AG765" i="8" s="1"/>
  <c r="V765" i="8"/>
  <c r="Y765" i="8" s="1"/>
  <c r="Z765" i="8" s="1"/>
  <c r="O765" i="8"/>
  <c r="R765" i="8" s="1"/>
  <c r="S765" i="8" s="1"/>
  <c r="AC764" i="8"/>
  <c r="AF764" i="8" s="1"/>
  <c r="AG764" i="8" s="1"/>
  <c r="V764" i="8"/>
  <c r="Y764" i="8" s="1"/>
  <c r="Z764" i="8" s="1"/>
  <c r="O764" i="8"/>
  <c r="R764" i="8" s="1"/>
  <c r="S764" i="8" s="1"/>
  <c r="AC763" i="8"/>
  <c r="AF763" i="8" s="1"/>
  <c r="AG763" i="8" s="1"/>
  <c r="V763" i="8"/>
  <c r="Y763" i="8" s="1"/>
  <c r="Z763" i="8" s="1"/>
  <c r="O763" i="8"/>
  <c r="R763" i="8" s="1"/>
  <c r="S763" i="8" s="1"/>
  <c r="AC762" i="8"/>
  <c r="AF762" i="8" s="1"/>
  <c r="AG762" i="8" s="1"/>
  <c r="V762" i="8"/>
  <c r="Y762" i="8" s="1"/>
  <c r="Z762" i="8" s="1"/>
  <c r="O762" i="8"/>
  <c r="R762" i="8" s="1"/>
  <c r="S762" i="8" s="1"/>
  <c r="AC761" i="8"/>
  <c r="AF761" i="8" s="1"/>
  <c r="AG761" i="8" s="1"/>
  <c r="V761" i="8"/>
  <c r="Y761" i="8" s="1"/>
  <c r="Z761" i="8" s="1"/>
  <c r="O761" i="8"/>
  <c r="R761" i="8" s="1"/>
  <c r="S761" i="8" s="1"/>
  <c r="AC760" i="8"/>
  <c r="AF760" i="8" s="1"/>
  <c r="AG760" i="8" s="1"/>
  <c r="V760" i="8"/>
  <c r="Y760" i="8" s="1"/>
  <c r="Z760" i="8" s="1"/>
  <c r="O760" i="8"/>
  <c r="R760" i="8" s="1"/>
  <c r="S760" i="8" s="1"/>
  <c r="AC759" i="8"/>
  <c r="AF759" i="8" s="1"/>
  <c r="AG759" i="8" s="1"/>
  <c r="V759" i="8"/>
  <c r="Y759" i="8" s="1"/>
  <c r="Z759" i="8" s="1"/>
  <c r="O759" i="8"/>
  <c r="R759" i="8" s="1"/>
  <c r="S759" i="8" s="1"/>
  <c r="AC758" i="8"/>
  <c r="AF758" i="8" s="1"/>
  <c r="AG758" i="8" s="1"/>
  <c r="V758" i="8"/>
  <c r="Y758" i="8" s="1"/>
  <c r="Z758" i="8" s="1"/>
  <c r="O758" i="8"/>
  <c r="R758" i="8" s="1"/>
  <c r="S758" i="8" s="1"/>
  <c r="AC757" i="8"/>
  <c r="AF757" i="8" s="1"/>
  <c r="AG757" i="8" s="1"/>
  <c r="V757" i="8"/>
  <c r="Y757" i="8" s="1"/>
  <c r="Z757" i="8" s="1"/>
  <c r="O757" i="8"/>
  <c r="R757" i="8" s="1"/>
  <c r="S757" i="8" s="1"/>
  <c r="AC756" i="8"/>
  <c r="AF756" i="8" s="1"/>
  <c r="AG756" i="8" s="1"/>
  <c r="V756" i="8"/>
  <c r="Y756" i="8" s="1"/>
  <c r="Z756" i="8" s="1"/>
  <c r="O756" i="8"/>
  <c r="R756" i="8" s="1"/>
  <c r="S756" i="8" s="1"/>
  <c r="AC755" i="8"/>
  <c r="AF755" i="8" s="1"/>
  <c r="AG755" i="8" s="1"/>
  <c r="V755" i="8"/>
  <c r="Y755" i="8" s="1"/>
  <c r="Z755" i="8" s="1"/>
  <c r="O755" i="8"/>
  <c r="R755" i="8" s="1"/>
  <c r="S755" i="8" s="1"/>
  <c r="AC754" i="8"/>
  <c r="AF754" i="8" s="1"/>
  <c r="AG754" i="8" s="1"/>
  <c r="V754" i="8"/>
  <c r="Y754" i="8" s="1"/>
  <c r="Z754" i="8" s="1"/>
  <c r="O754" i="8"/>
  <c r="R754" i="8" s="1"/>
  <c r="S754" i="8" s="1"/>
  <c r="AC753" i="8"/>
  <c r="AF753" i="8" s="1"/>
  <c r="AG753" i="8" s="1"/>
  <c r="V753" i="8"/>
  <c r="Y753" i="8" s="1"/>
  <c r="Z753" i="8" s="1"/>
  <c r="O753" i="8"/>
  <c r="R753" i="8" s="1"/>
  <c r="S753" i="8" s="1"/>
  <c r="AC752" i="8"/>
  <c r="AF752" i="8" s="1"/>
  <c r="AG752" i="8" s="1"/>
  <c r="V752" i="8"/>
  <c r="Y752" i="8" s="1"/>
  <c r="Z752" i="8" s="1"/>
  <c r="O752" i="8"/>
  <c r="R752" i="8" s="1"/>
  <c r="S752" i="8" s="1"/>
  <c r="AC751" i="8"/>
  <c r="AF751" i="8" s="1"/>
  <c r="AG751" i="8" s="1"/>
  <c r="V751" i="8"/>
  <c r="Y751" i="8" s="1"/>
  <c r="Z751" i="8" s="1"/>
  <c r="O751" i="8"/>
  <c r="R751" i="8" s="1"/>
  <c r="S751" i="8" s="1"/>
  <c r="AC750" i="8"/>
  <c r="AF750" i="8" s="1"/>
  <c r="AG750" i="8" s="1"/>
  <c r="V750" i="8"/>
  <c r="Y750" i="8" s="1"/>
  <c r="Z750" i="8" s="1"/>
  <c r="O750" i="8"/>
  <c r="R750" i="8" s="1"/>
  <c r="S750" i="8" s="1"/>
  <c r="AC749" i="8"/>
  <c r="AF749" i="8" s="1"/>
  <c r="AG749" i="8" s="1"/>
  <c r="V749" i="8"/>
  <c r="Y749" i="8" s="1"/>
  <c r="Z749" i="8" s="1"/>
  <c r="O749" i="8"/>
  <c r="R749" i="8" s="1"/>
  <c r="S749" i="8" s="1"/>
  <c r="AC748" i="8"/>
  <c r="AF748" i="8" s="1"/>
  <c r="AG748" i="8" s="1"/>
  <c r="V748" i="8"/>
  <c r="Y748" i="8" s="1"/>
  <c r="Z748" i="8" s="1"/>
  <c r="O748" i="8"/>
  <c r="R748" i="8" s="1"/>
  <c r="S748" i="8" s="1"/>
  <c r="AC747" i="8"/>
  <c r="AF747" i="8" s="1"/>
  <c r="AG747" i="8" s="1"/>
  <c r="V747" i="8"/>
  <c r="Y747" i="8" s="1"/>
  <c r="Z747" i="8" s="1"/>
  <c r="O747" i="8"/>
  <c r="R747" i="8" s="1"/>
  <c r="S747" i="8" s="1"/>
  <c r="AC746" i="8"/>
  <c r="AF746" i="8" s="1"/>
  <c r="AG746" i="8" s="1"/>
  <c r="V746" i="8"/>
  <c r="Y746" i="8" s="1"/>
  <c r="Z746" i="8" s="1"/>
  <c r="O746" i="8"/>
  <c r="R746" i="8" s="1"/>
  <c r="S746" i="8" s="1"/>
  <c r="AC745" i="8"/>
  <c r="AF745" i="8" s="1"/>
  <c r="AG745" i="8" s="1"/>
  <c r="V745" i="8"/>
  <c r="Y745" i="8" s="1"/>
  <c r="Z745" i="8" s="1"/>
  <c r="O745" i="8"/>
  <c r="R745" i="8" s="1"/>
  <c r="S745" i="8" s="1"/>
  <c r="AC744" i="8"/>
  <c r="AF744" i="8" s="1"/>
  <c r="AG744" i="8" s="1"/>
  <c r="V744" i="8"/>
  <c r="Y744" i="8" s="1"/>
  <c r="Z744" i="8" s="1"/>
  <c r="O744" i="8"/>
  <c r="R744" i="8" s="1"/>
  <c r="S744" i="8" s="1"/>
  <c r="AC743" i="8"/>
  <c r="AF743" i="8" s="1"/>
  <c r="AG743" i="8" s="1"/>
  <c r="V743" i="8"/>
  <c r="Y743" i="8" s="1"/>
  <c r="Z743" i="8" s="1"/>
  <c r="O743" i="8"/>
  <c r="R743" i="8" s="1"/>
  <c r="S743" i="8" s="1"/>
  <c r="AC742" i="8"/>
  <c r="AF742" i="8" s="1"/>
  <c r="AG742" i="8" s="1"/>
  <c r="V742" i="8"/>
  <c r="Y742" i="8" s="1"/>
  <c r="Z742" i="8" s="1"/>
  <c r="O742" i="8"/>
  <c r="R742" i="8" s="1"/>
  <c r="S742" i="8" s="1"/>
  <c r="AC741" i="8"/>
  <c r="AF741" i="8" s="1"/>
  <c r="AG741" i="8" s="1"/>
  <c r="V741" i="8"/>
  <c r="Y741" i="8" s="1"/>
  <c r="Z741" i="8" s="1"/>
  <c r="O741" i="8"/>
  <c r="R741" i="8" s="1"/>
  <c r="S741" i="8" s="1"/>
  <c r="AC740" i="8"/>
  <c r="AF740" i="8" s="1"/>
  <c r="AG740" i="8" s="1"/>
  <c r="V740" i="8"/>
  <c r="Y740" i="8" s="1"/>
  <c r="Z740" i="8" s="1"/>
  <c r="O740" i="8"/>
  <c r="R740" i="8" s="1"/>
  <c r="S740" i="8" s="1"/>
  <c r="AC739" i="8"/>
  <c r="AF739" i="8" s="1"/>
  <c r="AG739" i="8" s="1"/>
  <c r="V739" i="8"/>
  <c r="Y739" i="8" s="1"/>
  <c r="Z739" i="8" s="1"/>
  <c r="O739" i="8"/>
  <c r="R739" i="8" s="1"/>
  <c r="S739" i="8" s="1"/>
  <c r="AC738" i="8"/>
  <c r="AF738" i="8" s="1"/>
  <c r="AG738" i="8" s="1"/>
  <c r="V738" i="8"/>
  <c r="Y738" i="8" s="1"/>
  <c r="Z738" i="8" s="1"/>
  <c r="O738" i="8"/>
  <c r="R738" i="8" s="1"/>
  <c r="S738" i="8" s="1"/>
  <c r="AC737" i="8"/>
  <c r="AF737" i="8" s="1"/>
  <c r="AG737" i="8" s="1"/>
  <c r="V737" i="8"/>
  <c r="Y737" i="8" s="1"/>
  <c r="Z737" i="8" s="1"/>
  <c r="O737" i="8"/>
  <c r="R737" i="8" s="1"/>
  <c r="S737" i="8" s="1"/>
  <c r="AC736" i="8"/>
  <c r="AF736" i="8" s="1"/>
  <c r="AG736" i="8" s="1"/>
  <c r="V736" i="8"/>
  <c r="Y736" i="8" s="1"/>
  <c r="Z736" i="8" s="1"/>
  <c r="O736" i="8"/>
  <c r="R736" i="8" s="1"/>
  <c r="S736" i="8" s="1"/>
  <c r="AC735" i="8"/>
  <c r="AF735" i="8" s="1"/>
  <c r="AG735" i="8" s="1"/>
  <c r="V735" i="8"/>
  <c r="Y735" i="8" s="1"/>
  <c r="Z735" i="8" s="1"/>
  <c r="O735" i="8"/>
  <c r="R735" i="8" s="1"/>
  <c r="S735" i="8" s="1"/>
  <c r="AC734" i="8"/>
  <c r="AF734" i="8" s="1"/>
  <c r="AG734" i="8" s="1"/>
  <c r="V734" i="8"/>
  <c r="Y734" i="8" s="1"/>
  <c r="Z734" i="8" s="1"/>
  <c r="O734" i="8"/>
  <c r="R734" i="8" s="1"/>
  <c r="S734" i="8" s="1"/>
  <c r="AC733" i="8"/>
  <c r="AF733" i="8" s="1"/>
  <c r="AG733" i="8" s="1"/>
  <c r="V733" i="8"/>
  <c r="Y733" i="8" s="1"/>
  <c r="Z733" i="8" s="1"/>
  <c r="O733" i="8"/>
  <c r="R733" i="8" s="1"/>
  <c r="S733" i="8" s="1"/>
  <c r="AC732" i="8"/>
  <c r="AF732" i="8" s="1"/>
  <c r="AG732" i="8" s="1"/>
  <c r="V732" i="8"/>
  <c r="Y732" i="8" s="1"/>
  <c r="Z732" i="8" s="1"/>
  <c r="O732" i="8"/>
  <c r="R732" i="8" s="1"/>
  <c r="S732" i="8" s="1"/>
  <c r="AC731" i="8"/>
  <c r="AF731" i="8" s="1"/>
  <c r="AG731" i="8" s="1"/>
  <c r="V731" i="8"/>
  <c r="Y731" i="8" s="1"/>
  <c r="Z731" i="8" s="1"/>
  <c r="O731" i="8"/>
  <c r="R731" i="8" s="1"/>
  <c r="S731" i="8" s="1"/>
  <c r="AC730" i="8"/>
  <c r="AF730" i="8" s="1"/>
  <c r="AG730" i="8" s="1"/>
  <c r="V730" i="8"/>
  <c r="Y730" i="8" s="1"/>
  <c r="Z730" i="8" s="1"/>
  <c r="O730" i="8"/>
  <c r="R730" i="8" s="1"/>
  <c r="S730" i="8" s="1"/>
  <c r="AC729" i="8"/>
  <c r="AF729" i="8" s="1"/>
  <c r="AG729" i="8" s="1"/>
  <c r="V729" i="8"/>
  <c r="Y729" i="8" s="1"/>
  <c r="Z729" i="8" s="1"/>
  <c r="O729" i="8"/>
  <c r="R729" i="8" s="1"/>
  <c r="S729" i="8" s="1"/>
  <c r="AC728" i="8"/>
  <c r="AF728" i="8" s="1"/>
  <c r="AG728" i="8" s="1"/>
  <c r="V728" i="8"/>
  <c r="Y728" i="8" s="1"/>
  <c r="Z728" i="8" s="1"/>
  <c r="O728" i="8"/>
  <c r="R728" i="8" s="1"/>
  <c r="S728" i="8" s="1"/>
  <c r="AC727" i="8"/>
  <c r="AF727" i="8" s="1"/>
  <c r="AG727" i="8" s="1"/>
  <c r="V727" i="8"/>
  <c r="Y727" i="8" s="1"/>
  <c r="Z727" i="8" s="1"/>
  <c r="O727" i="8"/>
  <c r="R727" i="8" s="1"/>
  <c r="S727" i="8" s="1"/>
  <c r="AC726" i="8"/>
  <c r="AF726" i="8" s="1"/>
  <c r="AG726" i="8" s="1"/>
  <c r="V726" i="8"/>
  <c r="Y726" i="8" s="1"/>
  <c r="Z726" i="8" s="1"/>
  <c r="O726" i="8"/>
  <c r="R726" i="8" s="1"/>
  <c r="S726" i="8" s="1"/>
  <c r="AC725" i="8"/>
  <c r="AF725" i="8" s="1"/>
  <c r="AG725" i="8" s="1"/>
  <c r="V725" i="8"/>
  <c r="Y725" i="8" s="1"/>
  <c r="Z725" i="8" s="1"/>
  <c r="O725" i="8"/>
  <c r="R725" i="8" s="1"/>
  <c r="S725" i="8" s="1"/>
  <c r="AC724" i="8"/>
  <c r="AF724" i="8" s="1"/>
  <c r="AG724" i="8" s="1"/>
  <c r="V724" i="8"/>
  <c r="Y724" i="8" s="1"/>
  <c r="Z724" i="8" s="1"/>
  <c r="O724" i="8"/>
  <c r="R724" i="8" s="1"/>
  <c r="S724" i="8" s="1"/>
  <c r="AC723" i="8"/>
  <c r="AF723" i="8" s="1"/>
  <c r="AG723" i="8" s="1"/>
  <c r="V723" i="8"/>
  <c r="Y723" i="8" s="1"/>
  <c r="Z723" i="8" s="1"/>
  <c r="O723" i="8"/>
  <c r="R723" i="8" s="1"/>
  <c r="S723" i="8" s="1"/>
  <c r="AC722" i="8"/>
  <c r="AF722" i="8" s="1"/>
  <c r="AG722" i="8" s="1"/>
  <c r="V722" i="8"/>
  <c r="Y722" i="8" s="1"/>
  <c r="Z722" i="8" s="1"/>
  <c r="O722" i="8"/>
  <c r="R722" i="8" s="1"/>
  <c r="S722" i="8" s="1"/>
  <c r="AC721" i="8"/>
  <c r="AF721" i="8" s="1"/>
  <c r="AG721" i="8" s="1"/>
  <c r="V721" i="8"/>
  <c r="Y721" i="8" s="1"/>
  <c r="Z721" i="8" s="1"/>
  <c r="O721" i="8"/>
  <c r="R721" i="8" s="1"/>
  <c r="S721" i="8" s="1"/>
  <c r="AC720" i="8"/>
  <c r="AF720" i="8" s="1"/>
  <c r="AG720" i="8" s="1"/>
  <c r="V720" i="8"/>
  <c r="Y720" i="8" s="1"/>
  <c r="Z720" i="8" s="1"/>
  <c r="O720" i="8"/>
  <c r="R720" i="8" s="1"/>
  <c r="S720" i="8" s="1"/>
  <c r="AC719" i="8"/>
  <c r="AF719" i="8" s="1"/>
  <c r="AG719" i="8" s="1"/>
  <c r="V719" i="8"/>
  <c r="Y719" i="8" s="1"/>
  <c r="Z719" i="8" s="1"/>
  <c r="O719" i="8"/>
  <c r="R719" i="8" s="1"/>
  <c r="S719" i="8" s="1"/>
  <c r="AC718" i="8"/>
  <c r="AF718" i="8" s="1"/>
  <c r="AG718" i="8" s="1"/>
  <c r="V718" i="8"/>
  <c r="Y718" i="8" s="1"/>
  <c r="Z718" i="8" s="1"/>
  <c r="O718" i="8"/>
  <c r="R718" i="8" s="1"/>
  <c r="S718" i="8" s="1"/>
  <c r="AC717" i="8"/>
  <c r="AF717" i="8" s="1"/>
  <c r="AG717" i="8" s="1"/>
  <c r="V717" i="8"/>
  <c r="Y717" i="8" s="1"/>
  <c r="Z717" i="8" s="1"/>
  <c r="O717" i="8"/>
  <c r="R717" i="8" s="1"/>
  <c r="S717" i="8" s="1"/>
  <c r="AC716" i="8"/>
  <c r="AF716" i="8" s="1"/>
  <c r="AG716" i="8" s="1"/>
  <c r="V716" i="8"/>
  <c r="Y716" i="8" s="1"/>
  <c r="Z716" i="8" s="1"/>
  <c r="O716" i="8"/>
  <c r="R716" i="8" s="1"/>
  <c r="S716" i="8" s="1"/>
  <c r="AC715" i="8"/>
  <c r="AF715" i="8" s="1"/>
  <c r="AG715" i="8" s="1"/>
  <c r="V715" i="8"/>
  <c r="Y715" i="8" s="1"/>
  <c r="Z715" i="8" s="1"/>
  <c r="O715" i="8"/>
  <c r="R715" i="8" s="1"/>
  <c r="S715" i="8" s="1"/>
  <c r="AC714" i="8"/>
  <c r="AF714" i="8" s="1"/>
  <c r="AG714" i="8" s="1"/>
  <c r="V714" i="8"/>
  <c r="Y714" i="8" s="1"/>
  <c r="Z714" i="8" s="1"/>
  <c r="O714" i="8"/>
  <c r="R714" i="8" s="1"/>
  <c r="S714" i="8" s="1"/>
  <c r="AC713" i="8"/>
  <c r="AF713" i="8" s="1"/>
  <c r="AG713" i="8" s="1"/>
  <c r="V713" i="8"/>
  <c r="Y713" i="8" s="1"/>
  <c r="Z713" i="8" s="1"/>
  <c r="O713" i="8"/>
  <c r="R713" i="8" s="1"/>
  <c r="S713" i="8" s="1"/>
  <c r="AC712" i="8"/>
  <c r="AF712" i="8" s="1"/>
  <c r="AG712" i="8" s="1"/>
  <c r="V712" i="8"/>
  <c r="Y712" i="8" s="1"/>
  <c r="Z712" i="8" s="1"/>
  <c r="O712" i="8"/>
  <c r="R712" i="8" s="1"/>
  <c r="S712" i="8" s="1"/>
  <c r="AC711" i="8"/>
  <c r="AF711" i="8" s="1"/>
  <c r="AG711" i="8" s="1"/>
  <c r="V711" i="8"/>
  <c r="Y711" i="8" s="1"/>
  <c r="Z711" i="8" s="1"/>
  <c r="O711" i="8"/>
  <c r="R711" i="8" s="1"/>
  <c r="S711" i="8" s="1"/>
  <c r="AC710" i="8"/>
  <c r="AF710" i="8" s="1"/>
  <c r="AG710" i="8" s="1"/>
  <c r="V710" i="8"/>
  <c r="Y710" i="8" s="1"/>
  <c r="Z710" i="8" s="1"/>
  <c r="O710" i="8"/>
  <c r="R710" i="8" s="1"/>
  <c r="S710" i="8" s="1"/>
  <c r="AC709" i="8"/>
  <c r="AF709" i="8" s="1"/>
  <c r="AG709" i="8" s="1"/>
  <c r="V709" i="8"/>
  <c r="Y709" i="8" s="1"/>
  <c r="Z709" i="8" s="1"/>
  <c r="O709" i="8"/>
  <c r="R709" i="8" s="1"/>
  <c r="S709" i="8" s="1"/>
  <c r="AC708" i="8"/>
  <c r="AF708" i="8" s="1"/>
  <c r="AG708" i="8" s="1"/>
  <c r="V708" i="8"/>
  <c r="Y708" i="8" s="1"/>
  <c r="Z708" i="8" s="1"/>
  <c r="O708" i="8"/>
  <c r="R708" i="8" s="1"/>
  <c r="S708" i="8" s="1"/>
  <c r="AC707" i="8"/>
  <c r="AF707" i="8" s="1"/>
  <c r="AG707" i="8" s="1"/>
  <c r="V707" i="8"/>
  <c r="Y707" i="8" s="1"/>
  <c r="Z707" i="8" s="1"/>
  <c r="O707" i="8"/>
  <c r="R707" i="8" s="1"/>
  <c r="S707" i="8" s="1"/>
  <c r="AC706" i="8"/>
  <c r="AF706" i="8" s="1"/>
  <c r="AG706" i="8" s="1"/>
  <c r="V706" i="8"/>
  <c r="Y706" i="8" s="1"/>
  <c r="Z706" i="8" s="1"/>
  <c r="O706" i="8"/>
  <c r="R706" i="8" s="1"/>
  <c r="S706" i="8" s="1"/>
  <c r="AC705" i="8"/>
  <c r="AF705" i="8" s="1"/>
  <c r="AG705" i="8" s="1"/>
  <c r="V705" i="8"/>
  <c r="Y705" i="8" s="1"/>
  <c r="Z705" i="8" s="1"/>
  <c r="O705" i="8"/>
  <c r="R705" i="8" s="1"/>
  <c r="S705" i="8" s="1"/>
  <c r="AF704" i="8"/>
  <c r="AG704" i="8" s="1"/>
  <c r="AC704" i="8"/>
  <c r="V704" i="8"/>
  <c r="Y704" i="8" s="1"/>
  <c r="Z704" i="8" s="1"/>
  <c r="O704" i="8"/>
  <c r="R704" i="8" s="1"/>
  <c r="S704" i="8" s="1"/>
  <c r="AC703" i="8"/>
  <c r="AF703" i="8" s="1"/>
  <c r="AG703" i="8" s="1"/>
  <c r="V703" i="8"/>
  <c r="Y703" i="8" s="1"/>
  <c r="Z703" i="8" s="1"/>
  <c r="O703" i="8"/>
  <c r="R703" i="8" s="1"/>
  <c r="S703" i="8" s="1"/>
  <c r="AC702" i="8"/>
  <c r="AF702" i="8" s="1"/>
  <c r="AG702" i="8" s="1"/>
  <c r="V702" i="8"/>
  <c r="Y702" i="8" s="1"/>
  <c r="Z702" i="8" s="1"/>
  <c r="O702" i="8"/>
  <c r="R702" i="8" s="1"/>
  <c r="S702" i="8" s="1"/>
  <c r="AC701" i="8"/>
  <c r="AF701" i="8" s="1"/>
  <c r="AG701" i="8" s="1"/>
  <c r="V701" i="8"/>
  <c r="Y701" i="8" s="1"/>
  <c r="Z701" i="8" s="1"/>
  <c r="O701" i="8"/>
  <c r="R701" i="8" s="1"/>
  <c r="S701" i="8" s="1"/>
  <c r="AC700" i="8"/>
  <c r="AF700" i="8" s="1"/>
  <c r="AG700" i="8" s="1"/>
  <c r="V700" i="8"/>
  <c r="Y700" i="8" s="1"/>
  <c r="Z700" i="8" s="1"/>
  <c r="O700" i="8"/>
  <c r="R700" i="8" s="1"/>
  <c r="S700" i="8" s="1"/>
  <c r="AC699" i="8"/>
  <c r="AF699" i="8" s="1"/>
  <c r="AG699" i="8" s="1"/>
  <c r="V699" i="8"/>
  <c r="Y699" i="8" s="1"/>
  <c r="Z699" i="8" s="1"/>
  <c r="O699" i="8"/>
  <c r="R699" i="8" s="1"/>
  <c r="S699" i="8" s="1"/>
  <c r="AC698" i="8"/>
  <c r="AF698" i="8" s="1"/>
  <c r="AG698" i="8" s="1"/>
  <c r="V698" i="8"/>
  <c r="Y698" i="8" s="1"/>
  <c r="Z698" i="8" s="1"/>
  <c r="O698" i="8"/>
  <c r="R698" i="8" s="1"/>
  <c r="S698" i="8" s="1"/>
  <c r="AC697" i="8"/>
  <c r="AF697" i="8" s="1"/>
  <c r="AG697" i="8" s="1"/>
  <c r="V697" i="8"/>
  <c r="Y697" i="8" s="1"/>
  <c r="Z697" i="8" s="1"/>
  <c r="O697" i="8"/>
  <c r="R697" i="8" s="1"/>
  <c r="S697" i="8" s="1"/>
  <c r="AC696" i="8"/>
  <c r="AF696" i="8" s="1"/>
  <c r="AG696" i="8" s="1"/>
  <c r="V696" i="8"/>
  <c r="Y696" i="8" s="1"/>
  <c r="Z696" i="8" s="1"/>
  <c r="O696" i="8"/>
  <c r="R696" i="8" s="1"/>
  <c r="S696" i="8" s="1"/>
  <c r="AC695" i="8"/>
  <c r="AF695" i="8" s="1"/>
  <c r="AG695" i="8" s="1"/>
  <c r="V695" i="8"/>
  <c r="Y695" i="8" s="1"/>
  <c r="Z695" i="8" s="1"/>
  <c r="O695" i="8"/>
  <c r="R695" i="8" s="1"/>
  <c r="S695" i="8" s="1"/>
  <c r="AC694" i="8"/>
  <c r="AF694" i="8" s="1"/>
  <c r="AG694" i="8" s="1"/>
  <c r="V694" i="8"/>
  <c r="Y694" i="8" s="1"/>
  <c r="Z694" i="8" s="1"/>
  <c r="O694" i="8"/>
  <c r="R694" i="8" s="1"/>
  <c r="S694" i="8" s="1"/>
  <c r="AC693" i="8"/>
  <c r="AF693" i="8" s="1"/>
  <c r="AG693" i="8" s="1"/>
  <c r="V693" i="8"/>
  <c r="Y693" i="8" s="1"/>
  <c r="Z693" i="8" s="1"/>
  <c r="O693" i="8"/>
  <c r="R693" i="8" s="1"/>
  <c r="S693" i="8" s="1"/>
  <c r="AC692" i="8"/>
  <c r="AF692" i="8" s="1"/>
  <c r="AG692" i="8" s="1"/>
  <c r="V692" i="8"/>
  <c r="Y692" i="8" s="1"/>
  <c r="Z692" i="8" s="1"/>
  <c r="O692" i="8"/>
  <c r="R692" i="8" s="1"/>
  <c r="S692" i="8" s="1"/>
  <c r="AC691" i="8"/>
  <c r="AF691" i="8" s="1"/>
  <c r="AG691" i="8" s="1"/>
  <c r="V691" i="8"/>
  <c r="Y691" i="8" s="1"/>
  <c r="Z691" i="8" s="1"/>
  <c r="O691" i="8"/>
  <c r="R691" i="8" s="1"/>
  <c r="S691" i="8" s="1"/>
  <c r="AC690" i="8"/>
  <c r="AF690" i="8" s="1"/>
  <c r="AG690" i="8" s="1"/>
  <c r="V690" i="8"/>
  <c r="Y690" i="8" s="1"/>
  <c r="Z690" i="8" s="1"/>
  <c r="O690" i="8"/>
  <c r="R690" i="8" s="1"/>
  <c r="S690" i="8" s="1"/>
  <c r="AC689" i="8"/>
  <c r="AF689" i="8" s="1"/>
  <c r="AG689" i="8" s="1"/>
  <c r="V689" i="8"/>
  <c r="Y689" i="8" s="1"/>
  <c r="Z689" i="8" s="1"/>
  <c r="O689" i="8"/>
  <c r="R689" i="8" s="1"/>
  <c r="S689" i="8" s="1"/>
  <c r="AC688" i="8"/>
  <c r="AF688" i="8" s="1"/>
  <c r="AG688" i="8" s="1"/>
  <c r="V688" i="8"/>
  <c r="Y688" i="8" s="1"/>
  <c r="Z688" i="8" s="1"/>
  <c r="O688" i="8"/>
  <c r="R688" i="8" s="1"/>
  <c r="S688" i="8" s="1"/>
  <c r="AC687" i="8"/>
  <c r="AF687" i="8" s="1"/>
  <c r="AG687" i="8" s="1"/>
  <c r="V687" i="8"/>
  <c r="Y687" i="8" s="1"/>
  <c r="Z687" i="8" s="1"/>
  <c r="O687" i="8"/>
  <c r="R687" i="8" s="1"/>
  <c r="S687" i="8" s="1"/>
  <c r="AC686" i="8"/>
  <c r="AF686" i="8" s="1"/>
  <c r="AG686" i="8" s="1"/>
  <c r="V686" i="8"/>
  <c r="Y686" i="8" s="1"/>
  <c r="Z686" i="8" s="1"/>
  <c r="O686" i="8"/>
  <c r="R686" i="8" s="1"/>
  <c r="S686" i="8" s="1"/>
  <c r="AC685" i="8"/>
  <c r="AF685" i="8" s="1"/>
  <c r="AG685" i="8" s="1"/>
  <c r="V685" i="8"/>
  <c r="Y685" i="8" s="1"/>
  <c r="Z685" i="8" s="1"/>
  <c r="O685" i="8"/>
  <c r="R685" i="8" s="1"/>
  <c r="S685" i="8" s="1"/>
  <c r="AC684" i="8"/>
  <c r="AF684" i="8" s="1"/>
  <c r="AG684" i="8" s="1"/>
  <c r="V684" i="8"/>
  <c r="Y684" i="8" s="1"/>
  <c r="Z684" i="8" s="1"/>
  <c r="O684" i="8"/>
  <c r="R684" i="8" s="1"/>
  <c r="S684" i="8" s="1"/>
  <c r="AC683" i="8"/>
  <c r="AF683" i="8" s="1"/>
  <c r="AG683" i="8" s="1"/>
  <c r="V683" i="8"/>
  <c r="Y683" i="8" s="1"/>
  <c r="Z683" i="8" s="1"/>
  <c r="O683" i="8"/>
  <c r="R683" i="8" s="1"/>
  <c r="S683" i="8" s="1"/>
  <c r="AC682" i="8"/>
  <c r="AF682" i="8" s="1"/>
  <c r="AG682" i="8" s="1"/>
  <c r="V682" i="8"/>
  <c r="Y682" i="8" s="1"/>
  <c r="Z682" i="8" s="1"/>
  <c r="O682" i="8"/>
  <c r="R682" i="8" s="1"/>
  <c r="S682" i="8" s="1"/>
  <c r="AC681" i="8"/>
  <c r="AF681" i="8" s="1"/>
  <c r="AG681" i="8" s="1"/>
  <c r="V681" i="8"/>
  <c r="Y681" i="8" s="1"/>
  <c r="Z681" i="8" s="1"/>
  <c r="O681" i="8"/>
  <c r="R681" i="8" s="1"/>
  <c r="S681" i="8" s="1"/>
  <c r="AC680" i="8"/>
  <c r="AF680" i="8" s="1"/>
  <c r="AG680" i="8" s="1"/>
  <c r="V680" i="8"/>
  <c r="Y680" i="8" s="1"/>
  <c r="Z680" i="8" s="1"/>
  <c r="O680" i="8"/>
  <c r="R680" i="8" s="1"/>
  <c r="S680" i="8" s="1"/>
  <c r="AC679" i="8"/>
  <c r="AF679" i="8" s="1"/>
  <c r="AG679" i="8" s="1"/>
  <c r="V679" i="8"/>
  <c r="Y679" i="8" s="1"/>
  <c r="Z679" i="8" s="1"/>
  <c r="O679" i="8"/>
  <c r="R679" i="8" s="1"/>
  <c r="S679" i="8" s="1"/>
  <c r="AC678" i="8"/>
  <c r="AF678" i="8" s="1"/>
  <c r="AG678" i="8" s="1"/>
  <c r="V678" i="8"/>
  <c r="Y678" i="8" s="1"/>
  <c r="Z678" i="8" s="1"/>
  <c r="O678" i="8"/>
  <c r="R678" i="8" s="1"/>
  <c r="S678" i="8" s="1"/>
  <c r="AC677" i="8"/>
  <c r="AF677" i="8" s="1"/>
  <c r="AG677" i="8" s="1"/>
  <c r="V677" i="8"/>
  <c r="Y677" i="8" s="1"/>
  <c r="Z677" i="8" s="1"/>
  <c r="O677" i="8"/>
  <c r="R677" i="8" s="1"/>
  <c r="S677" i="8" s="1"/>
  <c r="AC676" i="8"/>
  <c r="AF676" i="8" s="1"/>
  <c r="AG676" i="8" s="1"/>
  <c r="V676" i="8"/>
  <c r="Y676" i="8" s="1"/>
  <c r="Z676" i="8" s="1"/>
  <c r="O676" i="8"/>
  <c r="R676" i="8" s="1"/>
  <c r="S676" i="8" s="1"/>
  <c r="AC675" i="8"/>
  <c r="AF675" i="8" s="1"/>
  <c r="AG675" i="8" s="1"/>
  <c r="V675" i="8"/>
  <c r="Y675" i="8" s="1"/>
  <c r="Z675" i="8" s="1"/>
  <c r="O675" i="8"/>
  <c r="R675" i="8" s="1"/>
  <c r="S675" i="8" s="1"/>
  <c r="AC674" i="8"/>
  <c r="AF674" i="8" s="1"/>
  <c r="AG674" i="8" s="1"/>
  <c r="V674" i="8"/>
  <c r="Y674" i="8" s="1"/>
  <c r="Z674" i="8" s="1"/>
  <c r="O674" i="8"/>
  <c r="R674" i="8" s="1"/>
  <c r="S674" i="8" s="1"/>
  <c r="AC673" i="8"/>
  <c r="AF673" i="8" s="1"/>
  <c r="AG673" i="8" s="1"/>
  <c r="V673" i="8"/>
  <c r="Y673" i="8" s="1"/>
  <c r="Z673" i="8" s="1"/>
  <c r="O673" i="8"/>
  <c r="R673" i="8" s="1"/>
  <c r="S673" i="8" s="1"/>
  <c r="AC672" i="8"/>
  <c r="AF672" i="8" s="1"/>
  <c r="AG672" i="8" s="1"/>
  <c r="V672" i="8"/>
  <c r="Y672" i="8" s="1"/>
  <c r="Z672" i="8" s="1"/>
  <c r="O672" i="8"/>
  <c r="R672" i="8" s="1"/>
  <c r="S672" i="8" s="1"/>
  <c r="AC671" i="8"/>
  <c r="AF671" i="8" s="1"/>
  <c r="AG671" i="8" s="1"/>
  <c r="V671" i="8"/>
  <c r="Y671" i="8" s="1"/>
  <c r="Z671" i="8" s="1"/>
  <c r="O671" i="8"/>
  <c r="R671" i="8" s="1"/>
  <c r="S671" i="8" s="1"/>
  <c r="AC670" i="8"/>
  <c r="AF670" i="8" s="1"/>
  <c r="AG670" i="8" s="1"/>
  <c r="V670" i="8"/>
  <c r="Y670" i="8" s="1"/>
  <c r="Z670" i="8" s="1"/>
  <c r="O670" i="8"/>
  <c r="R670" i="8" s="1"/>
  <c r="S670" i="8" s="1"/>
  <c r="AC669" i="8"/>
  <c r="AF669" i="8" s="1"/>
  <c r="AG669" i="8" s="1"/>
  <c r="V669" i="8"/>
  <c r="Y669" i="8" s="1"/>
  <c r="Z669" i="8" s="1"/>
  <c r="O669" i="8"/>
  <c r="R669" i="8" s="1"/>
  <c r="S669" i="8" s="1"/>
  <c r="AC668" i="8"/>
  <c r="AF668" i="8" s="1"/>
  <c r="AG668" i="8" s="1"/>
  <c r="V668" i="8"/>
  <c r="Y668" i="8" s="1"/>
  <c r="Z668" i="8" s="1"/>
  <c r="O668" i="8"/>
  <c r="R668" i="8" s="1"/>
  <c r="S668" i="8" s="1"/>
  <c r="AC667" i="8"/>
  <c r="AF667" i="8" s="1"/>
  <c r="AG667" i="8" s="1"/>
  <c r="V667" i="8"/>
  <c r="Y667" i="8" s="1"/>
  <c r="Z667" i="8" s="1"/>
  <c r="O667" i="8"/>
  <c r="R667" i="8" s="1"/>
  <c r="S667" i="8" s="1"/>
  <c r="AC666" i="8"/>
  <c r="AF666" i="8" s="1"/>
  <c r="AG666" i="8" s="1"/>
  <c r="V666" i="8"/>
  <c r="Y666" i="8" s="1"/>
  <c r="Z666" i="8" s="1"/>
  <c r="O666" i="8"/>
  <c r="R666" i="8" s="1"/>
  <c r="S666" i="8" s="1"/>
  <c r="AC665" i="8"/>
  <c r="AF665" i="8" s="1"/>
  <c r="AG665" i="8" s="1"/>
  <c r="V665" i="8"/>
  <c r="Y665" i="8" s="1"/>
  <c r="Z665" i="8" s="1"/>
  <c r="O665" i="8"/>
  <c r="R665" i="8" s="1"/>
  <c r="S665" i="8" s="1"/>
  <c r="AC664" i="8"/>
  <c r="AF664" i="8" s="1"/>
  <c r="AG664" i="8" s="1"/>
  <c r="V664" i="8"/>
  <c r="Y664" i="8" s="1"/>
  <c r="Z664" i="8" s="1"/>
  <c r="O664" i="8"/>
  <c r="R664" i="8" s="1"/>
  <c r="S664" i="8" s="1"/>
  <c r="AC663" i="8"/>
  <c r="AF663" i="8" s="1"/>
  <c r="AG663" i="8" s="1"/>
  <c r="V663" i="8"/>
  <c r="Y663" i="8" s="1"/>
  <c r="Z663" i="8" s="1"/>
  <c r="O663" i="8"/>
  <c r="R663" i="8" s="1"/>
  <c r="S663" i="8" s="1"/>
  <c r="AC662" i="8"/>
  <c r="AF662" i="8" s="1"/>
  <c r="AG662" i="8" s="1"/>
  <c r="V662" i="8"/>
  <c r="Y662" i="8" s="1"/>
  <c r="Z662" i="8" s="1"/>
  <c r="O662" i="8"/>
  <c r="R662" i="8" s="1"/>
  <c r="S662" i="8" s="1"/>
  <c r="AC661" i="8"/>
  <c r="AF661" i="8" s="1"/>
  <c r="AG661" i="8" s="1"/>
  <c r="V661" i="8"/>
  <c r="Y661" i="8" s="1"/>
  <c r="Z661" i="8" s="1"/>
  <c r="O661" i="8"/>
  <c r="R661" i="8" s="1"/>
  <c r="S661" i="8" s="1"/>
  <c r="AC660" i="8"/>
  <c r="AF660" i="8" s="1"/>
  <c r="AG660" i="8" s="1"/>
  <c r="V660" i="8"/>
  <c r="Y660" i="8" s="1"/>
  <c r="Z660" i="8" s="1"/>
  <c r="O660" i="8"/>
  <c r="R660" i="8" s="1"/>
  <c r="S660" i="8" s="1"/>
  <c r="AC659" i="8"/>
  <c r="AF659" i="8" s="1"/>
  <c r="AG659" i="8" s="1"/>
  <c r="V659" i="8"/>
  <c r="Y659" i="8" s="1"/>
  <c r="Z659" i="8" s="1"/>
  <c r="O659" i="8"/>
  <c r="R659" i="8" s="1"/>
  <c r="S659" i="8" s="1"/>
  <c r="AC658" i="8"/>
  <c r="AF658" i="8" s="1"/>
  <c r="AG658" i="8" s="1"/>
  <c r="V658" i="8"/>
  <c r="Y658" i="8" s="1"/>
  <c r="Z658" i="8" s="1"/>
  <c r="O658" i="8"/>
  <c r="R658" i="8" s="1"/>
  <c r="S658" i="8" s="1"/>
  <c r="AC657" i="8"/>
  <c r="AF657" i="8" s="1"/>
  <c r="AG657" i="8" s="1"/>
  <c r="V657" i="8"/>
  <c r="Y657" i="8" s="1"/>
  <c r="Z657" i="8" s="1"/>
  <c r="O657" i="8"/>
  <c r="R657" i="8" s="1"/>
  <c r="S657" i="8" s="1"/>
  <c r="AC656" i="8"/>
  <c r="AF656" i="8" s="1"/>
  <c r="AG656" i="8" s="1"/>
  <c r="V656" i="8"/>
  <c r="Y656" i="8" s="1"/>
  <c r="Z656" i="8" s="1"/>
  <c r="O656" i="8"/>
  <c r="R656" i="8" s="1"/>
  <c r="S656" i="8" s="1"/>
  <c r="AC655" i="8"/>
  <c r="AF655" i="8" s="1"/>
  <c r="AG655" i="8" s="1"/>
  <c r="V655" i="8"/>
  <c r="Y655" i="8" s="1"/>
  <c r="Z655" i="8" s="1"/>
  <c r="O655" i="8"/>
  <c r="R655" i="8" s="1"/>
  <c r="S655" i="8" s="1"/>
  <c r="AC654" i="8"/>
  <c r="AF654" i="8" s="1"/>
  <c r="AG654" i="8" s="1"/>
  <c r="V654" i="8"/>
  <c r="Y654" i="8" s="1"/>
  <c r="Z654" i="8" s="1"/>
  <c r="O654" i="8"/>
  <c r="R654" i="8" s="1"/>
  <c r="S654" i="8" s="1"/>
  <c r="AC653" i="8"/>
  <c r="AF653" i="8" s="1"/>
  <c r="AG653" i="8" s="1"/>
  <c r="V653" i="8"/>
  <c r="Y653" i="8" s="1"/>
  <c r="Z653" i="8" s="1"/>
  <c r="O653" i="8"/>
  <c r="R653" i="8" s="1"/>
  <c r="S653" i="8" s="1"/>
  <c r="AC652" i="8"/>
  <c r="AF652" i="8" s="1"/>
  <c r="AG652" i="8" s="1"/>
  <c r="V652" i="8"/>
  <c r="Y652" i="8" s="1"/>
  <c r="Z652" i="8" s="1"/>
  <c r="O652" i="8"/>
  <c r="R652" i="8" s="1"/>
  <c r="S652" i="8" s="1"/>
  <c r="AC651" i="8"/>
  <c r="AF651" i="8" s="1"/>
  <c r="AG651" i="8" s="1"/>
  <c r="V651" i="8"/>
  <c r="Y651" i="8" s="1"/>
  <c r="Z651" i="8" s="1"/>
  <c r="O651" i="8"/>
  <c r="R651" i="8" s="1"/>
  <c r="S651" i="8" s="1"/>
  <c r="AC650" i="8"/>
  <c r="AF650" i="8" s="1"/>
  <c r="AG650" i="8" s="1"/>
  <c r="V650" i="8"/>
  <c r="Y650" i="8" s="1"/>
  <c r="Z650" i="8" s="1"/>
  <c r="O650" i="8"/>
  <c r="R650" i="8" s="1"/>
  <c r="S650" i="8" s="1"/>
  <c r="AC649" i="8"/>
  <c r="AF649" i="8" s="1"/>
  <c r="AG649" i="8" s="1"/>
  <c r="V649" i="8"/>
  <c r="Y649" i="8" s="1"/>
  <c r="Z649" i="8" s="1"/>
  <c r="O649" i="8"/>
  <c r="R649" i="8" s="1"/>
  <c r="S649" i="8" s="1"/>
  <c r="AC648" i="8"/>
  <c r="AF648" i="8" s="1"/>
  <c r="AG648" i="8" s="1"/>
  <c r="V648" i="8"/>
  <c r="Y648" i="8" s="1"/>
  <c r="Z648" i="8" s="1"/>
  <c r="O648" i="8"/>
  <c r="R648" i="8" s="1"/>
  <c r="S648" i="8" s="1"/>
  <c r="AC647" i="8"/>
  <c r="AF647" i="8" s="1"/>
  <c r="AG647" i="8" s="1"/>
  <c r="V647" i="8"/>
  <c r="Y647" i="8" s="1"/>
  <c r="Z647" i="8" s="1"/>
  <c r="O647" i="8"/>
  <c r="R647" i="8" s="1"/>
  <c r="S647" i="8" s="1"/>
  <c r="AC646" i="8"/>
  <c r="AF646" i="8" s="1"/>
  <c r="AG646" i="8" s="1"/>
  <c r="V646" i="8"/>
  <c r="Y646" i="8" s="1"/>
  <c r="Z646" i="8" s="1"/>
  <c r="O646" i="8"/>
  <c r="R646" i="8" s="1"/>
  <c r="S646" i="8" s="1"/>
  <c r="AC645" i="8"/>
  <c r="AF645" i="8" s="1"/>
  <c r="AG645" i="8" s="1"/>
  <c r="V645" i="8"/>
  <c r="Y645" i="8" s="1"/>
  <c r="Z645" i="8" s="1"/>
  <c r="O645" i="8"/>
  <c r="R645" i="8" s="1"/>
  <c r="S645" i="8" s="1"/>
  <c r="AC644" i="8"/>
  <c r="AF644" i="8" s="1"/>
  <c r="AG644" i="8" s="1"/>
  <c r="V644" i="8"/>
  <c r="Y644" i="8" s="1"/>
  <c r="Z644" i="8" s="1"/>
  <c r="O644" i="8"/>
  <c r="R644" i="8" s="1"/>
  <c r="S644" i="8" s="1"/>
  <c r="AC643" i="8"/>
  <c r="AF643" i="8" s="1"/>
  <c r="AG643" i="8" s="1"/>
  <c r="V643" i="8"/>
  <c r="Y643" i="8" s="1"/>
  <c r="Z643" i="8" s="1"/>
  <c r="O643" i="8"/>
  <c r="R643" i="8" s="1"/>
  <c r="S643" i="8" s="1"/>
  <c r="AC642" i="8"/>
  <c r="AF642" i="8" s="1"/>
  <c r="AG642" i="8" s="1"/>
  <c r="V642" i="8"/>
  <c r="Y642" i="8" s="1"/>
  <c r="Z642" i="8" s="1"/>
  <c r="O642" i="8"/>
  <c r="R642" i="8" s="1"/>
  <c r="S642" i="8" s="1"/>
  <c r="AC641" i="8"/>
  <c r="AF641" i="8" s="1"/>
  <c r="AG641" i="8" s="1"/>
  <c r="V641" i="8"/>
  <c r="Y641" i="8" s="1"/>
  <c r="Z641" i="8" s="1"/>
  <c r="O641" i="8"/>
  <c r="R641" i="8" s="1"/>
  <c r="S641" i="8" s="1"/>
  <c r="AC640" i="8"/>
  <c r="AF640" i="8" s="1"/>
  <c r="AG640" i="8" s="1"/>
  <c r="V640" i="8"/>
  <c r="Y640" i="8" s="1"/>
  <c r="Z640" i="8" s="1"/>
  <c r="O640" i="8"/>
  <c r="R640" i="8" s="1"/>
  <c r="S640" i="8" s="1"/>
  <c r="AC639" i="8"/>
  <c r="AF639" i="8" s="1"/>
  <c r="AG639" i="8" s="1"/>
  <c r="V639" i="8"/>
  <c r="Y639" i="8" s="1"/>
  <c r="Z639" i="8" s="1"/>
  <c r="O639" i="8"/>
  <c r="R639" i="8" s="1"/>
  <c r="S639" i="8" s="1"/>
  <c r="AC638" i="8"/>
  <c r="AF638" i="8" s="1"/>
  <c r="AG638" i="8" s="1"/>
  <c r="V638" i="8"/>
  <c r="Y638" i="8" s="1"/>
  <c r="Z638" i="8" s="1"/>
  <c r="O638" i="8"/>
  <c r="R638" i="8" s="1"/>
  <c r="S638" i="8" s="1"/>
  <c r="AC637" i="8"/>
  <c r="AF637" i="8" s="1"/>
  <c r="AG637" i="8" s="1"/>
  <c r="V637" i="8"/>
  <c r="Y637" i="8" s="1"/>
  <c r="Z637" i="8" s="1"/>
  <c r="O637" i="8"/>
  <c r="R637" i="8" s="1"/>
  <c r="S637" i="8" s="1"/>
  <c r="AC636" i="8"/>
  <c r="AF636" i="8" s="1"/>
  <c r="AG636" i="8" s="1"/>
  <c r="V636" i="8"/>
  <c r="Y636" i="8" s="1"/>
  <c r="Z636" i="8" s="1"/>
  <c r="O636" i="8"/>
  <c r="R636" i="8" s="1"/>
  <c r="S636" i="8" s="1"/>
  <c r="AC635" i="8"/>
  <c r="AF635" i="8" s="1"/>
  <c r="AG635" i="8" s="1"/>
  <c r="V635" i="8"/>
  <c r="Y635" i="8" s="1"/>
  <c r="Z635" i="8" s="1"/>
  <c r="O635" i="8"/>
  <c r="R635" i="8" s="1"/>
  <c r="S635" i="8" s="1"/>
  <c r="AC634" i="8"/>
  <c r="AF634" i="8" s="1"/>
  <c r="AG634" i="8" s="1"/>
  <c r="V634" i="8"/>
  <c r="Y634" i="8" s="1"/>
  <c r="Z634" i="8" s="1"/>
  <c r="O634" i="8"/>
  <c r="R634" i="8" s="1"/>
  <c r="S634" i="8" s="1"/>
  <c r="AC633" i="8"/>
  <c r="AF633" i="8" s="1"/>
  <c r="AG633" i="8" s="1"/>
  <c r="V633" i="8"/>
  <c r="Y633" i="8" s="1"/>
  <c r="Z633" i="8" s="1"/>
  <c r="O633" i="8"/>
  <c r="R633" i="8" s="1"/>
  <c r="S633" i="8" s="1"/>
  <c r="AC632" i="8"/>
  <c r="AF632" i="8" s="1"/>
  <c r="AG632" i="8" s="1"/>
  <c r="V632" i="8"/>
  <c r="Y632" i="8" s="1"/>
  <c r="Z632" i="8" s="1"/>
  <c r="O632" i="8"/>
  <c r="R632" i="8" s="1"/>
  <c r="S632" i="8" s="1"/>
  <c r="AC631" i="8"/>
  <c r="AF631" i="8" s="1"/>
  <c r="AG631" i="8" s="1"/>
  <c r="V631" i="8"/>
  <c r="Y631" i="8" s="1"/>
  <c r="Z631" i="8" s="1"/>
  <c r="O631" i="8"/>
  <c r="R631" i="8" s="1"/>
  <c r="S631" i="8" s="1"/>
  <c r="AC630" i="8"/>
  <c r="AF630" i="8" s="1"/>
  <c r="AG630" i="8" s="1"/>
  <c r="V630" i="8"/>
  <c r="Y630" i="8" s="1"/>
  <c r="Z630" i="8" s="1"/>
  <c r="O630" i="8"/>
  <c r="R630" i="8" s="1"/>
  <c r="S630" i="8" s="1"/>
  <c r="AC629" i="8"/>
  <c r="AF629" i="8" s="1"/>
  <c r="AG629" i="8" s="1"/>
  <c r="V629" i="8"/>
  <c r="Y629" i="8" s="1"/>
  <c r="Z629" i="8" s="1"/>
  <c r="O629" i="8"/>
  <c r="R629" i="8" s="1"/>
  <c r="S629" i="8" s="1"/>
  <c r="AC628" i="8"/>
  <c r="AF628" i="8" s="1"/>
  <c r="AG628" i="8" s="1"/>
  <c r="V628" i="8"/>
  <c r="Y628" i="8" s="1"/>
  <c r="Z628" i="8" s="1"/>
  <c r="R628" i="8"/>
  <c r="S628" i="8" s="1"/>
  <c r="O628" i="8"/>
  <c r="AC627" i="8"/>
  <c r="AF627" i="8" s="1"/>
  <c r="AG627" i="8" s="1"/>
  <c r="V627" i="8"/>
  <c r="Y627" i="8" s="1"/>
  <c r="Z627" i="8" s="1"/>
  <c r="O627" i="8"/>
  <c r="R627" i="8" s="1"/>
  <c r="S627" i="8" s="1"/>
  <c r="AC626" i="8"/>
  <c r="AF626" i="8" s="1"/>
  <c r="AG626" i="8" s="1"/>
  <c r="V626" i="8"/>
  <c r="Y626" i="8" s="1"/>
  <c r="Z626" i="8" s="1"/>
  <c r="O626" i="8"/>
  <c r="R626" i="8" s="1"/>
  <c r="S626" i="8" s="1"/>
  <c r="AC625" i="8"/>
  <c r="AF625" i="8" s="1"/>
  <c r="AG625" i="8" s="1"/>
  <c r="V625" i="8"/>
  <c r="Y625" i="8" s="1"/>
  <c r="Z625" i="8" s="1"/>
  <c r="O625" i="8"/>
  <c r="R625" i="8" s="1"/>
  <c r="S625" i="8" s="1"/>
  <c r="AC624" i="8"/>
  <c r="AF624" i="8" s="1"/>
  <c r="AG624" i="8" s="1"/>
  <c r="V624" i="8"/>
  <c r="Y624" i="8" s="1"/>
  <c r="Z624" i="8" s="1"/>
  <c r="O624" i="8"/>
  <c r="R624" i="8" s="1"/>
  <c r="S624" i="8" s="1"/>
  <c r="AC623" i="8"/>
  <c r="AF623" i="8" s="1"/>
  <c r="AG623" i="8" s="1"/>
  <c r="V623" i="8"/>
  <c r="Y623" i="8" s="1"/>
  <c r="Z623" i="8" s="1"/>
  <c r="O623" i="8"/>
  <c r="R623" i="8" s="1"/>
  <c r="S623" i="8" s="1"/>
  <c r="AC622" i="8"/>
  <c r="AF622" i="8" s="1"/>
  <c r="AG622" i="8" s="1"/>
  <c r="V622" i="8"/>
  <c r="Y622" i="8" s="1"/>
  <c r="Z622" i="8" s="1"/>
  <c r="O622" i="8"/>
  <c r="R622" i="8" s="1"/>
  <c r="S622" i="8" s="1"/>
  <c r="AC621" i="8"/>
  <c r="AF621" i="8" s="1"/>
  <c r="AG621" i="8" s="1"/>
  <c r="V621" i="8"/>
  <c r="Y621" i="8" s="1"/>
  <c r="Z621" i="8" s="1"/>
  <c r="O621" i="8"/>
  <c r="R621" i="8" s="1"/>
  <c r="S621" i="8" s="1"/>
  <c r="AC620" i="8"/>
  <c r="AF620" i="8" s="1"/>
  <c r="AG620" i="8" s="1"/>
  <c r="V620" i="8"/>
  <c r="Y620" i="8" s="1"/>
  <c r="Z620" i="8" s="1"/>
  <c r="O620" i="8"/>
  <c r="R620" i="8" s="1"/>
  <c r="S620" i="8" s="1"/>
  <c r="AC619" i="8"/>
  <c r="AF619" i="8" s="1"/>
  <c r="AG619" i="8" s="1"/>
  <c r="V619" i="8"/>
  <c r="Y619" i="8" s="1"/>
  <c r="Z619" i="8" s="1"/>
  <c r="O619" i="8"/>
  <c r="R619" i="8" s="1"/>
  <c r="S619" i="8" s="1"/>
  <c r="AC618" i="8"/>
  <c r="AF618" i="8" s="1"/>
  <c r="AG618" i="8" s="1"/>
  <c r="V618" i="8"/>
  <c r="Y618" i="8" s="1"/>
  <c r="Z618" i="8" s="1"/>
  <c r="O618" i="8"/>
  <c r="R618" i="8" s="1"/>
  <c r="S618" i="8" s="1"/>
  <c r="AC377" i="8"/>
  <c r="AF377" i="8" s="1"/>
  <c r="AG377" i="8" s="1"/>
  <c r="AC376" i="8"/>
  <c r="AF376" i="8" s="1"/>
  <c r="AG376" i="8" s="1"/>
  <c r="AC375" i="8"/>
  <c r="AF375" i="8" s="1"/>
  <c r="AG375" i="8" s="1"/>
  <c r="AC374" i="8"/>
  <c r="AF374" i="8" s="1"/>
  <c r="AG374" i="8" s="1"/>
  <c r="AC373" i="8"/>
  <c r="AF373" i="8" s="1"/>
  <c r="AG373" i="8" s="1"/>
  <c r="AC372" i="8"/>
  <c r="AF372" i="8" s="1"/>
  <c r="AG372" i="8" s="1"/>
  <c r="AC371" i="8"/>
  <c r="AF371" i="8" s="1"/>
  <c r="AG371" i="8" s="1"/>
  <c r="AC370" i="8"/>
  <c r="AF370" i="8" s="1"/>
  <c r="AG370" i="8" s="1"/>
  <c r="AC369" i="8"/>
  <c r="AF369" i="8" s="1"/>
  <c r="AG369" i="8" s="1"/>
  <c r="AC368" i="8"/>
  <c r="AF368" i="8" s="1"/>
  <c r="AG368" i="8" s="1"/>
  <c r="AC367" i="8"/>
  <c r="AF367" i="8" s="1"/>
  <c r="AG367" i="8" s="1"/>
  <c r="AC366" i="8"/>
  <c r="AF366" i="8" s="1"/>
  <c r="AG366" i="8" s="1"/>
  <c r="AC365" i="8"/>
  <c r="AF365" i="8" s="1"/>
  <c r="AG365" i="8" s="1"/>
  <c r="AC364" i="8"/>
  <c r="AF364" i="8" s="1"/>
  <c r="AG364" i="8" s="1"/>
  <c r="AC363" i="8"/>
  <c r="AF363" i="8" s="1"/>
  <c r="AG363" i="8" s="1"/>
  <c r="AC362" i="8"/>
  <c r="AF362" i="8" s="1"/>
  <c r="AG362" i="8" s="1"/>
  <c r="AC361" i="8"/>
  <c r="AF361" i="8" s="1"/>
  <c r="AG361" i="8" s="1"/>
  <c r="AC360" i="8"/>
  <c r="AF360" i="8" s="1"/>
  <c r="AG360" i="8" s="1"/>
  <c r="AC359" i="8"/>
  <c r="AF359" i="8" s="1"/>
  <c r="AG359" i="8" s="1"/>
  <c r="AC303" i="8"/>
  <c r="AF303" i="8" s="1"/>
  <c r="AG303" i="8" s="1"/>
  <c r="V303" i="8"/>
  <c r="Y303" i="8" s="1"/>
  <c r="Z303" i="8" s="1"/>
  <c r="O303" i="8"/>
  <c r="R303" i="8" s="1"/>
  <c r="S303" i="8" s="1"/>
  <c r="AC302" i="8"/>
  <c r="AF302" i="8" s="1"/>
  <c r="AG302" i="8" s="1"/>
  <c r="V302" i="8"/>
  <c r="Y302" i="8" s="1"/>
  <c r="Z302" i="8" s="1"/>
  <c r="O302" i="8"/>
  <c r="R302" i="8" s="1"/>
  <c r="S302" i="8" s="1"/>
  <c r="AC301" i="8"/>
  <c r="AF301" i="8" s="1"/>
  <c r="AG301" i="8" s="1"/>
  <c r="V301" i="8"/>
  <c r="Y301" i="8" s="1"/>
  <c r="Z301" i="8" s="1"/>
  <c r="O301" i="8"/>
  <c r="R301" i="8" s="1"/>
  <c r="S301" i="8" s="1"/>
  <c r="AC300" i="8"/>
  <c r="AF300" i="8" s="1"/>
  <c r="AG300" i="8" s="1"/>
  <c r="V300" i="8"/>
  <c r="Y300" i="8" s="1"/>
  <c r="Z300" i="8" s="1"/>
  <c r="O300" i="8"/>
  <c r="R300" i="8" s="1"/>
  <c r="S300" i="8" s="1"/>
  <c r="AC299" i="8"/>
  <c r="AF299" i="8" s="1"/>
  <c r="AG299" i="8" s="1"/>
  <c r="V299" i="8"/>
  <c r="Y299" i="8" s="1"/>
  <c r="Z299" i="8" s="1"/>
  <c r="O299" i="8"/>
  <c r="R299" i="8" s="1"/>
  <c r="S299" i="8" s="1"/>
  <c r="AC298" i="8"/>
  <c r="AF298" i="8" s="1"/>
  <c r="AG298" i="8" s="1"/>
  <c r="V298" i="8"/>
  <c r="Y298" i="8" s="1"/>
  <c r="Z298" i="8" s="1"/>
  <c r="O298" i="8"/>
  <c r="R298" i="8" s="1"/>
  <c r="S298" i="8" s="1"/>
  <c r="AC297" i="8"/>
  <c r="AF297" i="8" s="1"/>
  <c r="AG297" i="8" s="1"/>
  <c r="V297" i="8"/>
  <c r="Y297" i="8" s="1"/>
  <c r="Z297" i="8" s="1"/>
  <c r="O297" i="8"/>
  <c r="R297" i="8" s="1"/>
  <c r="S297" i="8" s="1"/>
  <c r="AC296" i="8"/>
  <c r="AF296" i="8" s="1"/>
  <c r="AG296" i="8" s="1"/>
  <c r="V296" i="8"/>
  <c r="Y296" i="8" s="1"/>
  <c r="Z296" i="8" s="1"/>
  <c r="O296" i="8"/>
  <c r="R296" i="8" s="1"/>
  <c r="S296" i="8" s="1"/>
  <c r="AC295" i="8"/>
  <c r="AF295" i="8" s="1"/>
  <c r="AG295" i="8" s="1"/>
  <c r="V295" i="8"/>
  <c r="Y295" i="8" s="1"/>
  <c r="Z295" i="8" s="1"/>
  <c r="O295" i="8"/>
  <c r="R295" i="8" s="1"/>
  <c r="S295" i="8" s="1"/>
  <c r="AC294" i="8"/>
  <c r="AF294" i="8" s="1"/>
  <c r="AG294" i="8" s="1"/>
  <c r="V294" i="8"/>
  <c r="Y294" i="8" s="1"/>
  <c r="Z294" i="8" s="1"/>
  <c r="O294" i="8"/>
  <c r="R294" i="8" s="1"/>
  <c r="S294" i="8" s="1"/>
  <c r="AC293" i="8"/>
  <c r="AF293" i="8" s="1"/>
  <c r="AG293" i="8" s="1"/>
  <c r="V293" i="8"/>
  <c r="Y293" i="8" s="1"/>
  <c r="Z293" i="8" s="1"/>
  <c r="O293" i="8"/>
  <c r="R293" i="8" s="1"/>
  <c r="S293" i="8" s="1"/>
  <c r="AC292" i="8"/>
  <c r="AF292" i="8" s="1"/>
  <c r="AG292" i="8" s="1"/>
  <c r="V292" i="8"/>
  <c r="Y292" i="8" s="1"/>
  <c r="Z292" i="8" s="1"/>
  <c r="O292" i="8"/>
  <c r="R292" i="8" s="1"/>
  <c r="S292" i="8" s="1"/>
  <c r="AC291" i="8"/>
  <c r="AF291" i="8" s="1"/>
  <c r="AG291" i="8" s="1"/>
  <c r="V291" i="8"/>
  <c r="Y291" i="8" s="1"/>
  <c r="Z291" i="8" s="1"/>
  <c r="O291" i="8"/>
  <c r="R291" i="8" s="1"/>
  <c r="S291" i="8" s="1"/>
  <c r="AC290" i="8"/>
  <c r="AF290" i="8" s="1"/>
  <c r="AG290" i="8" s="1"/>
  <c r="V290" i="8"/>
  <c r="Y290" i="8" s="1"/>
  <c r="Z290" i="8" s="1"/>
  <c r="O290" i="8"/>
  <c r="R290" i="8" s="1"/>
  <c r="S290" i="8" s="1"/>
  <c r="AC289" i="8"/>
  <c r="AF289" i="8" s="1"/>
  <c r="AG289" i="8" s="1"/>
  <c r="V289" i="8"/>
  <c r="Y289" i="8" s="1"/>
  <c r="Z289" i="8" s="1"/>
  <c r="O289" i="8"/>
  <c r="R289" i="8" s="1"/>
  <c r="S289" i="8" s="1"/>
  <c r="AC288" i="8"/>
  <c r="AF288" i="8" s="1"/>
  <c r="AG288" i="8" s="1"/>
  <c r="V288" i="8"/>
  <c r="Y288" i="8" s="1"/>
  <c r="Z288" i="8" s="1"/>
  <c r="O288" i="8"/>
  <c r="R288" i="8" s="1"/>
  <c r="S288" i="8" s="1"/>
  <c r="AC287" i="8"/>
  <c r="AF287" i="8" s="1"/>
  <c r="AG287" i="8" s="1"/>
  <c r="V287" i="8"/>
  <c r="Y287" i="8" s="1"/>
  <c r="Z287" i="8" s="1"/>
  <c r="O287" i="8"/>
  <c r="R287" i="8" s="1"/>
  <c r="S287" i="8" s="1"/>
  <c r="AC286" i="8"/>
  <c r="AF286" i="8" s="1"/>
  <c r="AG286" i="8" s="1"/>
  <c r="V286" i="8"/>
  <c r="Y286" i="8" s="1"/>
  <c r="Z286" i="8" s="1"/>
  <c r="O286" i="8"/>
  <c r="R286" i="8" s="1"/>
  <c r="S286" i="8" s="1"/>
  <c r="AC285" i="8"/>
  <c r="AF285" i="8" s="1"/>
  <c r="AG285" i="8" s="1"/>
  <c r="V285" i="8"/>
  <c r="Y285" i="8" s="1"/>
  <c r="Z285" i="8" s="1"/>
  <c r="O285" i="8"/>
  <c r="R285" i="8" s="1"/>
  <c r="S285" i="8" s="1"/>
  <c r="AC284" i="8"/>
  <c r="AF284" i="8" s="1"/>
  <c r="AG284" i="8" s="1"/>
  <c r="V284" i="8"/>
  <c r="Y284" i="8" s="1"/>
  <c r="Z284" i="8" s="1"/>
  <c r="O284" i="8"/>
  <c r="R284" i="8" s="1"/>
  <c r="S284" i="8" s="1"/>
  <c r="AC283" i="8"/>
  <c r="AF283" i="8" s="1"/>
  <c r="AG283" i="8" s="1"/>
  <c r="V283" i="8"/>
  <c r="Y283" i="8" s="1"/>
  <c r="Z283" i="8" s="1"/>
  <c r="O283" i="8"/>
  <c r="R283" i="8" s="1"/>
  <c r="S283" i="8" s="1"/>
  <c r="AC282" i="8"/>
  <c r="AF282" i="8" s="1"/>
  <c r="AG282" i="8" s="1"/>
  <c r="V282" i="8"/>
  <c r="Y282" i="8" s="1"/>
  <c r="Z282" i="8" s="1"/>
  <c r="O282" i="8"/>
  <c r="R282" i="8" s="1"/>
  <c r="S282" i="8" s="1"/>
  <c r="AF281" i="8"/>
  <c r="AG281" i="8" s="1"/>
  <c r="AC281" i="8"/>
  <c r="V281" i="8"/>
  <c r="Y281" i="8" s="1"/>
  <c r="Z281" i="8" s="1"/>
  <c r="O281" i="8"/>
  <c r="R281" i="8" s="1"/>
  <c r="S281" i="8" s="1"/>
  <c r="AC280" i="8"/>
  <c r="AF280" i="8" s="1"/>
  <c r="AG280" i="8" s="1"/>
  <c r="V280" i="8"/>
  <c r="Y280" i="8" s="1"/>
  <c r="Z280" i="8" s="1"/>
  <c r="O280" i="8"/>
  <c r="R280" i="8" s="1"/>
  <c r="S280" i="8" s="1"/>
  <c r="AC279" i="8"/>
  <c r="AF279" i="8" s="1"/>
  <c r="AG279" i="8" s="1"/>
  <c r="V279" i="8"/>
  <c r="Y279" i="8" s="1"/>
  <c r="Z279" i="8" s="1"/>
  <c r="O279" i="8"/>
  <c r="R279" i="8" s="1"/>
  <c r="S279" i="8" s="1"/>
  <c r="AC278" i="8"/>
  <c r="AF278" i="8" s="1"/>
  <c r="AG278" i="8" s="1"/>
  <c r="V278" i="8"/>
  <c r="Y278" i="8" s="1"/>
  <c r="Z278" i="8" s="1"/>
  <c r="O278" i="8"/>
  <c r="R278" i="8" s="1"/>
  <c r="S278" i="8" s="1"/>
  <c r="AC277" i="8"/>
  <c r="AF277" i="8" s="1"/>
  <c r="AG277" i="8" s="1"/>
  <c r="V277" i="8"/>
  <c r="Y277" i="8" s="1"/>
  <c r="Z277" i="8" s="1"/>
  <c r="O277" i="8"/>
  <c r="R277" i="8" s="1"/>
  <c r="S277" i="8" s="1"/>
  <c r="AC276" i="8"/>
  <c r="AF276" i="8" s="1"/>
  <c r="AG276" i="8" s="1"/>
  <c r="V276" i="8"/>
  <c r="Y276" i="8" s="1"/>
  <c r="Z276" i="8" s="1"/>
  <c r="O276" i="8"/>
  <c r="R276" i="8" s="1"/>
  <c r="S276" i="8" s="1"/>
  <c r="AC275" i="8"/>
  <c r="AF275" i="8" s="1"/>
  <c r="AG275" i="8" s="1"/>
  <c r="V275" i="8"/>
  <c r="Y275" i="8" s="1"/>
  <c r="Z275" i="8" s="1"/>
  <c r="O275" i="8"/>
  <c r="R275" i="8" s="1"/>
  <c r="S275" i="8" s="1"/>
  <c r="AC274" i="8"/>
  <c r="AF274" i="8" s="1"/>
  <c r="AG274" i="8" s="1"/>
  <c r="V274" i="8"/>
  <c r="Y274" i="8" s="1"/>
  <c r="Z274" i="8" s="1"/>
  <c r="O274" i="8"/>
  <c r="R274" i="8" s="1"/>
  <c r="S274" i="8" s="1"/>
  <c r="AC273" i="8"/>
  <c r="AF273" i="8" s="1"/>
  <c r="AG273" i="8" s="1"/>
  <c r="V273" i="8"/>
  <c r="Y273" i="8" s="1"/>
  <c r="Z273" i="8" s="1"/>
  <c r="O273" i="8"/>
  <c r="R273" i="8" s="1"/>
  <c r="S273" i="8" s="1"/>
  <c r="AC272" i="8"/>
  <c r="AF272" i="8" s="1"/>
  <c r="AG272" i="8" s="1"/>
  <c r="V272" i="8"/>
  <c r="Y272" i="8" s="1"/>
  <c r="Z272" i="8" s="1"/>
  <c r="O272" i="8"/>
  <c r="R272" i="8" s="1"/>
  <c r="S272" i="8" s="1"/>
  <c r="AC271" i="8"/>
  <c r="AF271" i="8" s="1"/>
  <c r="AG271" i="8" s="1"/>
  <c r="V271" i="8"/>
  <c r="Y271" i="8" s="1"/>
  <c r="Z271" i="8" s="1"/>
  <c r="O271" i="8"/>
  <c r="R271" i="8" s="1"/>
  <c r="S271" i="8" s="1"/>
  <c r="AC270" i="8"/>
  <c r="AF270" i="8" s="1"/>
  <c r="AG270" i="8" s="1"/>
  <c r="V270" i="8"/>
  <c r="Y270" i="8" s="1"/>
  <c r="Z270" i="8" s="1"/>
  <c r="O270" i="8"/>
  <c r="R270" i="8" s="1"/>
  <c r="S270" i="8" s="1"/>
  <c r="AC269" i="8"/>
  <c r="AF269" i="8" s="1"/>
  <c r="AG269" i="8" s="1"/>
  <c r="V269" i="8"/>
  <c r="Y269" i="8" s="1"/>
  <c r="Z269" i="8" s="1"/>
  <c r="O269" i="8"/>
  <c r="R269" i="8" s="1"/>
  <c r="S269" i="8" s="1"/>
  <c r="AC268" i="8"/>
  <c r="AF268" i="8" s="1"/>
  <c r="AG268" i="8" s="1"/>
  <c r="V268" i="8"/>
  <c r="Y268" i="8" s="1"/>
  <c r="Z268" i="8" s="1"/>
  <c r="O268" i="8"/>
  <c r="R268" i="8" s="1"/>
  <c r="S268" i="8" s="1"/>
  <c r="AC267" i="8"/>
  <c r="AF267" i="8" s="1"/>
  <c r="AG267" i="8" s="1"/>
  <c r="V267" i="8"/>
  <c r="Y267" i="8" s="1"/>
  <c r="Z267" i="8" s="1"/>
  <c r="O267" i="8"/>
  <c r="R267" i="8" s="1"/>
  <c r="S267" i="8" s="1"/>
  <c r="AC266" i="8"/>
  <c r="AF266" i="8" s="1"/>
  <c r="AG266" i="8" s="1"/>
  <c r="O266" i="8"/>
  <c r="R266" i="8" s="1"/>
  <c r="S266" i="8" s="1"/>
  <c r="AC265" i="8"/>
  <c r="AF265" i="8" s="1"/>
  <c r="AG265" i="8" s="1"/>
  <c r="O265" i="8"/>
  <c r="R265" i="8" s="1"/>
  <c r="S265" i="8" s="1"/>
  <c r="AC264" i="8"/>
  <c r="AF264" i="8" s="1"/>
  <c r="AG264" i="8" s="1"/>
  <c r="O264" i="8"/>
  <c r="R264" i="8" s="1"/>
  <c r="S264" i="8" s="1"/>
  <c r="AC263" i="8"/>
  <c r="AF263" i="8" s="1"/>
  <c r="AG263" i="8" s="1"/>
  <c r="O263" i="8"/>
  <c r="R263" i="8" s="1"/>
  <c r="S263" i="8" s="1"/>
  <c r="AC262" i="8"/>
  <c r="AF262" i="8" s="1"/>
  <c r="AG262" i="8" s="1"/>
  <c r="O262" i="8"/>
  <c r="R262" i="8" s="1"/>
  <c r="S262" i="8" s="1"/>
  <c r="AC261" i="8"/>
  <c r="AF261" i="8" s="1"/>
  <c r="AG261" i="8" s="1"/>
  <c r="O261" i="8"/>
  <c r="R261" i="8" s="1"/>
  <c r="S261" i="8" s="1"/>
  <c r="AC260" i="8"/>
  <c r="AF260" i="8" s="1"/>
  <c r="AG260" i="8" s="1"/>
  <c r="O260" i="8"/>
  <c r="R260" i="8" s="1"/>
  <c r="S260" i="8" s="1"/>
  <c r="AC259" i="8"/>
  <c r="AF259" i="8" s="1"/>
  <c r="AG259" i="8" s="1"/>
  <c r="O259" i="8"/>
  <c r="R259" i="8" s="1"/>
  <c r="S259" i="8" s="1"/>
  <c r="AC258" i="8"/>
  <c r="AF258" i="8" s="1"/>
  <c r="AG258" i="8" s="1"/>
  <c r="O258" i="8"/>
  <c r="R258" i="8" s="1"/>
  <c r="S258" i="8" s="1"/>
  <c r="AC257" i="8"/>
  <c r="AF257" i="8" s="1"/>
  <c r="AG257" i="8" s="1"/>
  <c r="O257" i="8"/>
  <c r="R257" i="8" s="1"/>
  <c r="S257" i="8" s="1"/>
  <c r="AC256" i="8"/>
  <c r="AF256" i="8" s="1"/>
  <c r="AG256" i="8" s="1"/>
  <c r="B256" i="8"/>
  <c r="AC255" i="8"/>
  <c r="AF255" i="8" s="1"/>
  <c r="AG255" i="8" s="1"/>
  <c r="B255" i="8"/>
  <c r="AC254" i="8"/>
  <c r="AF254" i="8" s="1"/>
  <c r="AG254" i="8" s="1"/>
  <c r="B254" i="8"/>
  <c r="AC253" i="8"/>
  <c r="AF253" i="8" s="1"/>
  <c r="AG253" i="8" s="1"/>
  <c r="B253" i="8"/>
  <c r="AC252" i="8"/>
  <c r="AF252" i="8" s="1"/>
  <c r="AG252" i="8" s="1"/>
  <c r="B252" i="8"/>
  <c r="AC251" i="8"/>
  <c r="AF251" i="8" s="1"/>
  <c r="AG251" i="8" s="1"/>
  <c r="B251" i="8"/>
  <c r="AC250" i="8"/>
  <c r="AF250" i="8" s="1"/>
  <c r="AG250" i="8" s="1"/>
  <c r="B250" i="8"/>
  <c r="AC249" i="8"/>
  <c r="AF249" i="8" s="1"/>
  <c r="AG249" i="8" s="1"/>
  <c r="B249" i="8"/>
  <c r="AC248" i="8"/>
  <c r="AF248" i="8" s="1"/>
  <c r="AG248" i="8" s="1"/>
  <c r="B248" i="8"/>
  <c r="AC247" i="8"/>
  <c r="AF247" i="8" s="1"/>
  <c r="AG247" i="8" s="1"/>
  <c r="B247" i="8"/>
  <c r="AC246" i="8"/>
  <c r="AF246" i="8" s="1"/>
  <c r="AG246" i="8" s="1"/>
  <c r="B246" i="8"/>
  <c r="AC245" i="8"/>
  <c r="AF245" i="8" s="1"/>
  <c r="AG245" i="8" s="1"/>
  <c r="B245" i="8"/>
  <c r="AC244" i="8"/>
  <c r="AF244" i="8" s="1"/>
  <c r="AG244" i="8" s="1"/>
  <c r="B244" i="8"/>
  <c r="AC243" i="8"/>
  <c r="AF243" i="8" s="1"/>
  <c r="AG243" i="8" s="1"/>
  <c r="B243" i="8"/>
  <c r="AC242" i="8"/>
  <c r="AF242" i="8" s="1"/>
  <c r="AG242" i="8" s="1"/>
  <c r="B242" i="8"/>
  <c r="AC241" i="8"/>
  <c r="AF241" i="8" s="1"/>
  <c r="AG241" i="8" s="1"/>
  <c r="B241" i="8"/>
  <c r="AC240" i="8"/>
  <c r="AF240" i="8" s="1"/>
  <c r="AG240" i="8" s="1"/>
  <c r="B240" i="8"/>
  <c r="AC239" i="8"/>
  <c r="AF239" i="8" s="1"/>
  <c r="AG239" i="8" s="1"/>
  <c r="B239" i="8"/>
  <c r="AC238" i="8"/>
  <c r="AF238" i="8" s="1"/>
  <c r="AG238" i="8" s="1"/>
  <c r="B238" i="8"/>
  <c r="AC237" i="8"/>
  <c r="AF237" i="8" s="1"/>
  <c r="AG237" i="8" s="1"/>
  <c r="B237" i="8"/>
  <c r="AC236" i="8"/>
  <c r="AF236" i="8" s="1"/>
  <c r="AG236" i="8" s="1"/>
  <c r="B236" i="8"/>
  <c r="AC235" i="8"/>
  <c r="AF235" i="8" s="1"/>
  <c r="AG235" i="8" s="1"/>
  <c r="B235" i="8"/>
  <c r="AC234" i="8"/>
  <c r="AF234" i="8" s="1"/>
  <c r="AG234" i="8" s="1"/>
  <c r="B234" i="8"/>
  <c r="AC233" i="8"/>
  <c r="AF233" i="8" s="1"/>
  <c r="AG233" i="8" s="1"/>
  <c r="B233" i="8"/>
  <c r="AC232" i="8"/>
  <c r="AF232" i="8" s="1"/>
  <c r="AG232" i="8" s="1"/>
  <c r="B232" i="8"/>
  <c r="AC231" i="8"/>
  <c r="AF231" i="8" s="1"/>
  <c r="AG231" i="8" s="1"/>
  <c r="B231" i="8"/>
  <c r="AC230" i="8"/>
  <c r="AF230" i="8" s="1"/>
  <c r="AG230" i="8" s="1"/>
  <c r="B230" i="8"/>
  <c r="AC229" i="8"/>
  <c r="AF229" i="8" s="1"/>
  <c r="AG229" i="8" s="1"/>
  <c r="B229" i="8"/>
  <c r="AC228" i="8"/>
  <c r="AF228" i="8" s="1"/>
  <c r="AG228" i="8" s="1"/>
  <c r="B228" i="8"/>
  <c r="AC227" i="8"/>
  <c r="AF227" i="8" s="1"/>
  <c r="AG227" i="8" s="1"/>
  <c r="B227" i="8"/>
  <c r="AC226" i="8"/>
  <c r="AF226" i="8" s="1"/>
  <c r="AG226" i="8" s="1"/>
  <c r="B226" i="8"/>
  <c r="AC225" i="8"/>
  <c r="AF225" i="8" s="1"/>
  <c r="AG225" i="8" s="1"/>
  <c r="B225" i="8"/>
  <c r="AC224" i="8"/>
  <c r="AF224" i="8" s="1"/>
  <c r="AG224" i="8" s="1"/>
  <c r="B224" i="8"/>
  <c r="AC223" i="8"/>
  <c r="AF223" i="8" s="1"/>
  <c r="AG223" i="8" s="1"/>
  <c r="B223" i="8"/>
  <c r="AC222" i="8"/>
  <c r="AF222" i="8" s="1"/>
  <c r="AG222" i="8" s="1"/>
  <c r="B222" i="8"/>
  <c r="AC221" i="8"/>
  <c r="AF221" i="8" s="1"/>
  <c r="AG221" i="8" s="1"/>
  <c r="B221" i="8"/>
  <c r="AC220" i="8"/>
  <c r="AF220" i="8" s="1"/>
  <c r="AG220" i="8" s="1"/>
  <c r="B220" i="8"/>
  <c r="AC219" i="8"/>
  <c r="AF219" i="8" s="1"/>
  <c r="AG219" i="8" s="1"/>
  <c r="B219" i="8"/>
  <c r="AC218" i="8"/>
  <c r="AF218" i="8" s="1"/>
  <c r="AG218" i="8" s="1"/>
  <c r="B218" i="8"/>
  <c r="AC217" i="8"/>
  <c r="AF217" i="8" s="1"/>
  <c r="AG217" i="8" s="1"/>
  <c r="B217" i="8"/>
  <c r="AC216" i="8"/>
  <c r="AF216" i="8" s="1"/>
  <c r="AG216" i="8" s="1"/>
  <c r="B216" i="8"/>
  <c r="AC215" i="8"/>
  <c r="AF215" i="8" s="1"/>
  <c r="AG215" i="8" s="1"/>
  <c r="B215" i="8"/>
  <c r="AC214" i="8"/>
  <c r="AF214" i="8" s="1"/>
  <c r="AG214" i="8" s="1"/>
  <c r="B214" i="8"/>
  <c r="AC213" i="8"/>
  <c r="AF213" i="8" s="1"/>
  <c r="AG213" i="8" s="1"/>
  <c r="B213" i="8"/>
  <c r="AC212" i="8"/>
  <c r="AF212" i="8" s="1"/>
  <c r="AG212" i="8" s="1"/>
  <c r="B212" i="8"/>
  <c r="AC211" i="8"/>
  <c r="AF211" i="8" s="1"/>
  <c r="AG211" i="8" s="1"/>
  <c r="B211" i="8"/>
  <c r="AC210" i="8"/>
  <c r="AF210" i="8" s="1"/>
  <c r="AG210" i="8" s="1"/>
  <c r="B210" i="8"/>
  <c r="AC209" i="8"/>
  <c r="AF209" i="8" s="1"/>
  <c r="AG209" i="8" s="1"/>
  <c r="B209" i="8"/>
  <c r="AC208" i="8"/>
  <c r="AF208" i="8" s="1"/>
  <c r="AG208" i="8" s="1"/>
  <c r="B208" i="8"/>
  <c r="AC207" i="8"/>
  <c r="AF207" i="8" s="1"/>
  <c r="AG207" i="8" s="1"/>
  <c r="B207" i="8"/>
  <c r="AC206" i="8"/>
  <c r="AF206" i="8" s="1"/>
  <c r="AG206" i="8" s="1"/>
  <c r="B206" i="8"/>
  <c r="AC205" i="8"/>
  <c r="AF205" i="8" s="1"/>
  <c r="AG205" i="8" s="1"/>
  <c r="B205" i="8"/>
  <c r="AC204" i="8"/>
  <c r="AF204" i="8" s="1"/>
  <c r="AG204" i="8" s="1"/>
  <c r="B204" i="8"/>
  <c r="AC203" i="8"/>
  <c r="AF203" i="8" s="1"/>
  <c r="AG203" i="8" s="1"/>
  <c r="B203" i="8"/>
  <c r="AC202" i="8"/>
  <c r="AF202" i="8" s="1"/>
  <c r="AG202" i="8" s="1"/>
  <c r="B202" i="8"/>
  <c r="AC201" i="8"/>
  <c r="AF201" i="8" s="1"/>
  <c r="AG201" i="8" s="1"/>
  <c r="B201" i="8"/>
  <c r="AC200" i="8"/>
  <c r="AF200" i="8" s="1"/>
  <c r="AG200" i="8" s="1"/>
  <c r="B200" i="8"/>
  <c r="AC199" i="8"/>
  <c r="AF199" i="8" s="1"/>
  <c r="AG199" i="8" s="1"/>
  <c r="B199" i="8"/>
  <c r="AC198" i="8"/>
  <c r="AF198" i="8" s="1"/>
  <c r="AG198" i="8" s="1"/>
  <c r="B198" i="8"/>
  <c r="AC197" i="8"/>
  <c r="AF197" i="8" s="1"/>
  <c r="AG197" i="8" s="1"/>
  <c r="B197" i="8"/>
  <c r="AC196" i="8"/>
  <c r="AF196" i="8" s="1"/>
  <c r="AG196" i="8" s="1"/>
  <c r="B196" i="8"/>
  <c r="AC195" i="8"/>
  <c r="AF195" i="8" s="1"/>
  <c r="AG195" i="8" s="1"/>
  <c r="B195" i="8"/>
  <c r="AC194" i="8"/>
  <c r="AF194" i="8" s="1"/>
  <c r="AG194" i="8" s="1"/>
  <c r="B194" i="8"/>
  <c r="AC193" i="8"/>
  <c r="AF193" i="8" s="1"/>
  <c r="AG193" i="8" s="1"/>
  <c r="B193" i="8"/>
  <c r="AC192" i="8"/>
  <c r="AF192" i="8" s="1"/>
  <c r="AG192" i="8" s="1"/>
  <c r="B192" i="8"/>
  <c r="AC191" i="8"/>
  <c r="AF191" i="8" s="1"/>
  <c r="AG191" i="8" s="1"/>
  <c r="B191" i="8"/>
  <c r="AC190" i="8"/>
  <c r="AF190" i="8" s="1"/>
  <c r="AG190" i="8" s="1"/>
  <c r="B190" i="8"/>
  <c r="AC189" i="8"/>
  <c r="AF189" i="8" s="1"/>
  <c r="AG189" i="8" s="1"/>
  <c r="B189" i="8"/>
  <c r="AC188" i="8"/>
  <c r="AF188" i="8" s="1"/>
  <c r="AG188" i="8" s="1"/>
  <c r="B188" i="8"/>
  <c r="AC187" i="8"/>
  <c r="AF187" i="8" s="1"/>
  <c r="AG187" i="8" s="1"/>
  <c r="B187" i="8"/>
  <c r="AC186" i="8"/>
  <c r="AF186" i="8" s="1"/>
  <c r="AG186" i="8" s="1"/>
  <c r="B186" i="8"/>
  <c r="AC185" i="8"/>
  <c r="AF185" i="8" s="1"/>
  <c r="AG185" i="8" s="1"/>
  <c r="B185" i="8"/>
  <c r="AC184" i="8"/>
  <c r="AF184" i="8" s="1"/>
  <c r="AG184" i="8" s="1"/>
  <c r="B184" i="8"/>
  <c r="AC183" i="8"/>
  <c r="AF183" i="8" s="1"/>
  <c r="AG183" i="8" s="1"/>
  <c r="B183" i="8"/>
  <c r="AC182" i="8"/>
  <c r="AF182" i="8" s="1"/>
  <c r="AG182" i="8" s="1"/>
  <c r="B182" i="8"/>
  <c r="AC181" i="8"/>
  <c r="AF181" i="8" s="1"/>
  <c r="AG181" i="8" s="1"/>
  <c r="B181" i="8"/>
  <c r="AC180" i="8"/>
  <c r="AF180" i="8" s="1"/>
  <c r="AG180" i="8" s="1"/>
  <c r="B180" i="8"/>
  <c r="AC179" i="8"/>
  <c r="AF179" i="8" s="1"/>
  <c r="AG179" i="8" s="1"/>
  <c r="B179" i="8"/>
  <c r="AC178" i="8"/>
  <c r="AF178" i="8" s="1"/>
  <c r="AG178" i="8" s="1"/>
  <c r="B178" i="8"/>
  <c r="AC177" i="8"/>
  <c r="AF177" i="8" s="1"/>
  <c r="AG177" i="8" s="1"/>
  <c r="B177" i="8"/>
  <c r="AC176" i="8"/>
  <c r="AF176" i="8" s="1"/>
  <c r="AG176" i="8" s="1"/>
  <c r="B176" i="8"/>
  <c r="AC175" i="8"/>
  <c r="AF175" i="8" s="1"/>
  <c r="AG175" i="8" s="1"/>
  <c r="B175" i="8"/>
  <c r="AC174" i="8"/>
  <c r="AF174" i="8" s="1"/>
  <c r="AG174" i="8" s="1"/>
  <c r="B174" i="8"/>
  <c r="AC173" i="8"/>
  <c r="AF173" i="8" s="1"/>
  <c r="AG173" i="8" s="1"/>
  <c r="B173" i="8"/>
  <c r="AC172" i="8"/>
  <c r="AF172" i="8" s="1"/>
  <c r="AG172" i="8" s="1"/>
  <c r="B172" i="8"/>
  <c r="AC171" i="8"/>
  <c r="AF171" i="8" s="1"/>
  <c r="AG171" i="8" s="1"/>
  <c r="B171" i="8"/>
  <c r="AC170" i="8"/>
  <c r="AF170" i="8" s="1"/>
  <c r="AG170" i="8" s="1"/>
  <c r="B170" i="8"/>
  <c r="AC169" i="8"/>
  <c r="AF169" i="8" s="1"/>
  <c r="AG169" i="8" s="1"/>
  <c r="B169" i="8"/>
  <c r="AC168" i="8"/>
  <c r="AF168" i="8" s="1"/>
  <c r="AG168" i="8" s="1"/>
  <c r="B168" i="8"/>
  <c r="AC167" i="8"/>
  <c r="AF167" i="8" s="1"/>
  <c r="AG167" i="8" s="1"/>
  <c r="B167" i="8"/>
  <c r="AC166" i="8"/>
  <c r="AF166" i="8" s="1"/>
  <c r="AG166" i="8" s="1"/>
  <c r="B166" i="8"/>
  <c r="AC165" i="8"/>
  <c r="AF165" i="8" s="1"/>
  <c r="AG165" i="8" s="1"/>
  <c r="B165" i="8"/>
  <c r="AC164" i="8"/>
  <c r="AF164" i="8" s="1"/>
  <c r="AG164" i="8" s="1"/>
  <c r="V164" i="8"/>
  <c r="Y164" i="8" s="1"/>
  <c r="Z164" i="8" s="1"/>
  <c r="O164" i="8"/>
  <c r="R164" i="8" s="1"/>
  <c r="S164" i="8" s="1"/>
  <c r="B164" i="8"/>
  <c r="AC163" i="8"/>
  <c r="AF163" i="8" s="1"/>
  <c r="AG163" i="8" s="1"/>
  <c r="V163" i="8"/>
  <c r="Y163" i="8" s="1"/>
  <c r="Z163" i="8" s="1"/>
  <c r="O163" i="8"/>
  <c r="R163" i="8" s="1"/>
  <c r="S163" i="8" s="1"/>
  <c r="B163" i="8"/>
  <c r="AC162" i="8"/>
  <c r="AF162" i="8" s="1"/>
  <c r="AG162" i="8" s="1"/>
  <c r="V162" i="8"/>
  <c r="Y162" i="8" s="1"/>
  <c r="Z162" i="8" s="1"/>
  <c r="O162" i="8"/>
  <c r="R162" i="8" s="1"/>
  <c r="S162" i="8" s="1"/>
  <c r="B162" i="8"/>
  <c r="AC161" i="8"/>
  <c r="AF161" i="8" s="1"/>
  <c r="AG161" i="8" s="1"/>
  <c r="V161" i="8"/>
  <c r="Y161" i="8" s="1"/>
  <c r="Z161" i="8" s="1"/>
  <c r="O161" i="8"/>
  <c r="R161" i="8" s="1"/>
  <c r="S161" i="8" s="1"/>
  <c r="B161" i="8"/>
  <c r="AC160" i="8"/>
  <c r="AF160" i="8" s="1"/>
  <c r="AG160" i="8" s="1"/>
  <c r="V160" i="8"/>
  <c r="Y160" i="8" s="1"/>
  <c r="Z160" i="8" s="1"/>
  <c r="O160" i="8"/>
  <c r="R160" i="8" s="1"/>
  <c r="S160" i="8" s="1"/>
  <c r="B160" i="8"/>
  <c r="AC159" i="8"/>
  <c r="AF159" i="8" s="1"/>
  <c r="AG159" i="8" s="1"/>
  <c r="V159" i="8"/>
  <c r="Y159" i="8" s="1"/>
  <c r="Z159" i="8" s="1"/>
  <c r="O159" i="8"/>
  <c r="R159" i="8" s="1"/>
  <c r="S159" i="8" s="1"/>
  <c r="B159" i="8"/>
  <c r="AC158" i="8"/>
  <c r="AF158" i="8" s="1"/>
  <c r="AG158" i="8" s="1"/>
  <c r="V158" i="8"/>
  <c r="Y158" i="8" s="1"/>
  <c r="Z158" i="8" s="1"/>
  <c r="O158" i="8"/>
  <c r="R158" i="8" s="1"/>
  <c r="S158" i="8" s="1"/>
  <c r="B158" i="8"/>
  <c r="AC157" i="8"/>
  <c r="AF157" i="8" s="1"/>
  <c r="AG157" i="8" s="1"/>
  <c r="V157" i="8"/>
  <c r="Y157" i="8" s="1"/>
  <c r="Z157" i="8" s="1"/>
  <c r="O157" i="8"/>
  <c r="R157" i="8" s="1"/>
  <c r="S157" i="8" s="1"/>
  <c r="B157" i="8"/>
  <c r="AC156" i="8"/>
  <c r="AF156" i="8" s="1"/>
  <c r="AG156" i="8" s="1"/>
  <c r="V156" i="8"/>
  <c r="Y156" i="8" s="1"/>
  <c r="Z156" i="8" s="1"/>
  <c r="O156" i="8"/>
  <c r="R156" i="8" s="1"/>
  <c r="S156" i="8" s="1"/>
  <c r="B156" i="8"/>
  <c r="AC155" i="8"/>
  <c r="AF155" i="8" s="1"/>
  <c r="AG155" i="8" s="1"/>
  <c r="V155" i="8"/>
  <c r="Y155" i="8" s="1"/>
  <c r="Z155" i="8" s="1"/>
  <c r="O155" i="8"/>
  <c r="R155" i="8" s="1"/>
  <c r="S155" i="8" s="1"/>
  <c r="B155" i="8"/>
  <c r="AC154" i="8"/>
  <c r="AF154" i="8" s="1"/>
  <c r="AG154" i="8" s="1"/>
  <c r="V154" i="8"/>
  <c r="Y154" i="8" s="1"/>
  <c r="Z154" i="8" s="1"/>
  <c r="O154" i="8"/>
  <c r="R154" i="8" s="1"/>
  <c r="S154" i="8" s="1"/>
  <c r="B154" i="8"/>
  <c r="AC153" i="8"/>
  <c r="AF153" i="8" s="1"/>
  <c r="AG153" i="8" s="1"/>
  <c r="V153" i="8"/>
  <c r="Y153" i="8" s="1"/>
  <c r="Z153" i="8" s="1"/>
  <c r="O153" i="8"/>
  <c r="R153" i="8" s="1"/>
  <c r="S153" i="8" s="1"/>
  <c r="B153" i="8"/>
  <c r="AC152" i="8"/>
  <c r="AF152" i="8" s="1"/>
  <c r="AG152" i="8" s="1"/>
  <c r="V152" i="8"/>
  <c r="Y152" i="8" s="1"/>
  <c r="Z152" i="8" s="1"/>
  <c r="O152" i="8"/>
  <c r="R152" i="8" s="1"/>
  <c r="S152" i="8" s="1"/>
  <c r="B152" i="8"/>
  <c r="AC151" i="8"/>
  <c r="AF151" i="8" s="1"/>
  <c r="AG151" i="8" s="1"/>
  <c r="V151" i="8"/>
  <c r="Y151" i="8" s="1"/>
  <c r="Z151" i="8" s="1"/>
  <c r="O151" i="8"/>
  <c r="R151" i="8" s="1"/>
  <c r="S151" i="8" s="1"/>
  <c r="B151" i="8"/>
  <c r="AC150" i="8"/>
  <c r="AF150" i="8" s="1"/>
  <c r="AG150" i="8" s="1"/>
  <c r="V150" i="8"/>
  <c r="Y150" i="8" s="1"/>
  <c r="Z150" i="8" s="1"/>
  <c r="O150" i="8"/>
  <c r="R150" i="8" s="1"/>
  <c r="S150" i="8" s="1"/>
  <c r="B150" i="8"/>
  <c r="AC149" i="8"/>
  <c r="AF149" i="8" s="1"/>
  <c r="AG149" i="8" s="1"/>
  <c r="V149" i="8"/>
  <c r="Y149" i="8" s="1"/>
  <c r="Z149" i="8" s="1"/>
  <c r="O149" i="8"/>
  <c r="R149" i="8" s="1"/>
  <c r="S149" i="8" s="1"/>
  <c r="B149" i="8"/>
  <c r="AC148" i="8"/>
  <c r="AF148" i="8" s="1"/>
  <c r="AG148" i="8" s="1"/>
  <c r="V148" i="8"/>
  <c r="Y148" i="8" s="1"/>
  <c r="Z148" i="8" s="1"/>
  <c r="O148" i="8"/>
  <c r="R148" i="8" s="1"/>
  <c r="S148" i="8" s="1"/>
  <c r="B148" i="8"/>
  <c r="AC147" i="8"/>
  <c r="AF147" i="8" s="1"/>
  <c r="AG147" i="8" s="1"/>
  <c r="V147" i="8"/>
  <c r="Y147" i="8" s="1"/>
  <c r="Z147" i="8" s="1"/>
  <c r="O147" i="8"/>
  <c r="R147" i="8" s="1"/>
  <c r="S147" i="8" s="1"/>
  <c r="B147" i="8"/>
  <c r="AC146" i="8"/>
  <c r="AF146" i="8" s="1"/>
  <c r="AG146" i="8" s="1"/>
  <c r="V146" i="8"/>
  <c r="Y146" i="8" s="1"/>
  <c r="Z146" i="8" s="1"/>
  <c r="O146" i="8"/>
  <c r="R146" i="8" s="1"/>
  <c r="S146" i="8" s="1"/>
  <c r="B146" i="8"/>
  <c r="AC145" i="8"/>
  <c r="AF145" i="8" s="1"/>
  <c r="AG145" i="8" s="1"/>
  <c r="V145" i="8"/>
  <c r="Y145" i="8" s="1"/>
  <c r="Z145" i="8" s="1"/>
  <c r="O145" i="8"/>
  <c r="R145" i="8" s="1"/>
  <c r="S145" i="8" s="1"/>
  <c r="B145" i="8"/>
  <c r="AC144" i="8"/>
  <c r="AF144" i="8" s="1"/>
  <c r="AG144" i="8" s="1"/>
  <c r="V144" i="8"/>
  <c r="Y144" i="8" s="1"/>
  <c r="Z144" i="8" s="1"/>
  <c r="O144" i="8"/>
  <c r="R144" i="8" s="1"/>
  <c r="S144" i="8" s="1"/>
  <c r="B144" i="8"/>
  <c r="AC143" i="8"/>
  <c r="AF143" i="8" s="1"/>
  <c r="AG143" i="8" s="1"/>
  <c r="V143" i="8"/>
  <c r="Y143" i="8" s="1"/>
  <c r="Z143" i="8" s="1"/>
  <c r="O143" i="8"/>
  <c r="R143" i="8" s="1"/>
  <c r="S143" i="8" s="1"/>
  <c r="B143" i="8"/>
  <c r="AC142" i="8"/>
  <c r="AF142" i="8" s="1"/>
  <c r="AG142" i="8" s="1"/>
  <c r="V142" i="8"/>
  <c r="Y142" i="8" s="1"/>
  <c r="Z142" i="8" s="1"/>
  <c r="O142" i="8"/>
  <c r="R142" i="8" s="1"/>
  <c r="S142" i="8" s="1"/>
  <c r="B142" i="8"/>
  <c r="AC141" i="8"/>
  <c r="AF141" i="8" s="1"/>
  <c r="AG141" i="8" s="1"/>
  <c r="V141" i="8"/>
  <c r="Y141" i="8" s="1"/>
  <c r="Z141" i="8" s="1"/>
  <c r="O141" i="8"/>
  <c r="R141" i="8" s="1"/>
  <c r="S141" i="8" s="1"/>
  <c r="B141" i="8"/>
  <c r="AC140" i="8"/>
  <c r="AF140" i="8" s="1"/>
  <c r="AG140" i="8" s="1"/>
  <c r="Y140" i="8"/>
  <c r="Z140" i="8" s="1"/>
  <c r="V140" i="8"/>
  <c r="O140" i="8"/>
  <c r="R140" i="8" s="1"/>
  <c r="S140" i="8" s="1"/>
  <c r="B140" i="8"/>
  <c r="AC139" i="8"/>
  <c r="AF139" i="8" s="1"/>
  <c r="AG139" i="8" s="1"/>
  <c r="V139" i="8"/>
  <c r="Y139" i="8" s="1"/>
  <c r="Z139" i="8" s="1"/>
  <c r="O139" i="8"/>
  <c r="R139" i="8" s="1"/>
  <c r="S139" i="8" s="1"/>
  <c r="B139" i="8"/>
  <c r="AC138" i="8"/>
  <c r="AF138" i="8" s="1"/>
  <c r="AG138" i="8" s="1"/>
  <c r="V138" i="8"/>
  <c r="Y138" i="8" s="1"/>
  <c r="Z138" i="8" s="1"/>
  <c r="O138" i="8"/>
  <c r="R138" i="8" s="1"/>
  <c r="S138" i="8" s="1"/>
  <c r="B138" i="8"/>
  <c r="AF137" i="8"/>
  <c r="AG137" i="8" s="1"/>
  <c r="AC137" i="8"/>
  <c r="V137" i="8"/>
  <c r="Y137" i="8" s="1"/>
  <c r="Z137" i="8" s="1"/>
  <c r="O137" i="8"/>
  <c r="R137" i="8" s="1"/>
  <c r="S137" i="8" s="1"/>
  <c r="B137" i="8"/>
  <c r="AC136" i="8"/>
  <c r="AF136" i="8" s="1"/>
  <c r="AG136" i="8" s="1"/>
  <c r="V136" i="8"/>
  <c r="Y136" i="8" s="1"/>
  <c r="Z136" i="8" s="1"/>
  <c r="O136" i="8"/>
  <c r="R136" i="8" s="1"/>
  <c r="S136" i="8" s="1"/>
  <c r="B136" i="8"/>
  <c r="AC135" i="8"/>
  <c r="AF135" i="8" s="1"/>
  <c r="AG135" i="8" s="1"/>
  <c r="V135" i="8"/>
  <c r="Y135" i="8" s="1"/>
  <c r="Z135" i="8" s="1"/>
  <c r="O135" i="8"/>
  <c r="R135" i="8" s="1"/>
  <c r="S135" i="8" s="1"/>
  <c r="B135" i="8"/>
  <c r="AC134" i="8"/>
  <c r="AF134" i="8" s="1"/>
  <c r="AG134" i="8" s="1"/>
  <c r="V134" i="8"/>
  <c r="Y134" i="8" s="1"/>
  <c r="Z134" i="8" s="1"/>
  <c r="O134" i="8"/>
  <c r="R134" i="8" s="1"/>
  <c r="S134" i="8" s="1"/>
  <c r="B134" i="8"/>
  <c r="AC133" i="8"/>
  <c r="AF133" i="8" s="1"/>
  <c r="AG133" i="8" s="1"/>
  <c r="V133" i="8"/>
  <c r="Y133" i="8" s="1"/>
  <c r="Z133" i="8" s="1"/>
  <c r="O133" i="8"/>
  <c r="R133" i="8" s="1"/>
  <c r="S133" i="8" s="1"/>
  <c r="B133" i="8"/>
  <c r="AC132" i="8"/>
  <c r="AF132" i="8" s="1"/>
  <c r="AG132" i="8" s="1"/>
  <c r="V132" i="8"/>
  <c r="Y132" i="8" s="1"/>
  <c r="Z132" i="8" s="1"/>
  <c r="O132" i="8"/>
  <c r="R132" i="8" s="1"/>
  <c r="S132" i="8" s="1"/>
  <c r="B132" i="8"/>
  <c r="AC131" i="8"/>
  <c r="AF131" i="8" s="1"/>
  <c r="AG131" i="8" s="1"/>
  <c r="V131" i="8"/>
  <c r="Y131" i="8" s="1"/>
  <c r="Z131" i="8" s="1"/>
  <c r="O131" i="8"/>
  <c r="R131" i="8" s="1"/>
  <c r="S131" i="8" s="1"/>
  <c r="B131" i="8"/>
  <c r="AC130" i="8"/>
  <c r="AF130" i="8" s="1"/>
  <c r="AG130" i="8" s="1"/>
  <c r="V130" i="8"/>
  <c r="Y130" i="8" s="1"/>
  <c r="Z130" i="8" s="1"/>
  <c r="O130" i="8"/>
  <c r="R130" i="8" s="1"/>
  <c r="S130" i="8" s="1"/>
  <c r="B130" i="8"/>
  <c r="AC129" i="8"/>
  <c r="AF129" i="8" s="1"/>
  <c r="AG129" i="8" s="1"/>
  <c r="V129" i="8"/>
  <c r="Y129" i="8" s="1"/>
  <c r="Z129" i="8" s="1"/>
  <c r="O129" i="8"/>
  <c r="R129" i="8" s="1"/>
  <c r="S129" i="8" s="1"/>
  <c r="B129" i="8"/>
  <c r="AC128" i="8"/>
  <c r="AF128" i="8" s="1"/>
  <c r="AG128" i="8" s="1"/>
  <c r="V128" i="8"/>
  <c r="Y128" i="8" s="1"/>
  <c r="Z128" i="8" s="1"/>
  <c r="O128" i="8"/>
  <c r="R128" i="8" s="1"/>
  <c r="S128" i="8" s="1"/>
  <c r="B128" i="8"/>
  <c r="AC127" i="8"/>
  <c r="AF127" i="8" s="1"/>
  <c r="AG127" i="8" s="1"/>
  <c r="V127" i="8"/>
  <c r="Y127" i="8" s="1"/>
  <c r="Z127" i="8" s="1"/>
  <c r="O127" i="8"/>
  <c r="R127" i="8" s="1"/>
  <c r="S127" i="8" s="1"/>
  <c r="B127" i="8"/>
  <c r="AC126" i="8"/>
  <c r="AF126" i="8" s="1"/>
  <c r="AG126" i="8" s="1"/>
  <c r="V126" i="8"/>
  <c r="Y126" i="8" s="1"/>
  <c r="Z126" i="8" s="1"/>
  <c r="O126" i="8"/>
  <c r="R126" i="8" s="1"/>
  <c r="S126" i="8" s="1"/>
  <c r="B126" i="8"/>
  <c r="AC125" i="8"/>
  <c r="AF125" i="8" s="1"/>
  <c r="AG125" i="8" s="1"/>
  <c r="V125" i="8"/>
  <c r="Y125" i="8" s="1"/>
  <c r="Z125" i="8" s="1"/>
  <c r="O125" i="8"/>
  <c r="R125" i="8" s="1"/>
  <c r="S125" i="8" s="1"/>
  <c r="B125" i="8"/>
  <c r="AC124" i="8"/>
  <c r="AF124" i="8" s="1"/>
  <c r="AG124" i="8" s="1"/>
  <c r="V124" i="8"/>
  <c r="Y124" i="8" s="1"/>
  <c r="Z124" i="8" s="1"/>
  <c r="O124" i="8"/>
  <c r="R124" i="8" s="1"/>
  <c r="S124" i="8" s="1"/>
  <c r="B124" i="8"/>
  <c r="AC123" i="8"/>
  <c r="AF123" i="8" s="1"/>
  <c r="AG123" i="8" s="1"/>
  <c r="V123" i="8"/>
  <c r="Y123" i="8" s="1"/>
  <c r="Z123" i="8" s="1"/>
  <c r="O123" i="8"/>
  <c r="R123" i="8" s="1"/>
  <c r="S123" i="8" s="1"/>
  <c r="B123" i="8"/>
  <c r="AC122" i="8"/>
  <c r="AF122" i="8" s="1"/>
  <c r="AG122" i="8" s="1"/>
  <c r="V122" i="8"/>
  <c r="Y122" i="8" s="1"/>
  <c r="Z122" i="8" s="1"/>
  <c r="O122" i="8"/>
  <c r="R122" i="8" s="1"/>
  <c r="S122" i="8" s="1"/>
  <c r="B122" i="8"/>
  <c r="AC121" i="8"/>
  <c r="AF121" i="8" s="1"/>
  <c r="AG121" i="8" s="1"/>
  <c r="V121" i="8"/>
  <c r="Y121" i="8" s="1"/>
  <c r="Z121" i="8" s="1"/>
  <c r="O121" i="8"/>
  <c r="R121" i="8" s="1"/>
  <c r="S121" i="8" s="1"/>
  <c r="B121" i="8"/>
  <c r="AC120" i="8"/>
  <c r="AF120" i="8" s="1"/>
  <c r="AG120" i="8" s="1"/>
  <c r="V120" i="8"/>
  <c r="Y120" i="8" s="1"/>
  <c r="Z120" i="8" s="1"/>
  <c r="O120" i="8"/>
  <c r="R120" i="8" s="1"/>
  <c r="S120" i="8" s="1"/>
  <c r="B120" i="8"/>
  <c r="AC119" i="8"/>
  <c r="AF119" i="8" s="1"/>
  <c r="AG119" i="8" s="1"/>
  <c r="V119" i="8"/>
  <c r="Y119" i="8" s="1"/>
  <c r="Z119" i="8" s="1"/>
  <c r="O119" i="8"/>
  <c r="R119" i="8" s="1"/>
  <c r="S119" i="8" s="1"/>
  <c r="B119" i="8"/>
  <c r="AC118" i="8"/>
  <c r="AF118" i="8" s="1"/>
  <c r="AG118" i="8" s="1"/>
  <c r="V118" i="8"/>
  <c r="Y118" i="8" s="1"/>
  <c r="Z118" i="8" s="1"/>
  <c r="O118" i="8"/>
  <c r="R118" i="8" s="1"/>
  <c r="S118" i="8" s="1"/>
  <c r="B118" i="8"/>
  <c r="AC117" i="8"/>
  <c r="AF117" i="8" s="1"/>
  <c r="AG117" i="8" s="1"/>
  <c r="V117" i="8"/>
  <c r="Y117" i="8" s="1"/>
  <c r="Z117" i="8" s="1"/>
  <c r="O117" i="8"/>
  <c r="R117" i="8" s="1"/>
  <c r="S117" i="8" s="1"/>
  <c r="B117" i="8"/>
  <c r="AC116" i="8"/>
  <c r="AF116" i="8" s="1"/>
  <c r="AG116" i="8" s="1"/>
  <c r="V116" i="8"/>
  <c r="Y116" i="8" s="1"/>
  <c r="Z116" i="8" s="1"/>
  <c r="O116" i="8"/>
  <c r="R116" i="8" s="1"/>
  <c r="S116" i="8" s="1"/>
  <c r="B116" i="8"/>
  <c r="AC115" i="8"/>
  <c r="AF115" i="8" s="1"/>
  <c r="AG115" i="8" s="1"/>
  <c r="V115" i="8"/>
  <c r="Y115" i="8" s="1"/>
  <c r="Z115" i="8" s="1"/>
  <c r="O115" i="8"/>
  <c r="R115" i="8" s="1"/>
  <c r="S115" i="8" s="1"/>
  <c r="B115" i="8"/>
  <c r="AC114" i="8"/>
  <c r="AF114" i="8" s="1"/>
  <c r="AG114" i="8" s="1"/>
  <c r="V114" i="8"/>
  <c r="Y114" i="8" s="1"/>
  <c r="Z114" i="8" s="1"/>
  <c r="O114" i="8"/>
  <c r="R114" i="8" s="1"/>
  <c r="S114" i="8" s="1"/>
  <c r="B114" i="8"/>
  <c r="AC113" i="8"/>
  <c r="AF113" i="8" s="1"/>
  <c r="AG113" i="8" s="1"/>
  <c r="V113" i="8"/>
  <c r="Y113" i="8" s="1"/>
  <c r="Z113" i="8" s="1"/>
  <c r="O113" i="8"/>
  <c r="R113" i="8" s="1"/>
  <c r="S113" i="8" s="1"/>
  <c r="B113" i="8"/>
  <c r="AC112" i="8"/>
  <c r="AF112" i="8" s="1"/>
  <c r="AG112" i="8" s="1"/>
  <c r="V112" i="8"/>
  <c r="Y112" i="8" s="1"/>
  <c r="Z112" i="8" s="1"/>
  <c r="O112" i="8"/>
  <c r="R112" i="8" s="1"/>
  <c r="S112" i="8" s="1"/>
  <c r="B112" i="8"/>
  <c r="AC111" i="8"/>
  <c r="AF111" i="8" s="1"/>
  <c r="AG111" i="8" s="1"/>
  <c r="V111" i="8"/>
  <c r="Y111" i="8" s="1"/>
  <c r="Z111" i="8" s="1"/>
  <c r="O111" i="8"/>
  <c r="R111" i="8" s="1"/>
  <c r="S111" i="8" s="1"/>
  <c r="B111" i="8"/>
  <c r="AC110" i="8"/>
  <c r="AF110" i="8" s="1"/>
  <c r="AG110" i="8" s="1"/>
  <c r="V110" i="8"/>
  <c r="Y110" i="8" s="1"/>
  <c r="Z110" i="8" s="1"/>
  <c r="O110" i="8"/>
  <c r="R110" i="8" s="1"/>
  <c r="S110" i="8" s="1"/>
  <c r="B110" i="8"/>
  <c r="AC109" i="8"/>
  <c r="AF109" i="8" s="1"/>
  <c r="AG109" i="8" s="1"/>
  <c r="V109" i="8"/>
  <c r="Y109" i="8" s="1"/>
  <c r="Z109" i="8" s="1"/>
  <c r="O109" i="8"/>
  <c r="R109" i="8" s="1"/>
  <c r="S109" i="8" s="1"/>
  <c r="B109" i="8"/>
  <c r="AC108" i="8"/>
  <c r="AF108" i="8" s="1"/>
  <c r="AG108" i="8" s="1"/>
  <c r="V108" i="8"/>
  <c r="Y108" i="8" s="1"/>
  <c r="Z108" i="8" s="1"/>
  <c r="O108" i="8"/>
  <c r="R108" i="8" s="1"/>
  <c r="S108" i="8" s="1"/>
  <c r="B108" i="8"/>
  <c r="AC107" i="8"/>
  <c r="AF107" i="8" s="1"/>
  <c r="AG107" i="8" s="1"/>
  <c r="V107" i="8"/>
  <c r="Y107" i="8" s="1"/>
  <c r="Z107" i="8" s="1"/>
  <c r="O107" i="8"/>
  <c r="R107" i="8" s="1"/>
  <c r="S107" i="8" s="1"/>
  <c r="B107" i="8"/>
  <c r="AC106" i="8"/>
  <c r="AF106" i="8" s="1"/>
  <c r="AG106" i="8" s="1"/>
  <c r="V106" i="8"/>
  <c r="Y106" i="8" s="1"/>
  <c r="Z106" i="8" s="1"/>
  <c r="O106" i="8"/>
  <c r="R106" i="8" s="1"/>
  <c r="S106" i="8" s="1"/>
  <c r="B106" i="8"/>
  <c r="AC105" i="8"/>
  <c r="AF105" i="8" s="1"/>
  <c r="AG105" i="8" s="1"/>
  <c r="V105" i="8"/>
  <c r="Y105" i="8" s="1"/>
  <c r="Z105" i="8" s="1"/>
  <c r="O105" i="8"/>
  <c r="R105" i="8" s="1"/>
  <c r="S105" i="8" s="1"/>
  <c r="B105" i="8"/>
  <c r="AC104" i="8"/>
  <c r="AF104" i="8" s="1"/>
  <c r="AG104" i="8" s="1"/>
  <c r="V104" i="8"/>
  <c r="Y104" i="8" s="1"/>
  <c r="Z104" i="8" s="1"/>
  <c r="O104" i="8"/>
  <c r="R104" i="8" s="1"/>
  <c r="S104" i="8" s="1"/>
  <c r="B104" i="8"/>
  <c r="AC103" i="8"/>
  <c r="AF103" i="8" s="1"/>
  <c r="AG103" i="8" s="1"/>
  <c r="V103" i="8"/>
  <c r="Y103" i="8" s="1"/>
  <c r="Z103" i="8" s="1"/>
  <c r="O103" i="8"/>
  <c r="R103" i="8" s="1"/>
  <c r="S103" i="8" s="1"/>
  <c r="B103" i="8"/>
  <c r="AC102" i="8"/>
  <c r="AF102" i="8" s="1"/>
  <c r="AG102" i="8" s="1"/>
  <c r="V102" i="8"/>
  <c r="Y102" i="8" s="1"/>
  <c r="Z102" i="8" s="1"/>
  <c r="O102" i="8"/>
  <c r="R102" i="8" s="1"/>
  <c r="S102" i="8" s="1"/>
  <c r="B102" i="8"/>
  <c r="AC101" i="8"/>
  <c r="AF101" i="8" s="1"/>
  <c r="AG101" i="8" s="1"/>
  <c r="V101" i="8"/>
  <c r="Y101" i="8" s="1"/>
  <c r="Z101" i="8" s="1"/>
  <c r="O101" i="8"/>
  <c r="R101" i="8" s="1"/>
  <c r="S101" i="8" s="1"/>
  <c r="B101" i="8"/>
  <c r="AC100" i="8"/>
  <c r="AF100" i="8" s="1"/>
  <c r="AG100" i="8" s="1"/>
  <c r="V100" i="8"/>
  <c r="Y100" i="8" s="1"/>
  <c r="Z100" i="8" s="1"/>
  <c r="O100" i="8"/>
  <c r="R100" i="8" s="1"/>
  <c r="S100" i="8" s="1"/>
  <c r="B100" i="8"/>
  <c r="AC99" i="8"/>
  <c r="AF99" i="8" s="1"/>
  <c r="AG99" i="8" s="1"/>
  <c r="V99" i="8"/>
  <c r="Y99" i="8" s="1"/>
  <c r="Z99" i="8" s="1"/>
  <c r="O99" i="8"/>
  <c r="R99" i="8" s="1"/>
  <c r="S99" i="8" s="1"/>
  <c r="B99" i="8"/>
  <c r="AC98" i="8"/>
  <c r="AF98" i="8" s="1"/>
  <c r="AG98" i="8" s="1"/>
  <c r="V98" i="8"/>
  <c r="Y98" i="8" s="1"/>
  <c r="Z98" i="8" s="1"/>
  <c r="O98" i="8"/>
  <c r="R98" i="8" s="1"/>
  <c r="S98" i="8" s="1"/>
  <c r="B98" i="8"/>
  <c r="AC97" i="8"/>
  <c r="AF97" i="8" s="1"/>
  <c r="AG97" i="8" s="1"/>
  <c r="V97" i="8"/>
  <c r="Y97" i="8" s="1"/>
  <c r="Z97" i="8" s="1"/>
  <c r="O97" i="8"/>
  <c r="R97" i="8" s="1"/>
  <c r="S97" i="8" s="1"/>
  <c r="B97" i="8"/>
  <c r="AC96" i="8"/>
  <c r="AF96" i="8" s="1"/>
  <c r="AG96" i="8" s="1"/>
  <c r="V96" i="8"/>
  <c r="Y96" i="8" s="1"/>
  <c r="Z96" i="8" s="1"/>
  <c r="O96" i="8"/>
  <c r="R96" i="8" s="1"/>
  <c r="S96" i="8" s="1"/>
  <c r="B96" i="8"/>
  <c r="AC95" i="8"/>
  <c r="AF95" i="8" s="1"/>
  <c r="AG95" i="8" s="1"/>
  <c r="V95" i="8"/>
  <c r="Y95" i="8" s="1"/>
  <c r="Z95" i="8" s="1"/>
  <c r="O95" i="8"/>
  <c r="R95" i="8" s="1"/>
  <c r="S95" i="8" s="1"/>
  <c r="B95" i="8"/>
  <c r="AC94" i="8"/>
  <c r="AF94" i="8" s="1"/>
  <c r="AG94" i="8" s="1"/>
  <c r="V94" i="8"/>
  <c r="Y94" i="8" s="1"/>
  <c r="Z94" i="8" s="1"/>
  <c r="O94" i="8"/>
  <c r="R94" i="8" s="1"/>
  <c r="S94" i="8" s="1"/>
  <c r="B94" i="8"/>
  <c r="AC93" i="8"/>
  <c r="AF93" i="8" s="1"/>
  <c r="AG93" i="8" s="1"/>
  <c r="V93" i="8"/>
  <c r="Y93" i="8" s="1"/>
  <c r="Z93" i="8" s="1"/>
  <c r="O93" i="8"/>
  <c r="R93" i="8" s="1"/>
  <c r="S93" i="8" s="1"/>
  <c r="B93" i="8"/>
  <c r="AC92" i="8"/>
  <c r="AF92" i="8" s="1"/>
  <c r="AG92" i="8" s="1"/>
  <c r="V92" i="8"/>
  <c r="Y92" i="8" s="1"/>
  <c r="Z92" i="8" s="1"/>
  <c r="O92" i="8"/>
  <c r="R92" i="8" s="1"/>
  <c r="S92" i="8" s="1"/>
  <c r="B92" i="8"/>
  <c r="AC91" i="8"/>
  <c r="AF91" i="8" s="1"/>
  <c r="AG91" i="8" s="1"/>
  <c r="V91" i="8"/>
  <c r="Y91" i="8" s="1"/>
  <c r="Z91" i="8" s="1"/>
  <c r="O91" i="8"/>
  <c r="R91" i="8" s="1"/>
  <c r="S91" i="8" s="1"/>
  <c r="B91" i="8"/>
  <c r="AC90" i="8"/>
  <c r="AF90" i="8" s="1"/>
  <c r="AG90" i="8" s="1"/>
  <c r="V90" i="8"/>
  <c r="Y90" i="8" s="1"/>
  <c r="Z90" i="8" s="1"/>
  <c r="O90" i="8"/>
  <c r="R90" i="8" s="1"/>
  <c r="S90" i="8" s="1"/>
  <c r="B90" i="8"/>
  <c r="AC89" i="8"/>
  <c r="AF89" i="8" s="1"/>
  <c r="AG89" i="8" s="1"/>
  <c r="V89" i="8"/>
  <c r="Y89" i="8" s="1"/>
  <c r="Z89" i="8" s="1"/>
  <c r="O89" i="8"/>
  <c r="R89" i="8" s="1"/>
  <c r="S89" i="8" s="1"/>
  <c r="B89" i="8"/>
  <c r="AC88" i="8"/>
  <c r="AF88" i="8" s="1"/>
  <c r="AG88" i="8" s="1"/>
  <c r="V88" i="8"/>
  <c r="Y88" i="8" s="1"/>
  <c r="Z88" i="8" s="1"/>
  <c r="O88" i="8"/>
  <c r="R88" i="8" s="1"/>
  <c r="S88" i="8" s="1"/>
  <c r="B88" i="8"/>
  <c r="AC87" i="8"/>
  <c r="AF87" i="8" s="1"/>
  <c r="AG87" i="8" s="1"/>
  <c r="V87" i="8"/>
  <c r="Y87" i="8" s="1"/>
  <c r="Z87" i="8" s="1"/>
  <c r="O87" i="8"/>
  <c r="R87" i="8" s="1"/>
  <c r="S87" i="8" s="1"/>
  <c r="B87" i="8"/>
  <c r="AC86" i="8"/>
  <c r="AF86" i="8" s="1"/>
  <c r="AG86" i="8" s="1"/>
  <c r="V86" i="8"/>
  <c r="Y86" i="8" s="1"/>
  <c r="Z86" i="8" s="1"/>
  <c r="O86" i="8"/>
  <c r="R86" i="8" s="1"/>
  <c r="S86" i="8" s="1"/>
  <c r="B86" i="8"/>
  <c r="AC85" i="8"/>
  <c r="AF85" i="8" s="1"/>
  <c r="AG85" i="8" s="1"/>
  <c r="V85" i="8"/>
  <c r="Y85" i="8" s="1"/>
  <c r="Z85" i="8" s="1"/>
  <c r="O85" i="8"/>
  <c r="R85" i="8" s="1"/>
  <c r="S85" i="8" s="1"/>
  <c r="B85" i="8"/>
  <c r="AC84" i="8"/>
  <c r="AF84" i="8" s="1"/>
  <c r="AG84" i="8" s="1"/>
  <c r="V84" i="8"/>
  <c r="Y84" i="8" s="1"/>
  <c r="Z84" i="8" s="1"/>
  <c r="O84" i="8"/>
  <c r="R84" i="8" s="1"/>
  <c r="S84" i="8" s="1"/>
  <c r="B84" i="8"/>
  <c r="AC83" i="8"/>
  <c r="AF83" i="8" s="1"/>
  <c r="AG83" i="8" s="1"/>
  <c r="V83" i="8"/>
  <c r="Y83" i="8" s="1"/>
  <c r="Z83" i="8" s="1"/>
  <c r="O83" i="8"/>
  <c r="R83" i="8" s="1"/>
  <c r="S83" i="8" s="1"/>
  <c r="B83" i="8"/>
  <c r="AC82" i="8"/>
  <c r="AF82" i="8" s="1"/>
  <c r="AG82" i="8" s="1"/>
  <c r="V82" i="8"/>
  <c r="Y82" i="8" s="1"/>
  <c r="Z82" i="8" s="1"/>
  <c r="O82" i="8"/>
  <c r="R82" i="8" s="1"/>
  <c r="S82" i="8" s="1"/>
  <c r="B82" i="8"/>
  <c r="AC81" i="8"/>
  <c r="AF81" i="8" s="1"/>
  <c r="AG81" i="8" s="1"/>
  <c r="Y81" i="8"/>
  <c r="Z81" i="8" s="1"/>
  <c r="V81" i="8"/>
  <c r="O81" i="8"/>
  <c r="R81" i="8" s="1"/>
  <c r="S81" i="8" s="1"/>
  <c r="B81" i="8"/>
  <c r="AC80" i="8"/>
  <c r="AF80" i="8" s="1"/>
  <c r="AG80" i="8" s="1"/>
  <c r="V80" i="8"/>
  <c r="Y80" i="8" s="1"/>
  <c r="Z80" i="8" s="1"/>
  <c r="O80" i="8"/>
  <c r="R80" i="8" s="1"/>
  <c r="S80" i="8" s="1"/>
  <c r="B80" i="8"/>
  <c r="AC79" i="8"/>
  <c r="AF79" i="8" s="1"/>
  <c r="AG79" i="8" s="1"/>
  <c r="V79" i="8"/>
  <c r="Y79" i="8" s="1"/>
  <c r="Z79" i="8" s="1"/>
  <c r="O79" i="8"/>
  <c r="R79" i="8" s="1"/>
  <c r="S79" i="8" s="1"/>
  <c r="B79" i="8"/>
  <c r="AC78" i="8"/>
  <c r="AF78" i="8" s="1"/>
  <c r="AG78" i="8" s="1"/>
  <c r="V78" i="8"/>
  <c r="Y78" i="8" s="1"/>
  <c r="Z78" i="8" s="1"/>
  <c r="O78" i="8"/>
  <c r="R78" i="8" s="1"/>
  <c r="S78" i="8" s="1"/>
  <c r="B78" i="8"/>
  <c r="AC77" i="8"/>
  <c r="AF77" i="8" s="1"/>
  <c r="AG77" i="8" s="1"/>
  <c r="V77" i="8"/>
  <c r="Y77" i="8" s="1"/>
  <c r="Z77" i="8" s="1"/>
  <c r="O77" i="8"/>
  <c r="R77" i="8" s="1"/>
  <c r="S77" i="8" s="1"/>
  <c r="B77" i="8"/>
  <c r="AC76" i="8"/>
  <c r="AF76" i="8" s="1"/>
  <c r="AG76" i="8" s="1"/>
  <c r="V76" i="8"/>
  <c r="Y76" i="8" s="1"/>
  <c r="Z76" i="8" s="1"/>
  <c r="O76" i="8"/>
  <c r="R76" i="8" s="1"/>
  <c r="S76" i="8" s="1"/>
  <c r="B76" i="8"/>
  <c r="AC75" i="8"/>
  <c r="AF75" i="8" s="1"/>
  <c r="AG75" i="8" s="1"/>
  <c r="V75" i="8"/>
  <c r="Y75" i="8" s="1"/>
  <c r="Z75" i="8" s="1"/>
  <c r="O75" i="8"/>
  <c r="R75" i="8" s="1"/>
  <c r="S75" i="8" s="1"/>
  <c r="B75" i="8"/>
  <c r="AC74" i="8"/>
  <c r="AF74" i="8" s="1"/>
  <c r="AG74" i="8" s="1"/>
  <c r="V74" i="8"/>
  <c r="Y74" i="8" s="1"/>
  <c r="Z74" i="8" s="1"/>
  <c r="O74" i="8"/>
  <c r="R74" i="8" s="1"/>
  <c r="S74" i="8" s="1"/>
  <c r="B74" i="8"/>
  <c r="AC73" i="8"/>
  <c r="AF73" i="8" s="1"/>
  <c r="AG73" i="8" s="1"/>
  <c r="V73" i="8"/>
  <c r="Y73" i="8" s="1"/>
  <c r="Z73" i="8" s="1"/>
  <c r="O73" i="8"/>
  <c r="R73" i="8" s="1"/>
  <c r="S73" i="8" s="1"/>
  <c r="B73" i="8"/>
  <c r="AC72" i="8"/>
  <c r="AF72" i="8" s="1"/>
  <c r="AG72" i="8" s="1"/>
  <c r="V72" i="8"/>
  <c r="Y72" i="8" s="1"/>
  <c r="Z72" i="8" s="1"/>
  <c r="O72" i="8"/>
  <c r="R72" i="8" s="1"/>
  <c r="S72" i="8" s="1"/>
  <c r="B72" i="8"/>
  <c r="AC71" i="8"/>
  <c r="AF71" i="8" s="1"/>
  <c r="AG71" i="8" s="1"/>
  <c r="V71" i="8"/>
  <c r="Y71" i="8" s="1"/>
  <c r="Z71" i="8" s="1"/>
  <c r="O71" i="8"/>
  <c r="R71" i="8" s="1"/>
  <c r="S71" i="8" s="1"/>
  <c r="B71" i="8"/>
  <c r="AC70" i="8"/>
  <c r="AF70" i="8" s="1"/>
  <c r="AG70" i="8" s="1"/>
  <c r="V70" i="8"/>
  <c r="Y70" i="8" s="1"/>
  <c r="Z70" i="8" s="1"/>
  <c r="O70" i="8"/>
  <c r="R70" i="8" s="1"/>
  <c r="S70" i="8" s="1"/>
  <c r="B70" i="8"/>
  <c r="AC69" i="8"/>
  <c r="AF69" i="8" s="1"/>
  <c r="AG69" i="8" s="1"/>
  <c r="V69" i="8"/>
  <c r="Y69" i="8" s="1"/>
  <c r="Z69" i="8" s="1"/>
  <c r="O69" i="8"/>
  <c r="R69" i="8" s="1"/>
  <c r="S69" i="8" s="1"/>
  <c r="B69" i="8"/>
  <c r="AC68" i="8"/>
  <c r="AF68" i="8" s="1"/>
  <c r="AG68" i="8" s="1"/>
  <c r="V68" i="8"/>
  <c r="Y68" i="8" s="1"/>
  <c r="Z68" i="8" s="1"/>
  <c r="O68" i="8"/>
  <c r="R68" i="8" s="1"/>
  <c r="S68" i="8" s="1"/>
  <c r="B68" i="8"/>
  <c r="AC67" i="8"/>
  <c r="AF67" i="8" s="1"/>
  <c r="AG67" i="8" s="1"/>
  <c r="V67" i="8"/>
  <c r="Y67" i="8" s="1"/>
  <c r="Z67" i="8" s="1"/>
  <c r="O67" i="8"/>
  <c r="R67" i="8" s="1"/>
  <c r="S67" i="8" s="1"/>
  <c r="B67" i="8"/>
  <c r="AC66" i="8"/>
  <c r="AF66" i="8" s="1"/>
  <c r="AG66" i="8" s="1"/>
  <c r="O66" i="8"/>
  <c r="R66" i="8" s="1"/>
  <c r="S66" i="8" s="1"/>
  <c r="B66" i="8"/>
  <c r="AC65" i="8"/>
  <c r="AF65" i="8" s="1"/>
  <c r="AG65" i="8" s="1"/>
  <c r="O65" i="8"/>
  <c r="R65" i="8" s="1"/>
  <c r="S65" i="8" s="1"/>
  <c r="B65" i="8"/>
  <c r="AC64" i="8"/>
  <c r="AF64" i="8" s="1"/>
  <c r="AG64" i="8" s="1"/>
  <c r="O64" i="8"/>
  <c r="R64" i="8" s="1"/>
  <c r="S64" i="8" s="1"/>
  <c r="B64" i="8"/>
  <c r="AC63" i="8"/>
  <c r="AF63" i="8" s="1"/>
  <c r="AG63" i="8" s="1"/>
  <c r="O63" i="8"/>
  <c r="R63" i="8" s="1"/>
  <c r="S63" i="8" s="1"/>
  <c r="B63" i="8"/>
  <c r="AC62" i="8"/>
  <c r="AF62" i="8" s="1"/>
  <c r="AG62" i="8" s="1"/>
  <c r="O62" i="8"/>
  <c r="R62" i="8" s="1"/>
  <c r="S62" i="8" s="1"/>
  <c r="B62" i="8"/>
  <c r="AC61" i="8"/>
  <c r="AF61" i="8" s="1"/>
  <c r="AG61" i="8" s="1"/>
  <c r="O61" i="8"/>
  <c r="R61" i="8" s="1"/>
  <c r="S61" i="8" s="1"/>
  <c r="B61" i="8"/>
  <c r="AC60" i="8"/>
  <c r="AF60" i="8" s="1"/>
  <c r="AG60" i="8" s="1"/>
  <c r="O60" i="8"/>
  <c r="R60" i="8" s="1"/>
  <c r="S60" i="8" s="1"/>
  <c r="B60" i="8"/>
  <c r="AC59" i="8"/>
  <c r="AF59" i="8" s="1"/>
  <c r="AG59" i="8" s="1"/>
  <c r="O59" i="8"/>
  <c r="R59" i="8" s="1"/>
  <c r="S59" i="8" s="1"/>
  <c r="B59" i="8"/>
  <c r="AC58" i="8"/>
  <c r="AF58" i="8" s="1"/>
  <c r="AG58" i="8" s="1"/>
  <c r="O58" i="8"/>
  <c r="R58" i="8" s="1"/>
  <c r="S58" i="8" s="1"/>
  <c r="B58" i="8"/>
  <c r="AC57" i="8"/>
  <c r="AF57" i="8" s="1"/>
  <c r="AG57" i="8" s="1"/>
  <c r="O57" i="8"/>
  <c r="R57" i="8" s="1"/>
  <c r="S57" i="8" s="1"/>
  <c r="B57" i="8"/>
  <c r="AC56" i="8"/>
  <c r="AF56" i="8" s="1"/>
  <c r="AG56" i="8" s="1"/>
  <c r="O56" i="8"/>
  <c r="R56" i="8" s="1"/>
  <c r="S56" i="8" s="1"/>
  <c r="B56" i="8"/>
  <c r="AC55" i="8"/>
  <c r="AF55" i="8" s="1"/>
  <c r="AG55" i="8" s="1"/>
  <c r="O55" i="8"/>
  <c r="R55" i="8" s="1"/>
  <c r="S55" i="8" s="1"/>
  <c r="B55" i="8"/>
  <c r="AC54" i="8"/>
  <c r="AF54" i="8" s="1"/>
  <c r="AG54" i="8" s="1"/>
  <c r="O54" i="8"/>
  <c r="R54" i="8" s="1"/>
  <c r="S54" i="8" s="1"/>
  <c r="B54" i="8"/>
  <c r="AC53" i="8"/>
  <c r="AF53" i="8" s="1"/>
  <c r="AG53" i="8" s="1"/>
  <c r="O53" i="8"/>
  <c r="R53" i="8" s="1"/>
  <c r="S53" i="8" s="1"/>
  <c r="B53" i="8"/>
  <c r="AC52" i="8"/>
  <c r="AF52" i="8" s="1"/>
  <c r="AG52" i="8" s="1"/>
  <c r="O52" i="8"/>
  <c r="R52" i="8" s="1"/>
  <c r="S52" i="8" s="1"/>
  <c r="B52" i="8"/>
  <c r="AC51" i="8"/>
  <c r="AF51" i="8" s="1"/>
  <c r="AG51" i="8" s="1"/>
  <c r="O51" i="8"/>
  <c r="R51" i="8" s="1"/>
  <c r="S51" i="8" s="1"/>
  <c r="B51" i="8"/>
  <c r="AC50" i="8"/>
  <c r="AF50" i="8" s="1"/>
  <c r="AG50" i="8" s="1"/>
  <c r="O50" i="8"/>
  <c r="R50" i="8" s="1"/>
  <c r="S50" i="8" s="1"/>
  <c r="B50" i="8"/>
  <c r="AC49" i="8"/>
  <c r="AF49" i="8" s="1"/>
  <c r="AG49" i="8" s="1"/>
  <c r="O49" i="8"/>
  <c r="R49" i="8" s="1"/>
  <c r="S49" i="8" s="1"/>
  <c r="B49" i="8"/>
  <c r="AC48" i="8"/>
  <c r="AF48" i="8" s="1"/>
  <c r="AG48" i="8" s="1"/>
  <c r="O48" i="8"/>
  <c r="R48" i="8" s="1"/>
  <c r="S48" i="8" s="1"/>
  <c r="B48" i="8"/>
  <c r="AC47" i="8"/>
  <c r="AF47" i="8" s="1"/>
  <c r="AG47" i="8" s="1"/>
  <c r="O47" i="8"/>
  <c r="R47" i="8" s="1"/>
  <c r="S47" i="8" s="1"/>
  <c r="B47" i="8"/>
  <c r="AC46" i="8"/>
  <c r="AF46" i="8" s="1"/>
  <c r="AG46" i="8" s="1"/>
  <c r="O46" i="8"/>
  <c r="R46" i="8" s="1"/>
  <c r="S46" i="8" s="1"/>
  <c r="B46" i="8"/>
  <c r="AC45" i="8"/>
  <c r="AF45" i="8" s="1"/>
  <c r="AG45" i="8" s="1"/>
  <c r="O45" i="8"/>
  <c r="R45" i="8" s="1"/>
  <c r="S45" i="8" s="1"/>
  <c r="B45" i="8"/>
  <c r="AC44" i="8"/>
  <c r="AF44" i="8" s="1"/>
  <c r="AG44" i="8" s="1"/>
  <c r="O44" i="8"/>
  <c r="R44" i="8" s="1"/>
  <c r="S44" i="8" s="1"/>
  <c r="B44" i="8"/>
  <c r="AC43" i="8"/>
  <c r="AF43" i="8" s="1"/>
  <c r="AG43" i="8" s="1"/>
  <c r="O43" i="8"/>
  <c r="R43" i="8" s="1"/>
  <c r="S43" i="8" s="1"/>
  <c r="B43" i="8"/>
  <c r="AC42" i="8"/>
  <c r="AF42" i="8" s="1"/>
  <c r="AG42" i="8" s="1"/>
  <c r="O42" i="8"/>
  <c r="R42" i="8" s="1"/>
  <c r="S42" i="8" s="1"/>
  <c r="B42" i="8"/>
  <c r="AC41" i="8"/>
  <c r="AF41" i="8" s="1"/>
  <c r="AG41" i="8" s="1"/>
  <c r="O41" i="8"/>
  <c r="R41" i="8" s="1"/>
  <c r="S41" i="8" s="1"/>
  <c r="B41" i="8"/>
  <c r="AC40" i="8"/>
  <c r="AF40" i="8" s="1"/>
  <c r="AG40" i="8" s="1"/>
  <c r="O40" i="8"/>
  <c r="R40" i="8" s="1"/>
  <c r="S40" i="8" s="1"/>
  <c r="B40" i="8"/>
  <c r="AC39" i="8"/>
  <c r="AF39" i="8" s="1"/>
  <c r="AG39" i="8" s="1"/>
  <c r="O39" i="8"/>
  <c r="R39" i="8" s="1"/>
  <c r="S39" i="8" s="1"/>
  <c r="B39" i="8"/>
  <c r="AC38" i="8"/>
  <c r="AF38" i="8" s="1"/>
  <c r="AG38" i="8" s="1"/>
  <c r="O38" i="8"/>
  <c r="R38" i="8" s="1"/>
  <c r="S38" i="8" s="1"/>
  <c r="B38" i="8"/>
  <c r="AC37" i="8"/>
  <c r="AF37" i="8" s="1"/>
  <c r="AG37" i="8" s="1"/>
  <c r="O37" i="8"/>
  <c r="R37" i="8" s="1"/>
  <c r="S37" i="8" s="1"/>
  <c r="B37" i="8"/>
  <c r="AC36" i="8"/>
  <c r="AF36" i="8" s="1"/>
  <c r="AG36" i="8" s="1"/>
  <c r="O36" i="8"/>
  <c r="R36" i="8" s="1"/>
  <c r="S36" i="8" s="1"/>
  <c r="B36" i="8"/>
  <c r="AC35" i="8"/>
  <c r="AF35" i="8" s="1"/>
  <c r="AG35" i="8" s="1"/>
  <c r="O35" i="8"/>
  <c r="R35" i="8" s="1"/>
  <c r="S35" i="8" s="1"/>
  <c r="B35" i="8"/>
  <c r="AC34" i="8"/>
  <c r="AF34" i="8" s="1"/>
  <c r="AG34" i="8" s="1"/>
  <c r="O34" i="8"/>
  <c r="R34" i="8" s="1"/>
  <c r="S34" i="8" s="1"/>
  <c r="B34" i="8"/>
  <c r="AC33" i="8"/>
  <c r="AF33" i="8" s="1"/>
  <c r="AG33" i="8" s="1"/>
  <c r="O33" i="8"/>
  <c r="R33" i="8" s="1"/>
  <c r="S33" i="8" s="1"/>
  <c r="B33" i="8"/>
  <c r="AC32" i="8"/>
  <c r="AF32" i="8" s="1"/>
  <c r="AG32" i="8" s="1"/>
  <c r="O32" i="8"/>
  <c r="R32" i="8" s="1"/>
  <c r="S32" i="8" s="1"/>
  <c r="B32" i="8"/>
  <c r="AC31" i="8"/>
  <c r="AF31" i="8" s="1"/>
  <c r="AG31" i="8" s="1"/>
  <c r="O31" i="8"/>
  <c r="R31" i="8" s="1"/>
  <c r="S31" i="8" s="1"/>
  <c r="B31" i="8"/>
  <c r="AC30" i="8"/>
  <c r="AF30" i="8" s="1"/>
  <c r="AG30" i="8" s="1"/>
  <c r="O30" i="8"/>
  <c r="R30" i="8" s="1"/>
  <c r="S30" i="8" s="1"/>
  <c r="B30" i="8"/>
  <c r="AC29" i="8"/>
  <c r="AF29" i="8" s="1"/>
  <c r="AG29" i="8" s="1"/>
  <c r="O29" i="8"/>
  <c r="R29" i="8" s="1"/>
  <c r="S29" i="8" s="1"/>
  <c r="B29" i="8"/>
  <c r="AC28" i="8"/>
  <c r="AF28" i="8" s="1"/>
  <c r="AG28" i="8" s="1"/>
  <c r="O28" i="8"/>
  <c r="R28" i="8" s="1"/>
  <c r="S28" i="8" s="1"/>
  <c r="B28" i="8"/>
  <c r="AC27" i="8"/>
  <c r="AF27" i="8" s="1"/>
  <c r="AG27" i="8" s="1"/>
  <c r="O27" i="8"/>
  <c r="R27" i="8" s="1"/>
  <c r="S27" i="8" s="1"/>
  <c r="B27" i="8"/>
  <c r="AC26" i="8"/>
  <c r="AF26" i="8" s="1"/>
  <c r="AG26" i="8" s="1"/>
  <c r="O26" i="8"/>
  <c r="R26" i="8" s="1"/>
  <c r="S26" i="8" s="1"/>
  <c r="B26" i="8"/>
  <c r="AC25" i="8"/>
  <c r="AF25" i="8" s="1"/>
  <c r="AG25" i="8" s="1"/>
  <c r="O25" i="8"/>
  <c r="R25" i="8" s="1"/>
  <c r="S25" i="8" s="1"/>
  <c r="B25" i="8"/>
  <c r="AC24" i="8"/>
  <c r="AF24" i="8" s="1"/>
  <c r="AG24" i="8" s="1"/>
  <c r="O24" i="8"/>
  <c r="R24" i="8" s="1"/>
  <c r="S24" i="8" s="1"/>
  <c r="B24" i="8"/>
  <c r="AC23" i="8"/>
  <c r="AF23" i="8" s="1"/>
  <c r="AG23" i="8" s="1"/>
  <c r="O23" i="8"/>
  <c r="R23" i="8" s="1"/>
  <c r="S23" i="8" s="1"/>
  <c r="B23" i="8"/>
  <c r="B22" i="8"/>
  <c r="B21" i="8"/>
  <c r="B20" i="8"/>
  <c r="B19" i="8"/>
  <c r="B18" i="8"/>
  <c r="B17" i="8"/>
  <c r="B16" i="8"/>
  <c r="B15" i="8"/>
  <c r="B14" i="8"/>
  <c r="B13" i="8"/>
  <c r="B12" i="8"/>
  <c r="B11" i="8"/>
  <c r="B10" i="8"/>
  <c r="AC9" i="8"/>
  <c r="AF9" i="8" s="1"/>
  <c r="AG9" i="8" s="1"/>
  <c r="V9" i="8"/>
  <c r="Y9" i="8" s="1"/>
  <c r="Z9" i="8" s="1"/>
  <c r="O9" i="8"/>
  <c r="R9" i="8" s="1"/>
  <c r="S9" i="8" s="1"/>
  <c r="B9" i="8"/>
  <c r="AC8" i="8"/>
  <c r="AF8" i="8" s="1"/>
  <c r="AG8" i="8" s="1"/>
  <c r="V8" i="8"/>
  <c r="Y8" i="8" s="1"/>
  <c r="Z8" i="8" s="1"/>
  <c r="O8" i="8"/>
  <c r="R8" i="8" s="1"/>
  <c r="S8" i="8" s="1"/>
  <c r="B8" i="8"/>
  <c r="AC7" i="8"/>
  <c r="AF7" i="8" s="1"/>
  <c r="AG7" i="8" s="1"/>
  <c r="V7" i="8"/>
  <c r="Y7" i="8" s="1"/>
  <c r="Z7" i="8" s="1"/>
  <c r="O7" i="8"/>
  <c r="R7" i="8" s="1"/>
  <c r="S7" i="8" s="1"/>
  <c r="B7" i="8"/>
  <c r="AC6" i="8"/>
  <c r="AF6" i="8" s="1"/>
  <c r="AG6" i="8" s="1"/>
  <c r="V6" i="8"/>
  <c r="Y6" i="8" s="1"/>
  <c r="Z6" i="8" s="1"/>
  <c r="O6" i="8"/>
  <c r="R6" i="8" s="1"/>
  <c r="S6" i="8" s="1"/>
  <c r="B6" i="8"/>
  <c r="AC5" i="8"/>
  <c r="AF5" i="8" s="1"/>
  <c r="AG5" i="8" s="1"/>
  <c r="V5" i="8"/>
  <c r="Y5" i="8" s="1"/>
  <c r="Z5" i="8" s="1"/>
  <c r="O5" i="8"/>
  <c r="R5" i="8" s="1"/>
  <c r="S5" i="8" s="1"/>
  <c r="B5" i="8"/>
  <c r="AC4" i="8"/>
  <c r="AF4" i="8" s="1"/>
  <c r="AG4" i="8" s="1"/>
  <c r="V4" i="8"/>
  <c r="Y4" i="8" s="1"/>
  <c r="Z4" i="8" s="1"/>
  <c r="O4" i="8"/>
  <c r="R4" i="8" s="1"/>
  <c r="S4" i="8" s="1"/>
  <c r="B4" i="8"/>
  <c r="AC3" i="8"/>
  <c r="AF3" i="8" s="1"/>
  <c r="AG3" i="8" s="1"/>
  <c r="V3" i="8"/>
  <c r="Y3" i="8" s="1"/>
  <c r="Z3" i="8" s="1"/>
  <c r="O3" i="8"/>
  <c r="R3" i="8" s="1"/>
  <c r="S3" i="8" s="1"/>
  <c r="B3" i="8"/>
  <c r="AC2" i="8"/>
  <c r="AF2" i="8" s="1"/>
  <c r="AG2" i="8" s="1"/>
  <c r="O2" i="8"/>
  <c r="R2" i="8" s="1"/>
  <c r="S2" i="8" s="1"/>
  <c r="B2" i="8"/>
  <c r="Y63" i="7"/>
  <c r="W63" i="7"/>
  <c r="S63" i="7"/>
  <c r="Q63" i="7"/>
  <c r="M63" i="7"/>
  <c r="K63" i="7"/>
  <c r="G63" i="7"/>
  <c r="Y62" i="7"/>
  <c r="W62" i="7"/>
  <c r="S62" i="7"/>
  <c r="Q62" i="7"/>
  <c r="M62" i="7"/>
  <c r="K62" i="7"/>
  <c r="G62" i="7"/>
  <c r="Y61" i="7"/>
  <c r="W61" i="7"/>
  <c r="S61" i="7"/>
  <c r="Q61" i="7"/>
  <c r="M61" i="7"/>
  <c r="K61" i="7"/>
  <c r="G61" i="7"/>
  <c r="Y60" i="7"/>
  <c r="W60" i="7"/>
  <c r="S60" i="7"/>
  <c r="Q60" i="7"/>
  <c r="M60" i="7"/>
  <c r="K60" i="7"/>
  <c r="G60" i="7"/>
  <c r="Y59" i="7"/>
  <c r="W59" i="7"/>
  <c r="S59" i="7"/>
  <c r="Q59" i="7"/>
  <c r="M59" i="7"/>
  <c r="K59" i="7"/>
  <c r="G59" i="7"/>
  <c r="Y58" i="7"/>
  <c r="W58" i="7"/>
  <c r="S58" i="7"/>
  <c r="Q58" i="7"/>
  <c r="M58" i="7"/>
  <c r="K58" i="7"/>
  <c r="G58" i="7"/>
  <c r="Y57" i="7"/>
  <c r="W57" i="7"/>
  <c r="S57" i="7"/>
  <c r="Q57" i="7"/>
  <c r="M57" i="7"/>
  <c r="K57" i="7"/>
  <c r="G57" i="7"/>
  <c r="Y56" i="7"/>
  <c r="W56" i="7"/>
  <c r="S56" i="7"/>
  <c r="Q56" i="7"/>
  <c r="M56" i="7"/>
  <c r="K56" i="7"/>
  <c r="G56" i="7"/>
  <c r="Y55" i="7"/>
  <c r="W55" i="7"/>
  <c r="S55" i="7"/>
  <c r="Q55" i="7"/>
  <c r="M55" i="7"/>
  <c r="K55" i="7"/>
  <c r="G55" i="7"/>
  <c r="Y54" i="7"/>
  <c r="W54" i="7"/>
  <c r="S54" i="7"/>
  <c r="Q54" i="7"/>
  <c r="M54" i="7"/>
  <c r="K54" i="7"/>
  <c r="G54" i="7"/>
  <c r="Y53" i="7"/>
  <c r="W53" i="7"/>
  <c r="S53" i="7"/>
  <c r="Q53" i="7"/>
  <c r="M53" i="7"/>
  <c r="K53" i="7"/>
  <c r="G53" i="7"/>
  <c r="Y52" i="7"/>
  <c r="W52" i="7"/>
  <c r="S52" i="7"/>
  <c r="Q52" i="7"/>
  <c r="M52" i="7"/>
  <c r="K52" i="7"/>
  <c r="G52" i="7"/>
  <c r="Y51" i="7"/>
  <c r="W51" i="7"/>
  <c r="S51" i="7"/>
  <c r="Q51" i="7"/>
  <c r="M51" i="7"/>
  <c r="K51" i="7"/>
  <c r="G51" i="7"/>
  <c r="Y50" i="7"/>
  <c r="W50" i="7"/>
  <c r="S50" i="7"/>
  <c r="Q50" i="7"/>
  <c r="M50" i="7"/>
  <c r="K50" i="7"/>
  <c r="G50" i="7"/>
  <c r="Y49" i="7"/>
  <c r="W49" i="7"/>
  <c r="S49" i="7"/>
  <c r="Q49" i="7"/>
  <c r="M49" i="7"/>
  <c r="K49" i="7"/>
  <c r="G49" i="7"/>
  <c r="Y48" i="7"/>
  <c r="W48" i="7"/>
  <c r="S48" i="7"/>
  <c r="Q48" i="7"/>
  <c r="M48" i="7"/>
  <c r="K48" i="7"/>
  <c r="G48" i="7"/>
  <c r="Y47" i="7"/>
  <c r="W47" i="7"/>
  <c r="S47" i="7"/>
  <c r="Q47" i="7"/>
  <c r="M47" i="7"/>
  <c r="K47" i="7"/>
  <c r="G47" i="7"/>
  <c r="Y46" i="7"/>
  <c r="W46" i="7"/>
  <c r="S46" i="7"/>
  <c r="Q46" i="7"/>
  <c r="M46" i="7"/>
  <c r="K46" i="7"/>
  <c r="G46" i="7"/>
  <c r="V989" i="6"/>
  <c r="Y989" i="6" s="1"/>
  <c r="Z989" i="6" s="1"/>
  <c r="AC826" i="6"/>
  <c r="AF826" i="6" s="1"/>
  <c r="AG826" i="6" s="1"/>
  <c r="V826" i="6"/>
  <c r="Y826" i="6" s="1"/>
  <c r="Z826" i="6" s="1"/>
  <c r="O826" i="6"/>
  <c r="R826" i="6" s="1"/>
  <c r="S826" i="6" s="1"/>
  <c r="AC825" i="6"/>
  <c r="AF825" i="6" s="1"/>
  <c r="AG825" i="6" s="1"/>
  <c r="V825" i="6"/>
  <c r="Y825" i="6" s="1"/>
  <c r="Z825" i="6" s="1"/>
  <c r="O825" i="6"/>
  <c r="R825" i="6" s="1"/>
  <c r="S825" i="6" s="1"/>
  <c r="AC824" i="6"/>
  <c r="AF824" i="6" s="1"/>
  <c r="AG824" i="6" s="1"/>
  <c r="V824" i="6"/>
  <c r="Y824" i="6" s="1"/>
  <c r="Z824" i="6" s="1"/>
  <c r="O824" i="6"/>
  <c r="R824" i="6" s="1"/>
  <c r="S824" i="6" s="1"/>
  <c r="AC823" i="6"/>
  <c r="AF823" i="6" s="1"/>
  <c r="AG823" i="6" s="1"/>
  <c r="V823" i="6"/>
  <c r="Y823" i="6" s="1"/>
  <c r="Z823" i="6" s="1"/>
  <c r="O823" i="6"/>
  <c r="R823" i="6" s="1"/>
  <c r="S823" i="6" s="1"/>
  <c r="AC822" i="6"/>
  <c r="AF822" i="6" s="1"/>
  <c r="AG822" i="6" s="1"/>
  <c r="V822" i="6"/>
  <c r="Y822" i="6" s="1"/>
  <c r="Z822" i="6" s="1"/>
  <c r="O822" i="6"/>
  <c r="R822" i="6" s="1"/>
  <c r="S822" i="6" s="1"/>
  <c r="AC821" i="6"/>
  <c r="AF821" i="6" s="1"/>
  <c r="AG821" i="6" s="1"/>
  <c r="V821" i="6"/>
  <c r="Y821" i="6" s="1"/>
  <c r="Z821" i="6" s="1"/>
  <c r="O821" i="6"/>
  <c r="R821" i="6" s="1"/>
  <c r="S821" i="6" s="1"/>
  <c r="AF820" i="6"/>
  <c r="AG820" i="6" s="1"/>
  <c r="AC820" i="6"/>
  <c r="V820" i="6"/>
  <c r="Y820" i="6" s="1"/>
  <c r="Z820" i="6" s="1"/>
  <c r="O820" i="6"/>
  <c r="R820" i="6" s="1"/>
  <c r="S820" i="6" s="1"/>
  <c r="AC819" i="6"/>
  <c r="AF819" i="6" s="1"/>
  <c r="AG819" i="6" s="1"/>
  <c r="V819" i="6"/>
  <c r="Y819" i="6" s="1"/>
  <c r="Z819" i="6" s="1"/>
  <c r="O819" i="6"/>
  <c r="R819" i="6" s="1"/>
  <c r="S819" i="6" s="1"/>
  <c r="AC818" i="6"/>
  <c r="AF818" i="6" s="1"/>
  <c r="AG818" i="6" s="1"/>
  <c r="V818" i="6"/>
  <c r="Y818" i="6" s="1"/>
  <c r="Z818" i="6" s="1"/>
  <c r="O818" i="6"/>
  <c r="R818" i="6" s="1"/>
  <c r="S818" i="6" s="1"/>
  <c r="AC817" i="6"/>
  <c r="AF817" i="6" s="1"/>
  <c r="AG817" i="6" s="1"/>
  <c r="V817" i="6"/>
  <c r="Y817" i="6" s="1"/>
  <c r="Z817" i="6" s="1"/>
  <c r="O817" i="6"/>
  <c r="R817" i="6" s="1"/>
  <c r="S817" i="6" s="1"/>
  <c r="AC816" i="6"/>
  <c r="AF816" i="6" s="1"/>
  <c r="AG816" i="6" s="1"/>
  <c r="V816" i="6"/>
  <c r="Y816" i="6" s="1"/>
  <c r="Z816" i="6" s="1"/>
  <c r="O816" i="6"/>
  <c r="R816" i="6" s="1"/>
  <c r="S816" i="6" s="1"/>
  <c r="AC815" i="6"/>
  <c r="AF815" i="6" s="1"/>
  <c r="AG815" i="6" s="1"/>
  <c r="V815" i="6"/>
  <c r="Y815" i="6" s="1"/>
  <c r="Z815" i="6" s="1"/>
  <c r="O815" i="6"/>
  <c r="R815" i="6" s="1"/>
  <c r="S815" i="6" s="1"/>
  <c r="AC814" i="6"/>
  <c r="AF814" i="6" s="1"/>
  <c r="AG814" i="6" s="1"/>
  <c r="V814" i="6"/>
  <c r="Y814" i="6" s="1"/>
  <c r="Z814" i="6" s="1"/>
  <c r="O814" i="6"/>
  <c r="R814" i="6" s="1"/>
  <c r="S814" i="6" s="1"/>
  <c r="AC813" i="6"/>
  <c r="AF813" i="6" s="1"/>
  <c r="AG813" i="6" s="1"/>
  <c r="V813" i="6"/>
  <c r="Y813" i="6" s="1"/>
  <c r="Z813" i="6" s="1"/>
  <c r="O813" i="6"/>
  <c r="R813" i="6" s="1"/>
  <c r="S813" i="6" s="1"/>
  <c r="AC812" i="6"/>
  <c r="AF812" i="6" s="1"/>
  <c r="AG812" i="6" s="1"/>
  <c r="V812" i="6"/>
  <c r="Y812" i="6" s="1"/>
  <c r="Z812" i="6" s="1"/>
  <c r="O812" i="6"/>
  <c r="R812" i="6" s="1"/>
  <c r="S812" i="6" s="1"/>
  <c r="AC811" i="6"/>
  <c r="AF811" i="6" s="1"/>
  <c r="AG811" i="6" s="1"/>
  <c r="V811" i="6"/>
  <c r="Y811" i="6" s="1"/>
  <c r="Z811" i="6" s="1"/>
  <c r="R811" i="6"/>
  <c r="S811" i="6" s="1"/>
  <c r="O811" i="6"/>
  <c r="AC810" i="6"/>
  <c r="AF810" i="6" s="1"/>
  <c r="AG810" i="6" s="1"/>
  <c r="V810" i="6"/>
  <c r="Y810" i="6" s="1"/>
  <c r="Z810" i="6" s="1"/>
  <c r="O810" i="6"/>
  <c r="R810" i="6" s="1"/>
  <c r="S810" i="6" s="1"/>
  <c r="AC809" i="6"/>
  <c r="AF809" i="6" s="1"/>
  <c r="AG809" i="6" s="1"/>
  <c r="V809" i="6"/>
  <c r="Y809" i="6" s="1"/>
  <c r="Z809" i="6" s="1"/>
  <c r="O809" i="6"/>
  <c r="R809" i="6" s="1"/>
  <c r="S809" i="6" s="1"/>
  <c r="AC808" i="6"/>
  <c r="AF808" i="6" s="1"/>
  <c r="AG808" i="6" s="1"/>
  <c r="V808" i="6"/>
  <c r="Y808" i="6" s="1"/>
  <c r="Z808" i="6" s="1"/>
  <c r="O808" i="6"/>
  <c r="R808" i="6" s="1"/>
  <c r="S808" i="6" s="1"/>
  <c r="AC807" i="6"/>
  <c r="AF807" i="6" s="1"/>
  <c r="AG807" i="6" s="1"/>
  <c r="O807" i="6"/>
  <c r="R807" i="6" s="1"/>
  <c r="S807" i="6" s="1"/>
  <c r="AC806" i="6"/>
  <c r="AF806" i="6" s="1"/>
  <c r="AG806" i="6" s="1"/>
  <c r="O806" i="6"/>
  <c r="R806" i="6" s="1"/>
  <c r="S806" i="6" s="1"/>
  <c r="AC805" i="6"/>
  <c r="AF805" i="6" s="1"/>
  <c r="AG805" i="6" s="1"/>
  <c r="O805" i="6"/>
  <c r="R805" i="6" s="1"/>
  <c r="S805" i="6" s="1"/>
  <c r="AC804" i="6"/>
  <c r="AF804" i="6" s="1"/>
  <c r="AG804" i="6" s="1"/>
  <c r="O804" i="6"/>
  <c r="R804" i="6" s="1"/>
  <c r="S804" i="6" s="1"/>
  <c r="AC803" i="6"/>
  <c r="AF803" i="6" s="1"/>
  <c r="AG803" i="6" s="1"/>
  <c r="O803" i="6"/>
  <c r="R803" i="6" s="1"/>
  <c r="S803" i="6" s="1"/>
  <c r="AC802" i="6"/>
  <c r="AF802" i="6" s="1"/>
  <c r="AG802" i="6" s="1"/>
  <c r="O802" i="6"/>
  <c r="R802" i="6" s="1"/>
  <c r="S802" i="6" s="1"/>
  <c r="AC801" i="6"/>
  <c r="AF801" i="6" s="1"/>
  <c r="AG801" i="6" s="1"/>
  <c r="O801" i="6"/>
  <c r="R801" i="6" s="1"/>
  <c r="S801" i="6" s="1"/>
  <c r="AC800" i="6"/>
  <c r="AF800" i="6" s="1"/>
  <c r="AG800" i="6" s="1"/>
  <c r="O800" i="6"/>
  <c r="R800" i="6" s="1"/>
  <c r="S800" i="6" s="1"/>
  <c r="AC799" i="6"/>
  <c r="AF799" i="6" s="1"/>
  <c r="AG799" i="6" s="1"/>
  <c r="O799" i="6"/>
  <c r="R799" i="6" s="1"/>
  <c r="S799" i="6" s="1"/>
  <c r="AC798" i="6"/>
  <c r="AF798" i="6" s="1"/>
  <c r="AG798" i="6" s="1"/>
  <c r="O798" i="6"/>
  <c r="R798" i="6" s="1"/>
  <c r="S798" i="6" s="1"/>
  <c r="AC797" i="6"/>
  <c r="AF797" i="6" s="1"/>
  <c r="AG797" i="6" s="1"/>
  <c r="O797" i="6"/>
  <c r="R797" i="6" s="1"/>
  <c r="S797" i="6" s="1"/>
  <c r="AC796" i="6"/>
  <c r="AF796" i="6" s="1"/>
  <c r="AG796" i="6" s="1"/>
  <c r="O796" i="6"/>
  <c r="R796" i="6" s="1"/>
  <c r="S796" i="6" s="1"/>
  <c r="AC795" i="6"/>
  <c r="AF795" i="6" s="1"/>
  <c r="AG795" i="6" s="1"/>
  <c r="O795" i="6"/>
  <c r="R795" i="6" s="1"/>
  <c r="S795" i="6" s="1"/>
  <c r="AC794" i="6"/>
  <c r="AF794" i="6" s="1"/>
  <c r="AG794" i="6" s="1"/>
  <c r="O794" i="6"/>
  <c r="R794" i="6" s="1"/>
  <c r="S794" i="6" s="1"/>
  <c r="AC793" i="6"/>
  <c r="AF793" i="6" s="1"/>
  <c r="AG793" i="6" s="1"/>
  <c r="O793" i="6"/>
  <c r="R793" i="6" s="1"/>
  <c r="S793" i="6" s="1"/>
  <c r="AC792" i="6"/>
  <c r="AF792" i="6" s="1"/>
  <c r="AG792" i="6" s="1"/>
  <c r="S792" i="6"/>
  <c r="O792" i="6"/>
  <c r="R792" i="6" s="1"/>
  <c r="AC791" i="6"/>
  <c r="AF791" i="6" s="1"/>
  <c r="AG791" i="6" s="1"/>
  <c r="O791" i="6"/>
  <c r="R791" i="6" s="1"/>
  <c r="S791" i="6" s="1"/>
  <c r="AC790" i="6"/>
  <c r="AF790" i="6" s="1"/>
  <c r="AG790" i="6" s="1"/>
  <c r="O790" i="6"/>
  <c r="R790" i="6" s="1"/>
  <c r="S790" i="6" s="1"/>
  <c r="AC789" i="6"/>
  <c r="AF789" i="6" s="1"/>
  <c r="AG789" i="6" s="1"/>
  <c r="O789" i="6"/>
  <c r="R789" i="6" s="1"/>
  <c r="S789" i="6" s="1"/>
  <c r="AC788" i="6"/>
  <c r="AF788" i="6" s="1"/>
  <c r="AG788" i="6" s="1"/>
  <c r="O788" i="6"/>
  <c r="R788" i="6" s="1"/>
  <c r="S788" i="6" s="1"/>
  <c r="AC787" i="6"/>
  <c r="AF787" i="6" s="1"/>
  <c r="AG787" i="6" s="1"/>
  <c r="V787" i="6"/>
  <c r="Y787" i="6" s="1"/>
  <c r="Z787" i="6" s="1"/>
  <c r="O787" i="6"/>
  <c r="R787" i="6" s="1"/>
  <c r="S787" i="6" s="1"/>
  <c r="AC786" i="6"/>
  <c r="AF786" i="6" s="1"/>
  <c r="AG786" i="6" s="1"/>
  <c r="V786" i="6"/>
  <c r="Y786" i="6" s="1"/>
  <c r="Z786" i="6" s="1"/>
  <c r="O786" i="6"/>
  <c r="R786" i="6" s="1"/>
  <c r="S786" i="6" s="1"/>
  <c r="AC785" i="6"/>
  <c r="AF785" i="6" s="1"/>
  <c r="AG785" i="6" s="1"/>
  <c r="Z785" i="6"/>
  <c r="V785" i="6"/>
  <c r="Y785" i="6" s="1"/>
  <c r="O785" i="6"/>
  <c r="R785" i="6" s="1"/>
  <c r="S785" i="6" s="1"/>
  <c r="AC784" i="6"/>
  <c r="AF784" i="6" s="1"/>
  <c r="AG784" i="6" s="1"/>
  <c r="Z784" i="6"/>
  <c r="Y784" i="6"/>
  <c r="V784" i="6"/>
  <c r="O784" i="6"/>
  <c r="R784" i="6" s="1"/>
  <c r="S784" i="6" s="1"/>
  <c r="AC783" i="6"/>
  <c r="AF783" i="6" s="1"/>
  <c r="AG783" i="6" s="1"/>
  <c r="V783" i="6"/>
  <c r="Y783" i="6" s="1"/>
  <c r="Z783" i="6" s="1"/>
  <c r="O783" i="6"/>
  <c r="R783" i="6" s="1"/>
  <c r="S783" i="6" s="1"/>
  <c r="AC782" i="6"/>
  <c r="AF782" i="6" s="1"/>
  <c r="AG782" i="6" s="1"/>
  <c r="V782" i="6"/>
  <c r="Y782" i="6" s="1"/>
  <c r="Z782" i="6" s="1"/>
  <c r="O782" i="6"/>
  <c r="R782" i="6" s="1"/>
  <c r="S782" i="6" s="1"/>
  <c r="AC781" i="6"/>
  <c r="AF781" i="6" s="1"/>
  <c r="AG781" i="6" s="1"/>
  <c r="V781" i="6"/>
  <c r="Y781" i="6" s="1"/>
  <c r="Z781" i="6" s="1"/>
  <c r="O781" i="6"/>
  <c r="R781" i="6" s="1"/>
  <c r="S781" i="6" s="1"/>
  <c r="AC780" i="6"/>
  <c r="AF780" i="6" s="1"/>
  <c r="AG780" i="6" s="1"/>
  <c r="V780" i="6"/>
  <c r="Y780" i="6" s="1"/>
  <c r="Z780" i="6" s="1"/>
  <c r="O780" i="6"/>
  <c r="R780" i="6" s="1"/>
  <c r="S780" i="6" s="1"/>
  <c r="AC779" i="6"/>
  <c r="AF779" i="6" s="1"/>
  <c r="AG779" i="6" s="1"/>
  <c r="V779" i="6"/>
  <c r="Y779" i="6" s="1"/>
  <c r="Z779" i="6" s="1"/>
  <c r="O779" i="6"/>
  <c r="R779" i="6" s="1"/>
  <c r="S779" i="6" s="1"/>
  <c r="AC778" i="6"/>
  <c r="AF778" i="6" s="1"/>
  <c r="AG778" i="6" s="1"/>
  <c r="V778" i="6"/>
  <c r="Y778" i="6" s="1"/>
  <c r="Z778" i="6" s="1"/>
  <c r="O778" i="6"/>
  <c r="R778" i="6" s="1"/>
  <c r="S778" i="6" s="1"/>
  <c r="H778" i="6"/>
  <c r="K778" i="6" s="1"/>
  <c r="L778" i="6" s="1"/>
  <c r="AC777" i="6"/>
  <c r="AF777" i="6" s="1"/>
  <c r="AG777" i="6" s="1"/>
  <c r="V777" i="6"/>
  <c r="Y777" i="6" s="1"/>
  <c r="Z777" i="6" s="1"/>
  <c r="O777" i="6"/>
  <c r="R777" i="6" s="1"/>
  <c r="S777" i="6" s="1"/>
  <c r="AG776" i="6"/>
  <c r="AC776" i="6"/>
  <c r="AF776" i="6" s="1"/>
  <c r="V776" i="6"/>
  <c r="Y776" i="6" s="1"/>
  <c r="Z776" i="6" s="1"/>
  <c r="S776" i="6"/>
  <c r="O776" i="6"/>
  <c r="R776" i="6" s="1"/>
  <c r="H776" i="6"/>
  <c r="K776" i="6" s="1"/>
  <c r="L776" i="6" s="1"/>
  <c r="AC775" i="6"/>
  <c r="AF775" i="6" s="1"/>
  <c r="AG775" i="6" s="1"/>
  <c r="Z775" i="6"/>
  <c r="V775" i="6"/>
  <c r="Y775" i="6" s="1"/>
  <c r="O775" i="6"/>
  <c r="R775" i="6" s="1"/>
  <c r="S775" i="6" s="1"/>
  <c r="AC774" i="6"/>
  <c r="AF774" i="6" s="1"/>
  <c r="AG774" i="6" s="1"/>
  <c r="V774" i="6"/>
  <c r="Y774" i="6" s="1"/>
  <c r="Z774" i="6" s="1"/>
  <c r="O774" i="6"/>
  <c r="R774" i="6" s="1"/>
  <c r="S774" i="6" s="1"/>
  <c r="AC773" i="6"/>
  <c r="AF773" i="6" s="1"/>
  <c r="AG773" i="6" s="1"/>
  <c r="V773" i="6"/>
  <c r="Y773" i="6" s="1"/>
  <c r="Z773" i="6" s="1"/>
  <c r="O773" i="6"/>
  <c r="R773" i="6" s="1"/>
  <c r="S773" i="6" s="1"/>
  <c r="AC772" i="6"/>
  <c r="AF772" i="6" s="1"/>
  <c r="AG772" i="6" s="1"/>
  <c r="Y772" i="6"/>
  <c r="Z772" i="6" s="1"/>
  <c r="V772" i="6"/>
  <c r="O772" i="6"/>
  <c r="R772" i="6" s="1"/>
  <c r="S772" i="6" s="1"/>
  <c r="AC771" i="6"/>
  <c r="AF771" i="6" s="1"/>
  <c r="AG771" i="6" s="1"/>
  <c r="V771" i="6"/>
  <c r="Y771" i="6" s="1"/>
  <c r="Z771" i="6" s="1"/>
  <c r="O771" i="6"/>
  <c r="R771" i="6" s="1"/>
  <c r="S771" i="6" s="1"/>
  <c r="AG770" i="6"/>
  <c r="AC770" i="6"/>
  <c r="AF770" i="6" s="1"/>
  <c r="V770" i="6"/>
  <c r="Y770" i="6" s="1"/>
  <c r="Z770" i="6" s="1"/>
  <c r="O770" i="6"/>
  <c r="R770" i="6" s="1"/>
  <c r="S770" i="6" s="1"/>
  <c r="AC769" i="6"/>
  <c r="AF769" i="6" s="1"/>
  <c r="AG769" i="6" s="1"/>
  <c r="V769" i="6"/>
  <c r="Y769" i="6" s="1"/>
  <c r="Z769" i="6" s="1"/>
  <c r="O769" i="6"/>
  <c r="R769" i="6" s="1"/>
  <c r="S769" i="6" s="1"/>
  <c r="AC768" i="6"/>
  <c r="AF768" i="6" s="1"/>
  <c r="AG768" i="6" s="1"/>
  <c r="V768" i="6"/>
  <c r="Y768" i="6" s="1"/>
  <c r="Z768" i="6" s="1"/>
  <c r="O768" i="6"/>
  <c r="R768" i="6" s="1"/>
  <c r="S768" i="6" s="1"/>
  <c r="AC767" i="6"/>
  <c r="AF767" i="6" s="1"/>
  <c r="AG767" i="6" s="1"/>
  <c r="V767" i="6"/>
  <c r="Y767" i="6" s="1"/>
  <c r="Z767" i="6" s="1"/>
  <c r="O767" i="6"/>
  <c r="R767" i="6" s="1"/>
  <c r="S767" i="6" s="1"/>
  <c r="AC766" i="6"/>
  <c r="AF766" i="6" s="1"/>
  <c r="AG766" i="6" s="1"/>
  <c r="V766" i="6"/>
  <c r="Y766" i="6" s="1"/>
  <c r="Z766" i="6" s="1"/>
  <c r="O766" i="6"/>
  <c r="R766" i="6" s="1"/>
  <c r="S766" i="6" s="1"/>
  <c r="AC765" i="6"/>
  <c r="AF765" i="6" s="1"/>
  <c r="AG765" i="6" s="1"/>
  <c r="Y765" i="6"/>
  <c r="Z765" i="6" s="1"/>
  <c r="V765" i="6"/>
  <c r="O765" i="6"/>
  <c r="R765" i="6" s="1"/>
  <c r="S765" i="6" s="1"/>
  <c r="AF764" i="6"/>
  <c r="AG764" i="6" s="1"/>
  <c r="AC764" i="6"/>
  <c r="V764" i="6"/>
  <c r="Y764" i="6" s="1"/>
  <c r="Z764" i="6" s="1"/>
  <c r="O764" i="6"/>
  <c r="R764" i="6" s="1"/>
  <c r="S764" i="6" s="1"/>
  <c r="AC763" i="6"/>
  <c r="AF763" i="6" s="1"/>
  <c r="AG763" i="6" s="1"/>
  <c r="V763" i="6"/>
  <c r="Y763" i="6" s="1"/>
  <c r="Z763" i="6" s="1"/>
  <c r="R763" i="6"/>
  <c r="S763" i="6" s="1"/>
  <c r="O763" i="6"/>
  <c r="AG762" i="6"/>
  <c r="AC762" i="6"/>
  <c r="AF762" i="6" s="1"/>
  <c r="V762" i="6"/>
  <c r="Y762" i="6" s="1"/>
  <c r="Z762" i="6" s="1"/>
  <c r="O762" i="6"/>
  <c r="R762" i="6" s="1"/>
  <c r="S762" i="6" s="1"/>
  <c r="AC761" i="6"/>
  <c r="AF761" i="6" s="1"/>
  <c r="AG761" i="6" s="1"/>
  <c r="V761" i="6"/>
  <c r="Y761" i="6" s="1"/>
  <c r="Z761" i="6" s="1"/>
  <c r="O761" i="6"/>
  <c r="R761" i="6" s="1"/>
  <c r="S761" i="6" s="1"/>
  <c r="AC760" i="6"/>
  <c r="AF760" i="6" s="1"/>
  <c r="AG760" i="6" s="1"/>
  <c r="V760" i="6"/>
  <c r="Y760" i="6" s="1"/>
  <c r="Z760" i="6" s="1"/>
  <c r="O760" i="6"/>
  <c r="R760" i="6" s="1"/>
  <c r="S760" i="6" s="1"/>
  <c r="AC759" i="6"/>
  <c r="AF759" i="6" s="1"/>
  <c r="AG759" i="6" s="1"/>
  <c r="V759" i="6"/>
  <c r="Y759" i="6" s="1"/>
  <c r="Z759" i="6" s="1"/>
  <c r="O759" i="6"/>
  <c r="R759" i="6" s="1"/>
  <c r="S759" i="6" s="1"/>
  <c r="AC758" i="6"/>
  <c r="AF758" i="6" s="1"/>
  <c r="AG758" i="6" s="1"/>
  <c r="V758" i="6"/>
  <c r="Y758" i="6" s="1"/>
  <c r="Z758" i="6" s="1"/>
  <c r="O758" i="6"/>
  <c r="R758" i="6" s="1"/>
  <c r="S758" i="6" s="1"/>
  <c r="AC757" i="6"/>
  <c r="AF757" i="6" s="1"/>
  <c r="AG757" i="6" s="1"/>
  <c r="V757" i="6"/>
  <c r="Y757" i="6" s="1"/>
  <c r="Z757" i="6" s="1"/>
  <c r="O757" i="6"/>
  <c r="R757" i="6" s="1"/>
  <c r="S757" i="6" s="1"/>
  <c r="AC756" i="6"/>
  <c r="AF756" i="6" s="1"/>
  <c r="AG756" i="6" s="1"/>
  <c r="V756" i="6"/>
  <c r="Y756" i="6" s="1"/>
  <c r="Z756" i="6" s="1"/>
  <c r="O756" i="6"/>
  <c r="R756" i="6" s="1"/>
  <c r="S756" i="6" s="1"/>
  <c r="AC755" i="6"/>
  <c r="AF755" i="6" s="1"/>
  <c r="AG755" i="6" s="1"/>
  <c r="V755" i="6"/>
  <c r="Y755" i="6" s="1"/>
  <c r="Z755" i="6" s="1"/>
  <c r="O755" i="6"/>
  <c r="R755" i="6" s="1"/>
  <c r="S755" i="6" s="1"/>
  <c r="AC754" i="6"/>
  <c r="AF754" i="6" s="1"/>
  <c r="AG754" i="6" s="1"/>
  <c r="V754" i="6"/>
  <c r="Y754" i="6" s="1"/>
  <c r="Z754" i="6" s="1"/>
  <c r="O754" i="6"/>
  <c r="R754" i="6" s="1"/>
  <c r="S754" i="6" s="1"/>
  <c r="AC753" i="6"/>
  <c r="AF753" i="6" s="1"/>
  <c r="AG753" i="6" s="1"/>
  <c r="Y753" i="6"/>
  <c r="Z753" i="6" s="1"/>
  <c r="V753" i="6"/>
  <c r="R753" i="6"/>
  <c r="S753" i="6" s="1"/>
  <c r="O753" i="6"/>
  <c r="AC752" i="6"/>
  <c r="AF752" i="6" s="1"/>
  <c r="AG752" i="6" s="1"/>
  <c r="V752" i="6"/>
  <c r="Y752" i="6" s="1"/>
  <c r="Z752" i="6" s="1"/>
  <c r="O752" i="6"/>
  <c r="R752" i="6" s="1"/>
  <c r="S752" i="6" s="1"/>
  <c r="AC751" i="6"/>
  <c r="AF751" i="6" s="1"/>
  <c r="AG751" i="6" s="1"/>
  <c r="V751" i="6"/>
  <c r="Y751" i="6" s="1"/>
  <c r="Z751" i="6" s="1"/>
  <c r="O751" i="6"/>
  <c r="R751" i="6" s="1"/>
  <c r="S751" i="6" s="1"/>
  <c r="AC750" i="6"/>
  <c r="AF750" i="6" s="1"/>
  <c r="AG750" i="6" s="1"/>
  <c r="Y750" i="6"/>
  <c r="Z750" i="6" s="1"/>
  <c r="V750" i="6"/>
  <c r="R750" i="6"/>
  <c r="S750" i="6" s="1"/>
  <c r="O750" i="6"/>
  <c r="AC749" i="6"/>
  <c r="AF749" i="6" s="1"/>
  <c r="AG749" i="6" s="1"/>
  <c r="V749" i="6"/>
  <c r="Y749" i="6" s="1"/>
  <c r="Z749" i="6" s="1"/>
  <c r="O749" i="6"/>
  <c r="R749" i="6" s="1"/>
  <c r="S749" i="6" s="1"/>
  <c r="AC748" i="6"/>
  <c r="AF748" i="6" s="1"/>
  <c r="AG748" i="6" s="1"/>
  <c r="V748" i="6"/>
  <c r="Y748" i="6" s="1"/>
  <c r="Z748" i="6" s="1"/>
  <c r="O748" i="6"/>
  <c r="R748" i="6" s="1"/>
  <c r="S748" i="6" s="1"/>
  <c r="AC747" i="6"/>
  <c r="AF747" i="6" s="1"/>
  <c r="AG747" i="6" s="1"/>
  <c r="V747" i="6"/>
  <c r="Y747" i="6" s="1"/>
  <c r="Z747" i="6" s="1"/>
  <c r="O747" i="6"/>
  <c r="R747" i="6" s="1"/>
  <c r="S747" i="6" s="1"/>
  <c r="AC746" i="6"/>
  <c r="AF746" i="6" s="1"/>
  <c r="AG746" i="6" s="1"/>
  <c r="V746" i="6"/>
  <c r="Y746" i="6" s="1"/>
  <c r="Z746" i="6" s="1"/>
  <c r="O746" i="6"/>
  <c r="R746" i="6" s="1"/>
  <c r="S746" i="6" s="1"/>
  <c r="AC745" i="6"/>
  <c r="AF745" i="6" s="1"/>
  <c r="AG745" i="6" s="1"/>
  <c r="V745" i="6"/>
  <c r="Y745" i="6" s="1"/>
  <c r="Z745" i="6" s="1"/>
  <c r="O745" i="6"/>
  <c r="R745" i="6" s="1"/>
  <c r="S745" i="6" s="1"/>
  <c r="AC744" i="6"/>
  <c r="AF744" i="6" s="1"/>
  <c r="AG744" i="6" s="1"/>
  <c r="V744" i="6"/>
  <c r="Y744" i="6" s="1"/>
  <c r="Z744" i="6" s="1"/>
  <c r="O744" i="6"/>
  <c r="R744" i="6" s="1"/>
  <c r="S744" i="6" s="1"/>
  <c r="AC743" i="6"/>
  <c r="AF743" i="6" s="1"/>
  <c r="AG743" i="6" s="1"/>
  <c r="V743" i="6"/>
  <c r="Y743" i="6" s="1"/>
  <c r="Z743" i="6" s="1"/>
  <c r="O743" i="6"/>
  <c r="R743" i="6" s="1"/>
  <c r="S743" i="6" s="1"/>
  <c r="AC742" i="6"/>
  <c r="AF742" i="6" s="1"/>
  <c r="AG742" i="6" s="1"/>
  <c r="V742" i="6"/>
  <c r="Y742" i="6" s="1"/>
  <c r="Z742" i="6" s="1"/>
  <c r="O742" i="6"/>
  <c r="R742" i="6" s="1"/>
  <c r="S742" i="6" s="1"/>
  <c r="AC741" i="6"/>
  <c r="AF741" i="6" s="1"/>
  <c r="AG741" i="6" s="1"/>
  <c r="V741" i="6"/>
  <c r="Y741" i="6" s="1"/>
  <c r="Z741" i="6" s="1"/>
  <c r="O741" i="6"/>
  <c r="R741" i="6" s="1"/>
  <c r="S741" i="6" s="1"/>
  <c r="AC740" i="6"/>
  <c r="AF740" i="6" s="1"/>
  <c r="AG740" i="6" s="1"/>
  <c r="V740" i="6"/>
  <c r="Y740" i="6" s="1"/>
  <c r="Z740" i="6" s="1"/>
  <c r="O740" i="6"/>
  <c r="R740" i="6" s="1"/>
  <c r="S740" i="6" s="1"/>
  <c r="AC739" i="6"/>
  <c r="AF739" i="6" s="1"/>
  <c r="AG739" i="6" s="1"/>
  <c r="V739" i="6"/>
  <c r="Y739" i="6" s="1"/>
  <c r="Z739" i="6" s="1"/>
  <c r="O739" i="6"/>
  <c r="R739" i="6" s="1"/>
  <c r="S739" i="6" s="1"/>
  <c r="AC738" i="6"/>
  <c r="AF738" i="6" s="1"/>
  <c r="AG738" i="6" s="1"/>
  <c r="Y738" i="6"/>
  <c r="Z738" i="6" s="1"/>
  <c r="V738" i="6"/>
  <c r="O738" i="6"/>
  <c r="R738" i="6" s="1"/>
  <c r="S738" i="6" s="1"/>
  <c r="AC737" i="6"/>
  <c r="AF737" i="6" s="1"/>
  <c r="AG737" i="6" s="1"/>
  <c r="V737" i="6"/>
  <c r="Y737" i="6" s="1"/>
  <c r="Z737" i="6" s="1"/>
  <c r="R737" i="6"/>
  <c r="S737" i="6" s="1"/>
  <c r="O737" i="6"/>
  <c r="AC736" i="6"/>
  <c r="AF736" i="6" s="1"/>
  <c r="AG736" i="6" s="1"/>
  <c r="Y736" i="6"/>
  <c r="Z736" i="6" s="1"/>
  <c r="V736" i="6"/>
  <c r="O736" i="6"/>
  <c r="R736" i="6" s="1"/>
  <c r="S736" i="6" s="1"/>
  <c r="AC735" i="6"/>
  <c r="AF735" i="6" s="1"/>
  <c r="AG735" i="6" s="1"/>
  <c r="V735" i="6"/>
  <c r="Y735" i="6" s="1"/>
  <c r="Z735" i="6" s="1"/>
  <c r="O735" i="6"/>
  <c r="R735" i="6" s="1"/>
  <c r="S735" i="6" s="1"/>
  <c r="AC734" i="6"/>
  <c r="AF734" i="6" s="1"/>
  <c r="AG734" i="6" s="1"/>
  <c r="V734" i="6"/>
  <c r="Y734" i="6" s="1"/>
  <c r="Z734" i="6" s="1"/>
  <c r="O734" i="6"/>
  <c r="R734" i="6" s="1"/>
  <c r="S734" i="6" s="1"/>
  <c r="AC733" i="6"/>
  <c r="AF733" i="6" s="1"/>
  <c r="AG733" i="6" s="1"/>
  <c r="V733" i="6"/>
  <c r="Y733" i="6" s="1"/>
  <c r="Z733" i="6" s="1"/>
  <c r="O733" i="6"/>
  <c r="R733" i="6" s="1"/>
  <c r="S733" i="6" s="1"/>
  <c r="AC732" i="6"/>
  <c r="AF732" i="6" s="1"/>
  <c r="AG732" i="6" s="1"/>
  <c r="Y732" i="6"/>
  <c r="Z732" i="6" s="1"/>
  <c r="V732" i="6"/>
  <c r="O732" i="6"/>
  <c r="R732" i="6" s="1"/>
  <c r="S732" i="6" s="1"/>
  <c r="AC731" i="6"/>
  <c r="AF731" i="6" s="1"/>
  <c r="AG731" i="6" s="1"/>
  <c r="V731" i="6"/>
  <c r="Y731" i="6" s="1"/>
  <c r="Z731" i="6" s="1"/>
  <c r="O731" i="6"/>
  <c r="R731" i="6" s="1"/>
  <c r="S731" i="6" s="1"/>
  <c r="AC730" i="6"/>
  <c r="AF730" i="6" s="1"/>
  <c r="AG730" i="6" s="1"/>
  <c r="V730" i="6"/>
  <c r="Y730" i="6" s="1"/>
  <c r="Z730" i="6" s="1"/>
  <c r="O730" i="6"/>
  <c r="R730" i="6" s="1"/>
  <c r="S730" i="6" s="1"/>
  <c r="AC729" i="6"/>
  <c r="AF729" i="6" s="1"/>
  <c r="AG729" i="6" s="1"/>
  <c r="V729" i="6"/>
  <c r="Y729" i="6" s="1"/>
  <c r="Z729" i="6" s="1"/>
  <c r="O729" i="6"/>
  <c r="R729" i="6" s="1"/>
  <c r="S729" i="6" s="1"/>
  <c r="AF728" i="6"/>
  <c r="AG728" i="6" s="1"/>
  <c r="AC728" i="6"/>
  <c r="V728" i="6"/>
  <c r="Y728" i="6" s="1"/>
  <c r="Z728" i="6" s="1"/>
  <c r="O728" i="6"/>
  <c r="R728" i="6" s="1"/>
  <c r="S728" i="6" s="1"/>
  <c r="AC727" i="6"/>
  <c r="AF727" i="6" s="1"/>
  <c r="AG727" i="6" s="1"/>
  <c r="V727" i="6"/>
  <c r="Y727" i="6" s="1"/>
  <c r="Z727" i="6" s="1"/>
  <c r="R727" i="6"/>
  <c r="S727" i="6" s="1"/>
  <c r="O727" i="6"/>
  <c r="AC726" i="6"/>
  <c r="AF726" i="6" s="1"/>
  <c r="AG726" i="6" s="1"/>
  <c r="V726" i="6"/>
  <c r="Y726" i="6" s="1"/>
  <c r="Z726" i="6" s="1"/>
  <c r="O726" i="6"/>
  <c r="R726" i="6" s="1"/>
  <c r="S726" i="6" s="1"/>
  <c r="AC725" i="6"/>
  <c r="AF725" i="6" s="1"/>
  <c r="AG725" i="6" s="1"/>
  <c r="V725" i="6"/>
  <c r="Y725" i="6" s="1"/>
  <c r="Z725" i="6" s="1"/>
  <c r="O725" i="6"/>
  <c r="R725" i="6" s="1"/>
  <c r="S725" i="6" s="1"/>
  <c r="AC724" i="6"/>
  <c r="AF724" i="6" s="1"/>
  <c r="AG724" i="6" s="1"/>
  <c r="V724" i="6"/>
  <c r="Y724" i="6" s="1"/>
  <c r="Z724" i="6" s="1"/>
  <c r="O724" i="6"/>
  <c r="R724" i="6" s="1"/>
  <c r="S724" i="6" s="1"/>
  <c r="AC723" i="6"/>
  <c r="AF723" i="6" s="1"/>
  <c r="AG723" i="6" s="1"/>
  <c r="V723" i="6"/>
  <c r="Y723" i="6" s="1"/>
  <c r="Z723" i="6" s="1"/>
  <c r="R723" i="6"/>
  <c r="S723" i="6" s="1"/>
  <c r="O723" i="6"/>
  <c r="AC722" i="6"/>
  <c r="AF722" i="6" s="1"/>
  <c r="AG722" i="6" s="1"/>
  <c r="V722" i="6"/>
  <c r="Y722" i="6" s="1"/>
  <c r="Z722" i="6" s="1"/>
  <c r="O722" i="6"/>
  <c r="R722" i="6" s="1"/>
  <c r="S722" i="6" s="1"/>
  <c r="AC721" i="6"/>
  <c r="AF721" i="6" s="1"/>
  <c r="AG721" i="6" s="1"/>
  <c r="V721" i="6"/>
  <c r="Y721" i="6" s="1"/>
  <c r="Z721" i="6" s="1"/>
  <c r="O721" i="6"/>
  <c r="R721" i="6" s="1"/>
  <c r="S721" i="6" s="1"/>
  <c r="AC720" i="6"/>
  <c r="AF720" i="6" s="1"/>
  <c r="AG720" i="6" s="1"/>
  <c r="V720" i="6"/>
  <c r="Y720" i="6" s="1"/>
  <c r="Z720" i="6" s="1"/>
  <c r="O720" i="6"/>
  <c r="R720" i="6" s="1"/>
  <c r="S720" i="6" s="1"/>
  <c r="AC719" i="6"/>
  <c r="AF719" i="6" s="1"/>
  <c r="AG719" i="6" s="1"/>
  <c r="V719" i="6"/>
  <c r="Y719" i="6" s="1"/>
  <c r="Z719" i="6" s="1"/>
  <c r="O719" i="6"/>
  <c r="R719" i="6" s="1"/>
  <c r="S719" i="6" s="1"/>
  <c r="AC718" i="6"/>
  <c r="AF718" i="6" s="1"/>
  <c r="AG718" i="6" s="1"/>
  <c r="Y718" i="6"/>
  <c r="Z718" i="6" s="1"/>
  <c r="V718" i="6"/>
  <c r="O718" i="6"/>
  <c r="R718" i="6" s="1"/>
  <c r="S718" i="6" s="1"/>
  <c r="AC717" i="6"/>
  <c r="AF717" i="6" s="1"/>
  <c r="AG717" i="6" s="1"/>
  <c r="V717" i="6"/>
  <c r="Y717" i="6" s="1"/>
  <c r="Z717" i="6" s="1"/>
  <c r="R717" i="6"/>
  <c r="S717" i="6" s="1"/>
  <c r="O717" i="6"/>
  <c r="AC716" i="6"/>
  <c r="AF716" i="6" s="1"/>
  <c r="AG716" i="6" s="1"/>
  <c r="V716" i="6"/>
  <c r="Y716" i="6" s="1"/>
  <c r="Z716" i="6" s="1"/>
  <c r="O716" i="6"/>
  <c r="R716" i="6" s="1"/>
  <c r="S716" i="6" s="1"/>
  <c r="AC715" i="6"/>
  <c r="AF715" i="6" s="1"/>
  <c r="AG715" i="6" s="1"/>
  <c r="Z715" i="6"/>
  <c r="V715" i="6"/>
  <c r="Y715" i="6" s="1"/>
  <c r="O715" i="6"/>
  <c r="R715" i="6" s="1"/>
  <c r="S715" i="6" s="1"/>
  <c r="AC714" i="6"/>
  <c r="AF714" i="6" s="1"/>
  <c r="AG714" i="6" s="1"/>
  <c r="V714" i="6"/>
  <c r="Y714" i="6" s="1"/>
  <c r="Z714" i="6" s="1"/>
  <c r="O714" i="6"/>
  <c r="R714" i="6" s="1"/>
  <c r="S714" i="6" s="1"/>
  <c r="AC713" i="6"/>
  <c r="AF713" i="6" s="1"/>
  <c r="AG713" i="6" s="1"/>
  <c r="V713" i="6"/>
  <c r="Y713" i="6" s="1"/>
  <c r="Z713" i="6" s="1"/>
  <c r="O713" i="6"/>
  <c r="R713" i="6" s="1"/>
  <c r="S713" i="6" s="1"/>
  <c r="AC712" i="6"/>
  <c r="AF712" i="6" s="1"/>
  <c r="AG712" i="6" s="1"/>
  <c r="V712" i="6"/>
  <c r="Y712" i="6" s="1"/>
  <c r="Z712" i="6" s="1"/>
  <c r="O712" i="6"/>
  <c r="R712" i="6" s="1"/>
  <c r="S712" i="6" s="1"/>
  <c r="AC711" i="6"/>
  <c r="AF711" i="6" s="1"/>
  <c r="AG711" i="6" s="1"/>
  <c r="V711" i="6"/>
  <c r="Y711" i="6" s="1"/>
  <c r="Z711" i="6" s="1"/>
  <c r="O711" i="6"/>
  <c r="R711" i="6" s="1"/>
  <c r="S711" i="6" s="1"/>
  <c r="AC710" i="6"/>
  <c r="AF710" i="6" s="1"/>
  <c r="AG710" i="6" s="1"/>
  <c r="V710" i="6"/>
  <c r="Y710" i="6" s="1"/>
  <c r="Z710" i="6" s="1"/>
  <c r="O710" i="6"/>
  <c r="R710" i="6" s="1"/>
  <c r="S710" i="6" s="1"/>
  <c r="AF709" i="6"/>
  <c r="AG709" i="6" s="1"/>
  <c r="AC709" i="6"/>
  <c r="V709" i="6"/>
  <c r="Y709" i="6" s="1"/>
  <c r="Z709" i="6" s="1"/>
  <c r="O709" i="6"/>
  <c r="R709" i="6" s="1"/>
  <c r="S709" i="6" s="1"/>
  <c r="AC708" i="6"/>
  <c r="AF708" i="6" s="1"/>
  <c r="AG708" i="6" s="1"/>
  <c r="V708" i="6"/>
  <c r="Y708" i="6" s="1"/>
  <c r="Z708" i="6" s="1"/>
  <c r="O708" i="6"/>
  <c r="R708" i="6" s="1"/>
  <c r="S708" i="6" s="1"/>
  <c r="AC707" i="6"/>
  <c r="AF707" i="6" s="1"/>
  <c r="AG707" i="6" s="1"/>
  <c r="V707" i="6"/>
  <c r="Y707" i="6" s="1"/>
  <c r="Z707" i="6" s="1"/>
  <c r="O707" i="6"/>
  <c r="R707" i="6" s="1"/>
  <c r="S707" i="6" s="1"/>
  <c r="AF706" i="6"/>
  <c r="AG706" i="6" s="1"/>
  <c r="AC706" i="6"/>
  <c r="Y706" i="6"/>
  <c r="Z706" i="6" s="1"/>
  <c r="V706" i="6"/>
  <c r="O706" i="6"/>
  <c r="R706" i="6" s="1"/>
  <c r="S706" i="6" s="1"/>
  <c r="AC705" i="6"/>
  <c r="AF705" i="6" s="1"/>
  <c r="AG705" i="6" s="1"/>
  <c r="V705" i="6"/>
  <c r="Y705" i="6" s="1"/>
  <c r="Z705" i="6" s="1"/>
  <c r="O705" i="6"/>
  <c r="R705" i="6" s="1"/>
  <c r="S705" i="6" s="1"/>
  <c r="AC704" i="6"/>
  <c r="AF704" i="6" s="1"/>
  <c r="AG704" i="6" s="1"/>
  <c r="V704" i="6"/>
  <c r="Y704" i="6" s="1"/>
  <c r="Z704" i="6" s="1"/>
  <c r="O704" i="6"/>
  <c r="R704" i="6" s="1"/>
  <c r="S704" i="6" s="1"/>
  <c r="AC703" i="6"/>
  <c r="AF703" i="6" s="1"/>
  <c r="AG703" i="6" s="1"/>
  <c r="V703" i="6"/>
  <c r="Y703" i="6" s="1"/>
  <c r="Z703" i="6" s="1"/>
  <c r="O703" i="6"/>
  <c r="R703" i="6" s="1"/>
  <c r="S703" i="6" s="1"/>
  <c r="AC702" i="6"/>
  <c r="AF702" i="6" s="1"/>
  <c r="AG702" i="6" s="1"/>
  <c r="Y702" i="6"/>
  <c r="Z702" i="6" s="1"/>
  <c r="V702" i="6"/>
  <c r="O702" i="6"/>
  <c r="R702" i="6" s="1"/>
  <c r="S702" i="6" s="1"/>
  <c r="AC701" i="6"/>
  <c r="AF701" i="6" s="1"/>
  <c r="AG701" i="6" s="1"/>
  <c r="V701" i="6"/>
  <c r="Y701" i="6" s="1"/>
  <c r="Z701" i="6" s="1"/>
  <c r="O701" i="6"/>
  <c r="R701" i="6" s="1"/>
  <c r="S701" i="6" s="1"/>
  <c r="AC700" i="6"/>
  <c r="AF700" i="6" s="1"/>
  <c r="AG700" i="6" s="1"/>
  <c r="V700" i="6"/>
  <c r="Y700" i="6" s="1"/>
  <c r="Z700" i="6" s="1"/>
  <c r="O700" i="6"/>
  <c r="R700" i="6" s="1"/>
  <c r="S700" i="6" s="1"/>
  <c r="AC699" i="6"/>
  <c r="AF699" i="6" s="1"/>
  <c r="AG699" i="6" s="1"/>
  <c r="V699" i="6"/>
  <c r="Y699" i="6" s="1"/>
  <c r="Z699" i="6" s="1"/>
  <c r="O699" i="6"/>
  <c r="R699" i="6" s="1"/>
  <c r="S699" i="6" s="1"/>
  <c r="AC698" i="6"/>
  <c r="AF698" i="6" s="1"/>
  <c r="AG698" i="6" s="1"/>
  <c r="V698" i="6"/>
  <c r="Y698" i="6" s="1"/>
  <c r="Z698" i="6" s="1"/>
  <c r="O698" i="6"/>
  <c r="R698" i="6" s="1"/>
  <c r="S698" i="6" s="1"/>
  <c r="AC697" i="6"/>
  <c r="AF697" i="6" s="1"/>
  <c r="AG697" i="6" s="1"/>
  <c r="V697" i="6"/>
  <c r="Y697" i="6" s="1"/>
  <c r="Z697" i="6" s="1"/>
  <c r="O697" i="6"/>
  <c r="R697" i="6" s="1"/>
  <c r="S697" i="6" s="1"/>
  <c r="AC696" i="6"/>
  <c r="AF696" i="6" s="1"/>
  <c r="AG696" i="6" s="1"/>
  <c r="V696" i="6"/>
  <c r="Y696" i="6" s="1"/>
  <c r="Z696" i="6" s="1"/>
  <c r="O696" i="6"/>
  <c r="R696" i="6" s="1"/>
  <c r="S696" i="6" s="1"/>
  <c r="AC695" i="6"/>
  <c r="AF695" i="6" s="1"/>
  <c r="AG695" i="6" s="1"/>
  <c r="V695" i="6"/>
  <c r="Y695" i="6" s="1"/>
  <c r="Z695" i="6" s="1"/>
  <c r="O695" i="6"/>
  <c r="R695" i="6" s="1"/>
  <c r="S695" i="6" s="1"/>
  <c r="AC694" i="6"/>
  <c r="AF694" i="6" s="1"/>
  <c r="AG694" i="6" s="1"/>
  <c r="V694" i="6"/>
  <c r="Y694" i="6" s="1"/>
  <c r="Z694" i="6" s="1"/>
  <c r="O694" i="6"/>
  <c r="R694" i="6" s="1"/>
  <c r="S694" i="6" s="1"/>
  <c r="AC693" i="6"/>
  <c r="AF693" i="6" s="1"/>
  <c r="AG693" i="6" s="1"/>
  <c r="Y693" i="6"/>
  <c r="Z693" i="6" s="1"/>
  <c r="V693" i="6"/>
  <c r="O693" i="6"/>
  <c r="R693" i="6" s="1"/>
  <c r="S693" i="6" s="1"/>
  <c r="AC692" i="6"/>
  <c r="AF692" i="6" s="1"/>
  <c r="AG692" i="6" s="1"/>
  <c r="V692" i="6"/>
  <c r="Y692" i="6" s="1"/>
  <c r="Z692" i="6" s="1"/>
  <c r="O692" i="6"/>
  <c r="R692" i="6" s="1"/>
  <c r="S692" i="6" s="1"/>
  <c r="AC691" i="6"/>
  <c r="AF691" i="6" s="1"/>
  <c r="AG691" i="6" s="1"/>
  <c r="V691" i="6"/>
  <c r="Y691" i="6" s="1"/>
  <c r="Z691" i="6" s="1"/>
  <c r="O691" i="6"/>
  <c r="R691" i="6" s="1"/>
  <c r="S691" i="6" s="1"/>
  <c r="AC690" i="6"/>
  <c r="AF690" i="6" s="1"/>
  <c r="AG690" i="6" s="1"/>
  <c r="V690" i="6"/>
  <c r="Y690" i="6" s="1"/>
  <c r="Z690" i="6" s="1"/>
  <c r="O690" i="6"/>
  <c r="R690" i="6" s="1"/>
  <c r="S690" i="6" s="1"/>
  <c r="AC689" i="6"/>
  <c r="AF689" i="6" s="1"/>
  <c r="AG689" i="6" s="1"/>
  <c r="V689" i="6"/>
  <c r="Y689" i="6" s="1"/>
  <c r="Z689" i="6" s="1"/>
  <c r="O689" i="6"/>
  <c r="R689" i="6" s="1"/>
  <c r="S689" i="6" s="1"/>
  <c r="AC688" i="6"/>
  <c r="AF688" i="6" s="1"/>
  <c r="AG688" i="6" s="1"/>
  <c r="V688" i="6"/>
  <c r="Y688" i="6" s="1"/>
  <c r="Z688" i="6" s="1"/>
  <c r="O688" i="6"/>
  <c r="R688" i="6" s="1"/>
  <c r="S688" i="6" s="1"/>
  <c r="AC687" i="6"/>
  <c r="AF687" i="6" s="1"/>
  <c r="AG687" i="6" s="1"/>
  <c r="V687" i="6"/>
  <c r="Y687" i="6" s="1"/>
  <c r="Z687" i="6" s="1"/>
  <c r="O687" i="6"/>
  <c r="R687" i="6" s="1"/>
  <c r="S687" i="6" s="1"/>
  <c r="AC686" i="6"/>
  <c r="AF686" i="6" s="1"/>
  <c r="AG686" i="6" s="1"/>
  <c r="V686" i="6"/>
  <c r="Y686" i="6" s="1"/>
  <c r="Z686" i="6" s="1"/>
  <c r="O686" i="6"/>
  <c r="R686" i="6" s="1"/>
  <c r="S686" i="6" s="1"/>
  <c r="AC685" i="6"/>
  <c r="AF685" i="6" s="1"/>
  <c r="AG685" i="6" s="1"/>
  <c r="V685" i="6"/>
  <c r="Y685" i="6" s="1"/>
  <c r="Z685" i="6" s="1"/>
  <c r="O685" i="6"/>
  <c r="R685" i="6" s="1"/>
  <c r="S685" i="6" s="1"/>
  <c r="AC684" i="6"/>
  <c r="AF684" i="6" s="1"/>
  <c r="AG684" i="6" s="1"/>
  <c r="V684" i="6"/>
  <c r="Y684" i="6" s="1"/>
  <c r="Z684" i="6" s="1"/>
  <c r="O684" i="6"/>
  <c r="R684" i="6" s="1"/>
  <c r="S684" i="6" s="1"/>
  <c r="AC683" i="6"/>
  <c r="AF683" i="6" s="1"/>
  <c r="AG683" i="6" s="1"/>
  <c r="V683" i="6"/>
  <c r="Y683" i="6" s="1"/>
  <c r="Z683" i="6" s="1"/>
  <c r="O683" i="6"/>
  <c r="R683" i="6" s="1"/>
  <c r="S683" i="6" s="1"/>
  <c r="AC682" i="6"/>
  <c r="AF682" i="6" s="1"/>
  <c r="AG682" i="6" s="1"/>
  <c r="V682" i="6"/>
  <c r="Y682" i="6" s="1"/>
  <c r="Z682" i="6" s="1"/>
  <c r="O682" i="6"/>
  <c r="R682" i="6" s="1"/>
  <c r="S682" i="6" s="1"/>
  <c r="AC681" i="6"/>
  <c r="AF681" i="6" s="1"/>
  <c r="AG681" i="6" s="1"/>
  <c r="V681" i="6"/>
  <c r="Y681" i="6" s="1"/>
  <c r="Z681" i="6" s="1"/>
  <c r="O681" i="6"/>
  <c r="R681" i="6" s="1"/>
  <c r="S681" i="6" s="1"/>
  <c r="AC680" i="6"/>
  <c r="AF680" i="6" s="1"/>
  <c r="AG680" i="6" s="1"/>
  <c r="V680" i="6"/>
  <c r="Y680" i="6" s="1"/>
  <c r="Z680" i="6" s="1"/>
  <c r="O680" i="6"/>
  <c r="R680" i="6" s="1"/>
  <c r="S680" i="6" s="1"/>
  <c r="AC679" i="6"/>
  <c r="AF679" i="6" s="1"/>
  <c r="AG679" i="6" s="1"/>
  <c r="V679" i="6"/>
  <c r="Y679" i="6" s="1"/>
  <c r="Z679" i="6" s="1"/>
  <c r="O679" i="6"/>
  <c r="R679" i="6" s="1"/>
  <c r="S679" i="6" s="1"/>
  <c r="AC678" i="6"/>
  <c r="AF678" i="6" s="1"/>
  <c r="AG678" i="6" s="1"/>
  <c r="V678" i="6"/>
  <c r="Y678" i="6" s="1"/>
  <c r="Z678" i="6" s="1"/>
  <c r="O678" i="6"/>
  <c r="R678" i="6" s="1"/>
  <c r="S678" i="6" s="1"/>
  <c r="AC677" i="6"/>
  <c r="AF677" i="6" s="1"/>
  <c r="AG677" i="6" s="1"/>
  <c r="V677" i="6"/>
  <c r="Y677" i="6" s="1"/>
  <c r="Z677" i="6" s="1"/>
  <c r="O677" i="6"/>
  <c r="R677" i="6" s="1"/>
  <c r="S677" i="6" s="1"/>
  <c r="AC676" i="6"/>
  <c r="AF676" i="6" s="1"/>
  <c r="AG676" i="6" s="1"/>
  <c r="V676" i="6"/>
  <c r="Y676" i="6" s="1"/>
  <c r="Z676" i="6" s="1"/>
  <c r="O676" i="6"/>
  <c r="R676" i="6" s="1"/>
  <c r="S676" i="6" s="1"/>
  <c r="AC675" i="6"/>
  <c r="AF675" i="6" s="1"/>
  <c r="AG675" i="6" s="1"/>
  <c r="V675" i="6"/>
  <c r="Y675" i="6" s="1"/>
  <c r="Z675" i="6" s="1"/>
  <c r="O675" i="6"/>
  <c r="R675" i="6" s="1"/>
  <c r="S675" i="6" s="1"/>
  <c r="AC674" i="6"/>
  <c r="AF674" i="6" s="1"/>
  <c r="AG674" i="6" s="1"/>
  <c r="V674" i="6"/>
  <c r="Y674" i="6" s="1"/>
  <c r="Z674" i="6" s="1"/>
  <c r="O674" i="6"/>
  <c r="R674" i="6" s="1"/>
  <c r="S674" i="6" s="1"/>
  <c r="AC673" i="6"/>
  <c r="AF673" i="6" s="1"/>
  <c r="AG673" i="6" s="1"/>
  <c r="Y673" i="6"/>
  <c r="Z673" i="6" s="1"/>
  <c r="V673" i="6"/>
  <c r="O673" i="6"/>
  <c r="R673" i="6" s="1"/>
  <c r="S673" i="6" s="1"/>
  <c r="AC672" i="6"/>
  <c r="AF672" i="6" s="1"/>
  <c r="AG672" i="6" s="1"/>
  <c r="V672" i="6"/>
  <c r="Y672" i="6" s="1"/>
  <c r="Z672" i="6" s="1"/>
  <c r="O672" i="6"/>
  <c r="R672" i="6" s="1"/>
  <c r="S672" i="6" s="1"/>
  <c r="AC671" i="6"/>
  <c r="AF671" i="6" s="1"/>
  <c r="AG671" i="6" s="1"/>
  <c r="Y671" i="6"/>
  <c r="Z671" i="6" s="1"/>
  <c r="V671" i="6"/>
  <c r="O671" i="6"/>
  <c r="R671" i="6" s="1"/>
  <c r="S671" i="6" s="1"/>
  <c r="AC670" i="6"/>
  <c r="AF670" i="6" s="1"/>
  <c r="AG670" i="6" s="1"/>
  <c r="V670" i="6"/>
  <c r="Y670" i="6" s="1"/>
  <c r="Z670" i="6" s="1"/>
  <c r="O670" i="6"/>
  <c r="R670" i="6" s="1"/>
  <c r="S670" i="6" s="1"/>
  <c r="AC669" i="6"/>
  <c r="AF669" i="6" s="1"/>
  <c r="AG669" i="6" s="1"/>
  <c r="V669" i="6"/>
  <c r="Y669" i="6" s="1"/>
  <c r="Z669" i="6" s="1"/>
  <c r="O669" i="6"/>
  <c r="R669" i="6" s="1"/>
  <c r="S669" i="6" s="1"/>
  <c r="AC668" i="6"/>
  <c r="AF668" i="6" s="1"/>
  <c r="AG668" i="6" s="1"/>
  <c r="V668" i="6"/>
  <c r="Y668" i="6" s="1"/>
  <c r="Z668" i="6" s="1"/>
  <c r="O668" i="6"/>
  <c r="R668" i="6" s="1"/>
  <c r="S668" i="6" s="1"/>
  <c r="AC667" i="6"/>
  <c r="AF667" i="6" s="1"/>
  <c r="AG667" i="6" s="1"/>
  <c r="V667" i="6"/>
  <c r="Y667" i="6" s="1"/>
  <c r="Z667" i="6" s="1"/>
  <c r="O667" i="6"/>
  <c r="R667" i="6" s="1"/>
  <c r="S667" i="6" s="1"/>
  <c r="AC666" i="6"/>
  <c r="AF666" i="6" s="1"/>
  <c r="AG666" i="6" s="1"/>
  <c r="V666" i="6"/>
  <c r="Y666" i="6" s="1"/>
  <c r="Z666" i="6" s="1"/>
  <c r="O666" i="6"/>
  <c r="R666" i="6" s="1"/>
  <c r="S666" i="6" s="1"/>
  <c r="AC665" i="6"/>
  <c r="AF665" i="6" s="1"/>
  <c r="AG665" i="6" s="1"/>
  <c r="V665" i="6"/>
  <c r="Y665" i="6" s="1"/>
  <c r="Z665" i="6" s="1"/>
  <c r="O665" i="6"/>
  <c r="R665" i="6" s="1"/>
  <c r="S665" i="6" s="1"/>
  <c r="AF664" i="6"/>
  <c r="AG664" i="6" s="1"/>
  <c r="AC664" i="6"/>
  <c r="V664" i="6"/>
  <c r="Y664" i="6" s="1"/>
  <c r="Z664" i="6" s="1"/>
  <c r="O664" i="6"/>
  <c r="R664" i="6" s="1"/>
  <c r="S664" i="6" s="1"/>
  <c r="AC663" i="6"/>
  <c r="AF663" i="6" s="1"/>
  <c r="AG663" i="6" s="1"/>
  <c r="V663" i="6"/>
  <c r="Y663" i="6" s="1"/>
  <c r="Z663" i="6" s="1"/>
  <c r="O663" i="6"/>
  <c r="R663" i="6" s="1"/>
  <c r="S663" i="6" s="1"/>
  <c r="AC662" i="6"/>
  <c r="AF662" i="6" s="1"/>
  <c r="AG662" i="6" s="1"/>
  <c r="V662" i="6"/>
  <c r="Y662" i="6" s="1"/>
  <c r="Z662" i="6" s="1"/>
  <c r="R662" i="6"/>
  <c r="S662" i="6" s="1"/>
  <c r="O662" i="6"/>
  <c r="AF661" i="6"/>
  <c r="AG661" i="6" s="1"/>
  <c r="AC661" i="6"/>
  <c r="Y661" i="6"/>
  <c r="Z661" i="6" s="1"/>
  <c r="V661" i="6"/>
  <c r="O661" i="6"/>
  <c r="R661" i="6" s="1"/>
  <c r="S661" i="6" s="1"/>
  <c r="AC660" i="6"/>
  <c r="AF660" i="6" s="1"/>
  <c r="AG660" i="6" s="1"/>
  <c r="V660" i="6"/>
  <c r="Y660" i="6" s="1"/>
  <c r="Z660" i="6" s="1"/>
  <c r="O660" i="6"/>
  <c r="R660" i="6" s="1"/>
  <c r="S660" i="6" s="1"/>
  <c r="AC659" i="6"/>
  <c r="AF659" i="6" s="1"/>
  <c r="AG659" i="6" s="1"/>
  <c r="V659" i="6"/>
  <c r="Y659" i="6" s="1"/>
  <c r="Z659" i="6" s="1"/>
  <c r="S659" i="6"/>
  <c r="O659" i="6"/>
  <c r="R659" i="6" s="1"/>
  <c r="AC658" i="6"/>
  <c r="AF658" i="6" s="1"/>
  <c r="AG658" i="6" s="1"/>
  <c r="V658" i="6"/>
  <c r="Y658" i="6" s="1"/>
  <c r="Z658" i="6" s="1"/>
  <c r="O658" i="6"/>
  <c r="R658" i="6" s="1"/>
  <c r="S658" i="6" s="1"/>
  <c r="AC657" i="6"/>
  <c r="AF657" i="6" s="1"/>
  <c r="AG657" i="6" s="1"/>
  <c r="V657" i="6"/>
  <c r="Y657" i="6" s="1"/>
  <c r="Z657" i="6" s="1"/>
  <c r="O657" i="6"/>
  <c r="R657" i="6" s="1"/>
  <c r="S657" i="6" s="1"/>
  <c r="AC656" i="6"/>
  <c r="AF656" i="6" s="1"/>
  <c r="AG656" i="6" s="1"/>
  <c r="V656" i="6"/>
  <c r="Y656" i="6" s="1"/>
  <c r="Z656" i="6" s="1"/>
  <c r="O656" i="6"/>
  <c r="R656" i="6" s="1"/>
  <c r="S656" i="6" s="1"/>
  <c r="AC655" i="6"/>
  <c r="AF655" i="6" s="1"/>
  <c r="AG655" i="6" s="1"/>
  <c r="V655" i="6"/>
  <c r="Y655" i="6" s="1"/>
  <c r="Z655" i="6" s="1"/>
  <c r="O655" i="6"/>
  <c r="R655" i="6" s="1"/>
  <c r="S655" i="6" s="1"/>
  <c r="AC654" i="6"/>
  <c r="AF654" i="6" s="1"/>
  <c r="AG654" i="6" s="1"/>
  <c r="V654" i="6"/>
  <c r="Y654" i="6" s="1"/>
  <c r="Z654" i="6" s="1"/>
  <c r="O654" i="6"/>
  <c r="R654" i="6" s="1"/>
  <c r="S654" i="6" s="1"/>
  <c r="AC653" i="6"/>
  <c r="AF653" i="6" s="1"/>
  <c r="AG653" i="6" s="1"/>
  <c r="V653" i="6"/>
  <c r="Y653" i="6" s="1"/>
  <c r="Z653" i="6" s="1"/>
  <c r="O653" i="6"/>
  <c r="R653" i="6" s="1"/>
  <c r="S653" i="6" s="1"/>
  <c r="AC652" i="6"/>
  <c r="AF652" i="6" s="1"/>
  <c r="AG652" i="6" s="1"/>
  <c r="V652" i="6"/>
  <c r="Y652" i="6" s="1"/>
  <c r="Z652" i="6" s="1"/>
  <c r="O652" i="6"/>
  <c r="R652" i="6" s="1"/>
  <c r="S652" i="6" s="1"/>
  <c r="AC651" i="6"/>
  <c r="AF651" i="6" s="1"/>
  <c r="AG651" i="6" s="1"/>
  <c r="V651" i="6"/>
  <c r="Y651" i="6" s="1"/>
  <c r="Z651" i="6" s="1"/>
  <c r="O651" i="6"/>
  <c r="R651" i="6" s="1"/>
  <c r="S651" i="6" s="1"/>
  <c r="AC650" i="6"/>
  <c r="AF650" i="6" s="1"/>
  <c r="AG650" i="6" s="1"/>
  <c r="V650" i="6"/>
  <c r="Y650" i="6" s="1"/>
  <c r="Z650" i="6" s="1"/>
  <c r="O650" i="6"/>
  <c r="R650" i="6" s="1"/>
  <c r="S650" i="6" s="1"/>
  <c r="AC649" i="6"/>
  <c r="AF649" i="6" s="1"/>
  <c r="AG649" i="6" s="1"/>
  <c r="V649" i="6"/>
  <c r="Y649" i="6" s="1"/>
  <c r="Z649" i="6" s="1"/>
  <c r="O649" i="6"/>
  <c r="R649" i="6" s="1"/>
  <c r="S649" i="6" s="1"/>
  <c r="AC648" i="6"/>
  <c r="AF648" i="6" s="1"/>
  <c r="AG648" i="6" s="1"/>
  <c r="V648" i="6"/>
  <c r="Y648" i="6" s="1"/>
  <c r="Z648" i="6" s="1"/>
  <c r="O648" i="6"/>
  <c r="R648" i="6" s="1"/>
  <c r="S648" i="6" s="1"/>
  <c r="AC647" i="6"/>
  <c r="AF647" i="6" s="1"/>
  <c r="AG647" i="6" s="1"/>
  <c r="V647" i="6"/>
  <c r="Y647" i="6" s="1"/>
  <c r="Z647" i="6" s="1"/>
  <c r="O647" i="6"/>
  <c r="R647" i="6" s="1"/>
  <c r="S647" i="6" s="1"/>
  <c r="AC646" i="6"/>
  <c r="AF646" i="6" s="1"/>
  <c r="AG646" i="6" s="1"/>
  <c r="V646" i="6"/>
  <c r="Y646" i="6" s="1"/>
  <c r="Z646" i="6" s="1"/>
  <c r="O646" i="6"/>
  <c r="R646" i="6" s="1"/>
  <c r="S646" i="6" s="1"/>
  <c r="AC645" i="6"/>
  <c r="AF645" i="6" s="1"/>
  <c r="AG645" i="6" s="1"/>
  <c r="V645" i="6"/>
  <c r="Y645" i="6" s="1"/>
  <c r="Z645" i="6" s="1"/>
  <c r="O645" i="6"/>
  <c r="R645" i="6" s="1"/>
  <c r="S645" i="6" s="1"/>
  <c r="AC644" i="6"/>
  <c r="AF644" i="6" s="1"/>
  <c r="AG644" i="6" s="1"/>
  <c r="Y644" i="6"/>
  <c r="Z644" i="6" s="1"/>
  <c r="V644" i="6"/>
  <c r="O644" i="6"/>
  <c r="R644" i="6" s="1"/>
  <c r="S644" i="6" s="1"/>
  <c r="AC643" i="6"/>
  <c r="AF643" i="6" s="1"/>
  <c r="AG643" i="6" s="1"/>
  <c r="V643" i="6"/>
  <c r="Y643" i="6" s="1"/>
  <c r="Z643" i="6" s="1"/>
  <c r="O643" i="6"/>
  <c r="R643" i="6" s="1"/>
  <c r="S643" i="6" s="1"/>
  <c r="AC642" i="6"/>
  <c r="AF642" i="6" s="1"/>
  <c r="AG642" i="6" s="1"/>
  <c r="V642" i="6"/>
  <c r="Y642" i="6" s="1"/>
  <c r="Z642" i="6" s="1"/>
  <c r="O642" i="6"/>
  <c r="R642" i="6" s="1"/>
  <c r="S642" i="6" s="1"/>
  <c r="AC641" i="6"/>
  <c r="AF641" i="6" s="1"/>
  <c r="AG641" i="6" s="1"/>
  <c r="V641" i="6"/>
  <c r="Y641" i="6" s="1"/>
  <c r="Z641" i="6" s="1"/>
  <c r="O641" i="6"/>
  <c r="R641" i="6" s="1"/>
  <c r="S641" i="6" s="1"/>
  <c r="AC640" i="6"/>
  <c r="AF640" i="6" s="1"/>
  <c r="AG640" i="6" s="1"/>
  <c r="V640" i="6"/>
  <c r="Y640" i="6" s="1"/>
  <c r="Z640" i="6" s="1"/>
  <c r="O640" i="6"/>
  <c r="R640" i="6" s="1"/>
  <c r="S640" i="6" s="1"/>
  <c r="AC639" i="6"/>
  <c r="AF639" i="6" s="1"/>
  <c r="AG639" i="6" s="1"/>
  <c r="V639" i="6"/>
  <c r="Y639" i="6" s="1"/>
  <c r="Z639" i="6" s="1"/>
  <c r="O639" i="6"/>
  <c r="R639" i="6" s="1"/>
  <c r="S639" i="6" s="1"/>
  <c r="AC638" i="6"/>
  <c r="AF638" i="6" s="1"/>
  <c r="AG638" i="6" s="1"/>
  <c r="V638" i="6"/>
  <c r="Y638" i="6" s="1"/>
  <c r="Z638" i="6" s="1"/>
  <c r="O638" i="6"/>
  <c r="R638" i="6" s="1"/>
  <c r="S638" i="6" s="1"/>
  <c r="AC637" i="6"/>
  <c r="AF637" i="6" s="1"/>
  <c r="AG637" i="6" s="1"/>
  <c r="V637" i="6"/>
  <c r="Y637" i="6" s="1"/>
  <c r="Z637" i="6" s="1"/>
  <c r="O637" i="6"/>
  <c r="R637" i="6" s="1"/>
  <c r="S637" i="6" s="1"/>
  <c r="AC636" i="6"/>
  <c r="AF636" i="6" s="1"/>
  <c r="AG636" i="6" s="1"/>
  <c r="V636" i="6"/>
  <c r="Y636" i="6" s="1"/>
  <c r="Z636" i="6" s="1"/>
  <c r="O636" i="6"/>
  <c r="R636" i="6" s="1"/>
  <c r="S636" i="6" s="1"/>
  <c r="AC635" i="6"/>
  <c r="AF635" i="6" s="1"/>
  <c r="AG635" i="6" s="1"/>
  <c r="V635" i="6"/>
  <c r="Y635" i="6" s="1"/>
  <c r="Z635" i="6" s="1"/>
  <c r="O635" i="6"/>
  <c r="R635" i="6" s="1"/>
  <c r="S635" i="6" s="1"/>
  <c r="AC634" i="6"/>
  <c r="AF634" i="6" s="1"/>
  <c r="AG634" i="6" s="1"/>
  <c r="V634" i="6"/>
  <c r="Y634" i="6" s="1"/>
  <c r="Z634" i="6" s="1"/>
  <c r="O634" i="6"/>
  <c r="R634" i="6" s="1"/>
  <c r="S634" i="6" s="1"/>
  <c r="AC633" i="6"/>
  <c r="AF633" i="6" s="1"/>
  <c r="AG633" i="6" s="1"/>
  <c r="Y633" i="6"/>
  <c r="Z633" i="6" s="1"/>
  <c r="V633" i="6"/>
  <c r="R633" i="6"/>
  <c r="S633" i="6" s="1"/>
  <c r="O633" i="6"/>
  <c r="AC632" i="6"/>
  <c r="AF632" i="6" s="1"/>
  <c r="AG632" i="6" s="1"/>
  <c r="V632" i="6"/>
  <c r="Y632" i="6" s="1"/>
  <c r="Z632" i="6" s="1"/>
  <c r="O632" i="6"/>
  <c r="R632" i="6" s="1"/>
  <c r="S632" i="6" s="1"/>
  <c r="AC631" i="6"/>
  <c r="AF631" i="6" s="1"/>
  <c r="AG631" i="6" s="1"/>
  <c r="V631" i="6"/>
  <c r="Y631" i="6" s="1"/>
  <c r="Z631" i="6" s="1"/>
  <c r="O631" i="6"/>
  <c r="R631" i="6" s="1"/>
  <c r="S631" i="6" s="1"/>
  <c r="AC630" i="6"/>
  <c r="AF630" i="6" s="1"/>
  <c r="AG630" i="6" s="1"/>
  <c r="V630" i="6"/>
  <c r="Y630" i="6" s="1"/>
  <c r="Z630" i="6" s="1"/>
  <c r="R630" i="6"/>
  <c r="S630" i="6" s="1"/>
  <c r="O630" i="6"/>
  <c r="AF629" i="6"/>
  <c r="AG629" i="6" s="1"/>
  <c r="AC629" i="6"/>
  <c r="V629" i="6"/>
  <c r="Y629" i="6" s="1"/>
  <c r="Z629" i="6" s="1"/>
  <c r="O629" i="6"/>
  <c r="R629" i="6" s="1"/>
  <c r="S629" i="6" s="1"/>
  <c r="AC628" i="6"/>
  <c r="AF628" i="6" s="1"/>
  <c r="AG628" i="6" s="1"/>
  <c r="V628" i="6"/>
  <c r="Y628" i="6" s="1"/>
  <c r="Z628" i="6" s="1"/>
  <c r="O628" i="6"/>
  <c r="R628" i="6" s="1"/>
  <c r="S628" i="6" s="1"/>
  <c r="AC627" i="6"/>
  <c r="AF627" i="6" s="1"/>
  <c r="AG627" i="6" s="1"/>
  <c r="V627" i="6"/>
  <c r="Y627" i="6" s="1"/>
  <c r="Z627" i="6" s="1"/>
  <c r="O627" i="6"/>
  <c r="R627" i="6" s="1"/>
  <c r="S627" i="6" s="1"/>
  <c r="AC626" i="6"/>
  <c r="AF626" i="6" s="1"/>
  <c r="AG626" i="6" s="1"/>
  <c r="V626" i="6"/>
  <c r="Y626" i="6" s="1"/>
  <c r="Z626" i="6" s="1"/>
  <c r="O626" i="6"/>
  <c r="R626" i="6" s="1"/>
  <c r="S626" i="6" s="1"/>
  <c r="AC625" i="6"/>
  <c r="AF625" i="6" s="1"/>
  <c r="AG625" i="6" s="1"/>
  <c r="V625" i="6"/>
  <c r="Y625" i="6" s="1"/>
  <c r="Z625" i="6" s="1"/>
  <c r="O625" i="6"/>
  <c r="R625" i="6" s="1"/>
  <c r="S625" i="6" s="1"/>
  <c r="AC624" i="6"/>
  <c r="AF624" i="6" s="1"/>
  <c r="AG624" i="6" s="1"/>
  <c r="V624" i="6"/>
  <c r="Y624" i="6" s="1"/>
  <c r="Z624" i="6" s="1"/>
  <c r="O624" i="6"/>
  <c r="R624" i="6" s="1"/>
  <c r="S624" i="6" s="1"/>
  <c r="AC623" i="6"/>
  <c r="AF623" i="6" s="1"/>
  <c r="AG623" i="6" s="1"/>
  <c r="V623" i="6"/>
  <c r="Y623" i="6" s="1"/>
  <c r="Z623" i="6" s="1"/>
  <c r="O623" i="6"/>
  <c r="R623" i="6" s="1"/>
  <c r="S623" i="6" s="1"/>
  <c r="AC622" i="6"/>
  <c r="AF622" i="6" s="1"/>
  <c r="AG622" i="6" s="1"/>
  <c r="V622" i="6"/>
  <c r="Y622" i="6" s="1"/>
  <c r="Z622" i="6" s="1"/>
  <c r="O622" i="6"/>
  <c r="R622" i="6" s="1"/>
  <c r="S622" i="6" s="1"/>
  <c r="AC621" i="6"/>
  <c r="AF621" i="6" s="1"/>
  <c r="AG621" i="6" s="1"/>
  <c r="V621" i="6"/>
  <c r="Y621" i="6" s="1"/>
  <c r="Z621" i="6" s="1"/>
  <c r="O621" i="6"/>
  <c r="R621" i="6" s="1"/>
  <c r="S621" i="6" s="1"/>
  <c r="AF620" i="6"/>
  <c r="AG620" i="6" s="1"/>
  <c r="AC620" i="6"/>
  <c r="V620" i="6"/>
  <c r="Y620" i="6" s="1"/>
  <c r="Z620" i="6" s="1"/>
  <c r="O620" i="6"/>
  <c r="R620" i="6" s="1"/>
  <c r="S620" i="6" s="1"/>
  <c r="AC619" i="6"/>
  <c r="AF619" i="6" s="1"/>
  <c r="AG619" i="6" s="1"/>
  <c r="Y619" i="6"/>
  <c r="Z619" i="6" s="1"/>
  <c r="V619" i="6"/>
  <c r="S619" i="6"/>
  <c r="O619" i="6"/>
  <c r="R619" i="6" s="1"/>
  <c r="AF618" i="6"/>
  <c r="AG618" i="6" s="1"/>
  <c r="AC618" i="6"/>
  <c r="V618" i="6"/>
  <c r="Y618" i="6" s="1"/>
  <c r="Z618" i="6" s="1"/>
  <c r="O618" i="6"/>
  <c r="R618" i="6" s="1"/>
  <c r="S618" i="6" s="1"/>
  <c r="AC612" i="6"/>
  <c r="AF612" i="6" s="1"/>
  <c r="AG612" i="6" s="1"/>
  <c r="H599" i="6"/>
  <c r="K599" i="6" s="1"/>
  <c r="L599" i="6" s="1"/>
  <c r="H585" i="6"/>
  <c r="K585" i="6" s="1"/>
  <c r="L585" i="6" s="1"/>
  <c r="AC572" i="6"/>
  <c r="AF572" i="6" s="1"/>
  <c r="AG572" i="6" s="1"/>
  <c r="AC559" i="6"/>
  <c r="AF559" i="6" s="1"/>
  <c r="AG559" i="6" s="1"/>
  <c r="AC546" i="6"/>
  <c r="AF546" i="6" s="1"/>
  <c r="AG546" i="6" s="1"/>
  <c r="AC534" i="6"/>
  <c r="AF534" i="6" s="1"/>
  <c r="AG534" i="6" s="1"/>
  <c r="AC522" i="6"/>
  <c r="AF522" i="6" s="1"/>
  <c r="AG522" i="6" s="1"/>
  <c r="AC510" i="6"/>
  <c r="AF510" i="6" s="1"/>
  <c r="AG510" i="6" s="1"/>
  <c r="AC498" i="6"/>
  <c r="AF498" i="6" s="1"/>
  <c r="AG498" i="6" s="1"/>
  <c r="AC488" i="6"/>
  <c r="AF488" i="6" s="1"/>
  <c r="AG488" i="6" s="1"/>
  <c r="O488" i="6"/>
  <c r="R488" i="6" s="1"/>
  <c r="S488" i="6" s="1"/>
  <c r="O480" i="6"/>
  <c r="R480" i="6" s="1"/>
  <c r="S480" i="6" s="1"/>
  <c r="H480" i="6"/>
  <c r="K480" i="6" s="1"/>
  <c r="L480" i="6" s="1"/>
  <c r="O472" i="6"/>
  <c r="R472" i="6" s="1"/>
  <c r="S472" i="6" s="1"/>
  <c r="H472" i="6"/>
  <c r="K472" i="6" s="1"/>
  <c r="L472" i="6" s="1"/>
  <c r="V464" i="6"/>
  <c r="Y464" i="6" s="1"/>
  <c r="Z464" i="6" s="1"/>
  <c r="O464" i="6"/>
  <c r="R464" i="6" s="1"/>
  <c r="S464" i="6" s="1"/>
  <c r="AC457" i="6"/>
  <c r="AF457" i="6" s="1"/>
  <c r="AG457" i="6" s="1"/>
  <c r="V457" i="6"/>
  <c r="Y457" i="6" s="1"/>
  <c r="Z457" i="6" s="1"/>
  <c r="AC450" i="6"/>
  <c r="AF450" i="6" s="1"/>
  <c r="AG450" i="6" s="1"/>
  <c r="AC443" i="6"/>
  <c r="AF443" i="6" s="1"/>
  <c r="AG443" i="6" s="1"/>
  <c r="H437" i="6"/>
  <c r="K437" i="6" s="1"/>
  <c r="L437" i="6" s="1"/>
  <c r="O430" i="6"/>
  <c r="R430" i="6" s="1"/>
  <c r="S430" i="6" s="1"/>
  <c r="H430" i="6"/>
  <c r="K430" i="6" s="1"/>
  <c r="L430" i="6" s="1"/>
  <c r="O423" i="6"/>
  <c r="R423" i="6" s="1"/>
  <c r="S423" i="6" s="1"/>
  <c r="H423" i="6"/>
  <c r="K423" i="6" s="1"/>
  <c r="L423" i="6" s="1"/>
  <c r="V416" i="6"/>
  <c r="Y416" i="6" s="1"/>
  <c r="Z416" i="6" s="1"/>
  <c r="O416" i="6"/>
  <c r="R416" i="6" s="1"/>
  <c r="S416" i="6" s="1"/>
  <c r="AC409" i="6"/>
  <c r="AF409" i="6" s="1"/>
  <c r="AG409" i="6" s="1"/>
  <c r="V409" i="6"/>
  <c r="Y409" i="6" s="1"/>
  <c r="Z409" i="6" s="1"/>
  <c r="AC402" i="6"/>
  <c r="AF402" i="6" s="1"/>
  <c r="AG402" i="6" s="1"/>
  <c r="AC395" i="6"/>
  <c r="AF395" i="6" s="1"/>
  <c r="AG395" i="6" s="1"/>
  <c r="V389" i="6"/>
  <c r="Y389" i="6" s="1"/>
  <c r="Z389" i="6" s="1"/>
  <c r="H384" i="6"/>
  <c r="K384" i="6" s="1"/>
  <c r="L384" i="6" s="1"/>
  <c r="AC378" i="6"/>
  <c r="AF378" i="6" s="1"/>
  <c r="AG378" i="6" s="1"/>
  <c r="V378" i="6"/>
  <c r="Y378" i="6" s="1"/>
  <c r="Z378" i="6" s="1"/>
  <c r="AC377" i="6"/>
  <c r="AF377" i="6" s="1"/>
  <c r="AG377" i="6" s="1"/>
  <c r="AC376" i="6"/>
  <c r="AF376" i="6" s="1"/>
  <c r="AG376" i="6" s="1"/>
  <c r="AC375" i="6"/>
  <c r="AF375" i="6" s="1"/>
  <c r="AG375" i="6" s="1"/>
  <c r="AC374" i="6"/>
  <c r="AF374" i="6" s="1"/>
  <c r="AG374" i="6" s="1"/>
  <c r="AC373" i="6"/>
  <c r="AF373" i="6" s="1"/>
  <c r="AG373" i="6" s="1"/>
  <c r="AC372" i="6"/>
  <c r="AF372" i="6" s="1"/>
  <c r="AG372" i="6" s="1"/>
  <c r="O372" i="6"/>
  <c r="R372" i="6" s="1"/>
  <c r="S372" i="6" s="1"/>
  <c r="AC371" i="6"/>
  <c r="AF371" i="6" s="1"/>
  <c r="AG371" i="6" s="1"/>
  <c r="AC370" i="6"/>
  <c r="AF370" i="6" s="1"/>
  <c r="AG370" i="6" s="1"/>
  <c r="AC369" i="6"/>
  <c r="AF369" i="6" s="1"/>
  <c r="AG369" i="6" s="1"/>
  <c r="AC368" i="6"/>
  <c r="AF368" i="6" s="1"/>
  <c r="AG368" i="6" s="1"/>
  <c r="AC367" i="6"/>
  <c r="AF367" i="6" s="1"/>
  <c r="AG367" i="6" s="1"/>
  <c r="AF366" i="6"/>
  <c r="AG366" i="6" s="1"/>
  <c r="AC366" i="6"/>
  <c r="O366" i="6"/>
  <c r="R366" i="6" s="1"/>
  <c r="S366" i="6" s="1"/>
  <c r="AC365" i="6"/>
  <c r="AF365" i="6" s="1"/>
  <c r="AG365" i="6" s="1"/>
  <c r="O365" i="6"/>
  <c r="R365" i="6" s="1"/>
  <c r="S365" i="6" s="1"/>
  <c r="AC364" i="6"/>
  <c r="AF364" i="6" s="1"/>
  <c r="AG364" i="6" s="1"/>
  <c r="AC363" i="6"/>
  <c r="AF363" i="6" s="1"/>
  <c r="AG363" i="6" s="1"/>
  <c r="AC362" i="6"/>
  <c r="AF362" i="6" s="1"/>
  <c r="AG362" i="6" s="1"/>
  <c r="AC361" i="6"/>
  <c r="AF361" i="6" s="1"/>
  <c r="AG361" i="6" s="1"/>
  <c r="AC360" i="6"/>
  <c r="AF360" i="6" s="1"/>
  <c r="AG360" i="6" s="1"/>
  <c r="AC359" i="6"/>
  <c r="AF359" i="6" s="1"/>
  <c r="AG359" i="6" s="1"/>
  <c r="O354" i="6"/>
  <c r="R354" i="6" s="1"/>
  <c r="S354" i="6" s="1"/>
  <c r="AC349" i="6"/>
  <c r="AF349" i="6" s="1"/>
  <c r="AG349" i="6" s="1"/>
  <c r="H341" i="6"/>
  <c r="K341" i="6" s="1"/>
  <c r="L341" i="6" s="1"/>
  <c r="AC336" i="6"/>
  <c r="AF336" i="6" s="1"/>
  <c r="AG336" i="6" s="1"/>
  <c r="O332" i="6"/>
  <c r="R332" i="6" s="1"/>
  <c r="S332" i="6" s="1"/>
  <c r="H328" i="6"/>
  <c r="K328" i="6" s="1"/>
  <c r="L328" i="6" s="1"/>
  <c r="H324" i="6"/>
  <c r="K324" i="6" s="1"/>
  <c r="L324" i="6" s="1"/>
  <c r="H320" i="6"/>
  <c r="K320" i="6" s="1"/>
  <c r="L320" i="6" s="1"/>
  <c r="H316" i="6"/>
  <c r="K316" i="6" s="1"/>
  <c r="L316" i="6" s="1"/>
  <c r="H312" i="6"/>
  <c r="K312" i="6" s="1"/>
  <c r="L312" i="6" s="1"/>
  <c r="H308" i="6"/>
  <c r="K308" i="6" s="1"/>
  <c r="L308" i="6" s="1"/>
  <c r="H304" i="6"/>
  <c r="K304" i="6" s="1"/>
  <c r="L304" i="6" s="1"/>
  <c r="AC303" i="6"/>
  <c r="AF303" i="6" s="1"/>
  <c r="AG303" i="6" s="1"/>
  <c r="V303" i="6"/>
  <c r="Y303" i="6" s="1"/>
  <c r="Z303" i="6" s="1"/>
  <c r="O303" i="6"/>
  <c r="R303" i="6" s="1"/>
  <c r="S303" i="6" s="1"/>
  <c r="AC302" i="6"/>
  <c r="AF302" i="6" s="1"/>
  <c r="AG302" i="6" s="1"/>
  <c r="V302" i="6"/>
  <c r="Y302" i="6" s="1"/>
  <c r="Z302" i="6" s="1"/>
  <c r="O302" i="6"/>
  <c r="R302" i="6" s="1"/>
  <c r="S302" i="6" s="1"/>
  <c r="H302" i="6"/>
  <c r="K302" i="6" s="1"/>
  <c r="L302" i="6" s="1"/>
  <c r="AC301" i="6"/>
  <c r="AF301" i="6" s="1"/>
  <c r="AG301" i="6" s="1"/>
  <c r="V301" i="6"/>
  <c r="Y301" i="6" s="1"/>
  <c r="Z301" i="6" s="1"/>
  <c r="O301" i="6"/>
  <c r="R301" i="6" s="1"/>
  <c r="S301" i="6" s="1"/>
  <c r="AC300" i="6"/>
  <c r="AF300" i="6" s="1"/>
  <c r="AG300" i="6" s="1"/>
  <c r="V300" i="6"/>
  <c r="Y300" i="6" s="1"/>
  <c r="Z300" i="6" s="1"/>
  <c r="O300" i="6"/>
  <c r="R300" i="6" s="1"/>
  <c r="S300" i="6" s="1"/>
  <c r="H300" i="6"/>
  <c r="K300" i="6" s="1"/>
  <c r="L300" i="6" s="1"/>
  <c r="AG299" i="6"/>
  <c r="AC299" i="6"/>
  <c r="AF299" i="6" s="1"/>
  <c r="V299" i="6"/>
  <c r="Y299" i="6" s="1"/>
  <c r="Z299" i="6" s="1"/>
  <c r="O299" i="6"/>
  <c r="R299" i="6" s="1"/>
  <c r="S299" i="6" s="1"/>
  <c r="AC298" i="6"/>
  <c r="AF298" i="6" s="1"/>
  <c r="AG298" i="6" s="1"/>
  <c r="V298" i="6"/>
  <c r="Y298" i="6" s="1"/>
  <c r="Z298" i="6" s="1"/>
  <c r="O298" i="6"/>
  <c r="R298" i="6" s="1"/>
  <c r="S298" i="6" s="1"/>
  <c r="H298" i="6"/>
  <c r="K298" i="6" s="1"/>
  <c r="L298" i="6" s="1"/>
  <c r="AC297" i="6"/>
  <c r="AF297" i="6" s="1"/>
  <c r="AG297" i="6" s="1"/>
  <c r="V297" i="6"/>
  <c r="Y297" i="6" s="1"/>
  <c r="Z297" i="6" s="1"/>
  <c r="O297" i="6"/>
  <c r="R297" i="6" s="1"/>
  <c r="S297" i="6" s="1"/>
  <c r="AC296" i="6"/>
  <c r="AF296" i="6" s="1"/>
  <c r="AG296" i="6" s="1"/>
  <c r="V296" i="6"/>
  <c r="Y296" i="6" s="1"/>
  <c r="Z296" i="6" s="1"/>
  <c r="O296" i="6"/>
  <c r="R296" i="6" s="1"/>
  <c r="S296" i="6" s="1"/>
  <c r="H296" i="6"/>
  <c r="K296" i="6" s="1"/>
  <c r="L296" i="6" s="1"/>
  <c r="AC295" i="6"/>
  <c r="AF295" i="6" s="1"/>
  <c r="AG295" i="6" s="1"/>
  <c r="V295" i="6"/>
  <c r="Y295" i="6" s="1"/>
  <c r="Z295" i="6" s="1"/>
  <c r="O295" i="6"/>
  <c r="R295" i="6" s="1"/>
  <c r="S295" i="6" s="1"/>
  <c r="AC294" i="6"/>
  <c r="AF294" i="6" s="1"/>
  <c r="AG294" i="6" s="1"/>
  <c r="V294" i="6"/>
  <c r="Y294" i="6" s="1"/>
  <c r="Z294" i="6" s="1"/>
  <c r="O294" i="6"/>
  <c r="R294" i="6" s="1"/>
  <c r="S294" i="6" s="1"/>
  <c r="H294" i="6"/>
  <c r="K294" i="6" s="1"/>
  <c r="L294" i="6" s="1"/>
  <c r="AG293" i="6"/>
  <c r="AC293" i="6"/>
  <c r="AF293" i="6" s="1"/>
  <c r="V293" i="6"/>
  <c r="Y293" i="6" s="1"/>
  <c r="Z293" i="6" s="1"/>
  <c r="O293" i="6"/>
  <c r="R293" i="6" s="1"/>
  <c r="S293" i="6" s="1"/>
  <c r="AC292" i="6"/>
  <c r="AF292" i="6" s="1"/>
  <c r="AG292" i="6" s="1"/>
  <c r="V292" i="6"/>
  <c r="Y292" i="6" s="1"/>
  <c r="Z292" i="6" s="1"/>
  <c r="O292" i="6"/>
  <c r="R292" i="6" s="1"/>
  <c r="S292" i="6" s="1"/>
  <c r="H292" i="6"/>
  <c r="K292" i="6" s="1"/>
  <c r="L292" i="6" s="1"/>
  <c r="AC291" i="6"/>
  <c r="AF291" i="6" s="1"/>
  <c r="AG291" i="6" s="1"/>
  <c r="V291" i="6"/>
  <c r="Y291" i="6" s="1"/>
  <c r="Z291" i="6" s="1"/>
  <c r="O291" i="6"/>
  <c r="R291" i="6" s="1"/>
  <c r="S291" i="6" s="1"/>
  <c r="AC290" i="6"/>
  <c r="AF290" i="6" s="1"/>
  <c r="AG290" i="6" s="1"/>
  <c r="V290" i="6"/>
  <c r="Y290" i="6" s="1"/>
  <c r="Z290" i="6" s="1"/>
  <c r="O290" i="6"/>
  <c r="R290" i="6" s="1"/>
  <c r="S290" i="6" s="1"/>
  <c r="H290" i="6"/>
  <c r="K290" i="6" s="1"/>
  <c r="L290" i="6" s="1"/>
  <c r="AC289" i="6"/>
  <c r="AF289" i="6" s="1"/>
  <c r="AG289" i="6" s="1"/>
  <c r="V289" i="6"/>
  <c r="Y289" i="6" s="1"/>
  <c r="Z289" i="6" s="1"/>
  <c r="O289" i="6"/>
  <c r="R289" i="6" s="1"/>
  <c r="S289" i="6" s="1"/>
  <c r="AC288" i="6"/>
  <c r="AF288" i="6" s="1"/>
  <c r="AG288" i="6" s="1"/>
  <c r="V288" i="6"/>
  <c r="Y288" i="6" s="1"/>
  <c r="Z288" i="6" s="1"/>
  <c r="O288" i="6"/>
  <c r="R288" i="6" s="1"/>
  <c r="S288" i="6" s="1"/>
  <c r="H288" i="6"/>
  <c r="K288" i="6" s="1"/>
  <c r="L288" i="6" s="1"/>
  <c r="AC287" i="6"/>
  <c r="AF287" i="6" s="1"/>
  <c r="AG287" i="6" s="1"/>
  <c r="V287" i="6"/>
  <c r="Y287" i="6" s="1"/>
  <c r="Z287" i="6" s="1"/>
  <c r="O287" i="6"/>
  <c r="R287" i="6" s="1"/>
  <c r="S287" i="6" s="1"/>
  <c r="AC286" i="6"/>
  <c r="AF286" i="6" s="1"/>
  <c r="AG286" i="6" s="1"/>
  <c r="V286" i="6"/>
  <c r="Y286" i="6" s="1"/>
  <c r="Z286" i="6" s="1"/>
  <c r="O286" i="6"/>
  <c r="R286" i="6" s="1"/>
  <c r="S286" i="6" s="1"/>
  <c r="H286" i="6"/>
  <c r="K286" i="6" s="1"/>
  <c r="L286" i="6" s="1"/>
  <c r="AC285" i="6"/>
  <c r="AF285" i="6" s="1"/>
  <c r="AG285" i="6" s="1"/>
  <c r="V285" i="6"/>
  <c r="Y285" i="6" s="1"/>
  <c r="Z285" i="6" s="1"/>
  <c r="O285" i="6"/>
  <c r="R285" i="6" s="1"/>
  <c r="S285" i="6" s="1"/>
  <c r="AC284" i="6"/>
  <c r="AF284" i="6" s="1"/>
  <c r="AG284" i="6" s="1"/>
  <c r="V284" i="6"/>
  <c r="Y284" i="6" s="1"/>
  <c r="Z284" i="6" s="1"/>
  <c r="O284" i="6"/>
  <c r="R284" i="6" s="1"/>
  <c r="S284" i="6" s="1"/>
  <c r="H284" i="6"/>
  <c r="K284" i="6" s="1"/>
  <c r="L284" i="6" s="1"/>
  <c r="AC283" i="6"/>
  <c r="AF283" i="6" s="1"/>
  <c r="AG283" i="6" s="1"/>
  <c r="V283" i="6"/>
  <c r="Y283" i="6" s="1"/>
  <c r="Z283" i="6" s="1"/>
  <c r="O283" i="6"/>
  <c r="R283" i="6" s="1"/>
  <c r="S283" i="6" s="1"/>
  <c r="AC282" i="6"/>
  <c r="AF282" i="6" s="1"/>
  <c r="AG282" i="6" s="1"/>
  <c r="V282" i="6"/>
  <c r="Y282" i="6" s="1"/>
  <c r="Z282" i="6" s="1"/>
  <c r="O282" i="6"/>
  <c r="R282" i="6" s="1"/>
  <c r="S282" i="6" s="1"/>
  <c r="H282" i="6"/>
  <c r="K282" i="6" s="1"/>
  <c r="L282" i="6" s="1"/>
  <c r="AC281" i="6"/>
  <c r="AF281" i="6" s="1"/>
  <c r="AG281" i="6" s="1"/>
  <c r="V281" i="6"/>
  <c r="Y281" i="6" s="1"/>
  <c r="Z281" i="6" s="1"/>
  <c r="O281" i="6"/>
  <c r="R281" i="6" s="1"/>
  <c r="S281" i="6" s="1"/>
  <c r="AC280" i="6"/>
  <c r="AF280" i="6" s="1"/>
  <c r="AG280" i="6" s="1"/>
  <c r="V280" i="6"/>
  <c r="Y280" i="6" s="1"/>
  <c r="Z280" i="6" s="1"/>
  <c r="O280" i="6"/>
  <c r="R280" i="6" s="1"/>
  <c r="S280" i="6" s="1"/>
  <c r="H280" i="6"/>
  <c r="K280" i="6" s="1"/>
  <c r="L280" i="6" s="1"/>
  <c r="AC279" i="6"/>
  <c r="AF279" i="6" s="1"/>
  <c r="AG279" i="6" s="1"/>
  <c r="V279" i="6"/>
  <c r="Y279" i="6" s="1"/>
  <c r="Z279" i="6" s="1"/>
  <c r="O279" i="6"/>
  <c r="R279" i="6" s="1"/>
  <c r="S279" i="6" s="1"/>
  <c r="AC278" i="6"/>
  <c r="AF278" i="6" s="1"/>
  <c r="AG278" i="6" s="1"/>
  <c r="V278" i="6"/>
  <c r="Y278" i="6" s="1"/>
  <c r="Z278" i="6" s="1"/>
  <c r="O278" i="6"/>
  <c r="R278" i="6" s="1"/>
  <c r="S278" i="6" s="1"/>
  <c r="H278" i="6"/>
  <c r="K278" i="6" s="1"/>
  <c r="L278" i="6" s="1"/>
  <c r="AC277" i="6"/>
  <c r="AF277" i="6" s="1"/>
  <c r="AG277" i="6" s="1"/>
  <c r="V277" i="6"/>
  <c r="Y277" i="6" s="1"/>
  <c r="Z277" i="6" s="1"/>
  <c r="O277" i="6"/>
  <c r="R277" i="6" s="1"/>
  <c r="S277" i="6" s="1"/>
  <c r="AC276" i="6"/>
  <c r="AF276" i="6" s="1"/>
  <c r="AG276" i="6" s="1"/>
  <c r="V276" i="6"/>
  <c r="Y276" i="6" s="1"/>
  <c r="Z276" i="6" s="1"/>
  <c r="O276" i="6"/>
  <c r="R276" i="6" s="1"/>
  <c r="S276" i="6" s="1"/>
  <c r="H276" i="6"/>
  <c r="K276" i="6" s="1"/>
  <c r="L276" i="6" s="1"/>
  <c r="AG275" i="6"/>
  <c r="AC275" i="6"/>
  <c r="AF275" i="6" s="1"/>
  <c r="V275" i="6"/>
  <c r="Y275" i="6" s="1"/>
  <c r="Z275" i="6" s="1"/>
  <c r="O275" i="6"/>
  <c r="R275" i="6" s="1"/>
  <c r="S275" i="6" s="1"/>
  <c r="AC274" i="6"/>
  <c r="AF274" i="6" s="1"/>
  <c r="AG274" i="6" s="1"/>
  <c r="V274" i="6"/>
  <c r="Y274" i="6" s="1"/>
  <c r="Z274" i="6" s="1"/>
  <c r="O274" i="6"/>
  <c r="R274" i="6" s="1"/>
  <c r="S274" i="6" s="1"/>
  <c r="H274" i="6"/>
  <c r="K274" i="6" s="1"/>
  <c r="L274" i="6" s="1"/>
  <c r="AC273" i="6"/>
  <c r="AF273" i="6" s="1"/>
  <c r="AG273" i="6" s="1"/>
  <c r="V273" i="6"/>
  <c r="Y273" i="6" s="1"/>
  <c r="Z273" i="6" s="1"/>
  <c r="O273" i="6"/>
  <c r="R273" i="6" s="1"/>
  <c r="S273" i="6" s="1"/>
  <c r="AC272" i="6"/>
  <c r="AF272" i="6" s="1"/>
  <c r="AG272" i="6" s="1"/>
  <c r="V272" i="6"/>
  <c r="Y272" i="6" s="1"/>
  <c r="Z272" i="6" s="1"/>
  <c r="O272" i="6"/>
  <c r="R272" i="6" s="1"/>
  <c r="S272" i="6" s="1"/>
  <c r="H272" i="6"/>
  <c r="K272" i="6" s="1"/>
  <c r="L272" i="6" s="1"/>
  <c r="AC271" i="6"/>
  <c r="AF271" i="6" s="1"/>
  <c r="AG271" i="6" s="1"/>
  <c r="V271" i="6"/>
  <c r="Y271" i="6" s="1"/>
  <c r="Z271" i="6" s="1"/>
  <c r="O271" i="6"/>
  <c r="R271" i="6" s="1"/>
  <c r="S271" i="6" s="1"/>
  <c r="AC270" i="6"/>
  <c r="AF270" i="6" s="1"/>
  <c r="AG270" i="6" s="1"/>
  <c r="V270" i="6"/>
  <c r="Y270" i="6" s="1"/>
  <c r="Z270" i="6" s="1"/>
  <c r="O270" i="6"/>
  <c r="R270" i="6" s="1"/>
  <c r="S270" i="6" s="1"/>
  <c r="H270" i="6"/>
  <c r="K270" i="6" s="1"/>
  <c r="L270" i="6" s="1"/>
  <c r="AG269" i="6"/>
  <c r="AC269" i="6"/>
  <c r="AF269" i="6" s="1"/>
  <c r="V269" i="6"/>
  <c r="Y269" i="6" s="1"/>
  <c r="Z269" i="6" s="1"/>
  <c r="O269" i="6"/>
  <c r="R269" i="6" s="1"/>
  <c r="S269" i="6" s="1"/>
  <c r="AC268" i="6"/>
  <c r="AF268" i="6" s="1"/>
  <c r="AG268" i="6" s="1"/>
  <c r="V268" i="6"/>
  <c r="Y268" i="6" s="1"/>
  <c r="Z268" i="6" s="1"/>
  <c r="O268" i="6"/>
  <c r="R268" i="6" s="1"/>
  <c r="S268" i="6" s="1"/>
  <c r="H268" i="6"/>
  <c r="K268" i="6" s="1"/>
  <c r="L268" i="6" s="1"/>
  <c r="AC267" i="6"/>
  <c r="AF267" i="6" s="1"/>
  <c r="AG267" i="6" s="1"/>
  <c r="V267" i="6"/>
  <c r="Y267" i="6" s="1"/>
  <c r="Z267" i="6" s="1"/>
  <c r="O267" i="6"/>
  <c r="R267" i="6" s="1"/>
  <c r="S267" i="6" s="1"/>
  <c r="AC266" i="6"/>
  <c r="AF266" i="6" s="1"/>
  <c r="AG266" i="6" s="1"/>
  <c r="O266" i="6"/>
  <c r="R266" i="6" s="1"/>
  <c r="S266" i="6" s="1"/>
  <c r="H266" i="6"/>
  <c r="K266" i="6" s="1"/>
  <c r="L266" i="6" s="1"/>
  <c r="AG265" i="6"/>
  <c r="AC265" i="6"/>
  <c r="AF265" i="6" s="1"/>
  <c r="O265" i="6"/>
  <c r="R265" i="6" s="1"/>
  <c r="S265" i="6" s="1"/>
  <c r="AC264" i="6"/>
  <c r="AF264" i="6" s="1"/>
  <c r="AG264" i="6" s="1"/>
  <c r="O264" i="6"/>
  <c r="R264" i="6" s="1"/>
  <c r="S264" i="6" s="1"/>
  <c r="H264" i="6"/>
  <c r="K264" i="6" s="1"/>
  <c r="L264" i="6" s="1"/>
  <c r="AC263" i="6"/>
  <c r="AF263" i="6" s="1"/>
  <c r="AG263" i="6" s="1"/>
  <c r="O263" i="6"/>
  <c r="R263" i="6" s="1"/>
  <c r="S263" i="6" s="1"/>
  <c r="AC262" i="6"/>
  <c r="AF262" i="6" s="1"/>
  <c r="AG262" i="6" s="1"/>
  <c r="O262" i="6"/>
  <c r="R262" i="6" s="1"/>
  <c r="S262" i="6" s="1"/>
  <c r="H262" i="6"/>
  <c r="K262" i="6" s="1"/>
  <c r="L262" i="6" s="1"/>
  <c r="AC261" i="6"/>
  <c r="AF261" i="6" s="1"/>
  <c r="AG261" i="6" s="1"/>
  <c r="O261" i="6"/>
  <c r="R261" i="6" s="1"/>
  <c r="S261" i="6" s="1"/>
  <c r="AC260" i="6"/>
  <c r="AF260" i="6" s="1"/>
  <c r="AG260" i="6" s="1"/>
  <c r="O260" i="6"/>
  <c r="R260" i="6" s="1"/>
  <c r="S260" i="6" s="1"/>
  <c r="H260" i="6"/>
  <c r="K260" i="6" s="1"/>
  <c r="L260" i="6" s="1"/>
  <c r="AC259" i="6"/>
  <c r="AF259" i="6" s="1"/>
  <c r="AG259" i="6" s="1"/>
  <c r="O259" i="6"/>
  <c r="R259" i="6" s="1"/>
  <c r="S259" i="6" s="1"/>
  <c r="AC258" i="6"/>
  <c r="AF258" i="6" s="1"/>
  <c r="AG258" i="6" s="1"/>
  <c r="O258" i="6"/>
  <c r="R258" i="6" s="1"/>
  <c r="S258" i="6" s="1"/>
  <c r="H258" i="6"/>
  <c r="K258" i="6" s="1"/>
  <c r="L258" i="6" s="1"/>
  <c r="AC257" i="6"/>
  <c r="AF257" i="6" s="1"/>
  <c r="AG257" i="6" s="1"/>
  <c r="O257" i="6"/>
  <c r="R257" i="6" s="1"/>
  <c r="S257" i="6" s="1"/>
  <c r="AC256" i="6"/>
  <c r="AF256" i="6" s="1"/>
  <c r="AG256" i="6" s="1"/>
  <c r="H256" i="6"/>
  <c r="K256" i="6" s="1"/>
  <c r="L256" i="6" s="1"/>
  <c r="B256" i="6"/>
  <c r="AC255" i="6"/>
  <c r="AF255" i="6" s="1"/>
  <c r="AG255" i="6" s="1"/>
  <c r="B255" i="6"/>
  <c r="AC254" i="6"/>
  <c r="AF254" i="6" s="1"/>
  <c r="AG254" i="6" s="1"/>
  <c r="O254" i="6"/>
  <c r="R254" i="6" s="1"/>
  <c r="S254" i="6" s="1"/>
  <c r="B254" i="6"/>
  <c r="AC253" i="6"/>
  <c r="AF253" i="6" s="1"/>
  <c r="AG253" i="6" s="1"/>
  <c r="B253" i="6"/>
  <c r="AC252" i="6"/>
  <c r="AF252" i="6" s="1"/>
  <c r="AG252" i="6" s="1"/>
  <c r="B252" i="6"/>
  <c r="AC251" i="6"/>
  <c r="AF251" i="6" s="1"/>
  <c r="AG251" i="6" s="1"/>
  <c r="B251" i="6"/>
  <c r="AC250" i="6"/>
  <c r="AF250" i="6" s="1"/>
  <c r="AG250" i="6" s="1"/>
  <c r="B250" i="6"/>
  <c r="AC249" i="6"/>
  <c r="AF249" i="6" s="1"/>
  <c r="AG249" i="6" s="1"/>
  <c r="B249" i="6"/>
  <c r="AC248" i="6"/>
  <c r="AF248" i="6" s="1"/>
  <c r="AG248" i="6" s="1"/>
  <c r="B248" i="6"/>
  <c r="AC247" i="6"/>
  <c r="AF247" i="6" s="1"/>
  <c r="AG247" i="6" s="1"/>
  <c r="B247" i="6"/>
  <c r="AC246" i="6"/>
  <c r="AF246" i="6" s="1"/>
  <c r="AG246" i="6" s="1"/>
  <c r="B246" i="6"/>
  <c r="AC245" i="6"/>
  <c r="AF245" i="6" s="1"/>
  <c r="AG245" i="6" s="1"/>
  <c r="B245" i="6"/>
  <c r="AC244" i="6"/>
  <c r="AF244" i="6" s="1"/>
  <c r="AG244" i="6" s="1"/>
  <c r="B244" i="6"/>
  <c r="AF243" i="6"/>
  <c r="AG243" i="6" s="1"/>
  <c r="AC243" i="6"/>
  <c r="B243" i="6"/>
  <c r="AC242" i="6"/>
  <c r="AF242" i="6" s="1"/>
  <c r="AG242" i="6" s="1"/>
  <c r="B242" i="6"/>
  <c r="AC241" i="6"/>
  <c r="AF241" i="6" s="1"/>
  <c r="AG241" i="6" s="1"/>
  <c r="B241" i="6"/>
  <c r="AC240" i="6"/>
  <c r="AF240" i="6" s="1"/>
  <c r="AG240" i="6" s="1"/>
  <c r="O240" i="6"/>
  <c r="R240" i="6" s="1"/>
  <c r="S240" i="6" s="1"/>
  <c r="B240" i="6"/>
  <c r="AC239" i="6"/>
  <c r="AF239" i="6" s="1"/>
  <c r="AG239" i="6" s="1"/>
  <c r="B239" i="6"/>
  <c r="AC238" i="6"/>
  <c r="AF238" i="6" s="1"/>
  <c r="AG238" i="6" s="1"/>
  <c r="B238" i="6"/>
  <c r="AC237" i="6"/>
  <c r="AF237" i="6" s="1"/>
  <c r="AG237" i="6" s="1"/>
  <c r="B237" i="6"/>
  <c r="AC236" i="6"/>
  <c r="AF236" i="6" s="1"/>
  <c r="AG236" i="6" s="1"/>
  <c r="B236" i="6"/>
  <c r="AC235" i="6"/>
  <c r="AF235" i="6" s="1"/>
  <c r="AG235" i="6" s="1"/>
  <c r="O235" i="6"/>
  <c r="R235" i="6" s="1"/>
  <c r="S235" i="6" s="1"/>
  <c r="B235" i="6"/>
  <c r="AC234" i="6"/>
  <c r="AF234" i="6" s="1"/>
  <c r="AG234" i="6" s="1"/>
  <c r="B234" i="6"/>
  <c r="AC233" i="6"/>
  <c r="AF233" i="6" s="1"/>
  <c r="AG233" i="6" s="1"/>
  <c r="H233" i="6"/>
  <c r="K233" i="6" s="1"/>
  <c r="L233" i="6" s="1"/>
  <c r="B233" i="6"/>
  <c r="AC232" i="6"/>
  <c r="AF232" i="6" s="1"/>
  <c r="AG232" i="6" s="1"/>
  <c r="B232" i="6"/>
  <c r="AC231" i="6"/>
  <c r="AF231" i="6" s="1"/>
  <c r="AG231" i="6" s="1"/>
  <c r="B231" i="6"/>
  <c r="AC230" i="6"/>
  <c r="AF230" i="6" s="1"/>
  <c r="AG230" i="6" s="1"/>
  <c r="B230" i="6"/>
  <c r="AC229" i="6"/>
  <c r="AF229" i="6" s="1"/>
  <c r="AG229" i="6" s="1"/>
  <c r="B229" i="6"/>
  <c r="AC228" i="6"/>
  <c r="AF228" i="6" s="1"/>
  <c r="AG228" i="6" s="1"/>
  <c r="B228" i="6"/>
  <c r="AC227" i="6"/>
  <c r="AF227" i="6" s="1"/>
  <c r="AG227" i="6" s="1"/>
  <c r="B227" i="6"/>
  <c r="AC226" i="6"/>
  <c r="AF226" i="6" s="1"/>
  <c r="AG226" i="6" s="1"/>
  <c r="O226" i="6"/>
  <c r="R226" i="6" s="1"/>
  <c r="S226" i="6" s="1"/>
  <c r="B226" i="6"/>
  <c r="AC225" i="6"/>
  <c r="AF225" i="6" s="1"/>
  <c r="AG225" i="6" s="1"/>
  <c r="B225" i="6"/>
  <c r="AC224" i="6"/>
  <c r="AF224" i="6" s="1"/>
  <c r="AG224" i="6" s="1"/>
  <c r="B224" i="6"/>
  <c r="AC223" i="6"/>
  <c r="AF223" i="6" s="1"/>
  <c r="AG223" i="6" s="1"/>
  <c r="O223" i="6"/>
  <c r="R223" i="6" s="1"/>
  <c r="S223" i="6" s="1"/>
  <c r="B223" i="6"/>
  <c r="AC222" i="6"/>
  <c r="AF222" i="6" s="1"/>
  <c r="AG222" i="6" s="1"/>
  <c r="B222" i="6"/>
  <c r="AF221" i="6"/>
  <c r="AG221" i="6" s="1"/>
  <c r="AC221" i="6"/>
  <c r="B221" i="6"/>
  <c r="AC220" i="6"/>
  <c r="AF220" i="6" s="1"/>
  <c r="AG220" i="6" s="1"/>
  <c r="B220" i="6"/>
  <c r="AC219" i="6"/>
  <c r="AF219" i="6" s="1"/>
  <c r="AG219" i="6" s="1"/>
  <c r="B219" i="6"/>
  <c r="AC218" i="6"/>
  <c r="AF218" i="6" s="1"/>
  <c r="AG218" i="6" s="1"/>
  <c r="O218" i="6"/>
  <c r="R218" i="6" s="1"/>
  <c r="S218" i="6" s="1"/>
  <c r="B218" i="6"/>
  <c r="AC217" i="6"/>
  <c r="AF217" i="6" s="1"/>
  <c r="AG217" i="6" s="1"/>
  <c r="B217" i="6"/>
  <c r="AC216" i="6"/>
  <c r="AF216" i="6" s="1"/>
  <c r="AG216" i="6" s="1"/>
  <c r="B216" i="6"/>
  <c r="AC215" i="6"/>
  <c r="AF215" i="6" s="1"/>
  <c r="AG215" i="6" s="1"/>
  <c r="B215" i="6"/>
  <c r="AC214" i="6"/>
  <c r="AF214" i="6" s="1"/>
  <c r="AG214" i="6" s="1"/>
  <c r="B214" i="6"/>
  <c r="AC213" i="6"/>
  <c r="AF213" i="6" s="1"/>
  <c r="AG213" i="6" s="1"/>
  <c r="B213" i="6"/>
  <c r="AC212" i="6"/>
  <c r="AF212" i="6" s="1"/>
  <c r="AG212" i="6" s="1"/>
  <c r="B212" i="6"/>
  <c r="AF211" i="6"/>
  <c r="AG211" i="6" s="1"/>
  <c r="AC211" i="6"/>
  <c r="B211" i="6"/>
  <c r="AC210" i="6"/>
  <c r="AF210" i="6" s="1"/>
  <c r="AG210" i="6" s="1"/>
  <c r="B210" i="6"/>
  <c r="AC209" i="6"/>
  <c r="AF209" i="6" s="1"/>
  <c r="AG209" i="6" s="1"/>
  <c r="B209" i="6"/>
  <c r="AC208" i="6"/>
  <c r="AF208" i="6" s="1"/>
  <c r="AG208" i="6" s="1"/>
  <c r="B208" i="6"/>
  <c r="AC207" i="6"/>
  <c r="AF207" i="6" s="1"/>
  <c r="AG207" i="6" s="1"/>
  <c r="B207" i="6"/>
  <c r="AC206" i="6"/>
  <c r="AF206" i="6" s="1"/>
  <c r="AG206" i="6" s="1"/>
  <c r="B206" i="6"/>
  <c r="AC205" i="6"/>
  <c r="AF205" i="6" s="1"/>
  <c r="AG205" i="6" s="1"/>
  <c r="O205" i="6"/>
  <c r="R205" i="6" s="1"/>
  <c r="S205" i="6" s="1"/>
  <c r="H205" i="6"/>
  <c r="K205" i="6" s="1"/>
  <c r="L205" i="6" s="1"/>
  <c r="B205" i="6"/>
  <c r="AC204" i="6"/>
  <c r="AF204" i="6" s="1"/>
  <c r="AG204" i="6" s="1"/>
  <c r="B204" i="6"/>
  <c r="AC203" i="6"/>
  <c r="AF203" i="6" s="1"/>
  <c r="AG203" i="6" s="1"/>
  <c r="B203" i="6"/>
  <c r="AC202" i="6"/>
  <c r="AF202" i="6" s="1"/>
  <c r="AG202" i="6" s="1"/>
  <c r="O202" i="6"/>
  <c r="R202" i="6" s="1"/>
  <c r="S202" i="6" s="1"/>
  <c r="B202" i="6"/>
  <c r="AC201" i="6"/>
  <c r="AF201" i="6" s="1"/>
  <c r="AG201" i="6" s="1"/>
  <c r="H201" i="6"/>
  <c r="K201" i="6" s="1"/>
  <c r="L201" i="6" s="1"/>
  <c r="B201" i="6"/>
  <c r="AC200" i="6"/>
  <c r="AF200" i="6" s="1"/>
  <c r="AG200" i="6" s="1"/>
  <c r="B200" i="6"/>
  <c r="AC199" i="6"/>
  <c r="AF199" i="6" s="1"/>
  <c r="AG199" i="6" s="1"/>
  <c r="O199" i="6"/>
  <c r="R199" i="6" s="1"/>
  <c r="S199" i="6" s="1"/>
  <c r="B199" i="6"/>
  <c r="AC198" i="6"/>
  <c r="AF198" i="6" s="1"/>
  <c r="AG198" i="6" s="1"/>
  <c r="B198" i="6"/>
  <c r="AC197" i="6"/>
  <c r="AF197" i="6" s="1"/>
  <c r="AG197" i="6" s="1"/>
  <c r="B197" i="6"/>
  <c r="AC196" i="6"/>
  <c r="AF196" i="6" s="1"/>
  <c r="AG196" i="6" s="1"/>
  <c r="B196" i="6"/>
  <c r="AC195" i="6"/>
  <c r="AF195" i="6" s="1"/>
  <c r="AG195" i="6" s="1"/>
  <c r="H195" i="6"/>
  <c r="K195" i="6" s="1"/>
  <c r="L195" i="6" s="1"/>
  <c r="B195" i="6"/>
  <c r="AC194" i="6"/>
  <c r="AF194" i="6" s="1"/>
  <c r="AG194" i="6" s="1"/>
  <c r="B194" i="6"/>
  <c r="AC193" i="6"/>
  <c r="AF193" i="6" s="1"/>
  <c r="AG193" i="6" s="1"/>
  <c r="B193" i="6"/>
  <c r="AC192" i="6"/>
  <c r="AF192" i="6" s="1"/>
  <c r="AG192" i="6" s="1"/>
  <c r="B192" i="6"/>
  <c r="AC191" i="6"/>
  <c r="AF191" i="6" s="1"/>
  <c r="AG191" i="6" s="1"/>
  <c r="B191" i="6"/>
  <c r="AG190" i="6"/>
  <c r="AC190" i="6"/>
  <c r="AF190" i="6" s="1"/>
  <c r="H190" i="6"/>
  <c r="K190" i="6" s="1"/>
  <c r="L190" i="6" s="1"/>
  <c r="B190" i="6"/>
  <c r="AC189" i="6"/>
  <c r="AF189" i="6" s="1"/>
  <c r="AG189" i="6" s="1"/>
  <c r="B189" i="6"/>
  <c r="AC188" i="6"/>
  <c r="AF188" i="6" s="1"/>
  <c r="AG188" i="6" s="1"/>
  <c r="B188" i="6"/>
  <c r="AC187" i="6"/>
  <c r="AF187" i="6" s="1"/>
  <c r="AG187" i="6" s="1"/>
  <c r="O187" i="6"/>
  <c r="R187" i="6" s="1"/>
  <c r="S187" i="6" s="1"/>
  <c r="B187" i="6"/>
  <c r="AF186" i="6"/>
  <c r="AG186" i="6" s="1"/>
  <c r="AC186" i="6"/>
  <c r="O186" i="6"/>
  <c r="R186" i="6" s="1"/>
  <c r="S186" i="6" s="1"/>
  <c r="B186" i="6"/>
  <c r="AC185" i="6"/>
  <c r="AF185" i="6" s="1"/>
  <c r="AG185" i="6" s="1"/>
  <c r="B185" i="6"/>
  <c r="AC184" i="6"/>
  <c r="AF184" i="6" s="1"/>
  <c r="AG184" i="6" s="1"/>
  <c r="B184" i="6"/>
  <c r="AC183" i="6"/>
  <c r="AF183" i="6" s="1"/>
  <c r="AG183" i="6" s="1"/>
  <c r="B183" i="6"/>
  <c r="AF182" i="6"/>
  <c r="AG182" i="6" s="1"/>
  <c r="AC182" i="6"/>
  <c r="O182" i="6"/>
  <c r="R182" i="6" s="1"/>
  <c r="S182" i="6" s="1"/>
  <c r="B182" i="6"/>
  <c r="AC181" i="6"/>
  <c r="AF181" i="6" s="1"/>
  <c r="AG181" i="6" s="1"/>
  <c r="H181" i="6"/>
  <c r="K181" i="6" s="1"/>
  <c r="L181" i="6" s="1"/>
  <c r="B181" i="6"/>
  <c r="AC180" i="6"/>
  <c r="AF180" i="6" s="1"/>
  <c r="AG180" i="6" s="1"/>
  <c r="B180" i="6"/>
  <c r="AF179" i="6"/>
  <c r="AG179" i="6" s="1"/>
  <c r="AC179" i="6"/>
  <c r="B179" i="6"/>
  <c r="AC178" i="6"/>
  <c r="AF178" i="6" s="1"/>
  <c r="AG178" i="6" s="1"/>
  <c r="O178" i="6"/>
  <c r="R178" i="6" s="1"/>
  <c r="S178" i="6" s="1"/>
  <c r="B178" i="6"/>
  <c r="AC177" i="6"/>
  <c r="AF177" i="6" s="1"/>
  <c r="AG177" i="6" s="1"/>
  <c r="O177" i="6"/>
  <c r="R177" i="6" s="1"/>
  <c r="S177" i="6" s="1"/>
  <c r="H177" i="6"/>
  <c r="K177" i="6" s="1"/>
  <c r="L177" i="6" s="1"/>
  <c r="B177" i="6"/>
  <c r="AC176" i="6"/>
  <c r="AF176" i="6" s="1"/>
  <c r="AG176" i="6" s="1"/>
  <c r="B176" i="6"/>
  <c r="AC175" i="6"/>
  <c r="AF175" i="6" s="1"/>
  <c r="AG175" i="6" s="1"/>
  <c r="B175" i="6"/>
  <c r="AC174" i="6"/>
  <c r="AF174" i="6" s="1"/>
  <c r="AG174" i="6" s="1"/>
  <c r="B174" i="6"/>
  <c r="AC173" i="6"/>
  <c r="AF173" i="6" s="1"/>
  <c r="AG173" i="6" s="1"/>
  <c r="B173" i="6"/>
  <c r="AC172" i="6"/>
  <c r="AF172" i="6" s="1"/>
  <c r="AG172" i="6" s="1"/>
  <c r="H172" i="6"/>
  <c r="K172" i="6" s="1"/>
  <c r="L172" i="6" s="1"/>
  <c r="B172" i="6"/>
  <c r="AC171" i="6"/>
  <c r="AF171" i="6" s="1"/>
  <c r="AG171" i="6" s="1"/>
  <c r="B171" i="6"/>
  <c r="AC170" i="6"/>
  <c r="AF170" i="6" s="1"/>
  <c r="AG170" i="6" s="1"/>
  <c r="B170" i="6"/>
  <c r="AC169" i="6"/>
  <c r="AF169" i="6" s="1"/>
  <c r="AG169" i="6" s="1"/>
  <c r="O169" i="6"/>
  <c r="R169" i="6" s="1"/>
  <c r="S169" i="6" s="1"/>
  <c r="B169" i="6"/>
  <c r="AC168" i="6"/>
  <c r="AF168" i="6" s="1"/>
  <c r="AG168" i="6" s="1"/>
  <c r="H168" i="6"/>
  <c r="K168" i="6" s="1"/>
  <c r="L168" i="6" s="1"/>
  <c r="B168" i="6"/>
  <c r="AC167" i="6"/>
  <c r="AF167" i="6" s="1"/>
  <c r="AG167" i="6" s="1"/>
  <c r="B167" i="6"/>
  <c r="AC166" i="6"/>
  <c r="AF166" i="6" s="1"/>
  <c r="AG166" i="6" s="1"/>
  <c r="B166" i="6"/>
  <c r="AC165" i="6"/>
  <c r="AF165" i="6" s="1"/>
  <c r="AG165" i="6" s="1"/>
  <c r="B165" i="6"/>
  <c r="AC164" i="6"/>
  <c r="AF164" i="6" s="1"/>
  <c r="AG164" i="6" s="1"/>
  <c r="V164" i="6"/>
  <c r="Y164" i="6" s="1"/>
  <c r="Z164" i="6" s="1"/>
  <c r="O164" i="6"/>
  <c r="R164" i="6" s="1"/>
  <c r="S164" i="6" s="1"/>
  <c r="B164" i="6"/>
  <c r="AC163" i="6"/>
  <c r="AF163" i="6" s="1"/>
  <c r="AG163" i="6" s="1"/>
  <c r="V163" i="6"/>
  <c r="Y163" i="6" s="1"/>
  <c r="Z163" i="6" s="1"/>
  <c r="O163" i="6"/>
  <c r="R163" i="6" s="1"/>
  <c r="S163" i="6" s="1"/>
  <c r="H163" i="6"/>
  <c r="K163" i="6" s="1"/>
  <c r="L163" i="6" s="1"/>
  <c r="B163" i="6"/>
  <c r="AF162" i="6"/>
  <c r="AG162" i="6" s="1"/>
  <c r="AC162" i="6"/>
  <c r="V162" i="6"/>
  <c r="Y162" i="6" s="1"/>
  <c r="Z162" i="6" s="1"/>
  <c r="O162" i="6"/>
  <c r="R162" i="6" s="1"/>
  <c r="S162" i="6" s="1"/>
  <c r="B162" i="6"/>
  <c r="AC161" i="6"/>
  <c r="AF161" i="6" s="1"/>
  <c r="AG161" i="6" s="1"/>
  <c r="V161" i="6"/>
  <c r="Y161" i="6" s="1"/>
  <c r="Z161" i="6" s="1"/>
  <c r="O161" i="6"/>
  <c r="R161" i="6" s="1"/>
  <c r="S161" i="6" s="1"/>
  <c r="B161" i="6"/>
  <c r="AC160" i="6"/>
  <c r="AF160" i="6" s="1"/>
  <c r="AG160" i="6" s="1"/>
  <c r="V160" i="6"/>
  <c r="Y160" i="6" s="1"/>
  <c r="Z160" i="6" s="1"/>
  <c r="O160" i="6"/>
  <c r="R160" i="6" s="1"/>
  <c r="S160" i="6" s="1"/>
  <c r="B160" i="6"/>
  <c r="AC159" i="6"/>
  <c r="AF159" i="6" s="1"/>
  <c r="AG159" i="6" s="1"/>
  <c r="V159" i="6"/>
  <c r="Y159" i="6" s="1"/>
  <c r="Z159" i="6" s="1"/>
  <c r="O159" i="6"/>
  <c r="R159" i="6" s="1"/>
  <c r="S159" i="6" s="1"/>
  <c r="B159" i="6"/>
  <c r="AC158" i="6"/>
  <c r="AF158" i="6" s="1"/>
  <c r="AG158" i="6" s="1"/>
  <c r="V158" i="6"/>
  <c r="Y158" i="6" s="1"/>
  <c r="Z158" i="6" s="1"/>
  <c r="O158" i="6"/>
  <c r="R158" i="6" s="1"/>
  <c r="S158" i="6" s="1"/>
  <c r="B158" i="6"/>
  <c r="AC157" i="6"/>
  <c r="AF157" i="6" s="1"/>
  <c r="AG157" i="6" s="1"/>
  <c r="V157" i="6"/>
  <c r="Y157" i="6" s="1"/>
  <c r="Z157" i="6" s="1"/>
  <c r="O157" i="6"/>
  <c r="R157" i="6" s="1"/>
  <c r="S157" i="6" s="1"/>
  <c r="B157" i="6"/>
  <c r="AC156" i="6"/>
  <c r="AF156" i="6" s="1"/>
  <c r="AG156" i="6" s="1"/>
  <c r="Y156" i="6"/>
  <c r="Z156" i="6" s="1"/>
  <c r="V156" i="6"/>
  <c r="O156" i="6"/>
  <c r="R156" i="6" s="1"/>
  <c r="S156" i="6" s="1"/>
  <c r="H156" i="6"/>
  <c r="K156" i="6" s="1"/>
  <c r="L156" i="6" s="1"/>
  <c r="B156" i="6"/>
  <c r="AC155" i="6"/>
  <c r="AF155" i="6" s="1"/>
  <c r="AG155" i="6" s="1"/>
  <c r="V155" i="6"/>
  <c r="Y155" i="6" s="1"/>
  <c r="Z155" i="6" s="1"/>
  <c r="O155" i="6"/>
  <c r="R155" i="6" s="1"/>
  <c r="S155" i="6" s="1"/>
  <c r="B155" i="6"/>
  <c r="AC154" i="6"/>
  <c r="AF154" i="6" s="1"/>
  <c r="AG154" i="6" s="1"/>
  <c r="V154" i="6"/>
  <c r="Y154" i="6" s="1"/>
  <c r="Z154" i="6" s="1"/>
  <c r="O154" i="6"/>
  <c r="R154" i="6" s="1"/>
  <c r="S154" i="6" s="1"/>
  <c r="H154" i="6"/>
  <c r="K154" i="6" s="1"/>
  <c r="L154" i="6" s="1"/>
  <c r="B154" i="6"/>
  <c r="AC153" i="6"/>
  <c r="AF153" i="6" s="1"/>
  <c r="AG153" i="6" s="1"/>
  <c r="V153" i="6"/>
  <c r="Y153" i="6" s="1"/>
  <c r="Z153" i="6" s="1"/>
  <c r="O153" i="6"/>
  <c r="R153" i="6" s="1"/>
  <c r="S153" i="6" s="1"/>
  <c r="H153" i="6"/>
  <c r="K153" i="6" s="1"/>
  <c r="L153" i="6" s="1"/>
  <c r="B153" i="6"/>
  <c r="AC152" i="6"/>
  <c r="AF152" i="6" s="1"/>
  <c r="AG152" i="6" s="1"/>
  <c r="V152" i="6"/>
  <c r="Y152" i="6" s="1"/>
  <c r="Z152" i="6" s="1"/>
  <c r="O152" i="6"/>
  <c r="R152" i="6" s="1"/>
  <c r="S152" i="6" s="1"/>
  <c r="B152" i="6"/>
  <c r="AC151" i="6"/>
  <c r="AF151" i="6" s="1"/>
  <c r="AG151" i="6" s="1"/>
  <c r="V151" i="6"/>
  <c r="Y151" i="6" s="1"/>
  <c r="Z151" i="6" s="1"/>
  <c r="O151" i="6"/>
  <c r="R151" i="6" s="1"/>
  <c r="S151" i="6" s="1"/>
  <c r="B151" i="6"/>
  <c r="AC150" i="6"/>
  <c r="AF150" i="6" s="1"/>
  <c r="AG150" i="6" s="1"/>
  <c r="Y150" i="6"/>
  <c r="Z150" i="6" s="1"/>
  <c r="V150" i="6"/>
  <c r="R150" i="6"/>
  <c r="S150" i="6" s="1"/>
  <c r="O150" i="6"/>
  <c r="B150" i="6"/>
  <c r="AC149" i="6"/>
  <c r="AF149" i="6" s="1"/>
  <c r="AG149" i="6" s="1"/>
  <c r="V149" i="6"/>
  <c r="Y149" i="6" s="1"/>
  <c r="Z149" i="6" s="1"/>
  <c r="O149" i="6"/>
  <c r="R149" i="6" s="1"/>
  <c r="S149" i="6" s="1"/>
  <c r="B149" i="6"/>
  <c r="AC148" i="6"/>
  <c r="AF148" i="6" s="1"/>
  <c r="AG148" i="6" s="1"/>
  <c r="V148" i="6"/>
  <c r="Y148" i="6" s="1"/>
  <c r="Z148" i="6" s="1"/>
  <c r="O148" i="6"/>
  <c r="R148" i="6" s="1"/>
  <c r="S148" i="6" s="1"/>
  <c r="B148" i="6"/>
  <c r="AC147" i="6"/>
  <c r="AF147" i="6" s="1"/>
  <c r="AG147" i="6" s="1"/>
  <c r="V147" i="6"/>
  <c r="Y147" i="6" s="1"/>
  <c r="Z147" i="6" s="1"/>
  <c r="O147" i="6"/>
  <c r="R147" i="6" s="1"/>
  <c r="S147" i="6" s="1"/>
  <c r="B147" i="6"/>
  <c r="AC146" i="6"/>
  <c r="AF146" i="6" s="1"/>
  <c r="AG146" i="6" s="1"/>
  <c r="V146" i="6"/>
  <c r="Y146" i="6" s="1"/>
  <c r="Z146" i="6" s="1"/>
  <c r="O146" i="6"/>
  <c r="R146" i="6" s="1"/>
  <c r="S146" i="6" s="1"/>
  <c r="B146" i="6"/>
  <c r="AC145" i="6"/>
  <c r="AF145" i="6" s="1"/>
  <c r="AG145" i="6" s="1"/>
  <c r="V145" i="6"/>
  <c r="Y145" i="6" s="1"/>
  <c r="Z145" i="6" s="1"/>
  <c r="O145" i="6"/>
  <c r="R145" i="6" s="1"/>
  <c r="S145" i="6" s="1"/>
  <c r="B145" i="6"/>
  <c r="AC144" i="6"/>
  <c r="AF144" i="6" s="1"/>
  <c r="AG144" i="6" s="1"/>
  <c r="Y144" i="6"/>
  <c r="Z144" i="6" s="1"/>
  <c r="V144" i="6"/>
  <c r="O144" i="6"/>
  <c r="R144" i="6" s="1"/>
  <c r="S144" i="6" s="1"/>
  <c r="B144" i="6"/>
  <c r="AF143" i="6"/>
  <c r="AG143" i="6" s="1"/>
  <c r="AC143" i="6"/>
  <c r="V143" i="6"/>
  <c r="Y143" i="6" s="1"/>
  <c r="Z143" i="6" s="1"/>
  <c r="O143" i="6"/>
  <c r="R143" i="6" s="1"/>
  <c r="S143" i="6" s="1"/>
  <c r="B143" i="6"/>
  <c r="AC142" i="6"/>
  <c r="AF142" i="6" s="1"/>
  <c r="AG142" i="6" s="1"/>
  <c r="V142" i="6"/>
  <c r="Y142" i="6" s="1"/>
  <c r="Z142" i="6" s="1"/>
  <c r="O142" i="6"/>
  <c r="R142" i="6" s="1"/>
  <c r="S142" i="6" s="1"/>
  <c r="B142" i="6"/>
  <c r="AC141" i="6"/>
  <c r="AF141" i="6" s="1"/>
  <c r="AG141" i="6" s="1"/>
  <c r="V141" i="6"/>
  <c r="Y141" i="6" s="1"/>
  <c r="Z141" i="6" s="1"/>
  <c r="R141" i="6"/>
  <c r="S141" i="6" s="1"/>
  <c r="O141" i="6"/>
  <c r="B141" i="6"/>
  <c r="AC140" i="6"/>
  <c r="AF140" i="6" s="1"/>
  <c r="AG140" i="6" s="1"/>
  <c r="V140" i="6"/>
  <c r="Y140" i="6" s="1"/>
  <c r="Z140" i="6" s="1"/>
  <c r="O140" i="6"/>
  <c r="R140" i="6" s="1"/>
  <c r="S140" i="6" s="1"/>
  <c r="B140" i="6"/>
  <c r="AF139" i="6"/>
  <c r="AG139" i="6" s="1"/>
  <c r="AC139" i="6"/>
  <c r="V139" i="6"/>
  <c r="Y139" i="6" s="1"/>
  <c r="Z139" i="6" s="1"/>
  <c r="R139" i="6"/>
  <c r="S139" i="6" s="1"/>
  <c r="O139" i="6"/>
  <c r="B139" i="6"/>
  <c r="AC138" i="6"/>
  <c r="AF138" i="6" s="1"/>
  <c r="AG138" i="6" s="1"/>
  <c r="V138" i="6"/>
  <c r="Y138" i="6" s="1"/>
  <c r="Z138" i="6" s="1"/>
  <c r="O138" i="6"/>
  <c r="R138" i="6" s="1"/>
  <c r="S138" i="6" s="1"/>
  <c r="B138" i="6"/>
  <c r="AC137" i="6"/>
  <c r="AF137" i="6" s="1"/>
  <c r="AG137" i="6" s="1"/>
  <c r="V137" i="6"/>
  <c r="Y137" i="6" s="1"/>
  <c r="Z137" i="6" s="1"/>
  <c r="O137" i="6"/>
  <c r="R137" i="6" s="1"/>
  <c r="S137" i="6" s="1"/>
  <c r="B137" i="6"/>
  <c r="AC136" i="6"/>
  <c r="AF136" i="6" s="1"/>
  <c r="AG136" i="6" s="1"/>
  <c r="V136" i="6"/>
  <c r="Y136" i="6" s="1"/>
  <c r="Z136" i="6" s="1"/>
  <c r="O136" i="6"/>
  <c r="R136" i="6" s="1"/>
  <c r="S136" i="6" s="1"/>
  <c r="B136" i="6"/>
  <c r="AC135" i="6"/>
  <c r="AF135" i="6" s="1"/>
  <c r="AG135" i="6" s="1"/>
  <c r="V135" i="6"/>
  <c r="Y135" i="6" s="1"/>
  <c r="Z135" i="6" s="1"/>
  <c r="O135" i="6"/>
  <c r="R135" i="6" s="1"/>
  <c r="S135" i="6" s="1"/>
  <c r="B135" i="6"/>
  <c r="AF134" i="6"/>
  <c r="AG134" i="6" s="1"/>
  <c r="AC134" i="6"/>
  <c r="V134" i="6"/>
  <c r="Y134" i="6" s="1"/>
  <c r="Z134" i="6" s="1"/>
  <c r="O134" i="6"/>
  <c r="R134" i="6" s="1"/>
  <c r="S134" i="6" s="1"/>
  <c r="B134" i="6"/>
  <c r="AC133" i="6"/>
  <c r="AF133" i="6" s="1"/>
  <c r="AG133" i="6" s="1"/>
  <c r="V133" i="6"/>
  <c r="Y133" i="6" s="1"/>
  <c r="Z133" i="6" s="1"/>
  <c r="O133" i="6"/>
  <c r="R133" i="6" s="1"/>
  <c r="S133" i="6" s="1"/>
  <c r="B133" i="6"/>
  <c r="AC132" i="6"/>
  <c r="AF132" i="6" s="1"/>
  <c r="AG132" i="6" s="1"/>
  <c r="Y132" i="6"/>
  <c r="Z132" i="6" s="1"/>
  <c r="V132" i="6"/>
  <c r="O132" i="6"/>
  <c r="R132" i="6" s="1"/>
  <c r="S132" i="6" s="1"/>
  <c r="B132" i="6"/>
  <c r="AC131" i="6"/>
  <c r="AF131" i="6" s="1"/>
  <c r="AG131" i="6" s="1"/>
  <c r="V131" i="6"/>
  <c r="Y131" i="6" s="1"/>
  <c r="Z131" i="6" s="1"/>
  <c r="O131" i="6"/>
  <c r="R131" i="6" s="1"/>
  <c r="S131" i="6" s="1"/>
  <c r="B131" i="6"/>
  <c r="AC130" i="6"/>
  <c r="AF130" i="6" s="1"/>
  <c r="AG130" i="6" s="1"/>
  <c r="V130" i="6"/>
  <c r="Y130" i="6" s="1"/>
  <c r="Z130" i="6" s="1"/>
  <c r="O130" i="6"/>
  <c r="R130" i="6" s="1"/>
  <c r="S130" i="6" s="1"/>
  <c r="B130" i="6"/>
  <c r="AC129" i="6"/>
  <c r="AF129" i="6" s="1"/>
  <c r="AG129" i="6" s="1"/>
  <c r="V129" i="6"/>
  <c r="Y129" i="6" s="1"/>
  <c r="Z129" i="6" s="1"/>
  <c r="O129" i="6"/>
  <c r="R129" i="6" s="1"/>
  <c r="S129" i="6" s="1"/>
  <c r="H129" i="6"/>
  <c r="K129" i="6" s="1"/>
  <c r="L129" i="6" s="1"/>
  <c r="B129" i="6"/>
  <c r="AC128" i="6"/>
  <c r="AF128" i="6" s="1"/>
  <c r="AG128" i="6" s="1"/>
  <c r="V128" i="6"/>
  <c r="Y128" i="6" s="1"/>
  <c r="Z128" i="6" s="1"/>
  <c r="O128" i="6"/>
  <c r="R128" i="6" s="1"/>
  <c r="S128" i="6" s="1"/>
  <c r="H128" i="6"/>
  <c r="K128" i="6" s="1"/>
  <c r="L128" i="6" s="1"/>
  <c r="B128" i="6"/>
  <c r="AC127" i="6"/>
  <c r="AF127" i="6" s="1"/>
  <c r="AG127" i="6" s="1"/>
  <c r="V127" i="6"/>
  <c r="Y127" i="6" s="1"/>
  <c r="Z127" i="6" s="1"/>
  <c r="R127" i="6"/>
  <c r="S127" i="6" s="1"/>
  <c r="O127" i="6"/>
  <c r="H127" i="6"/>
  <c r="K127" i="6" s="1"/>
  <c r="L127" i="6" s="1"/>
  <c r="B127" i="6"/>
  <c r="AC126" i="6"/>
  <c r="AF126" i="6" s="1"/>
  <c r="AG126" i="6" s="1"/>
  <c r="V126" i="6"/>
  <c r="Y126" i="6" s="1"/>
  <c r="Z126" i="6" s="1"/>
  <c r="O126" i="6"/>
  <c r="R126" i="6" s="1"/>
  <c r="S126" i="6" s="1"/>
  <c r="B126" i="6"/>
  <c r="AC125" i="6"/>
  <c r="AF125" i="6" s="1"/>
  <c r="AG125" i="6" s="1"/>
  <c r="V125" i="6"/>
  <c r="Y125" i="6" s="1"/>
  <c r="Z125" i="6" s="1"/>
  <c r="O125" i="6"/>
  <c r="R125" i="6" s="1"/>
  <c r="S125" i="6" s="1"/>
  <c r="B125" i="6"/>
  <c r="AF124" i="6"/>
  <c r="AG124" i="6" s="1"/>
  <c r="AC124" i="6"/>
  <c r="V124" i="6"/>
  <c r="Y124" i="6" s="1"/>
  <c r="Z124" i="6" s="1"/>
  <c r="O124" i="6"/>
  <c r="R124" i="6" s="1"/>
  <c r="S124" i="6" s="1"/>
  <c r="B124" i="6"/>
  <c r="AC123" i="6"/>
  <c r="AF123" i="6" s="1"/>
  <c r="AG123" i="6" s="1"/>
  <c r="V123" i="6"/>
  <c r="Y123" i="6" s="1"/>
  <c r="Z123" i="6" s="1"/>
  <c r="O123" i="6"/>
  <c r="R123" i="6" s="1"/>
  <c r="S123" i="6" s="1"/>
  <c r="B123" i="6"/>
  <c r="AC122" i="6"/>
  <c r="AF122" i="6" s="1"/>
  <c r="AG122" i="6" s="1"/>
  <c r="V122" i="6"/>
  <c r="Y122" i="6" s="1"/>
  <c r="Z122" i="6" s="1"/>
  <c r="O122" i="6"/>
  <c r="R122" i="6" s="1"/>
  <c r="S122" i="6" s="1"/>
  <c r="B122" i="6"/>
  <c r="AC121" i="6"/>
  <c r="AF121" i="6" s="1"/>
  <c r="AG121" i="6" s="1"/>
  <c r="V121" i="6"/>
  <c r="Y121" i="6" s="1"/>
  <c r="Z121" i="6" s="1"/>
  <c r="O121" i="6"/>
  <c r="R121" i="6" s="1"/>
  <c r="S121" i="6" s="1"/>
  <c r="B121" i="6"/>
  <c r="AC120" i="6"/>
  <c r="AF120" i="6" s="1"/>
  <c r="AG120" i="6" s="1"/>
  <c r="V120" i="6"/>
  <c r="Y120" i="6" s="1"/>
  <c r="Z120" i="6" s="1"/>
  <c r="O120" i="6"/>
  <c r="R120" i="6" s="1"/>
  <c r="S120" i="6" s="1"/>
  <c r="B120" i="6"/>
  <c r="AC119" i="6"/>
  <c r="AF119" i="6" s="1"/>
  <c r="AG119" i="6" s="1"/>
  <c r="V119" i="6"/>
  <c r="Y119" i="6" s="1"/>
  <c r="Z119" i="6" s="1"/>
  <c r="O119" i="6"/>
  <c r="R119" i="6" s="1"/>
  <c r="S119" i="6" s="1"/>
  <c r="B119" i="6"/>
  <c r="AC118" i="6"/>
  <c r="AF118" i="6" s="1"/>
  <c r="AG118" i="6" s="1"/>
  <c r="V118" i="6"/>
  <c r="Y118" i="6" s="1"/>
  <c r="Z118" i="6" s="1"/>
  <c r="O118" i="6"/>
  <c r="R118" i="6" s="1"/>
  <c r="S118" i="6" s="1"/>
  <c r="B118" i="6"/>
  <c r="AC117" i="6"/>
  <c r="AF117" i="6" s="1"/>
  <c r="AG117" i="6" s="1"/>
  <c r="V117" i="6"/>
  <c r="Y117" i="6" s="1"/>
  <c r="Z117" i="6" s="1"/>
  <c r="O117" i="6"/>
  <c r="R117" i="6" s="1"/>
  <c r="S117" i="6" s="1"/>
  <c r="H117" i="6"/>
  <c r="K117" i="6" s="1"/>
  <c r="L117" i="6" s="1"/>
  <c r="B117" i="6"/>
  <c r="AC116" i="6"/>
  <c r="AF116" i="6" s="1"/>
  <c r="AG116" i="6" s="1"/>
  <c r="V116" i="6"/>
  <c r="Y116" i="6" s="1"/>
  <c r="Z116" i="6" s="1"/>
  <c r="O116" i="6"/>
  <c r="R116" i="6" s="1"/>
  <c r="S116" i="6" s="1"/>
  <c r="H116" i="6"/>
  <c r="K116" i="6" s="1"/>
  <c r="L116" i="6" s="1"/>
  <c r="B116" i="6"/>
  <c r="AC115" i="6"/>
  <c r="AF115" i="6" s="1"/>
  <c r="AG115" i="6" s="1"/>
  <c r="V115" i="6"/>
  <c r="Y115" i="6" s="1"/>
  <c r="Z115" i="6" s="1"/>
  <c r="R115" i="6"/>
  <c r="S115" i="6" s="1"/>
  <c r="O115" i="6"/>
  <c r="H115" i="6"/>
  <c r="K115" i="6" s="1"/>
  <c r="L115" i="6" s="1"/>
  <c r="B115" i="6"/>
  <c r="AC114" i="6"/>
  <c r="AF114" i="6" s="1"/>
  <c r="AG114" i="6" s="1"/>
  <c r="V114" i="6"/>
  <c r="Y114" i="6" s="1"/>
  <c r="Z114" i="6" s="1"/>
  <c r="O114" i="6"/>
  <c r="R114" i="6" s="1"/>
  <c r="S114" i="6" s="1"/>
  <c r="B114" i="6"/>
  <c r="AC113" i="6"/>
  <c r="AF113" i="6" s="1"/>
  <c r="AG113" i="6" s="1"/>
  <c r="V113" i="6"/>
  <c r="Y113" i="6" s="1"/>
  <c r="Z113" i="6" s="1"/>
  <c r="O113" i="6"/>
  <c r="R113" i="6" s="1"/>
  <c r="S113" i="6" s="1"/>
  <c r="B113" i="6"/>
  <c r="AF112" i="6"/>
  <c r="AG112" i="6" s="1"/>
  <c r="AC112" i="6"/>
  <c r="V112" i="6"/>
  <c r="Y112" i="6" s="1"/>
  <c r="Z112" i="6" s="1"/>
  <c r="O112" i="6"/>
  <c r="R112" i="6" s="1"/>
  <c r="S112" i="6" s="1"/>
  <c r="B112" i="6"/>
  <c r="AC111" i="6"/>
  <c r="AF111" i="6" s="1"/>
  <c r="AG111" i="6" s="1"/>
  <c r="V111" i="6"/>
  <c r="Y111" i="6" s="1"/>
  <c r="Z111" i="6" s="1"/>
  <c r="O111" i="6"/>
  <c r="R111" i="6" s="1"/>
  <c r="S111" i="6" s="1"/>
  <c r="B111" i="6"/>
  <c r="AC110" i="6"/>
  <c r="AF110" i="6" s="1"/>
  <c r="AG110" i="6" s="1"/>
  <c r="V110" i="6"/>
  <c r="Y110" i="6" s="1"/>
  <c r="Z110" i="6" s="1"/>
  <c r="O110" i="6"/>
  <c r="R110" i="6" s="1"/>
  <c r="S110" i="6" s="1"/>
  <c r="B110" i="6"/>
  <c r="AF109" i="6"/>
  <c r="AG109" i="6" s="1"/>
  <c r="AC109" i="6"/>
  <c r="V109" i="6"/>
  <c r="Y109" i="6" s="1"/>
  <c r="Z109" i="6" s="1"/>
  <c r="O109" i="6"/>
  <c r="R109" i="6" s="1"/>
  <c r="S109" i="6" s="1"/>
  <c r="B109" i="6"/>
  <c r="AC108" i="6"/>
  <c r="AF108" i="6" s="1"/>
  <c r="AG108" i="6" s="1"/>
  <c r="V108" i="6"/>
  <c r="Y108" i="6" s="1"/>
  <c r="Z108" i="6" s="1"/>
  <c r="O108" i="6"/>
  <c r="R108" i="6" s="1"/>
  <c r="S108" i="6" s="1"/>
  <c r="B108" i="6"/>
  <c r="AC107" i="6"/>
  <c r="AF107" i="6" s="1"/>
  <c r="AG107" i="6" s="1"/>
  <c r="V107" i="6"/>
  <c r="Y107" i="6" s="1"/>
  <c r="Z107" i="6" s="1"/>
  <c r="O107" i="6"/>
  <c r="R107" i="6" s="1"/>
  <c r="S107" i="6" s="1"/>
  <c r="B107" i="6"/>
  <c r="AC106" i="6"/>
  <c r="AF106" i="6" s="1"/>
  <c r="AG106" i="6" s="1"/>
  <c r="V106" i="6"/>
  <c r="Y106" i="6" s="1"/>
  <c r="Z106" i="6" s="1"/>
  <c r="O106" i="6"/>
  <c r="R106" i="6" s="1"/>
  <c r="S106" i="6" s="1"/>
  <c r="B106" i="6"/>
  <c r="AC105" i="6"/>
  <c r="AF105" i="6" s="1"/>
  <c r="AG105" i="6" s="1"/>
  <c r="V105" i="6"/>
  <c r="Y105" i="6" s="1"/>
  <c r="Z105" i="6" s="1"/>
  <c r="O105" i="6"/>
  <c r="R105" i="6" s="1"/>
  <c r="S105" i="6" s="1"/>
  <c r="H105" i="6"/>
  <c r="K105" i="6" s="1"/>
  <c r="L105" i="6" s="1"/>
  <c r="B105" i="6"/>
  <c r="AC104" i="6"/>
  <c r="AF104" i="6" s="1"/>
  <c r="AG104" i="6" s="1"/>
  <c r="V104" i="6"/>
  <c r="Y104" i="6" s="1"/>
  <c r="Z104" i="6" s="1"/>
  <c r="O104" i="6"/>
  <c r="R104" i="6" s="1"/>
  <c r="S104" i="6" s="1"/>
  <c r="H104" i="6"/>
  <c r="K104" i="6" s="1"/>
  <c r="L104" i="6" s="1"/>
  <c r="B104" i="6"/>
  <c r="AC103" i="6"/>
  <c r="AF103" i="6" s="1"/>
  <c r="AG103" i="6" s="1"/>
  <c r="V103" i="6"/>
  <c r="Y103" i="6" s="1"/>
  <c r="Z103" i="6" s="1"/>
  <c r="O103" i="6"/>
  <c r="R103" i="6" s="1"/>
  <c r="S103" i="6" s="1"/>
  <c r="H103" i="6"/>
  <c r="K103" i="6" s="1"/>
  <c r="L103" i="6" s="1"/>
  <c r="B103" i="6"/>
  <c r="AF102" i="6"/>
  <c r="AG102" i="6" s="1"/>
  <c r="AC102" i="6"/>
  <c r="Z102" i="6"/>
  <c r="V102" i="6"/>
  <c r="Y102" i="6" s="1"/>
  <c r="O102" i="6"/>
  <c r="R102" i="6" s="1"/>
  <c r="S102" i="6" s="1"/>
  <c r="B102" i="6"/>
  <c r="AC101" i="6"/>
  <c r="AF101" i="6" s="1"/>
  <c r="AG101" i="6" s="1"/>
  <c r="V101" i="6"/>
  <c r="Y101" i="6" s="1"/>
  <c r="Z101" i="6" s="1"/>
  <c r="O101" i="6"/>
  <c r="R101" i="6" s="1"/>
  <c r="S101" i="6" s="1"/>
  <c r="B101" i="6"/>
  <c r="AC100" i="6"/>
  <c r="AF100" i="6" s="1"/>
  <c r="AG100" i="6" s="1"/>
  <c r="V100" i="6"/>
  <c r="Y100" i="6" s="1"/>
  <c r="Z100" i="6" s="1"/>
  <c r="O100" i="6"/>
  <c r="R100" i="6" s="1"/>
  <c r="S100" i="6" s="1"/>
  <c r="B100" i="6"/>
  <c r="AC99" i="6"/>
  <c r="AF99" i="6" s="1"/>
  <c r="AG99" i="6" s="1"/>
  <c r="V99" i="6"/>
  <c r="Y99" i="6" s="1"/>
  <c r="Z99" i="6" s="1"/>
  <c r="O99" i="6"/>
  <c r="R99" i="6" s="1"/>
  <c r="S99" i="6" s="1"/>
  <c r="B99" i="6"/>
  <c r="AC98" i="6"/>
  <c r="AF98" i="6" s="1"/>
  <c r="AG98" i="6" s="1"/>
  <c r="V98" i="6"/>
  <c r="Y98" i="6" s="1"/>
  <c r="Z98" i="6" s="1"/>
  <c r="O98" i="6"/>
  <c r="R98" i="6" s="1"/>
  <c r="S98" i="6" s="1"/>
  <c r="B98" i="6"/>
  <c r="AC97" i="6"/>
  <c r="AF97" i="6" s="1"/>
  <c r="AG97" i="6" s="1"/>
  <c r="V97" i="6"/>
  <c r="Y97" i="6" s="1"/>
  <c r="Z97" i="6" s="1"/>
  <c r="O97" i="6"/>
  <c r="R97" i="6" s="1"/>
  <c r="S97" i="6" s="1"/>
  <c r="B97" i="6"/>
  <c r="AC96" i="6"/>
  <c r="AF96" i="6" s="1"/>
  <c r="AG96" i="6" s="1"/>
  <c r="V96" i="6"/>
  <c r="Y96" i="6" s="1"/>
  <c r="Z96" i="6" s="1"/>
  <c r="O96" i="6"/>
  <c r="R96" i="6" s="1"/>
  <c r="S96" i="6" s="1"/>
  <c r="B96" i="6"/>
  <c r="AC95" i="6"/>
  <c r="AF95" i="6" s="1"/>
  <c r="AG95" i="6" s="1"/>
  <c r="V95" i="6"/>
  <c r="Y95" i="6" s="1"/>
  <c r="Z95" i="6" s="1"/>
  <c r="O95" i="6"/>
  <c r="R95" i="6" s="1"/>
  <c r="S95" i="6" s="1"/>
  <c r="B95" i="6"/>
  <c r="AC94" i="6"/>
  <c r="AF94" i="6" s="1"/>
  <c r="AG94" i="6" s="1"/>
  <c r="V94" i="6"/>
  <c r="Y94" i="6" s="1"/>
  <c r="Z94" i="6" s="1"/>
  <c r="O94" i="6"/>
  <c r="R94" i="6" s="1"/>
  <c r="S94" i="6" s="1"/>
  <c r="B94" i="6"/>
  <c r="AC93" i="6"/>
  <c r="AF93" i="6" s="1"/>
  <c r="AG93" i="6" s="1"/>
  <c r="V93" i="6"/>
  <c r="Y93" i="6" s="1"/>
  <c r="Z93" i="6" s="1"/>
  <c r="O93" i="6"/>
  <c r="R93" i="6" s="1"/>
  <c r="S93" i="6" s="1"/>
  <c r="H93" i="6"/>
  <c r="K93" i="6" s="1"/>
  <c r="L93" i="6" s="1"/>
  <c r="B93" i="6"/>
  <c r="AC92" i="6"/>
  <c r="AF92" i="6" s="1"/>
  <c r="AG92" i="6" s="1"/>
  <c r="V92" i="6"/>
  <c r="Y92" i="6" s="1"/>
  <c r="Z92" i="6" s="1"/>
  <c r="O92" i="6"/>
  <c r="R92" i="6" s="1"/>
  <c r="S92" i="6" s="1"/>
  <c r="H92" i="6"/>
  <c r="K92" i="6" s="1"/>
  <c r="L92" i="6" s="1"/>
  <c r="B92" i="6"/>
  <c r="AC91" i="6"/>
  <c r="AF91" i="6" s="1"/>
  <c r="AG91" i="6" s="1"/>
  <c r="V91" i="6"/>
  <c r="Y91" i="6" s="1"/>
  <c r="Z91" i="6" s="1"/>
  <c r="O91" i="6"/>
  <c r="R91" i="6" s="1"/>
  <c r="S91" i="6" s="1"/>
  <c r="H91" i="6"/>
  <c r="K91" i="6" s="1"/>
  <c r="L91" i="6" s="1"/>
  <c r="B91" i="6"/>
  <c r="AG90" i="6"/>
  <c r="AC90" i="6"/>
  <c r="AF90" i="6" s="1"/>
  <c r="V90" i="6"/>
  <c r="Y90" i="6" s="1"/>
  <c r="Z90" i="6" s="1"/>
  <c r="O90" i="6"/>
  <c r="R90" i="6" s="1"/>
  <c r="S90" i="6" s="1"/>
  <c r="B90" i="6"/>
  <c r="AC89" i="6"/>
  <c r="AF89" i="6" s="1"/>
  <c r="AG89" i="6" s="1"/>
  <c r="V89" i="6"/>
  <c r="Y89" i="6" s="1"/>
  <c r="Z89" i="6" s="1"/>
  <c r="O89" i="6"/>
  <c r="R89" i="6" s="1"/>
  <c r="S89" i="6" s="1"/>
  <c r="H89" i="6"/>
  <c r="K89" i="6" s="1"/>
  <c r="L89" i="6" s="1"/>
  <c r="B89" i="6"/>
  <c r="AC88" i="6"/>
  <c r="AF88" i="6" s="1"/>
  <c r="AG88" i="6" s="1"/>
  <c r="V88" i="6"/>
  <c r="Y88" i="6" s="1"/>
  <c r="Z88" i="6" s="1"/>
  <c r="O88" i="6"/>
  <c r="R88" i="6" s="1"/>
  <c r="S88" i="6" s="1"/>
  <c r="B88" i="6"/>
  <c r="AC87" i="6"/>
  <c r="AF87" i="6" s="1"/>
  <c r="AG87" i="6" s="1"/>
  <c r="V87" i="6"/>
  <c r="Y87" i="6" s="1"/>
  <c r="Z87" i="6" s="1"/>
  <c r="O87" i="6"/>
  <c r="R87" i="6" s="1"/>
  <c r="S87" i="6" s="1"/>
  <c r="B87" i="6"/>
  <c r="AC86" i="6"/>
  <c r="AF86" i="6" s="1"/>
  <c r="AG86" i="6" s="1"/>
  <c r="V86" i="6"/>
  <c r="Y86" i="6" s="1"/>
  <c r="Z86" i="6" s="1"/>
  <c r="O86" i="6"/>
  <c r="R86" i="6" s="1"/>
  <c r="S86" i="6" s="1"/>
  <c r="B86" i="6"/>
  <c r="AC85" i="6"/>
  <c r="AF85" i="6" s="1"/>
  <c r="AG85" i="6" s="1"/>
  <c r="V85" i="6"/>
  <c r="Y85" i="6" s="1"/>
  <c r="Z85" i="6" s="1"/>
  <c r="O85" i="6"/>
  <c r="R85" i="6" s="1"/>
  <c r="S85" i="6" s="1"/>
  <c r="B85" i="6"/>
  <c r="AC84" i="6"/>
  <c r="AF84" i="6" s="1"/>
  <c r="AG84" i="6" s="1"/>
  <c r="V84" i="6"/>
  <c r="Y84" i="6" s="1"/>
  <c r="Z84" i="6" s="1"/>
  <c r="O84" i="6"/>
  <c r="R84" i="6" s="1"/>
  <c r="S84" i="6" s="1"/>
  <c r="B84" i="6"/>
  <c r="AC83" i="6"/>
  <c r="AF83" i="6" s="1"/>
  <c r="AG83" i="6" s="1"/>
  <c r="V83" i="6"/>
  <c r="Y83" i="6" s="1"/>
  <c r="Z83" i="6" s="1"/>
  <c r="O83" i="6"/>
  <c r="R83" i="6" s="1"/>
  <c r="S83" i="6" s="1"/>
  <c r="B83" i="6"/>
  <c r="AC82" i="6"/>
  <c r="AF82" i="6" s="1"/>
  <c r="AG82" i="6" s="1"/>
  <c r="V82" i="6"/>
  <c r="Y82" i="6" s="1"/>
  <c r="Z82" i="6" s="1"/>
  <c r="O82" i="6"/>
  <c r="R82" i="6" s="1"/>
  <c r="S82" i="6" s="1"/>
  <c r="B82" i="6"/>
  <c r="AC81" i="6"/>
  <c r="AF81" i="6" s="1"/>
  <c r="AG81" i="6" s="1"/>
  <c r="V81" i="6"/>
  <c r="Y81" i="6" s="1"/>
  <c r="Z81" i="6" s="1"/>
  <c r="O81" i="6"/>
  <c r="R81" i="6" s="1"/>
  <c r="S81" i="6" s="1"/>
  <c r="H81" i="6"/>
  <c r="K81" i="6" s="1"/>
  <c r="L81" i="6" s="1"/>
  <c r="B81" i="6"/>
  <c r="AC80" i="6"/>
  <c r="AF80" i="6" s="1"/>
  <c r="AG80" i="6" s="1"/>
  <c r="V80" i="6"/>
  <c r="Y80" i="6" s="1"/>
  <c r="Z80" i="6" s="1"/>
  <c r="O80" i="6"/>
  <c r="R80" i="6" s="1"/>
  <c r="S80" i="6" s="1"/>
  <c r="H80" i="6"/>
  <c r="K80" i="6" s="1"/>
  <c r="L80" i="6" s="1"/>
  <c r="B80" i="6"/>
  <c r="AC79" i="6"/>
  <c r="AF79" i="6" s="1"/>
  <c r="AG79" i="6" s="1"/>
  <c r="V79" i="6"/>
  <c r="Y79" i="6" s="1"/>
  <c r="Z79" i="6" s="1"/>
  <c r="R79" i="6"/>
  <c r="S79" i="6" s="1"/>
  <c r="O79" i="6"/>
  <c r="H79" i="6"/>
  <c r="K79" i="6" s="1"/>
  <c r="L79" i="6" s="1"/>
  <c r="B79" i="6"/>
  <c r="AC78" i="6"/>
  <c r="AF78" i="6" s="1"/>
  <c r="AG78" i="6" s="1"/>
  <c r="V78" i="6"/>
  <c r="Y78" i="6" s="1"/>
  <c r="Z78" i="6" s="1"/>
  <c r="O78" i="6"/>
  <c r="R78" i="6" s="1"/>
  <c r="S78" i="6" s="1"/>
  <c r="B78" i="6"/>
  <c r="AC77" i="6"/>
  <c r="AF77" i="6" s="1"/>
  <c r="AG77" i="6" s="1"/>
  <c r="V77" i="6"/>
  <c r="Y77" i="6" s="1"/>
  <c r="Z77" i="6" s="1"/>
  <c r="O77" i="6"/>
  <c r="R77" i="6" s="1"/>
  <c r="S77" i="6" s="1"/>
  <c r="H77" i="6"/>
  <c r="K77" i="6" s="1"/>
  <c r="L77" i="6" s="1"/>
  <c r="B77" i="6"/>
  <c r="AC76" i="6"/>
  <c r="AF76" i="6" s="1"/>
  <c r="AG76" i="6" s="1"/>
  <c r="V76" i="6"/>
  <c r="Y76" i="6" s="1"/>
  <c r="Z76" i="6" s="1"/>
  <c r="O76" i="6"/>
  <c r="R76" i="6" s="1"/>
  <c r="S76" i="6" s="1"/>
  <c r="B76" i="6"/>
  <c r="AF75" i="6"/>
  <c r="AG75" i="6" s="1"/>
  <c r="AC75" i="6"/>
  <c r="V75" i="6"/>
  <c r="Y75" i="6" s="1"/>
  <c r="Z75" i="6" s="1"/>
  <c r="O75" i="6"/>
  <c r="R75" i="6" s="1"/>
  <c r="S75" i="6" s="1"/>
  <c r="B75" i="6"/>
  <c r="AC74" i="6"/>
  <c r="AF74" i="6" s="1"/>
  <c r="AG74" i="6" s="1"/>
  <c r="V74" i="6"/>
  <c r="Y74" i="6" s="1"/>
  <c r="Z74" i="6" s="1"/>
  <c r="O74" i="6"/>
  <c r="R74" i="6" s="1"/>
  <c r="S74" i="6" s="1"/>
  <c r="H74" i="6"/>
  <c r="K74" i="6" s="1"/>
  <c r="L74" i="6" s="1"/>
  <c r="B74" i="6"/>
  <c r="AC73" i="6"/>
  <c r="AF73" i="6" s="1"/>
  <c r="AG73" i="6" s="1"/>
  <c r="V73" i="6"/>
  <c r="Y73" i="6" s="1"/>
  <c r="Z73" i="6" s="1"/>
  <c r="R73" i="6"/>
  <c r="S73" i="6" s="1"/>
  <c r="O73" i="6"/>
  <c r="B73" i="6"/>
  <c r="AC72" i="6"/>
  <c r="AF72" i="6" s="1"/>
  <c r="AG72" i="6" s="1"/>
  <c r="Y72" i="6"/>
  <c r="Z72" i="6" s="1"/>
  <c r="V72" i="6"/>
  <c r="O72" i="6"/>
  <c r="R72" i="6" s="1"/>
  <c r="S72" i="6" s="1"/>
  <c r="B72" i="6"/>
  <c r="AC71" i="6"/>
  <c r="AF71" i="6" s="1"/>
  <c r="AG71" i="6" s="1"/>
  <c r="V71" i="6"/>
  <c r="Y71" i="6" s="1"/>
  <c r="Z71" i="6" s="1"/>
  <c r="O71" i="6"/>
  <c r="R71" i="6" s="1"/>
  <c r="S71" i="6" s="1"/>
  <c r="B71" i="6"/>
  <c r="AC70" i="6"/>
  <c r="AF70" i="6" s="1"/>
  <c r="AG70" i="6" s="1"/>
  <c r="V70" i="6"/>
  <c r="Y70" i="6" s="1"/>
  <c r="Z70" i="6" s="1"/>
  <c r="O70" i="6"/>
  <c r="R70" i="6" s="1"/>
  <c r="S70" i="6" s="1"/>
  <c r="B70" i="6"/>
  <c r="AC69" i="6"/>
  <c r="AF69" i="6" s="1"/>
  <c r="AG69" i="6" s="1"/>
  <c r="V69" i="6"/>
  <c r="Y69" i="6" s="1"/>
  <c r="Z69" i="6" s="1"/>
  <c r="O69" i="6"/>
  <c r="R69" i="6" s="1"/>
  <c r="S69" i="6" s="1"/>
  <c r="H69" i="6"/>
  <c r="K69" i="6" s="1"/>
  <c r="L69" i="6" s="1"/>
  <c r="B69" i="6"/>
  <c r="AC68" i="6"/>
  <c r="AF68" i="6" s="1"/>
  <c r="AG68" i="6" s="1"/>
  <c r="V68" i="6"/>
  <c r="Y68" i="6" s="1"/>
  <c r="Z68" i="6" s="1"/>
  <c r="O68" i="6"/>
  <c r="R68" i="6" s="1"/>
  <c r="S68" i="6" s="1"/>
  <c r="H68" i="6"/>
  <c r="K68" i="6" s="1"/>
  <c r="L68" i="6" s="1"/>
  <c r="B68" i="6"/>
  <c r="AC67" i="6"/>
  <c r="AF67" i="6" s="1"/>
  <c r="AG67" i="6" s="1"/>
  <c r="Y67" i="6"/>
  <c r="Z67" i="6" s="1"/>
  <c r="V67" i="6"/>
  <c r="O67" i="6"/>
  <c r="R67" i="6" s="1"/>
  <c r="S67" i="6" s="1"/>
  <c r="H67" i="6"/>
  <c r="K67" i="6" s="1"/>
  <c r="L67" i="6" s="1"/>
  <c r="B67" i="6"/>
  <c r="AC66" i="6"/>
  <c r="AF66" i="6" s="1"/>
  <c r="AG66" i="6" s="1"/>
  <c r="O66" i="6"/>
  <c r="R66" i="6" s="1"/>
  <c r="S66" i="6" s="1"/>
  <c r="B66" i="6"/>
  <c r="AC65" i="6"/>
  <c r="AF65" i="6" s="1"/>
  <c r="AG65" i="6" s="1"/>
  <c r="O65" i="6"/>
  <c r="R65" i="6" s="1"/>
  <c r="S65" i="6" s="1"/>
  <c r="H65" i="6"/>
  <c r="K65" i="6" s="1"/>
  <c r="L65" i="6" s="1"/>
  <c r="B65" i="6"/>
  <c r="AF64" i="6"/>
  <c r="AG64" i="6" s="1"/>
  <c r="AC64" i="6"/>
  <c r="O64" i="6"/>
  <c r="R64" i="6" s="1"/>
  <c r="S64" i="6" s="1"/>
  <c r="B64" i="6"/>
  <c r="AC63" i="6"/>
  <c r="AF63" i="6" s="1"/>
  <c r="AG63" i="6" s="1"/>
  <c r="V63" i="6"/>
  <c r="Y63" i="6" s="1"/>
  <c r="Z63" i="6" s="1"/>
  <c r="R63" i="6"/>
  <c r="S63" i="6" s="1"/>
  <c r="O63" i="6"/>
  <c r="B63" i="6"/>
  <c r="AC62" i="6"/>
  <c r="AF62" i="6" s="1"/>
  <c r="AG62" i="6" s="1"/>
  <c r="V62" i="6"/>
  <c r="Y62" i="6" s="1"/>
  <c r="Z62" i="6" s="1"/>
  <c r="O62" i="6"/>
  <c r="R62" i="6" s="1"/>
  <c r="S62" i="6" s="1"/>
  <c r="H62" i="6"/>
  <c r="K62" i="6" s="1"/>
  <c r="L62" i="6" s="1"/>
  <c r="B62" i="6"/>
  <c r="AC61" i="6"/>
  <c r="AF61" i="6" s="1"/>
  <c r="AG61" i="6" s="1"/>
  <c r="V61" i="6"/>
  <c r="Y61" i="6" s="1"/>
  <c r="Z61" i="6" s="1"/>
  <c r="O61" i="6"/>
  <c r="R61" i="6" s="1"/>
  <c r="S61" i="6" s="1"/>
  <c r="H61" i="6"/>
  <c r="K61" i="6" s="1"/>
  <c r="L61" i="6" s="1"/>
  <c r="B61" i="6"/>
  <c r="AC60" i="6"/>
  <c r="AF60" i="6" s="1"/>
  <c r="AG60" i="6" s="1"/>
  <c r="O60" i="6"/>
  <c r="R60" i="6" s="1"/>
  <c r="S60" i="6" s="1"/>
  <c r="B60" i="6"/>
  <c r="AC59" i="6"/>
  <c r="AF59" i="6" s="1"/>
  <c r="AG59" i="6" s="1"/>
  <c r="V59" i="6"/>
  <c r="Y59" i="6" s="1"/>
  <c r="Z59" i="6" s="1"/>
  <c r="O59" i="6"/>
  <c r="R59" i="6" s="1"/>
  <c r="S59" i="6" s="1"/>
  <c r="B59" i="6"/>
  <c r="AC58" i="6"/>
  <c r="AF58" i="6" s="1"/>
  <c r="AG58" i="6" s="1"/>
  <c r="O58" i="6"/>
  <c r="R58" i="6" s="1"/>
  <c r="S58" i="6" s="1"/>
  <c r="B58" i="6"/>
  <c r="AC57" i="6"/>
  <c r="AF57" i="6" s="1"/>
  <c r="AG57" i="6" s="1"/>
  <c r="O57" i="6"/>
  <c r="R57" i="6" s="1"/>
  <c r="S57" i="6" s="1"/>
  <c r="H57" i="6"/>
  <c r="K57" i="6" s="1"/>
  <c r="L57" i="6" s="1"/>
  <c r="B57" i="6"/>
  <c r="AC56" i="6"/>
  <c r="AF56" i="6" s="1"/>
  <c r="AG56" i="6" s="1"/>
  <c r="V56" i="6"/>
  <c r="Y56" i="6" s="1"/>
  <c r="Z56" i="6" s="1"/>
  <c r="O56" i="6"/>
  <c r="R56" i="6" s="1"/>
  <c r="S56" i="6" s="1"/>
  <c r="H56" i="6"/>
  <c r="K56" i="6" s="1"/>
  <c r="L56" i="6" s="1"/>
  <c r="B56" i="6"/>
  <c r="AC55" i="6"/>
  <c r="AF55" i="6" s="1"/>
  <c r="AG55" i="6" s="1"/>
  <c r="O55" i="6"/>
  <c r="R55" i="6" s="1"/>
  <c r="S55" i="6" s="1"/>
  <c r="H55" i="6"/>
  <c r="K55" i="6" s="1"/>
  <c r="L55" i="6" s="1"/>
  <c r="B55" i="6"/>
  <c r="AC54" i="6"/>
  <c r="AF54" i="6" s="1"/>
  <c r="AG54" i="6" s="1"/>
  <c r="O54" i="6"/>
  <c r="R54" i="6" s="1"/>
  <c r="S54" i="6" s="1"/>
  <c r="B54" i="6"/>
  <c r="AC53" i="6"/>
  <c r="AF53" i="6" s="1"/>
  <c r="AG53" i="6" s="1"/>
  <c r="O53" i="6"/>
  <c r="R53" i="6" s="1"/>
  <c r="S53" i="6" s="1"/>
  <c r="H53" i="6"/>
  <c r="K53" i="6" s="1"/>
  <c r="L53" i="6" s="1"/>
  <c r="B53" i="6"/>
  <c r="AC52" i="6"/>
  <c r="AF52" i="6" s="1"/>
  <c r="AG52" i="6" s="1"/>
  <c r="O52" i="6"/>
  <c r="R52" i="6" s="1"/>
  <c r="S52" i="6" s="1"/>
  <c r="H52" i="6"/>
  <c r="K52" i="6" s="1"/>
  <c r="L52" i="6" s="1"/>
  <c r="B52" i="6"/>
  <c r="AC51" i="6"/>
  <c r="AF51" i="6" s="1"/>
  <c r="AG51" i="6" s="1"/>
  <c r="V51" i="6"/>
  <c r="Y51" i="6" s="1"/>
  <c r="Z51" i="6" s="1"/>
  <c r="O51" i="6"/>
  <c r="R51" i="6" s="1"/>
  <c r="S51" i="6" s="1"/>
  <c r="B51" i="6"/>
  <c r="AC50" i="6"/>
  <c r="AF50" i="6" s="1"/>
  <c r="AG50" i="6" s="1"/>
  <c r="V50" i="6"/>
  <c r="Y50" i="6" s="1"/>
  <c r="Z50" i="6" s="1"/>
  <c r="O50" i="6"/>
  <c r="R50" i="6" s="1"/>
  <c r="S50" i="6" s="1"/>
  <c r="H50" i="6"/>
  <c r="K50" i="6" s="1"/>
  <c r="L50" i="6" s="1"/>
  <c r="B50" i="6"/>
  <c r="AC49" i="6"/>
  <c r="AF49" i="6" s="1"/>
  <c r="AG49" i="6" s="1"/>
  <c r="V49" i="6"/>
  <c r="Y49" i="6" s="1"/>
  <c r="Z49" i="6" s="1"/>
  <c r="O49" i="6"/>
  <c r="R49" i="6" s="1"/>
  <c r="S49" i="6" s="1"/>
  <c r="H49" i="6"/>
  <c r="K49" i="6" s="1"/>
  <c r="L49" i="6" s="1"/>
  <c r="B49" i="6"/>
  <c r="AC48" i="6"/>
  <c r="AF48" i="6" s="1"/>
  <c r="AG48" i="6" s="1"/>
  <c r="O48" i="6"/>
  <c r="R48" i="6" s="1"/>
  <c r="S48" i="6" s="1"/>
  <c r="B48" i="6"/>
  <c r="AC47" i="6"/>
  <c r="AF47" i="6" s="1"/>
  <c r="AG47" i="6" s="1"/>
  <c r="V47" i="6"/>
  <c r="Y47" i="6" s="1"/>
  <c r="Z47" i="6" s="1"/>
  <c r="O47" i="6"/>
  <c r="R47" i="6" s="1"/>
  <c r="S47" i="6" s="1"/>
  <c r="B47" i="6"/>
  <c r="AC46" i="6"/>
  <c r="AF46" i="6" s="1"/>
  <c r="AG46" i="6" s="1"/>
  <c r="O46" i="6"/>
  <c r="R46" i="6" s="1"/>
  <c r="S46" i="6" s="1"/>
  <c r="B46" i="6"/>
  <c r="AC45" i="6"/>
  <c r="AF45" i="6" s="1"/>
  <c r="AG45" i="6" s="1"/>
  <c r="O45" i="6"/>
  <c r="R45" i="6" s="1"/>
  <c r="S45" i="6" s="1"/>
  <c r="H45" i="6"/>
  <c r="K45" i="6" s="1"/>
  <c r="L45" i="6" s="1"/>
  <c r="B45" i="6"/>
  <c r="AC44" i="6"/>
  <c r="AF44" i="6" s="1"/>
  <c r="AG44" i="6" s="1"/>
  <c r="V44" i="6"/>
  <c r="Y44" i="6" s="1"/>
  <c r="Z44" i="6" s="1"/>
  <c r="O44" i="6"/>
  <c r="R44" i="6" s="1"/>
  <c r="S44" i="6" s="1"/>
  <c r="H44" i="6"/>
  <c r="K44" i="6" s="1"/>
  <c r="L44" i="6" s="1"/>
  <c r="B44" i="6"/>
  <c r="AC43" i="6"/>
  <c r="AF43" i="6" s="1"/>
  <c r="AG43" i="6" s="1"/>
  <c r="O43" i="6"/>
  <c r="R43" i="6" s="1"/>
  <c r="S43" i="6" s="1"/>
  <c r="H43" i="6"/>
  <c r="K43" i="6" s="1"/>
  <c r="L43" i="6" s="1"/>
  <c r="B43" i="6"/>
  <c r="AC42" i="6"/>
  <c r="AF42" i="6" s="1"/>
  <c r="AG42" i="6" s="1"/>
  <c r="O42" i="6"/>
  <c r="R42" i="6" s="1"/>
  <c r="S42" i="6" s="1"/>
  <c r="H42" i="6"/>
  <c r="K42" i="6" s="1"/>
  <c r="L42" i="6" s="1"/>
  <c r="B42" i="6"/>
  <c r="AC41" i="6"/>
  <c r="AF41" i="6" s="1"/>
  <c r="AG41" i="6" s="1"/>
  <c r="O41" i="6"/>
  <c r="R41" i="6" s="1"/>
  <c r="S41" i="6" s="1"/>
  <c r="H41" i="6"/>
  <c r="K41" i="6" s="1"/>
  <c r="L41" i="6" s="1"/>
  <c r="B41" i="6"/>
  <c r="AC40" i="6"/>
  <c r="AF40" i="6" s="1"/>
  <c r="AG40" i="6" s="1"/>
  <c r="O40" i="6"/>
  <c r="R40" i="6" s="1"/>
  <c r="S40" i="6" s="1"/>
  <c r="H40" i="6"/>
  <c r="K40" i="6" s="1"/>
  <c r="L40" i="6" s="1"/>
  <c r="B40" i="6"/>
  <c r="AC39" i="6"/>
  <c r="AF39" i="6" s="1"/>
  <c r="AG39" i="6" s="1"/>
  <c r="V39" i="6"/>
  <c r="Y39" i="6" s="1"/>
  <c r="Z39" i="6" s="1"/>
  <c r="O39" i="6"/>
  <c r="R39" i="6" s="1"/>
  <c r="S39" i="6" s="1"/>
  <c r="B39" i="6"/>
  <c r="AC38" i="6"/>
  <c r="AF38" i="6" s="1"/>
  <c r="AG38" i="6" s="1"/>
  <c r="V38" i="6"/>
  <c r="Y38" i="6" s="1"/>
  <c r="Z38" i="6" s="1"/>
  <c r="O38" i="6"/>
  <c r="R38" i="6" s="1"/>
  <c r="S38" i="6" s="1"/>
  <c r="H38" i="6"/>
  <c r="K38" i="6" s="1"/>
  <c r="L38" i="6" s="1"/>
  <c r="B38" i="6"/>
  <c r="AC37" i="6"/>
  <c r="AF37" i="6" s="1"/>
  <c r="AG37" i="6" s="1"/>
  <c r="V37" i="6"/>
  <c r="Y37" i="6" s="1"/>
  <c r="Z37" i="6" s="1"/>
  <c r="R37" i="6"/>
  <c r="S37" i="6" s="1"/>
  <c r="O37" i="6"/>
  <c r="H37" i="6"/>
  <c r="K37" i="6" s="1"/>
  <c r="L37" i="6" s="1"/>
  <c r="B37" i="6"/>
  <c r="AC36" i="6"/>
  <c r="AF36" i="6" s="1"/>
  <c r="AG36" i="6" s="1"/>
  <c r="O36" i="6"/>
  <c r="R36" i="6" s="1"/>
  <c r="S36" i="6" s="1"/>
  <c r="B36" i="6"/>
  <c r="AC35" i="6"/>
  <c r="AF35" i="6" s="1"/>
  <c r="AG35" i="6" s="1"/>
  <c r="V35" i="6"/>
  <c r="Y35" i="6" s="1"/>
  <c r="Z35" i="6" s="1"/>
  <c r="O35" i="6"/>
  <c r="R35" i="6" s="1"/>
  <c r="S35" i="6" s="1"/>
  <c r="H35" i="6"/>
  <c r="K35" i="6" s="1"/>
  <c r="L35" i="6" s="1"/>
  <c r="B35" i="6"/>
  <c r="AC34" i="6"/>
  <c r="AF34" i="6" s="1"/>
  <c r="AG34" i="6" s="1"/>
  <c r="O34" i="6"/>
  <c r="R34" i="6" s="1"/>
  <c r="S34" i="6" s="1"/>
  <c r="B34" i="6"/>
  <c r="AC33" i="6"/>
  <c r="AF33" i="6" s="1"/>
  <c r="AG33" i="6" s="1"/>
  <c r="O33" i="6"/>
  <c r="R33" i="6" s="1"/>
  <c r="S33" i="6" s="1"/>
  <c r="H33" i="6"/>
  <c r="K33" i="6" s="1"/>
  <c r="L33" i="6" s="1"/>
  <c r="B33" i="6"/>
  <c r="AC32" i="6"/>
  <c r="AF32" i="6" s="1"/>
  <c r="AG32" i="6" s="1"/>
  <c r="V32" i="6"/>
  <c r="Y32" i="6" s="1"/>
  <c r="Z32" i="6" s="1"/>
  <c r="O32" i="6"/>
  <c r="R32" i="6" s="1"/>
  <c r="S32" i="6" s="1"/>
  <c r="H32" i="6"/>
  <c r="K32" i="6" s="1"/>
  <c r="L32" i="6" s="1"/>
  <c r="B32" i="6"/>
  <c r="AC31" i="6"/>
  <c r="AF31" i="6" s="1"/>
  <c r="AG31" i="6" s="1"/>
  <c r="V31" i="6"/>
  <c r="Y31" i="6" s="1"/>
  <c r="Z31" i="6" s="1"/>
  <c r="O31" i="6"/>
  <c r="R31" i="6" s="1"/>
  <c r="S31" i="6" s="1"/>
  <c r="H31" i="6"/>
  <c r="K31" i="6" s="1"/>
  <c r="L31" i="6" s="1"/>
  <c r="B31" i="6"/>
  <c r="AC30" i="6"/>
  <c r="AF30" i="6" s="1"/>
  <c r="AG30" i="6" s="1"/>
  <c r="O30" i="6"/>
  <c r="R30" i="6" s="1"/>
  <c r="S30" i="6" s="1"/>
  <c r="H30" i="6"/>
  <c r="K30" i="6" s="1"/>
  <c r="L30" i="6" s="1"/>
  <c r="B30" i="6"/>
  <c r="AC29" i="6"/>
  <c r="AF29" i="6" s="1"/>
  <c r="AG29" i="6" s="1"/>
  <c r="O29" i="6"/>
  <c r="R29" i="6" s="1"/>
  <c r="S29" i="6" s="1"/>
  <c r="H29" i="6"/>
  <c r="K29" i="6" s="1"/>
  <c r="L29" i="6" s="1"/>
  <c r="B29" i="6"/>
  <c r="AC28" i="6"/>
  <c r="AF28" i="6" s="1"/>
  <c r="AG28" i="6" s="1"/>
  <c r="O28" i="6"/>
  <c r="R28" i="6" s="1"/>
  <c r="S28" i="6" s="1"/>
  <c r="H28" i="6"/>
  <c r="K28" i="6" s="1"/>
  <c r="L28" i="6" s="1"/>
  <c r="B28" i="6"/>
  <c r="AF27" i="6"/>
  <c r="AG27" i="6" s="1"/>
  <c r="AC27" i="6"/>
  <c r="V27" i="6"/>
  <c r="Y27" i="6" s="1"/>
  <c r="Z27" i="6" s="1"/>
  <c r="O27" i="6"/>
  <c r="R27" i="6" s="1"/>
  <c r="S27" i="6" s="1"/>
  <c r="H27" i="6"/>
  <c r="K27" i="6" s="1"/>
  <c r="L27" i="6" s="1"/>
  <c r="B27" i="6"/>
  <c r="AC26" i="6"/>
  <c r="AF26" i="6" s="1"/>
  <c r="AG26" i="6" s="1"/>
  <c r="V26" i="6"/>
  <c r="Y26" i="6" s="1"/>
  <c r="Z26" i="6" s="1"/>
  <c r="O26" i="6"/>
  <c r="R26" i="6" s="1"/>
  <c r="S26" i="6" s="1"/>
  <c r="H26" i="6"/>
  <c r="K26" i="6" s="1"/>
  <c r="L26" i="6" s="1"/>
  <c r="B26" i="6"/>
  <c r="AC25" i="6"/>
  <c r="AF25" i="6" s="1"/>
  <c r="AG25" i="6" s="1"/>
  <c r="V25" i="6"/>
  <c r="Y25" i="6" s="1"/>
  <c r="Z25" i="6" s="1"/>
  <c r="O25" i="6"/>
  <c r="R25" i="6" s="1"/>
  <c r="S25" i="6" s="1"/>
  <c r="H25" i="6"/>
  <c r="K25" i="6" s="1"/>
  <c r="L25" i="6" s="1"/>
  <c r="B25" i="6"/>
  <c r="AC24" i="6"/>
  <c r="AF24" i="6" s="1"/>
  <c r="AG24" i="6" s="1"/>
  <c r="R24" i="6"/>
  <c r="S24" i="6" s="1"/>
  <c r="O24" i="6"/>
  <c r="B24" i="6"/>
  <c r="AC23" i="6"/>
  <c r="AF23" i="6" s="1"/>
  <c r="AG23" i="6" s="1"/>
  <c r="V23" i="6"/>
  <c r="Y23" i="6" s="1"/>
  <c r="Z23" i="6" s="1"/>
  <c r="O23" i="6"/>
  <c r="R23" i="6" s="1"/>
  <c r="S23" i="6" s="1"/>
  <c r="H23" i="6"/>
  <c r="K23" i="6" s="1"/>
  <c r="L23" i="6" s="1"/>
  <c r="B23" i="6"/>
  <c r="AC22" i="6"/>
  <c r="AF22" i="6" s="1"/>
  <c r="AG22" i="6" s="1"/>
  <c r="O22" i="6"/>
  <c r="R22" i="6" s="1"/>
  <c r="S22" i="6" s="1"/>
  <c r="B22" i="6"/>
  <c r="B21" i="6"/>
  <c r="B20" i="6"/>
  <c r="H19" i="6"/>
  <c r="K19" i="6" s="1"/>
  <c r="L19" i="6" s="1"/>
  <c r="B19" i="6"/>
  <c r="O18" i="6"/>
  <c r="R18" i="6" s="1"/>
  <c r="S18" i="6" s="1"/>
  <c r="B18" i="6"/>
  <c r="O17" i="6"/>
  <c r="R17" i="6" s="1"/>
  <c r="S17" i="6" s="1"/>
  <c r="B17" i="6"/>
  <c r="O16" i="6"/>
  <c r="R16" i="6" s="1"/>
  <c r="S16" i="6" s="1"/>
  <c r="B16" i="6"/>
  <c r="V15" i="6"/>
  <c r="Y15" i="6" s="1"/>
  <c r="Z15" i="6" s="1"/>
  <c r="B15" i="6"/>
  <c r="V14" i="6"/>
  <c r="Y14" i="6" s="1"/>
  <c r="Z14" i="6" s="1"/>
  <c r="O14" i="6"/>
  <c r="R14" i="6" s="1"/>
  <c r="S14" i="6" s="1"/>
  <c r="B14" i="6"/>
  <c r="V13" i="6"/>
  <c r="Y13" i="6" s="1"/>
  <c r="Z13" i="6" s="1"/>
  <c r="O13" i="6"/>
  <c r="R13" i="6" s="1"/>
  <c r="S13" i="6" s="1"/>
  <c r="B13" i="6"/>
  <c r="AC12" i="6"/>
  <c r="AF12" i="6" s="1"/>
  <c r="AG12" i="6" s="1"/>
  <c r="B12" i="6"/>
  <c r="AC11" i="6"/>
  <c r="AF11" i="6" s="1"/>
  <c r="AG11" i="6" s="1"/>
  <c r="O11" i="6"/>
  <c r="R11" i="6" s="1"/>
  <c r="S11" i="6" s="1"/>
  <c r="B11" i="6"/>
  <c r="AC10" i="6"/>
  <c r="AF10" i="6" s="1"/>
  <c r="AG10" i="6" s="1"/>
  <c r="O10" i="6"/>
  <c r="R10" i="6" s="1"/>
  <c r="S10" i="6" s="1"/>
  <c r="B10" i="6"/>
  <c r="AF9" i="6"/>
  <c r="AG9" i="6" s="1"/>
  <c r="AC9" i="6"/>
  <c r="V9" i="6"/>
  <c r="Y9" i="6" s="1"/>
  <c r="Z9" i="6" s="1"/>
  <c r="O9" i="6"/>
  <c r="R9" i="6" s="1"/>
  <c r="S9" i="6" s="1"/>
  <c r="H9" i="6"/>
  <c r="K9" i="6" s="1"/>
  <c r="L9" i="6" s="1"/>
  <c r="B9" i="6"/>
  <c r="AC8" i="6"/>
  <c r="AF8" i="6" s="1"/>
  <c r="AG8" i="6" s="1"/>
  <c r="V8" i="6"/>
  <c r="Y8" i="6" s="1"/>
  <c r="Z8" i="6" s="1"/>
  <c r="O8" i="6"/>
  <c r="R8" i="6" s="1"/>
  <c r="S8" i="6" s="1"/>
  <c r="H8" i="6"/>
  <c r="K8" i="6" s="1"/>
  <c r="L8" i="6" s="1"/>
  <c r="B8" i="6"/>
  <c r="AC7" i="6"/>
  <c r="AF7" i="6" s="1"/>
  <c r="AG7" i="6" s="1"/>
  <c r="V7" i="6"/>
  <c r="Y7" i="6" s="1"/>
  <c r="Z7" i="6" s="1"/>
  <c r="O7" i="6"/>
  <c r="R7" i="6" s="1"/>
  <c r="S7" i="6" s="1"/>
  <c r="H7" i="6"/>
  <c r="K7" i="6" s="1"/>
  <c r="L7" i="6" s="1"/>
  <c r="B7" i="6"/>
  <c r="AC6" i="6"/>
  <c r="AF6" i="6" s="1"/>
  <c r="AG6" i="6" s="1"/>
  <c r="V6" i="6"/>
  <c r="Y6" i="6" s="1"/>
  <c r="Z6" i="6" s="1"/>
  <c r="O6" i="6"/>
  <c r="R6" i="6" s="1"/>
  <c r="S6" i="6" s="1"/>
  <c r="B6" i="6"/>
  <c r="AC5" i="6"/>
  <c r="AF5" i="6" s="1"/>
  <c r="AG5" i="6" s="1"/>
  <c r="V5" i="6"/>
  <c r="Y5" i="6" s="1"/>
  <c r="Z5" i="6" s="1"/>
  <c r="O5" i="6"/>
  <c r="R5" i="6" s="1"/>
  <c r="S5" i="6" s="1"/>
  <c r="H5" i="6"/>
  <c r="K5" i="6" s="1"/>
  <c r="L5" i="6" s="1"/>
  <c r="B5" i="6"/>
  <c r="AC4" i="6"/>
  <c r="AF4" i="6" s="1"/>
  <c r="AG4" i="6" s="1"/>
  <c r="Y4" i="6"/>
  <c r="Z4" i="6" s="1"/>
  <c r="V4" i="6"/>
  <c r="O4" i="6"/>
  <c r="R4" i="6" s="1"/>
  <c r="S4" i="6" s="1"/>
  <c r="B4" i="6"/>
  <c r="AC3" i="6"/>
  <c r="AF3" i="6" s="1"/>
  <c r="AG3" i="6" s="1"/>
  <c r="V3" i="6"/>
  <c r="Y3" i="6" s="1"/>
  <c r="Z3" i="6" s="1"/>
  <c r="R3" i="6"/>
  <c r="S3" i="6" s="1"/>
  <c r="O3" i="6"/>
  <c r="B3" i="6"/>
  <c r="AC2" i="6"/>
  <c r="AF2" i="6" s="1"/>
  <c r="AG2" i="6" s="1"/>
  <c r="V2" i="6"/>
  <c r="Y2" i="6" s="1"/>
  <c r="Z2" i="6" s="1"/>
  <c r="O2" i="6"/>
  <c r="R2" i="6" s="1"/>
  <c r="S2" i="6" s="1"/>
  <c r="B2" i="6"/>
  <c r="AK27" i="4"/>
  <c r="AJ27" i="4"/>
  <c r="AB27" i="4"/>
  <c r="AA27" i="4"/>
  <c r="S27" i="4"/>
  <c r="R27" i="4"/>
  <c r="K27" i="4"/>
  <c r="AK26" i="4"/>
  <c r="AJ26" i="4"/>
  <c r="AB26" i="4"/>
  <c r="AA26" i="4"/>
  <c r="S26" i="4"/>
  <c r="R26" i="4"/>
  <c r="K26" i="4"/>
  <c r="AH25" i="4"/>
  <c r="AL25" i="4" s="1"/>
  <c r="AM25" i="4" s="1"/>
  <c r="Y25" i="4"/>
  <c r="AC25" i="4" s="1"/>
  <c r="AD25" i="4" s="1"/>
  <c r="U25" i="4"/>
  <c r="T25" i="4"/>
  <c r="H25" i="4"/>
  <c r="J25" i="4" s="1"/>
  <c r="L25" i="4" s="1"/>
  <c r="AL24" i="4"/>
  <c r="AM24" i="4" s="1"/>
  <c r="AC24" i="4"/>
  <c r="AD24" i="4" s="1"/>
  <c r="U24" i="4"/>
  <c r="T24" i="4"/>
  <c r="L24" i="4"/>
  <c r="J24" i="4"/>
  <c r="H24" i="4"/>
  <c r="H131" i="6" s="1"/>
  <c r="K131" i="6" s="1"/>
  <c r="L131" i="6" s="1"/>
  <c r="AM23" i="4"/>
  <c r="AL23" i="4"/>
  <c r="AC23" i="4"/>
  <c r="AD23" i="4" s="1"/>
  <c r="U23" i="4"/>
  <c r="T23" i="4"/>
  <c r="L23" i="4"/>
  <c r="J23" i="4"/>
  <c r="H23" i="4"/>
  <c r="H145" i="6" s="1"/>
  <c r="K145" i="6" s="1"/>
  <c r="L145" i="6" s="1"/>
  <c r="AM22" i="4"/>
  <c r="AL22" i="4"/>
  <c r="AC22" i="4"/>
  <c r="AD22" i="4" s="1"/>
  <c r="T22" i="4"/>
  <c r="U22" i="4" s="1"/>
  <c r="J22" i="4"/>
  <c r="H22" i="4"/>
  <c r="H4" i="6" s="1"/>
  <c r="K4" i="6" s="1"/>
  <c r="L4" i="6" s="1"/>
  <c r="AM21" i="4"/>
  <c r="AL21" i="4"/>
  <c r="AC21" i="4"/>
  <c r="AD21" i="4" s="1"/>
  <c r="Y21" i="4"/>
  <c r="V2" i="8" s="1"/>
  <c r="Y2" i="8" s="1"/>
  <c r="Z2" i="8" s="1"/>
  <c r="T21" i="4"/>
  <c r="U21" i="4" s="1"/>
  <c r="H21" i="4"/>
  <c r="H2" i="8" s="1"/>
  <c r="K2" i="8" s="1"/>
  <c r="L2" i="8" s="1"/>
  <c r="AH20" i="4"/>
  <c r="AC19" i="6" s="1"/>
  <c r="AF19" i="6" s="1"/>
  <c r="AG19" i="6" s="1"/>
  <c r="Y20" i="4"/>
  <c r="V20" i="6" s="1"/>
  <c r="Y20" i="6" s="1"/>
  <c r="Z20" i="6" s="1"/>
  <c r="P20" i="4"/>
  <c r="O19" i="6" s="1"/>
  <c r="R19" i="6" s="1"/>
  <c r="S19" i="6" s="1"/>
  <c r="H20" i="4"/>
  <c r="H15" i="6" s="1"/>
  <c r="K15" i="6" s="1"/>
  <c r="L15" i="6" s="1"/>
  <c r="AM19" i="4"/>
  <c r="AL19" i="4"/>
  <c r="AD19" i="4"/>
  <c r="AC19" i="4"/>
  <c r="Y19" i="4"/>
  <c r="V55" i="6" s="1"/>
  <c r="Y55" i="6" s="1"/>
  <c r="Z55" i="6" s="1"/>
  <c r="U19" i="4"/>
  <c r="T19" i="4"/>
  <c r="J19" i="4"/>
  <c r="H19" i="4"/>
  <c r="AH18" i="4"/>
  <c r="AL18" i="4" s="1"/>
  <c r="AM18" i="4" s="1"/>
  <c r="AC18" i="4"/>
  <c r="AD18" i="4" s="1"/>
  <c r="U18" i="4"/>
  <c r="T18" i="4"/>
  <c r="L18" i="4"/>
  <c r="J18" i="4"/>
  <c r="H18" i="4"/>
  <c r="AM17" i="4"/>
  <c r="AL17" i="4"/>
  <c r="Y17" i="4"/>
  <c r="T17" i="4"/>
  <c r="U17" i="4" s="1"/>
  <c r="P17" i="4"/>
  <c r="O250" i="6" s="1"/>
  <c r="R250" i="6" s="1"/>
  <c r="S250" i="6" s="1"/>
  <c r="J17" i="4"/>
  <c r="H17" i="4"/>
  <c r="H253" i="6" s="1"/>
  <c r="K253" i="6" s="1"/>
  <c r="L253" i="6" s="1"/>
  <c r="AK16" i="4"/>
  <c r="AJ16" i="4"/>
  <c r="AB16" i="4"/>
  <c r="AA16" i="4"/>
  <c r="S16" i="4"/>
  <c r="R16" i="4"/>
  <c r="K16" i="4"/>
  <c r="AH15" i="4"/>
  <c r="Y15" i="4"/>
  <c r="P15" i="4"/>
  <c r="H15" i="4"/>
  <c r="H831" i="6" s="1"/>
  <c r="K831" i="6" s="1"/>
  <c r="L831" i="6" s="1"/>
  <c r="AM14" i="4"/>
  <c r="AL14" i="4"/>
  <c r="AD14" i="4"/>
  <c r="AC14" i="4"/>
  <c r="Y14" i="4"/>
  <c r="U14" i="4"/>
  <c r="T14" i="4"/>
  <c r="H14" i="4"/>
  <c r="J14" i="4" s="1"/>
  <c r="AL13" i="4"/>
  <c r="AM13" i="4" s="1"/>
  <c r="AD13" i="4"/>
  <c r="AC13" i="4"/>
  <c r="U13" i="4"/>
  <c r="T13" i="4"/>
  <c r="J13" i="4"/>
  <c r="H13" i="4"/>
  <c r="AL12" i="4"/>
  <c r="AM12" i="4" s="1"/>
  <c r="Y12" i="4"/>
  <c r="V367" i="6" s="1"/>
  <c r="Y367" i="6" s="1"/>
  <c r="Z367" i="6" s="1"/>
  <c r="P12" i="4"/>
  <c r="H12" i="4"/>
  <c r="H376" i="6" s="1"/>
  <c r="K376" i="6" s="1"/>
  <c r="L376" i="6" s="1"/>
  <c r="AH11" i="4"/>
  <c r="AL11" i="4" s="1"/>
  <c r="AM11" i="4" s="1"/>
  <c r="AD11" i="4"/>
  <c r="AC11" i="4"/>
  <c r="U11" i="4"/>
  <c r="T11" i="4"/>
  <c r="J11" i="4"/>
  <c r="L11" i="4" s="1"/>
  <c r="H11" i="4"/>
  <c r="AL10" i="4"/>
  <c r="AM10" i="4" s="1"/>
  <c r="AH10" i="4"/>
  <c r="Y10" i="4"/>
  <c r="T10" i="4"/>
  <c r="U10" i="4" s="1"/>
  <c r="P10" i="4"/>
  <c r="O330" i="6" s="1"/>
  <c r="R330" i="6" s="1"/>
  <c r="S330" i="6" s="1"/>
  <c r="J10" i="4"/>
  <c r="H10" i="4"/>
  <c r="H351" i="6" s="1"/>
  <c r="K351" i="6" s="1"/>
  <c r="L351" i="6" s="1"/>
  <c r="AL9" i="4"/>
  <c r="AM9" i="4" s="1"/>
  <c r="AC9" i="4"/>
  <c r="AD9" i="4" s="1"/>
  <c r="T9" i="4"/>
  <c r="U9" i="4" s="1"/>
  <c r="J9" i="4"/>
  <c r="L9" i="4" s="1"/>
  <c r="H9" i="4"/>
  <c r="AL8" i="4"/>
  <c r="AM8" i="4" s="1"/>
  <c r="Y8" i="4"/>
  <c r="T8" i="4"/>
  <c r="U8" i="4" s="1"/>
  <c r="J8" i="4"/>
  <c r="H8" i="4"/>
  <c r="H265" i="6" s="1"/>
  <c r="K265" i="6" s="1"/>
  <c r="L265" i="6" s="1"/>
  <c r="AM7" i="4"/>
  <c r="AL7" i="4"/>
  <c r="AC7" i="4"/>
  <c r="AD7" i="4" s="1"/>
  <c r="U7" i="4"/>
  <c r="H7" i="4"/>
  <c r="H303" i="8" s="1"/>
  <c r="K303" i="8" s="1"/>
  <c r="L303" i="8" s="1"/>
  <c r="AL6" i="4"/>
  <c r="AM6" i="4" s="1"/>
  <c r="AC6" i="4"/>
  <c r="AD6" i="4" s="1"/>
  <c r="U6" i="4"/>
  <c r="T6" i="4"/>
  <c r="L6" i="4"/>
  <c r="J6" i="4"/>
  <c r="H6" i="4"/>
  <c r="AM5" i="4"/>
  <c r="AL5" i="4"/>
  <c r="AC5" i="4"/>
  <c r="AD5" i="4" s="1"/>
  <c r="U5" i="4"/>
  <c r="J5" i="4"/>
  <c r="H5" i="4"/>
  <c r="AM4" i="4"/>
  <c r="AL4" i="4"/>
  <c r="AH4" i="4"/>
  <c r="Y4" i="4"/>
  <c r="V950" i="6" s="1"/>
  <c r="Y950" i="6" s="1"/>
  <c r="Z950" i="6" s="1"/>
  <c r="T4" i="4"/>
  <c r="U4" i="4" s="1"/>
  <c r="P4" i="4"/>
  <c r="L4" i="4"/>
  <c r="J4" i="4"/>
  <c r="H4" i="4"/>
  <c r="AM3" i="4"/>
  <c r="AL3" i="4"/>
  <c r="AH3" i="4"/>
  <c r="AC438" i="6" s="1"/>
  <c r="AF438" i="6" s="1"/>
  <c r="AG438" i="6" s="1"/>
  <c r="Y3" i="4"/>
  <c r="V578" i="6" s="1"/>
  <c r="Y578" i="6" s="1"/>
  <c r="Z578" i="6" s="1"/>
  <c r="T3" i="4"/>
  <c r="U3" i="4" s="1"/>
  <c r="P3" i="4"/>
  <c r="O609" i="6" s="1"/>
  <c r="R609" i="6" s="1"/>
  <c r="S609" i="6" s="1"/>
  <c r="L3" i="4"/>
  <c r="J3" i="4"/>
  <c r="H3" i="4"/>
  <c r="H454" i="6" s="1"/>
  <c r="K454" i="6" s="1"/>
  <c r="L454" i="6" s="1"/>
  <c r="F51" i="3"/>
  <c r="E51" i="3"/>
  <c r="D51" i="3"/>
  <c r="C51" i="3"/>
  <c r="F50" i="3"/>
  <c r="E50" i="3"/>
  <c r="D50" i="3"/>
  <c r="C50" i="3"/>
  <c r="X45" i="3"/>
  <c r="T45" i="3"/>
  <c r="P45" i="3"/>
  <c r="K45" i="3"/>
  <c r="I45" i="3"/>
  <c r="Y43" i="3"/>
  <c r="U43" i="3"/>
  <c r="Q43" i="3"/>
  <c r="L43" i="3"/>
  <c r="Y42" i="3"/>
  <c r="U42" i="3"/>
  <c r="Q42" i="3"/>
  <c r="L42" i="3"/>
  <c r="Y41" i="3"/>
  <c r="U41" i="3"/>
  <c r="Q41" i="3"/>
  <c r="L41" i="3"/>
  <c r="Y40" i="3"/>
  <c r="U40" i="3"/>
  <c r="Q40" i="3"/>
  <c r="L40" i="3"/>
  <c r="Y39" i="3"/>
  <c r="U39" i="3"/>
  <c r="Q39" i="3"/>
  <c r="L39" i="3"/>
  <c r="Y38" i="3"/>
  <c r="U38" i="3"/>
  <c r="Q38" i="3"/>
  <c r="L38" i="3"/>
  <c r="Y37" i="3"/>
  <c r="U37" i="3"/>
  <c r="Q37" i="3"/>
  <c r="L37" i="3"/>
  <c r="Y36" i="3"/>
  <c r="U36" i="3"/>
  <c r="Q36" i="3"/>
  <c r="L36" i="3"/>
  <c r="Y35" i="3"/>
  <c r="U35" i="3"/>
  <c r="Q35" i="3"/>
  <c r="L35" i="3"/>
  <c r="Y34" i="3"/>
  <c r="U34" i="3"/>
  <c r="Q34" i="3"/>
  <c r="L34" i="3"/>
  <c r="Y33" i="3"/>
  <c r="U33" i="3"/>
  <c r="Q33" i="3"/>
  <c r="L33" i="3"/>
  <c r="Y32" i="3"/>
  <c r="U32" i="3"/>
  <c r="Q32" i="3"/>
  <c r="L32" i="3"/>
  <c r="Y31" i="3"/>
  <c r="U31" i="3"/>
  <c r="Q31" i="3"/>
  <c r="L31" i="3"/>
  <c r="Y30" i="3"/>
  <c r="U30" i="3"/>
  <c r="Q30" i="3"/>
  <c r="L30" i="3"/>
  <c r="Y29" i="3"/>
  <c r="U29" i="3"/>
  <c r="Q29" i="3"/>
  <c r="L29" i="3"/>
  <c r="Y28" i="3"/>
  <c r="U28" i="3"/>
  <c r="Q28" i="3"/>
  <c r="L28" i="3"/>
  <c r="Y27" i="3"/>
  <c r="U27" i="3"/>
  <c r="Q27" i="3"/>
  <c r="L27" i="3"/>
  <c r="Y26" i="3"/>
  <c r="U26" i="3"/>
  <c r="Q26" i="3"/>
  <c r="L26" i="3"/>
  <c r="Y25" i="3"/>
  <c r="U25" i="3"/>
  <c r="Q25" i="3"/>
  <c r="L25" i="3"/>
  <c r="Y24" i="3"/>
  <c r="U24" i="3"/>
  <c r="Q24" i="3"/>
  <c r="L24" i="3"/>
  <c r="Y23" i="3"/>
  <c r="U23" i="3"/>
  <c r="Q23" i="3"/>
  <c r="L23" i="3"/>
  <c r="Y22" i="3"/>
  <c r="U22" i="3"/>
  <c r="Q22" i="3"/>
  <c r="L22" i="3"/>
  <c r="F48" i="2"/>
  <c r="E48" i="2"/>
  <c r="D48" i="2"/>
  <c r="C48" i="2"/>
  <c r="F47" i="2"/>
  <c r="E47" i="2"/>
  <c r="D47" i="2"/>
  <c r="C47" i="2"/>
  <c r="AT43" i="2"/>
  <c r="AS43" i="2"/>
  <c r="AQ43" i="2"/>
  <c r="AP43" i="2"/>
  <c r="AN43" i="2"/>
  <c r="AK43" i="2"/>
  <c r="AG43" i="2"/>
  <c r="AC43" i="2"/>
  <c r="AV43" i="2" s="1"/>
  <c r="X43" i="2"/>
  <c r="Q43" i="2"/>
  <c r="M43" i="2"/>
  <c r="I43" i="2"/>
  <c r="AT42" i="2"/>
  <c r="AS42" i="2"/>
  <c r="AQ42" i="2"/>
  <c r="AP42" i="2"/>
  <c r="AN42" i="2"/>
  <c r="AK42" i="2"/>
  <c r="AG42" i="2"/>
  <c r="AC42" i="2"/>
  <c r="X42" i="2"/>
  <c r="AV42" i="2" s="1"/>
  <c r="Q42" i="2"/>
  <c r="M42" i="2"/>
  <c r="I42" i="2"/>
  <c r="AT41" i="2"/>
  <c r="AS41" i="2"/>
  <c r="AQ41" i="2"/>
  <c r="AP41" i="2"/>
  <c r="AN41" i="2"/>
  <c r="AK41" i="2"/>
  <c r="AG41" i="2"/>
  <c r="AC41" i="2"/>
  <c r="X41" i="2"/>
  <c r="AV41" i="2" s="1"/>
  <c r="Q41" i="2"/>
  <c r="M41" i="2"/>
  <c r="I41" i="2"/>
  <c r="AT40" i="2"/>
  <c r="AS40" i="2"/>
  <c r="AQ40" i="2"/>
  <c r="AP40" i="2"/>
  <c r="AN40" i="2"/>
  <c r="AK40" i="2"/>
  <c r="AG40" i="2"/>
  <c r="AC40" i="2"/>
  <c r="X40" i="2"/>
  <c r="AV40" i="2" s="1"/>
  <c r="Q40" i="2"/>
  <c r="M40" i="2"/>
  <c r="I40" i="2"/>
  <c r="AV39" i="2"/>
  <c r="AT39" i="2"/>
  <c r="AS39" i="2"/>
  <c r="AQ39" i="2"/>
  <c r="AP39" i="2"/>
  <c r="AN39" i="2"/>
  <c r="AK39" i="2"/>
  <c r="AG39" i="2"/>
  <c r="AC39" i="2"/>
  <c r="X39" i="2"/>
  <c r="Q39" i="2"/>
  <c r="M39" i="2"/>
  <c r="I39" i="2"/>
  <c r="AV38" i="2"/>
  <c r="AT38" i="2"/>
  <c r="AS38" i="2"/>
  <c r="AQ38" i="2"/>
  <c r="AP38" i="2"/>
  <c r="AN38" i="2"/>
  <c r="AK38" i="2"/>
  <c r="AG38" i="2"/>
  <c r="AC38" i="2"/>
  <c r="X38" i="2"/>
  <c r="Q38" i="2"/>
  <c r="M38" i="2"/>
  <c r="I38" i="2"/>
  <c r="AV37" i="2"/>
  <c r="AT37" i="2"/>
  <c r="AS37" i="2"/>
  <c r="AQ37" i="2"/>
  <c r="AP37" i="2"/>
  <c r="AN37" i="2"/>
  <c r="AK37" i="2"/>
  <c r="AG37" i="2"/>
  <c r="AC37" i="2"/>
  <c r="X37" i="2"/>
  <c r="Q37" i="2"/>
  <c r="M37" i="2"/>
  <c r="I37" i="2"/>
  <c r="AT36" i="2"/>
  <c r="AS36" i="2"/>
  <c r="AQ36" i="2"/>
  <c r="AP36" i="2"/>
  <c r="AN36" i="2"/>
  <c r="AK36" i="2"/>
  <c r="AG36" i="2"/>
  <c r="AC36" i="2"/>
  <c r="X36" i="2"/>
  <c r="AV36" i="2" s="1"/>
  <c r="Q36" i="2"/>
  <c r="M36" i="2"/>
  <c r="I36" i="2"/>
  <c r="AT35" i="2"/>
  <c r="AS35" i="2"/>
  <c r="AQ35" i="2"/>
  <c r="AP35" i="2"/>
  <c r="AN35" i="2"/>
  <c r="AK35" i="2"/>
  <c r="AG35" i="2"/>
  <c r="AC35" i="2"/>
  <c r="X35" i="2"/>
  <c r="AV35" i="2" s="1"/>
  <c r="Q35" i="2"/>
  <c r="M35" i="2"/>
  <c r="I35" i="2"/>
  <c r="AT34" i="2"/>
  <c r="AS34" i="2"/>
  <c r="AQ34" i="2"/>
  <c r="AP34" i="2"/>
  <c r="AN34" i="2"/>
  <c r="AK34" i="2"/>
  <c r="AG34" i="2"/>
  <c r="AC34" i="2"/>
  <c r="X34" i="2"/>
  <c r="AV34" i="2" s="1"/>
  <c r="Q34" i="2"/>
  <c r="M34" i="2"/>
  <c r="I34" i="2"/>
  <c r="AT33" i="2"/>
  <c r="AS33" i="2"/>
  <c r="AQ33" i="2"/>
  <c r="AP33" i="2"/>
  <c r="AN33" i="2"/>
  <c r="AK33" i="2"/>
  <c r="AG33" i="2"/>
  <c r="AC33" i="2"/>
  <c r="X33" i="2"/>
  <c r="AV33" i="2" s="1"/>
  <c r="Q33" i="2"/>
  <c r="M33" i="2"/>
  <c r="I33" i="2"/>
  <c r="AT32" i="2"/>
  <c r="AS32" i="2"/>
  <c r="AQ32" i="2"/>
  <c r="AP32" i="2"/>
  <c r="AN32" i="2"/>
  <c r="AK32" i="2"/>
  <c r="AG32" i="2"/>
  <c r="AC32" i="2"/>
  <c r="X32" i="2"/>
  <c r="AV32" i="2" s="1"/>
  <c r="Q32" i="2"/>
  <c r="M32" i="2"/>
  <c r="I32" i="2"/>
  <c r="AT31" i="2"/>
  <c r="AS31" i="2"/>
  <c r="AQ31" i="2"/>
  <c r="AP31" i="2"/>
  <c r="AN31" i="2"/>
  <c r="AK31" i="2"/>
  <c r="AG31" i="2"/>
  <c r="AC31" i="2"/>
  <c r="AV31" i="2" s="1"/>
  <c r="X31" i="2"/>
  <c r="Q31" i="2"/>
  <c r="M31" i="2"/>
  <c r="I31" i="2"/>
  <c r="AT30" i="2"/>
  <c r="AS30" i="2"/>
  <c r="AQ30" i="2"/>
  <c r="AP30" i="2"/>
  <c r="AN30" i="2"/>
  <c r="AK30" i="2"/>
  <c r="AG30" i="2"/>
  <c r="AC30" i="2"/>
  <c r="X30" i="2"/>
  <c r="AV30" i="2" s="1"/>
  <c r="Q30" i="2"/>
  <c r="M30" i="2"/>
  <c r="I30" i="2"/>
  <c r="AT29" i="2"/>
  <c r="AS29" i="2"/>
  <c r="AQ29" i="2"/>
  <c r="AP29" i="2"/>
  <c r="AN29" i="2"/>
  <c r="AK29" i="2"/>
  <c r="AG29" i="2"/>
  <c r="AC29" i="2"/>
  <c r="X29" i="2"/>
  <c r="AV29" i="2" s="1"/>
  <c r="Q29" i="2"/>
  <c r="M29" i="2"/>
  <c r="I29" i="2"/>
  <c r="AT28" i="2"/>
  <c r="AS28" i="2"/>
  <c r="AQ28" i="2"/>
  <c r="AP28" i="2"/>
  <c r="AN28" i="2"/>
  <c r="AK28" i="2"/>
  <c r="AG28" i="2"/>
  <c r="AC28" i="2"/>
  <c r="X28" i="2"/>
  <c r="AV28" i="2" s="1"/>
  <c r="Q28" i="2"/>
  <c r="M28" i="2"/>
  <c r="I28" i="2"/>
  <c r="AV27" i="2"/>
  <c r="AT27" i="2"/>
  <c r="AS27" i="2"/>
  <c r="AQ27" i="2"/>
  <c r="AP27" i="2"/>
  <c r="AN27" i="2"/>
  <c r="AK27" i="2"/>
  <c r="AG27" i="2"/>
  <c r="AC27" i="2"/>
  <c r="X27" i="2"/>
  <c r="Q27" i="2"/>
  <c r="M27" i="2"/>
  <c r="I27" i="2"/>
  <c r="AV26" i="2"/>
  <c r="AT26" i="2"/>
  <c r="AS26" i="2"/>
  <c r="AQ26" i="2"/>
  <c r="AP26" i="2"/>
  <c r="AN26" i="2"/>
  <c r="AK26" i="2"/>
  <c r="AG26" i="2"/>
  <c r="AC26" i="2"/>
  <c r="X26" i="2"/>
  <c r="Q26" i="2"/>
  <c r="M26" i="2"/>
  <c r="I26" i="2"/>
  <c r="AV25" i="2"/>
  <c r="AT25" i="2"/>
  <c r="AS25" i="2"/>
  <c r="AQ25" i="2"/>
  <c r="AP25" i="2"/>
  <c r="AN25" i="2"/>
  <c r="AK25" i="2"/>
  <c r="AG25" i="2"/>
  <c r="AC25" i="2"/>
  <c r="X25" i="2"/>
  <c r="Q25" i="2"/>
  <c r="M25" i="2"/>
  <c r="I25" i="2"/>
  <c r="AT24" i="2"/>
  <c r="AS24" i="2"/>
  <c r="AQ24" i="2"/>
  <c r="AP24" i="2"/>
  <c r="AN24" i="2"/>
  <c r="AK24" i="2"/>
  <c r="AG24" i="2"/>
  <c r="AC24" i="2"/>
  <c r="X24" i="2"/>
  <c r="AV24" i="2" s="1"/>
  <c r="Q24" i="2"/>
  <c r="M24" i="2"/>
  <c r="I24" i="2"/>
  <c r="AT23" i="2"/>
  <c r="AS23" i="2"/>
  <c r="AQ23" i="2"/>
  <c r="AP23" i="2"/>
  <c r="AN23" i="2"/>
  <c r="AK23" i="2"/>
  <c r="AG23" i="2"/>
  <c r="AC23" i="2"/>
  <c r="X23" i="2"/>
  <c r="AV23" i="2" s="1"/>
  <c r="Q23" i="2"/>
  <c r="M23" i="2"/>
  <c r="I23" i="2"/>
  <c r="AT22" i="2"/>
  <c r="AS22" i="2"/>
  <c r="AQ22" i="2"/>
  <c r="AP22" i="2"/>
  <c r="AN22" i="2"/>
  <c r="AK22" i="2"/>
  <c r="AG22" i="2"/>
  <c r="AC22" i="2"/>
  <c r="X22" i="2"/>
  <c r="AV22" i="2" s="1"/>
  <c r="Q22" i="2"/>
  <c r="I22" i="2"/>
  <c r="E60" i="9" l="1"/>
  <c r="C80" i="9" s="1"/>
  <c r="E60" i="7"/>
  <c r="L14" i="4"/>
  <c r="V249" i="8"/>
  <c r="Y249" i="8" s="1"/>
  <c r="Z249" i="8" s="1"/>
  <c r="V237" i="8"/>
  <c r="Y237" i="8" s="1"/>
  <c r="Z237" i="8" s="1"/>
  <c r="V225" i="8"/>
  <c r="Y225" i="8" s="1"/>
  <c r="Z225" i="8" s="1"/>
  <c r="V213" i="8"/>
  <c r="Y213" i="8" s="1"/>
  <c r="Z213" i="8" s="1"/>
  <c r="V247" i="8"/>
  <c r="Y247" i="8" s="1"/>
  <c r="Z247" i="8" s="1"/>
  <c r="V235" i="8"/>
  <c r="Y235" i="8" s="1"/>
  <c r="Z235" i="8" s="1"/>
  <c r="V223" i="8"/>
  <c r="Y223" i="8" s="1"/>
  <c r="Z223" i="8" s="1"/>
  <c r="V246" i="8"/>
  <c r="Y246" i="8" s="1"/>
  <c r="Z246" i="8" s="1"/>
  <c r="V234" i="8"/>
  <c r="Y234" i="8" s="1"/>
  <c r="Z234" i="8" s="1"/>
  <c r="V222" i="8"/>
  <c r="Y222" i="8" s="1"/>
  <c r="Z222" i="8" s="1"/>
  <c r="V210" i="8"/>
  <c r="Y210" i="8" s="1"/>
  <c r="Z210" i="8" s="1"/>
  <c r="V255" i="8"/>
  <c r="Y255" i="8" s="1"/>
  <c r="Z255" i="8" s="1"/>
  <c r="V243" i="8"/>
  <c r="Y243" i="8" s="1"/>
  <c r="Z243" i="8" s="1"/>
  <c r="V231" i="8"/>
  <c r="Y231" i="8" s="1"/>
  <c r="Z231" i="8" s="1"/>
  <c r="V242" i="8"/>
  <c r="Y242" i="8" s="1"/>
  <c r="Z242" i="8" s="1"/>
  <c r="V203" i="8"/>
  <c r="Y203" i="8" s="1"/>
  <c r="Z203" i="8" s="1"/>
  <c r="V191" i="8"/>
  <c r="Y191" i="8" s="1"/>
  <c r="Z191" i="8" s="1"/>
  <c r="V179" i="8"/>
  <c r="Y179" i="8" s="1"/>
  <c r="Z179" i="8" s="1"/>
  <c r="V167" i="8"/>
  <c r="Y167" i="8" s="1"/>
  <c r="Z167" i="8" s="1"/>
  <c r="V251" i="8"/>
  <c r="Y251" i="8" s="1"/>
  <c r="Z251" i="8" s="1"/>
  <c r="V211" i="8"/>
  <c r="Y211" i="8" s="1"/>
  <c r="Z211" i="8" s="1"/>
  <c r="V202" i="8"/>
  <c r="Y202" i="8" s="1"/>
  <c r="Z202" i="8" s="1"/>
  <c r="V190" i="8"/>
  <c r="Y190" i="8" s="1"/>
  <c r="Z190" i="8" s="1"/>
  <c r="V178" i="8"/>
  <c r="Y178" i="8" s="1"/>
  <c r="Z178" i="8" s="1"/>
  <c r="V166" i="8"/>
  <c r="Y166" i="8" s="1"/>
  <c r="Z166" i="8" s="1"/>
  <c r="V228" i="8"/>
  <c r="Y228" i="8" s="1"/>
  <c r="Z228" i="8" s="1"/>
  <c r="V212" i="8"/>
  <c r="Y212" i="8" s="1"/>
  <c r="Z212" i="8" s="1"/>
  <c r="V201" i="8"/>
  <c r="Y201" i="8" s="1"/>
  <c r="Z201" i="8" s="1"/>
  <c r="V189" i="8"/>
  <c r="Y189" i="8" s="1"/>
  <c r="Z189" i="8" s="1"/>
  <c r="V177" i="8"/>
  <c r="Y177" i="8" s="1"/>
  <c r="Z177" i="8" s="1"/>
  <c r="V165" i="8"/>
  <c r="Y165" i="8" s="1"/>
  <c r="Z165" i="8" s="1"/>
  <c r="V238" i="8"/>
  <c r="Y238" i="8" s="1"/>
  <c r="Z238" i="8" s="1"/>
  <c r="V229" i="8"/>
  <c r="Y229" i="8" s="1"/>
  <c r="Z229" i="8" s="1"/>
  <c r="V200" i="8"/>
  <c r="Y200" i="8" s="1"/>
  <c r="Z200" i="8" s="1"/>
  <c r="V188" i="8"/>
  <c r="Y188" i="8" s="1"/>
  <c r="Z188" i="8" s="1"/>
  <c r="V176" i="8"/>
  <c r="Y176" i="8" s="1"/>
  <c r="Z176" i="8" s="1"/>
  <c r="V252" i="8"/>
  <c r="Y252" i="8" s="1"/>
  <c r="Z252" i="8" s="1"/>
  <c r="V248" i="8"/>
  <c r="Y248" i="8" s="1"/>
  <c r="Z248" i="8" s="1"/>
  <c r="V244" i="8"/>
  <c r="Y244" i="8" s="1"/>
  <c r="Z244" i="8" s="1"/>
  <c r="V224" i="8"/>
  <c r="Y224" i="8" s="1"/>
  <c r="Z224" i="8" s="1"/>
  <c r="V199" i="8"/>
  <c r="Y199" i="8" s="1"/>
  <c r="Z199" i="8" s="1"/>
  <c r="V187" i="8"/>
  <c r="Y187" i="8" s="1"/>
  <c r="Z187" i="8" s="1"/>
  <c r="V175" i="8"/>
  <c r="Y175" i="8" s="1"/>
  <c r="Z175" i="8" s="1"/>
  <c r="V253" i="8"/>
  <c r="Y253" i="8" s="1"/>
  <c r="Z253" i="8" s="1"/>
  <c r="V230" i="8"/>
  <c r="Y230" i="8" s="1"/>
  <c r="Z230" i="8" s="1"/>
  <c r="V214" i="8"/>
  <c r="Y214" i="8" s="1"/>
  <c r="Z214" i="8" s="1"/>
  <c r="V198" i="8"/>
  <c r="Y198" i="8" s="1"/>
  <c r="Z198" i="8" s="1"/>
  <c r="V186" i="8"/>
  <c r="Y186" i="8" s="1"/>
  <c r="Z186" i="8" s="1"/>
  <c r="V174" i="8"/>
  <c r="Y174" i="8" s="1"/>
  <c r="Z174" i="8" s="1"/>
  <c r="V245" i="8"/>
  <c r="Y245" i="8" s="1"/>
  <c r="Z245" i="8" s="1"/>
  <c r="V239" i="8"/>
  <c r="Y239" i="8" s="1"/>
  <c r="Z239" i="8" s="1"/>
  <c r="V215" i="8"/>
  <c r="Y215" i="8" s="1"/>
  <c r="Z215" i="8" s="1"/>
  <c r="V197" i="8"/>
  <c r="Y197" i="8" s="1"/>
  <c r="Z197" i="8" s="1"/>
  <c r="V185" i="8"/>
  <c r="Y185" i="8" s="1"/>
  <c r="Z185" i="8" s="1"/>
  <c r="V173" i="8"/>
  <c r="Y173" i="8" s="1"/>
  <c r="Z173" i="8" s="1"/>
  <c r="V254" i="8"/>
  <c r="Y254" i="8" s="1"/>
  <c r="Z254" i="8" s="1"/>
  <c r="V217" i="8"/>
  <c r="Y217" i="8" s="1"/>
  <c r="Z217" i="8" s="1"/>
  <c r="V216" i="8"/>
  <c r="Y216" i="8" s="1"/>
  <c r="Z216" i="8" s="1"/>
  <c r="V196" i="8"/>
  <c r="Y196" i="8" s="1"/>
  <c r="Z196" i="8" s="1"/>
  <c r="V184" i="8"/>
  <c r="Y184" i="8" s="1"/>
  <c r="Z184" i="8" s="1"/>
  <c r="V172" i="8"/>
  <c r="Y172" i="8" s="1"/>
  <c r="Z172" i="8" s="1"/>
  <c r="V250" i="8"/>
  <c r="Y250" i="8" s="1"/>
  <c r="Z250" i="8" s="1"/>
  <c r="V240" i="8"/>
  <c r="Y240" i="8" s="1"/>
  <c r="Z240" i="8" s="1"/>
  <c r="V193" i="8"/>
  <c r="Y193" i="8" s="1"/>
  <c r="Z193" i="8" s="1"/>
  <c r="V220" i="8"/>
  <c r="Y220" i="8" s="1"/>
  <c r="Z220" i="8" s="1"/>
  <c r="V209" i="8"/>
  <c r="Y209" i="8" s="1"/>
  <c r="Z209" i="8" s="1"/>
  <c r="V207" i="8"/>
  <c r="Y207" i="8" s="1"/>
  <c r="Z207" i="8" s="1"/>
  <c r="V170" i="8"/>
  <c r="Y170" i="8" s="1"/>
  <c r="Z170" i="8" s="1"/>
  <c r="V218" i="8"/>
  <c r="Y218" i="8" s="1"/>
  <c r="Z218" i="8" s="1"/>
  <c r="V205" i="8"/>
  <c r="Y205" i="8" s="1"/>
  <c r="Z205" i="8" s="1"/>
  <c r="V182" i="8"/>
  <c r="Y182" i="8" s="1"/>
  <c r="Z182" i="8" s="1"/>
  <c r="V232" i="8"/>
  <c r="Y232" i="8" s="1"/>
  <c r="Z232" i="8" s="1"/>
  <c r="V168" i="8"/>
  <c r="Y168" i="8" s="1"/>
  <c r="Z168" i="8" s="1"/>
  <c r="V256" i="8"/>
  <c r="Y256" i="8" s="1"/>
  <c r="Z256" i="8" s="1"/>
  <c r="V194" i="8"/>
  <c r="Y194" i="8" s="1"/>
  <c r="Z194" i="8" s="1"/>
  <c r="V180" i="8"/>
  <c r="Y180" i="8" s="1"/>
  <c r="Z180" i="8" s="1"/>
  <c r="V227" i="8"/>
  <c r="Y227" i="8" s="1"/>
  <c r="Z227" i="8" s="1"/>
  <c r="V208" i="8"/>
  <c r="Y208" i="8" s="1"/>
  <c r="Z208" i="8" s="1"/>
  <c r="V241" i="8"/>
  <c r="Y241" i="8" s="1"/>
  <c r="Z241" i="8" s="1"/>
  <c r="V192" i="8"/>
  <c r="Y192" i="8" s="1"/>
  <c r="Z192" i="8" s="1"/>
  <c r="V171" i="8"/>
  <c r="Y171" i="8" s="1"/>
  <c r="Z171" i="8" s="1"/>
  <c r="V221" i="8"/>
  <c r="Y221" i="8" s="1"/>
  <c r="Z221" i="8" s="1"/>
  <c r="V206" i="8"/>
  <c r="Y206" i="8" s="1"/>
  <c r="Z206" i="8" s="1"/>
  <c r="V183" i="8"/>
  <c r="Y183" i="8" s="1"/>
  <c r="Z183" i="8" s="1"/>
  <c r="V195" i="8"/>
  <c r="Y195" i="8" s="1"/>
  <c r="Z195" i="8" s="1"/>
  <c r="V181" i="8"/>
  <c r="Y181" i="8" s="1"/>
  <c r="Z181" i="8" s="1"/>
  <c r="V233" i="8"/>
  <c r="Y233" i="8" s="1"/>
  <c r="Z233" i="8" s="1"/>
  <c r="V169" i="8"/>
  <c r="Y169" i="8" s="1"/>
  <c r="Z169" i="8" s="1"/>
  <c r="V236" i="8"/>
  <c r="Y236" i="8" s="1"/>
  <c r="Z236" i="8" s="1"/>
  <c r="V204" i="8"/>
  <c r="Y204" i="8" s="1"/>
  <c r="Z204" i="8" s="1"/>
  <c r="V219" i="8"/>
  <c r="Y219" i="8" s="1"/>
  <c r="Z219" i="8" s="1"/>
  <c r="V226" i="8"/>
  <c r="Y226" i="8" s="1"/>
  <c r="Z226" i="8" s="1"/>
  <c r="V248" i="6"/>
  <c r="Y248" i="6" s="1"/>
  <c r="Z248" i="6" s="1"/>
  <c r="V236" i="6"/>
  <c r="Y236" i="6" s="1"/>
  <c r="Z236" i="6" s="1"/>
  <c r="V224" i="6"/>
  <c r="Y224" i="6" s="1"/>
  <c r="Z224" i="6" s="1"/>
  <c r="V212" i="6"/>
  <c r="Y212" i="6" s="1"/>
  <c r="Z212" i="6" s="1"/>
  <c r="V200" i="6"/>
  <c r="Y200" i="6" s="1"/>
  <c r="Z200" i="6" s="1"/>
  <c r="V188" i="6"/>
  <c r="Y188" i="6" s="1"/>
  <c r="Z188" i="6" s="1"/>
  <c r="V176" i="6"/>
  <c r="Y176" i="6" s="1"/>
  <c r="Z176" i="6" s="1"/>
  <c r="V246" i="6"/>
  <c r="Y246" i="6" s="1"/>
  <c r="Z246" i="6" s="1"/>
  <c r="V234" i="6"/>
  <c r="Y234" i="6" s="1"/>
  <c r="Z234" i="6" s="1"/>
  <c r="V222" i="6"/>
  <c r="Y222" i="6" s="1"/>
  <c r="Z222" i="6" s="1"/>
  <c r="V210" i="6"/>
  <c r="Y210" i="6" s="1"/>
  <c r="Z210" i="6" s="1"/>
  <c r="V198" i="6"/>
  <c r="Y198" i="6" s="1"/>
  <c r="Z198" i="6" s="1"/>
  <c r="V245" i="6"/>
  <c r="Y245" i="6" s="1"/>
  <c r="Z245" i="6" s="1"/>
  <c r="V233" i="6"/>
  <c r="Y233" i="6" s="1"/>
  <c r="Z233" i="6" s="1"/>
  <c r="V221" i="6"/>
  <c r="Y221" i="6" s="1"/>
  <c r="Z221" i="6" s="1"/>
  <c r="V209" i="6"/>
  <c r="Y209" i="6" s="1"/>
  <c r="Z209" i="6" s="1"/>
  <c r="V197" i="6"/>
  <c r="Y197" i="6" s="1"/>
  <c r="Z197" i="6" s="1"/>
  <c r="V185" i="6"/>
  <c r="Y185" i="6" s="1"/>
  <c r="Z185" i="6" s="1"/>
  <c r="V173" i="6"/>
  <c r="Y173" i="6" s="1"/>
  <c r="Z173" i="6" s="1"/>
  <c r="V255" i="6"/>
  <c r="Y255" i="6" s="1"/>
  <c r="Z255" i="6" s="1"/>
  <c r="V243" i="6"/>
  <c r="Y243" i="6" s="1"/>
  <c r="Z243" i="6" s="1"/>
  <c r="V231" i="6"/>
  <c r="Y231" i="6" s="1"/>
  <c r="Z231" i="6" s="1"/>
  <c r="V254" i="6"/>
  <c r="Y254" i="6" s="1"/>
  <c r="Z254" i="6" s="1"/>
  <c r="V242" i="6"/>
  <c r="Y242" i="6" s="1"/>
  <c r="Z242" i="6" s="1"/>
  <c r="V230" i="6"/>
  <c r="Y230" i="6" s="1"/>
  <c r="Z230" i="6" s="1"/>
  <c r="V218" i="6"/>
  <c r="Y218" i="6" s="1"/>
  <c r="Z218" i="6" s="1"/>
  <c r="V206" i="6"/>
  <c r="Y206" i="6" s="1"/>
  <c r="Z206" i="6" s="1"/>
  <c r="V194" i="6"/>
  <c r="Y194" i="6" s="1"/>
  <c r="Z194" i="6" s="1"/>
  <c r="V182" i="6"/>
  <c r="Y182" i="6" s="1"/>
  <c r="Z182" i="6" s="1"/>
  <c r="V170" i="6"/>
  <c r="Y170" i="6" s="1"/>
  <c r="Z170" i="6" s="1"/>
  <c r="V253" i="6"/>
  <c r="Y253" i="6" s="1"/>
  <c r="Z253" i="6" s="1"/>
  <c r="V241" i="6"/>
  <c r="Y241" i="6" s="1"/>
  <c r="Z241" i="6" s="1"/>
  <c r="V229" i="6"/>
  <c r="Y229" i="6" s="1"/>
  <c r="Z229" i="6" s="1"/>
  <c r="V217" i="6"/>
  <c r="Y217" i="6" s="1"/>
  <c r="Z217" i="6" s="1"/>
  <c r="V252" i="6"/>
  <c r="Y252" i="6" s="1"/>
  <c r="Z252" i="6" s="1"/>
  <c r="V240" i="6"/>
  <c r="Y240" i="6" s="1"/>
  <c r="Z240" i="6" s="1"/>
  <c r="V228" i="6"/>
  <c r="Y228" i="6" s="1"/>
  <c r="Z228" i="6" s="1"/>
  <c r="V216" i="6"/>
  <c r="Y216" i="6" s="1"/>
  <c r="Z216" i="6" s="1"/>
  <c r="V204" i="6"/>
  <c r="Y204" i="6" s="1"/>
  <c r="Z204" i="6" s="1"/>
  <c r="V192" i="6"/>
  <c r="Y192" i="6" s="1"/>
  <c r="Z192" i="6" s="1"/>
  <c r="V180" i="6"/>
  <c r="Y180" i="6" s="1"/>
  <c r="Z180" i="6" s="1"/>
  <c r="V168" i="6"/>
  <c r="Y168" i="6" s="1"/>
  <c r="Z168" i="6" s="1"/>
  <c r="V169" i="6"/>
  <c r="Y169" i="6" s="1"/>
  <c r="Z169" i="6" s="1"/>
  <c r="V187" i="6"/>
  <c r="Y187" i="6" s="1"/>
  <c r="Z187" i="6" s="1"/>
  <c r="AC3" i="4"/>
  <c r="AD3" i="4" s="1"/>
  <c r="AC4" i="4"/>
  <c r="AD4" i="4" s="1"/>
  <c r="J7" i="4"/>
  <c r="AC310" i="8"/>
  <c r="AF310" i="8" s="1"/>
  <c r="AG310" i="8" s="1"/>
  <c r="AC352" i="8"/>
  <c r="AF352" i="8" s="1"/>
  <c r="AG352" i="8" s="1"/>
  <c r="AC348" i="8"/>
  <c r="AF348" i="8" s="1"/>
  <c r="AG348" i="8" s="1"/>
  <c r="AC344" i="8"/>
  <c r="AF344" i="8" s="1"/>
  <c r="AG344" i="8" s="1"/>
  <c r="AC340" i="8"/>
  <c r="AF340" i="8" s="1"/>
  <c r="AG340" i="8" s="1"/>
  <c r="AC336" i="8"/>
  <c r="AF336" i="8" s="1"/>
  <c r="AG336" i="8" s="1"/>
  <c r="AC332" i="8"/>
  <c r="AF332" i="8" s="1"/>
  <c r="AG332" i="8" s="1"/>
  <c r="AC328" i="8"/>
  <c r="AF328" i="8" s="1"/>
  <c r="AG328" i="8" s="1"/>
  <c r="AC324" i="8"/>
  <c r="AF324" i="8" s="1"/>
  <c r="AG324" i="8" s="1"/>
  <c r="AC320" i="8"/>
  <c r="AF320" i="8" s="1"/>
  <c r="AG320" i="8" s="1"/>
  <c r="AC316" i="8"/>
  <c r="AF316" i="8" s="1"/>
  <c r="AG316" i="8" s="1"/>
  <c r="AC356" i="8"/>
  <c r="AF356" i="8" s="1"/>
  <c r="AG356" i="8" s="1"/>
  <c r="AC311" i="8"/>
  <c r="AF311" i="8" s="1"/>
  <c r="AG311" i="8" s="1"/>
  <c r="AC353" i="8"/>
  <c r="AF353" i="8" s="1"/>
  <c r="AG353" i="8" s="1"/>
  <c r="AC349" i="8"/>
  <c r="AF349" i="8" s="1"/>
  <c r="AG349" i="8" s="1"/>
  <c r="AC345" i="8"/>
  <c r="AF345" i="8" s="1"/>
  <c r="AG345" i="8" s="1"/>
  <c r="AC341" i="8"/>
  <c r="AF341" i="8" s="1"/>
  <c r="AG341" i="8" s="1"/>
  <c r="AC337" i="8"/>
  <c r="AF337" i="8" s="1"/>
  <c r="AG337" i="8" s="1"/>
  <c r="AC333" i="8"/>
  <c r="AF333" i="8" s="1"/>
  <c r="AG333" i="8" s="1"/>
  <c r="AC329" i="8"/>
  <c r="AF329" i="8" s="1"/>
  <c r="AG329" i="8" s="1"/>
  <c r="AC325" i="8"/>
  <c r="AF325" i="8" s="1"/>
  <c r="AG325" i="8" s="1"/>
  <c r="AC321" i="8"/>
  <c r="AF321" i="8" s="1"/>
  <c r="AG321" i="8" s="1"/>
  <c r="AC317" i="8"/>
  <c r="AF317" i="8" s="1"/>
  <c r="AG317" i="8" s="1"/>
  <c r="AC312" i="8"/>
  <c r="AF312" i="8" s="1"/>
  <c r="AG312" i="8" s="1"/>
  <c r="AC304" i="8"/>
  <c r="AF304" i="8" s="1"/>
  <c r="AG304" i="8" s="1"/>
  <c r="AC357" i="8"/>
  <c r="AF357" i="8" s="1"/>
  <c r="AG357" i="8" s="1"/>
  <c r="AC313" i="8"/>
  <c r="AF313" i="8" s="1"/>
  <c r="AG313" i="8" s="1"/>
  <c r="AC305" i="8"/>
  <c r="AF305" i="8" s="1"/>
  <c r="AG305" i="8" s="1"/>
  <c r="AC314" i="8"/>
  <c r="AF314" i="8" s="1"/>
  <c r="AG314" i="8" s="1"/>
  <c r="AC307" i="8"/>
  <c r="AF307" i="8" s="1"/>
  <c r="AG307" i="8" s="1"/>
  <c r="AC358" i="8"/>
  <c r="AF358" i="8" s="1"/>
  <c r="AG358" i="8" s="1"/>
  <c r="AC306" i="8"/>
  <c r="AF306" i="8" s="1"/>
  <c r="AG306" i="8" s="1"/>
  <c r="AC309" i="8"/>
  <c r="AF309" i="8" s="1"/>
  <c r="AG309" i="8" s="1"/>
  <c r="AC308" i="8"/>
  <c r="AF308" i="8" s="1"/>
  <c r="AG308" i="8" s="1"/>
  <c r="AC355" i="8"/>
  <c r="AF355" i="8" s="1"/>
  <c r="AG355" i="8" s="1"/>
  <c r="AC343" i="8"/>
  <c r="AF343" i="8" s="1"/>
  <c r="AG343" i="8" s="1"/>
  <c r="AC331" i="8"/>
  <c r="AF331" i="8" s="1"/>
  <c r="AG331" i="8" s="1"/>
  <c r="AC319" i="8"/>
  <c r="AF319" i="8" s="1"/>
  <c r="AG319" i="8" s="1"/>
  <c r="AC354" i="8"/>
  <c r="AF354" i="8" s="1"/>
  <c r="AG354" i="8" s="1"/>
  <c r="AC342" i="8"/>
  <c r="AF342" i="8" s="1"/>
  <c r="AG342" i="8" s="1"/>
  <c r="AC330" i="8"/>
  <c r="AF330" i="8" s="1"/>
  <c r="AG330" i="8" s="1"/>
  <c r="AC318" i="8"/>
  <c r="AF318" i="8" s="1"/>
  <c r="AG318" i="8" s="1"/>
  <c r="AC351" i="8"/>
  <c r="AF351" i="8" s="1"/>
  <c r="AG351" i="8" s="1"/>
  <c r="AC339" i="8"/>
  <c r="AF339" i="8" s="1"/>
  <c r="AG339" i="8" s="1"/>
  <c r="AC327" i="8"/>
  <c r="AF327" i="8" s="1"/>
  <c r="AG327" i="8" s="1"/>
  <c r="AC315" i="8"/>
  <c r="AF315" i="8" s="1"/>
  <c r="AG315" i="8" s="1"/>
  <c r="AC350" i="8"/>
  <c r="AF350" i="8" s="1"/>
  <c r="AG350" i="8" s="1"/>
  <c r="AC338" i="8"/>
  <c r="AF338" i="8" s="1"/>
  <c r="AG338" i="8" s="1"/>
  <c r="AC326" i="8"/>
  <c r="AF326" i="8" s="1"/>
  <c r="AG326" i="8" s="1"/>
  <c r="AC347" i="8"/>
  <c r="AF347" i="8" s="1"/>
  <c r="AG347" i="8" s="1"/>
  <c r="AC346" i="8"/>
  <c r="AF346" i="8" s="1"/>
  <c r="AG346" i="8" s="1"/>
  <c r="AC335" i="8"/>
  <c r="AF335" i="8" s="1"/>
  <c r="AG335" i="8" s="1"/>
  <c r="AC334" i="8"/>
  <c r="AF334" i="8" s="1"/>
  <c r="AG334" i="8" s="1"/>
  <c r="AC323" i="8"/>
  <c r="AF323" i="8" s="1"/>
  <c r="AG323" i="8" s="1"/>
  <c r="AC322" i="8"/>
  <c r="AF322" i="8" s="1"/>
  <c r="AG322" i="8" s="1"/>
  <c r="AC350" i="6"/>
  <c r="AF350" i="6" s="1"/>
  <c r="AG350" i="6" s="1"/>
  <c r="AC338" i="6"/>
  <c r="AF338" i="6" s="1"/>
  <c r="AG338" i="6" s="1"/>
  <c r="AC351" i="6"/>
  <c r="AF351" i="6" s="1"/>
  <c r="AG351" i="6" s="1"/>
  <c r="AC339" i="6"/>
  <c r="AF339" i="6" s="1"/>
  <c r="AG339" i="6" s="1"/>
  <c r="AC327" i="6"/>
  <c r="AF327" i="6" s="1"/>
  <c r="AG327" i="6" s="1"/>
  <c r="AC326" i="6"/>
  <c r="AF326" i="6" s="1"/>
  <c r="AG326" i="6" s="1"/>
  <c r="AC325" i="6"/>
  <c r="AF325" i="6" s="1"/>
  <c r="AG325" i="6" s="1"/>
  <c r="AC324" i="6"/>
  <c r="AF324" i="6" s="1"/>
  <c r="AG324" i="6" s="1"/>
  <c r="AC323" i="6"/>
  <c r="AF323" i="6" s="1"/>
  <c r="AG323" i="6" s="1"/>
  <c r="AC322" i="6"/>
  <c r="AF322" i="6" s="1"/>
  <c r="AG322" i="6" s="1"/>
  <c r="AC321" i="6"/>
  <c r="AF321" i="6" s="1"/>
  <c r="AG321" i="6" s="1"/>
  <c r="AC320" i="6"/>
  <c r="AF320" i="6" s="1"/>
  <c r="AG320" i="6" s="1"/>
  <c r="AC319" i="6"/>
  <c r="AF319" i="6" s="1"/>
  <c r="AG319" i="6" s="1"/>
  <c r="AC318" i="6"/>
  <c r="AF318" i="6" s="1"/>
  <c r="AG318" i="6" s="1"/>
  <c r="AC317" i="6"/>
  <c r="AF317" i="6" s="1"/>
  <c r="AG317" i="6" s="1"/>
  <c r="AC316" i="6"/>
  <c r="AF316" i="6" s="1"/>
  <c r="AG316" i="6" s="1"/>
  <c r="AC315" i="6"/>
  <c r="AF315" i="6" s="1"/>
  <c r="AG315" i="6" s="1"/>
  <c r="AC314" i="6"/>
  <c r="AF314" i="6" s="1"/>
  <c r="AG314" i="6" s="1"/>
  <c r="AC313" i="6"/>
  <c r="AF313" i="6" s="1"/>
  <c r="AG313" i="6" s="1"/>
  <c r="AC312" i="6"/>
  <c r="AF312" i="6" s="1"/>
  <c r="AG312" i="6" s="1"/>
  <c r="AC311" i="6"/>
  <c r="AF311" i="6" s="1"/>
  <c r="AG311" i="6" s="1"/>
  <c r="AC310" i="6"/>
  <c r="AF310" i="6" s="1"/>
  <c r="AG310" i="6" s="1"/>
  <c r="AC309" i="6"/>
  <c r="AF309" i="6" s="1"/>
  <c r="AG309" i="6" s="1"/>
  <c r="AC308" i="6"/>
  <c r="AF308" i="6" s="1"/>
  <c r="AG308" i="6" s="1"/>
  <c r="AC307" i="6"/>
  <c r="AF307" i="6" s="1"/>
  <c r="AG307" i="6" s="1"/>
  <c r="AC306" i="6"/>
  <c r="AF306" i="6" s="1"/>
  <c r="AG306" i="6" s="1"/>
  <c r="AC305" i="6"/>
  <c r="AF305" i="6" s="1"/>
  <c r="AG305" i="6" s="1"/>
  <c r="AC304" i="6"/>
  <c r="AF304" i="6" s="1"/>
  <c r="AG304" i="6" s="1"/>
  <c r="AC352" i="6"/>
  <c r="AF352" i="6" s="1"/>
  <c r="AG352" i="6" s="1"/>
  <c r="AC340" i="6"/>
  <c r="AF340" i="6" s="1"/>
  <c r="AG340" i="6" s="1"/>
  <c r="AC328" i="6"/>
  <c r="AF328" i="6" s="1"/>
  <c r="AG328" i="6" s="1"/>
  <c r="AC353" i="6"/>
  <c r="AF353" i="6" s="1"/>
  <c r="AG353" i="6" s="1"/>
  <c r="AC341" i="6"/>
  <c r="AF341" i="6" s="1"/>
  <c r="AG341" i="6" s="1"/>
  <c r="AC329" i="6"/>
  <c r="AF329" i="6" s="1"/>
  <c r="AG329" i="6" s="1"/>
  <c r="AC354" i="6"/>
  <c r="AF354" i="6" s="1"/>
  <c r="AG354" i="6" s="1"/>
  <c r="AC342" i="6"/>
  <c r="AF342" i="6" s="1"/>
  <c r="AG342" i="6" s="1"/>
  <c r="AC330" i="6"/>
  <c r="AF330" i="6" s="1"/>
  <c r="AG330" i="6" s="1"/>
  <c r="AC355" i="6"/>
  <c r="AF355" i="6" s="1"/>
  <c r="AG355" i="6" s="1"/>
  <c r="AC343" i="6"/>
  <c r="AF343" i="6" s="1"/>
  <c r="AG343" i="6" s="1"/>
  <c r="AC331" i="6"/>
  <c r="AF331" i="6" s="1"/>
  <c r="AG331" i="6" s="1"/>
  <c r="AC356" i="6"/>
  <c r="AF356" i="6" s="1"/>
  <c r="AG356" i="6" s="1"/>
  <c r="AC344" i="6"/>
  <c r="AF344" i="6" s="1"/>
  <c r="AG344" i="6" s="1"/>
  <c r="AC332" i="6"/>
  <c r="AF332" i="6" s="1"/>
  <c r="AG332" i="6" s="1"/>
  <c r="AC357" i="6"/>
  <c r="AF357" i="6" s="1"/>
  <c r="AG357" i="6" s="1"/>
  <c r="AC345" i="6"/>
  <c r="AF345" i="6" s="1"/>
  <c r="AG345" i="6" s="1"/>
  <c r="AC333" i="6"/>
  <c r="AF333" i="6" s="1"/>
  <c r="AG333" i="6" s="1"/>
  <c r="AC358" i="6"/>
  <c r="AF358" i="6" s="1"/>
  <c r="AG358" i="6" s="1"/>
  <c r="AC346" i="6"/>
  <c r="AF346" i="6" s="1"/>
  <c r="AG346" i="6" s="1"/>
  <c r="AC334" i="6"/>
  <c r="AF334" i="6" s="1"/>
  <c r="AG334" i="6" s="1"/>
  <c r="H822" i="8"/>
  <c r="K822" i="8" s="1"/>
  <c r="L822" i="8" s="1"/>
  <c r="H823" i="8"/>
  <c r="K823" i="8" s="1"/>
  <c r="L823" i="8" s="1"/>
  <c r="H824" i="8"/>
  <c r="K824" i="8" s="1"/>
  <c r="L824" i="8" s="1"/>
  <c r="H825" i="8"/>
  <c r="K825" i="8" s="1"/>
  <c r="L825" i="8" s="1"/>
  <c r="H826" i="8"/>
  <c r="K826" i="8" s="1"/>
  <c r="L826" i="8" s="1"/>
  <c r="H818" i="8"/>
  <c r="K818" i="8" s="1"/>
  <c r="L818" i="8" s="1"/>
  <c r="H819" i="8"/>
  <c r="K819" i="8" s="1"/>
  <c r="L819" i="8" s="1"/>
  <c r="H820" i="8"/>
  <c r="K820" i="8" s="1"/>
  <c r="L820" i="8" s="1"/>
  <c r="H821" i="8"/>
  <c r="K821" i="8" s="1"/>
  <c r="L821" i="8" s="1"/>
  <c r="H816" i="8"/>
  <c r="K816" i="8" s="1"/>
  <c r="L816" i="8" s="1"/>
  <c r="H815" i="8"/>
  <c r="K815" i="8" s="1"/>
  <c r="L815" i="8" s="1"/>
  <c r="H814" i="8"/>
  <c r="K814" i="8" s="1"/>
  <c r="L814" i="8" s="1"/>
  <c r="H813" i="8"/>
  <c r="K813" i="8" s="1"/>
  <c r="L813" i="8" s="1"/>
  <c r="H812" i="8"/>
  <c r="K812" i="8" s="1"/>
  <c r="L812" i="8" s="1"/>
  <c r="H811" i="8"/>
  <c r="K811" i="8" s="1"/>
  <c r="L811" i="8" s="1"/>
  <c r="H810" i="8"/>
  <c r="K810" i="8" s="1"/>
  <c r="L810" i="8" s="1"/>
  <c r="H809" i="8"/>
  <c r="K809" i="8" s="1"/>
  <c r="L809" i="8" s="1"/>
  <c r="H808" i="8"/>
  <c r="K808" i="8" s="1"/>
  <c r="L808" i="8" s="1"/>
  <c r="H817" i="8"/>
  <c r="K817" i="8" s="1"/>
  <c r="L817" i="8" s="1"/>
  <c r="H821" i="6"/>
  <c r="K821" i="6" s="1"/>
  <c r="L821" i="6" s="1"/>
  <c r="H809" i="6"/>
  <c r="K809" i="6" s="1"/>
  <c r="L809" i="6" s="1"/>
  <c r="H815" i="6"/>
  <c r="K815" i="6" s="1"/>
  <c r="L815" i="6" s="1"/>
  <c r="H818" i="6"/>
  <c r="K818" i="6" s="1"/>
  <c r="L818" i="6" s="1"/>
  <c r="H825" i="6"/>
  <c r="K825" i="6" s="1"/>
  <c r="L825" i="6" s="1"/>
  <c r="H813" i="6"/>
  <c r="K813" i="6" s="1"/>
  <c r="L813" i="6" s="1"/>
  <c r="H808" i="6"/>
  <c r="K808" i="6" s="1"/>
  <c r="L808" i="6" s="1"/>
  <c r="H817" i="6"/>
  <c r="K817" i="6" s="1"/>
  <c r="L817" i="6" s="1"/>
  <c r="H826" i="6"/>
  <c r="K826" i="6" s="1"/>
  <c r="L826" i="6" s="1"/>
  <c r="H822" i="6"/>
  <c r="K822" i="6" s="1"/>
  <c r="L822" i="6" s="1"/>
  <c r="H814" i="6"/>
  <c r="K814" i="6" s="1"/>
  <c r="L814" i="6" s="1"/>
  <c r="H823" i="6"/>
  <c r="K823" i="6" s="1"/>
  <c r="L823" i="6" s="1"/>
  <c r="H820" i="6"/>
  <c r="K820" i="6" s="1"/>
  <c r="L820" i="6" s="1"/>
  <c r="H811" i="6"/>
  <c r="K811" i="6" s="1"/>
  <c r="L811" i="6" s="1"/>
  <c r="H824" i="6"/>
  <c r="K824" i="6" s="1"/>
  <c r="L824" i="6" s="1"/>
  <c r="H816" i="6"/>
  <c r="K816" i="6" s="1"/>
  <c r="L816" i="6" s="1"/>
  <c r="H812" i="6"/>
  <c r="K812" i="6" s="1"/>
  <c r="L812" i="6" s="1"/>
  <c r="H819" i="6"/>
  <c r="K819" i="6" s="1"/>
  <c r="L819" i="6" s="1"/>
  <c r="H810" i="6"/>
  <c r="K810" i="6" s="1"/>
  <c r="L810" i="6" s="1"/>
  <c r="H62" i="8"/>
  <c r="K62" i="8" s="1"/>
  <c r="L62" i="8" s="1"/>
  <c r="H50" i="8"/>
  <c r="K50" i="8" s="1"/>
  <c r="L50" i="8" s="1"/>
  <c r="H38" i="8"/>
  <c r="K38" i="8" s="1"/>
  <c r="L38" i="8" s="1"/>
  <c r="H41" i="8"/>
  <c r="K41" i="8" s="1"/>
  <c r="L41" i="8" s="1"/>
  <c r="H40" i="8"/>
  <c r="K40" i="8" s="1"/>
  <c r="L40" i="8" s="1"/>
  <c r="H39" i="8"/>
  <c r="K39" i="8" s="1"/>
  <c r="L39" i="8" s="1"/>
  <c r="H37" i="8"/>
  <c r="K37" i="8" s="1"/>
  <c r="L37" i="8" s="1"/>
  <c r="H36" i="8"/>
  <c r="K36" i="8" s="1"/>
  <c r="L36" i="8" s="1"/>
  <c r="H24" i="8"/>
  <c r="K24" i="8" s="1"/>
  <c r="L24" i="8" s="1"/>
  <c r="H35" i="8"/>
  <c r="K35" i="8" s="1"/>
  <c r="L35" i="8" s="1"/>
  <c r="H23" i="8"/>
  <c r="K23" i="8" s="1"/>
  <c r="L23" i="8" s="1"/>
  <c r="H34" i="8"/>
  <c r="K34" i="8" s="1"/>
  <c r="L34" i="8" s="1"/>
  <c r="H33" i="8"/>
  <c r="K33" i="8" s="1"/>
  <c r="L33" i="8" s="1"/>
  <c r="H32" i="8"/>
  <c r="K32" i="8" s="1"/>
  <c r="L32" i="8" s="1"/>
  <c r="H31" i="8"/>
  <c r="K31" i="8" s="1"/>
  <c r="L31" i="8" s="1"/>
  <c r="H30" i="8"/>
  <c r="K30" i="8" s="1"/>
  <c r="L30" i="8" s="1"/>
  <c r="H66" i="8"/>
  <c r="K66" i="8" s="1"/>
  <c r="L66" i="8" s="1"/>
  <c r="H29" i="8"/>
  <c r="K29" i="8" s="1"/>
  <c r="L29" i="8" s="1"/>
  <c r="H65" i="8"/>
  <c r="K65" i="8" s="1"/>
  <c r="L65" i="8" s="1"/>
  <c r="H64" i="8"/>
  <c r="K64" i="8" s="1"/>
  <c r="L64" i="8" s="1"/>
  <c r="H63" i="8"/>
  <c r="K63" i="8" s="1"/>
  <c r="L63" i="8" s="1"/>
  <c r="H61" i="8"/>
  <c r="K61" i="8" s="1"/>
  <c r="L61" i="8" s="1"/>
  <c r="H60" i="8"/>
  <c r="K60" i="8" s="1"/>
  <c r="L60" i="8" s="1"/>
  <c r="H28" i="8"/>
  <c r="K28" i="8" s="1"/>
  <c r="L28" i="8" s="1"/>
  <c r="H49" i="8"/>
  <c r="K49" i="8" s="1"/>
  <c r="L49" i="8" s="1"/>
  <c r="H42" i="8"/>
  <c r="K42" i="8" s="1"/>
  <c r="L42" i="8" s="1"/>
  <c r="H55" i="8"/>
  <c r="K55" i="8" s="1"/>
  <c r="L55" i="8" s="1"/>
  <c r="H47" i="8"/>
  <c r="K47" i="8" s="1"/>
  <c r="L47" i="8" s="1"/>
  <c r="H53" i="8"/>
  <c r="K53" i="8" s="1"/>
  <c r="L53" i="8" s="1"/>
  <c r="H51" i="8"/>
  <c r="K51" i="8" s="1"/>
  <c r="L51" i="8" s="1"/>
  <c r="H57" i="8"/>
  <c r="K57" i="8" s="1"/>
  <c r="L57" i="8" s="1"/>
  <c r="H45" i="8"/>
  <c r="K45" i="8" s="1"/>
  <c r="L45" i="8" s="1"/>
  <c r="H26" i="8"/>
  <c r="K26" i="8" s="1"/>
  <c r="L26" i="8" s="1"/>
  <c r="H59" i="8"/>
  <c r="K59" i="8" s="1"/>
  <c r="L59" i="8" s="1"/>
  <c r="H48" i="8"/>
  <c r="K48" i="8" s="1"/>
  <c r="L48" i="8" s="1"/>
  <c r="H43" i="8"/>
  <c r="K43" i="8" s="1"/>
  <c r="L43" i="8" s="1"/>
  <c r="H54" i="8"/>
  <c r="K54" i="8" s="1"/>
  <c r="L54" i="8" s="1"/>
  <c r="H46" i="8"/>
  <c r="K46" i="8" s="1"/>
  <c r="L46" i="8" s="1"/>
  <c r="H56" i="8"/>
  <c r="K56" i="8" s="1"/>
  <c r="L56" i="8" s="1"/>
  <c r="H58" i="8"/>
  <c r="K58" i="8" s="1"/>
  <c r="L58" i="8" s="1"/>
  <c r="H27" i="8"/>
  <c r="K27" i="8" s="1"/>
  <c r="L27" i="8" s="1"/>
  <c r="H25" i="8"/>
  <c r="K25" i="8" s="1"/>
  <c r="L25" i="8" s="1"/>
  <c r="H44" i="8"/>
  <c r="K44" i="8" s="1"/>
  <c r="L44" i="8" s="1"/>
  <c r="H52" i="8"/>
  <c r="K52" i="8" s="1"/>
  <c r="L52" i="8" s="1"/>
  <c r="H10" i="6"/>
  <c r="K10" i="6" s="1"/>
  <c r="L10" i="6" s="1"/>
  <c r="AC13" i="6"/>
  <c r="AF13" i="6" s="1"/>
  <c r="AG13" i="6" s="1"/>
  <c r="V16" i="6"/>
  <c r="Y16" i="6" s="1"/>
  <c r="Z16" i="6" s="1"/>
  <c r="H22" i="6"/>
  <c r="K22" i="6" s="1"/>
  <c r="L22" i="6" s="1"/>
  <c r="V28" i="6"/>
  <c r="Y28" i="6" s="1"/>
  <c r="Z28" i="6" s="1"/>
  <c r="H34" i="6"/>
  <c r="K34" i="6" s="1"/>
  <c r="L34" i="6" s="1"/>
  <c r="V40" i="6"/>
  <c r="Y40" i="6" s="1"/>
  <c r="Z40" i="6" s="1"/>
  <c r="H46" i="6"/>
  <c r="K46" i="6" s="1"/>
  <c r="L46" i="6" s="1"/>
  <c r="V52" i="6"/>
  <c r="Y52" i="6" s="1"/>
  <c r="Z52" i="6" s="1"/>
  <c r="H58" i="6"/>
  <c r="K58" i="6" s="1"/>
  <c r="L58" i="6" s="1"/>
  <c r="V64" i="6"/>
  <c r="Y64" i="6" s="1"/>
  <c r="Z64" i="6" s="1"/>
  <c r="H70" i="6"/>
  <c r="K70" i="6" s="1"/>
  <c r="L70" i="6" s="1"/>
  <c r="H82" i="6"/>
  <c r="K82" i="6" s="1"/>
  <c r="L82" i="6" s="1"/>
  <c r="H94" i="6"/>
  <c r="K94" i="6" s="1"/>
  <c r="L94" i="6" s="1"/>
  <c r="H106" i="6"/>
  <c r="K106" i="6" s="1"/>
  <c r="L106" i="6" s="1"/>
  <c r="H118" i="6"/>
  <c r="K118" i="6" s="1"/>
  <c r="L118" i="6" s="1"/>
  <c r="H130" i="6"/>
  <c r="K130" i="6" s="1"/>
  <c r="L130" i="6" s="1"/>
  <c r="H161" i="6"/>
  <c r="K161" i="6" s="1"/>
  <c r="L161" i="6" s="1"/>
  <c r="O168" i="6"/>
  <c r="R168" i="6" s="1"/>
  <c r="S168" i="6" s="1"/>
  <c r="H185" i="6"/>
  <c r="K185" i="6" s="1"/>
  <c r="L185" i="6" s="1"/>
  <c r="V191" i="6"/>
  <c r="Y191" i="6" s="1"/>
  <c r="Z191" i="6" s="1"/>
  <c r="O198" i="6"/>
  <c r="R198" i="6" s="1"/>
  <c r="S198" i="6" s="1"/>
  <c r="H208" i="6"/>
  <c r="K208" i="6" s="1"/>
  <c r="L208" i="6" s="1"/>
  <c r="V215" i="6"/>
  <c r="Y215" i="6" s="1"/>
  <c r="Z215" i="6" s="1"/>
  <c r="H217" i="6"/>
  <c r="K217" i="6" s="1"/>
  <c r="L217" i="6" s="1"/>
  <c r="H220" i="6"/>
  <c r="K220" i="6" s="1"/>
  <c r="L220" i="6" s="1"/>
  <c r="V223" i="6"/>
  <c r="Y223" i="6" s="1"/>
  <c r="Z223" i="6" s="1"/>
  <c r="O228" i="6"/>
  <c r="R228" i="6" s="1"/>
  <c r="S228" i="6" s="1"/>
  <c r="V237" i="6"/>
  <c r="Y237" i="6" s="1"/>
  <c r="Z237" i="6" s="1"/>
  <c r="O242" i="6"/>
  <c r="R242" i="6" s="1"/>
  <c r="S242" i="6" s="1"/>
  <c r="H329" i="6"/>
  <c r="K329" i="6" s="1"/>
  <c r="L329" i="6" s="1"/>
  <c r="AC337" i="6"/>
  <c r="AF337" i="6" s="1"/>
  <c r="AG337" i="6" s="1"/>
  <c r="V359" i="6"/>
  <c r="Y359" i="6" s="1"/>
  <c r="Z359" i="6" s="1"/>
  <c r="H363" i="6"/>
  <c r="K363" i="6" s="1"/>
  <c r="L363" i="6" s="1"/>
  <c r="V397" i="6"/>
  <c r="Y397" i="6" s="1"/>
  <c r="Z397" i="6" s="1"/>
  <c r="O404" i="6"/>
  <c r="R404" i="6" s="1"/>
  <c r="S404" i="6" s="1"/>
  <c r="H411" i="6"/>
  <c r="K411" i="6" s="1"/>
  <c r="L411" i="6" s="1"/>
  <c r="AC431" i="6"/>
  <c r="AF431" i="6" s="1"/>
  <c r="AG431" i="6" s="1"/>
  <c r="V445" i="6"/>
  <c r="Y445" i="6" s="1"/>
  <c r="Z445" i="6" s="1"/>
  <c r="O452" i="6"/>
  <c r="R452" i="6" s="1"/>
  <c r="S452" i="6" s="1"/>
  <c r="H459" i="6"/>
  <c r="K459" i="6" s="1"/>
  <c r="L459" i="6" s="1"/>
  <c r="H466" i="6"/>
  <c r="K466" i="6" s="1"/>
  <c r="L466" i="6" s="1"/>
  <c r="H474" i="6"/>
  <c r="K474" i="6" s="1"/>
  <c r="L474" i="6" s="1"/>
  <c r="H482" i="6"/>
  <c r="K482" i="6" s="1"/>
  <c r="L482" i="6" s="1"/>
  <c r="AC490" i="6"/>
  <c r="AF490" i="6" s="1"/>
  <c r="AG490" i="6" s="1"/>
  <c r="H549" i="6"/>
  <c r="K549" i="6" s="1"/>
  <c r="L549" i="6" s="1"/>
  <c r="O588" i="6"/>
  <c r="R588" i="6" s="1"/>
  <c r="S588" i="6" s="1"/>
  <c r="V615" i="6"/>
  <c r="Y615" i="6" s="1"/>
  <c r="Z615" i="6" s="1"/>
  <c r="V314" i="8"/>
  <c r="Y314" i="8" s="1"/>
  <c r="Z314" i="8" s="1"/>
  <c r="V307" i="8"/>
  <c r="Y307" i="8" s="1"/>
  <c r="Z307" i="8" s="1"/>
  <c r="V308" i="8"/>
  <c r="Y308" i="8" s="1"/>
  <c r="Z308" i="8" s="1"/>
  <c r="V358" i="8"/>
  <c r="Y358" i="8" s="1"/>
  <c r="Z358" i="8" s="1"/>
  <c r="V355" i="8"/>
  <c r="Y355" i="8" s="1"/>
  <c r="Z355" i="8" s="1"/>
  <c r="V351" i="8"/>
  <c r="Y351" i="8" s="1"/>
  <c r="Z351" i="8" s="1"/>
  <c r="V347" i="8"/>
  <c r="Y347" i="8" s="1"/>
  <c r="Z347" i="8" s="1"/>
  <c r="V343" i="8"/>
  <c r="Y343" i="8" s="1"/>
  <c r="Z343" i="8" s="1"/>
  <c r="V339" i="8"/>
  <c r="Y339" i="8" s="1"/>
  <c r="Z339" i="8" s="1"/>
  <c r="V335" i="8"/>
  <c r="Y335" i="8" s="1"/>
  <c r="Z335" i="8" s="1"/>
  <c r="V331" i="8"/>
  <c r="Y331" i="8" s="1"/>
  <c r="Z331" i="8" s="1"/>
  <c r="V327" i="8"/>
  <c r="Y327" i="8" s="1"/>
  <c r="Z327" i="8" s="1"/>
  <c r="V323" i="8"/>
  <c r="Y323" i="8" s="1"/>
  <c r="Z323" i="8" s="1"/>
  <c r="V319" i="8"/>
  <c r="Y319" i="8" s="1"/>
  <c r="Z319" i="8" s="1"/>
  <c r="V315" i="8"/>
  <c r="Y315" i="8" s="1"/>
  <c r="Z315" i="8" s="1"/>
  <c r="V309" i="8"/>
  <c r="Y309" i="8" s="1"/>
  <c r="Z309" i="8" s="1"/>
  <c r="V310" i="8"/>
  <c r="Y310" i="8" s="1"/>
  <c r="Z310" i="8" s="1"/>
  <c r="V352" i="8"/>
  <c r="Y352" i="8" s="1"/>
  <c r="Z352" i="8" s="1"/>
  <c r="V348" i="8"/>
  <c r="Y348" i="8" s="1"/>
  <c r="Z348" i="8" s="1"/>
  <c r="V344" i="8"/>
  <c r="Y344" i="8" s="1"/>
  <c r="Z344" i="8" s="1"/>
  <c r="V340" i="8"/>
  <c r="Y340" i="8" s="1"/>
  <c r="Z340" i="8" s="1"/>
  <c r="V336" i="8"/>
  <c r="Y336" i="8" s="1"/>
  <c r="Z336" i="8" s="1"/>
  <c r="V332" i="8"/>
  <c r="Y332" i="8" s="1"/>
  <c r="Z332" i="8" s="1"/>
  <c r="V328" i="8"/>
  <c r="Y328" i="8" s="1"/>
  <c r="Z328" i="8" s="1"/>
  <c r="V324" i="8"/>
  <c r="Y324" i="8" s="1"/>
  <c r="Z324" i="8" s="1"/>
  <c r="V320" i="8"/>
  <c r="Y320" i="8" s="1"/>
  <c r="Z320" i="8" s="1"/>
  <c r="V316" i="8"/>
  <c r="Y316" i="8" s="1"/>
  <c r="Z316" i="8" s="1"/>
  <c r="V356" i="8"/>
  <c r="Y356" i="8" s="1"/>
  <c r="Z356" i="8" s="1"/>
  <c r="V311" i="8"/>
  <c r="Y311" i="8" s="1"/>
  <c r="Z311" i="8" s="1"/>
  <c r="V304" i="8"/>
  <c r="Y304" i="8" s="1"/>
  <c r="Z304" i="8" s="1"/>
  <c r="V354" i="8"/>
  <c r="Y354" i="8" s="1"/>
  <c r="Z354" i="8" s="1"/>
  <c r="V350" i="8"/>
  <c r="Y350" i="8" s="1"/>
  <c r="Z350" i="8" s="1"/>
  <c r="V346" i="8"/>
  <c r="Y346" i="8" s="1"/>
  <c r="Z346" i="8" s="1"/>
  <c r="V342" i="8"/>
  <c r="Y342" i="8" s="1"/>
  <c r="Z342" i="8" s="1"/>
  <c r="V338" i="8"/>
  <c r="Y338" i="8" s="1"/>
  <c r="Z338" i="8" s="1"/>
  <c r="V334" i="8"/>
  <c r="Y334" i="8" s="1"/>
  <c r="Z334" i="8" s="1"/>
  <c r="V330" i="8"/>
  <c r="Y330" i="8" s="1"/>
  <c r="Z330" i="8" s="1"/>
  <c r="V326" i="8"/>
  <c r="Y326" i="8" s="1"/>
  <c r="Z326" i="8" s="1"/>
  <c r="V322" i="8"/>
  <c r="Y322" i="8" s="1"/>
  <c r="Z322" i="8" s="1"/>
  <c r="V318" i="8"/>
  <c r="Y318" i="8" s="1"/>
  <c r="Z318" i="8" s="1"/>
  <c r="V353" i="8"/>
  <c r="Y353" i="8" s="1"/>
  <c r="Z353" i="8" s="1"/>
  <c r="V349" i="8"/>
  <c r="Y349" i="8" s="1"/>
  <c r="Z349" i="8" s="1"/>
  <c r="V345" i="8"/>
  <c r="Y345" i="8" s="1"/>
  <c r="Z345" i="8" s="1"/>
  <c r="V341" i="8"/>
  <c r="Y341" i="8" s="1"/>
  <c r="Z341" i="8" s="1"/>
  <c r="V337" i="8"/>
  <c r="Y337" i="8" s="1"/>
  <c r="Z337" i="8" s="1"/>
  <c r="V333" i="8"/>
  <c r="Y333" i="8" s="1"/>
  <c r="Z333" i="8" s="1"/>
  <c r="V329" i="8"/>
  <c r="Y329" i="8" s="1"/>
  <c r="Z329" i="8" s="1"/>
  <c r="V325" i="8"/>
  <c r="Y325" i="8" s="1"/>
  <c r="Z325" i="8" s="1"/>
  <c r="V321" i="8"/>
  <c r="Y321" i="8" s="1"/>
  <c r="Z321" i="8" s="1"/>
  <c r="V317" i="8"/>
  <c r="Y317" i="8" s="1"/>
  <c r="Z317" i="8" s="1"/>
  <c r="V357" i="8"/>
  <c r="Y357" i="8" s="1"/>
  <c r="Z357" i="8" s="1"/>
  <c r="V313" i="8"/>
  <c r="Y313" i="8" s="1"/>
  <c r="Z313" i="8" s="1"/>
  <c r="V306" i="8"/>
  <c r="Y306" i="8" s="1"/>
  <c r="Z306" i="8" s="1"/>
  <c r="V312" i="8"/>
  <c r="Y312" i="8" s="1"/>
  <c r="Z312" i="8" s="1"/>
  <c r="V305" i="8"/>
  <c r="Y305" i="8" s="1"/>
  <c r="Z305" i="8" s="1"/>
  <c r="V348" i="6"/>
  <c r="Y348" i="6" s="1"/>
  <c r="Z348" i="6" s="1"/>
  <c r="V336" i="6"/>
  <c r="Y336" i="6" s="1"/>
  <c r="Z336" i="6" s="1"/>
  <c r="V349" i="6"/>
  <c r="Y349" i="6" s="1"/>
  <c r="Z349" i="6" s="1"/>
  <c r="V337" i="6"/>
  <c r="Y337" i="6" s="1"/>
  <c r="Z337" i="6" s="1"/>
  <c r="V350" i="6"/>
  <c r="Y350" i="6" s="1"/>
  <c r="Z350" i="6" s="1"/>
  <c r="V338" i="6"/>
  <c r="Y338" i="6" s="1"/>
  <c r="Z338" i="6" s="1"/>
  <c r="V351" i="6"/>
  <c r="Y351" i="6" s="1"/>
  <c r="Z351" i="6" s="1"/>
  <c r="V339" i="6"/>
  <c r="Y339" i="6" s="1"/>
  <c r="Z339" i="6" s="1"/>
  <c r="V352" i="6"/>
  <c r="Y352" i="6" s="1"/>
  <c r="Z352" i="6" s="1"/>
  <c r="V340" i="6"/>
  <c r="Y340" i="6" s="1"/>
  <c r="Z340" i="6" s="1"/>
  <c r="V328" i="6"/>
  <c r="Y328" i="6" s="1"/>
  <c r="Z328" i="6" s="1"/>
  <c r="V327" i="6"/>
  <c r="Y327" i="6" s="1"/>
  <c r="Z327" i="6" s="1"/>
  <c r="V326" i="6"/>
  <c r="Y326" i="6" s="1"/>
  <c r="Z326" i="6" s="1"/>
  <c r="V325" i="6"/>
  <c r="Y325" i="6" s="1"/>
  <c r="Z325" i="6" s="1"/>
  <c r="V324" i="6"/>
  <c r="Y324" i="6" s="1"/>
  <c r="Z324" i="6" s="1"/>
  <c r="V323" i="6"/>
  <c r="Y323" i="6" s="1"/>
  <c r="Z323" i="6" s="1"/>
  <c r="V322" i="6"/>
  <c r="Y322" i="6" s="1"/>
  <c r="Z322" i="6" s="1"/>
  <c r="V321" i="6"/>
  <c r="Y321" i="6" s="1"/>
  <c r="Z321" i="6" s="1"/>
  <c r="V320" i="6"/>
  <c r="Y320" i="6" s="1"/>
  <c r="Z320" i="6" s="1"/>
  <c r="V319" i="6"/>
  <c r="Y319" i="6" s="1"/>
  <c r="Z319" i="6" s="1"/>
  <c r="V318" i="6"/>
  <c r="Y318" i="6" s="1"/>
  <c r="Z318" i="6" s="1"/>
  <c r="V317" i="6"/>
  <c r="Y317" i="6" s="1"/>
  <c r="Z317" i="6" s="1"/>
  <c r="V316" i="6"/>
  <c r="Y316" i="6" s="1"/>
  <c r="Z316" i="6" s="1"/>
  <c r="V315" i="6"/>
  <c r="Y315" i="6" s="1"/>
  <c r="Z315" i="6" s="1"/>
  <c r="V314" i="6"/>
  <c r="Y314" i="6" s="1"/>
  <c r="Z314" i="6" s="1"/>
  <c r="V313" i="6"/>
  <c r="Y313" i="6" s="1"/>
  <c r="Z313" i="6" s="1"/>
  <c r="V312" i="6"/>
  <c r="Y312" i="6" s="1"/>
  <c r="Z312" i="6" s="1"/>
  <c r="V311" i="6"/>
  <c r="Y311" i="6" s="1"/>
  <c r="Z311" i="6" s="1"/>
  <c r="V310" i="6"/>
  <c r="Y310" i="6" s="1"/>
  <c r="Z310" i="6" s="1"/>
  <c r="V309" i="6"/>
  <c r="Y309" i="6" s="1"/>
  <c r="Z309" i="6" s="1"/>
  <c r="V308" i="6"/>
  <c r="Y308" i="6" s="1"/>
  <c r="Z308" i="6" s="1"/>
  <c r="V307" i="6"/>
  <c r="Y307" i="6" s="1"/>
  <c r="Z307" i="6" s="1"/>
  <c r="V306" i="6"/>
  <c r="Y306" i="6" s="1"/>
  <c r="Z306" i="6" s="1"/>
  <c r="V305" i="6"/>
  <c r="Y305" i="6" s="1"/>
  <c r="Z305" i="6" s="1"/>
  <c r="V304" i="6"/>
  <c r="Y304" i="6" s="1"/>
  <c r="Z304" i="6" s="1"/>
  <c r="V353" i="6"/>
  <c r="Y353" i="6" s="1"/>
  <c r="Z353" i="6" s="1"/>
  <c r="V341" i="6"/>
  <c r="Y341" i="6" s="1"/>
  <c r="Z341" i="6" s="1"/>
  <c r="V329" i="6"/>
  <c r="Y329" i="6" s="1"/>
  <c r="Z329" i="6" s="1"/>
  <c r="V354" i="6"/>
  <c r="Y354" i="6" s="1"/>
  <c r="Z354" i="6" s="1"/>
  <c r="V342" i="6"/>
  <c r="Y342" i="6" s="1"/>
  <c r="Z342" i="6" s="1"/>
  <c r="V330" i="6"/>
  <c r="Y330" i="6" s="1"/>
  <c r="Z330" i="6" s="1"/>
  <c r="V355" i="6"/>
  <c r="Y355" i="6" s="1"/>
  <c r="Z355" i="6" s="1"/>
  <c r="V343" i="6"/>
  <c r="Y343" i="6" s="1"/>
  <c r="Z343" i="6" s="1"/>
  <c r="V331" i="6"/>
  <c r="Y331" i="6" s="1"/>
  <c r="Z331" i="6" s="1"/>
  <c r="V356" i="6"/>
  <c r="Y356" i="6" s="1"/>
  <c r="Z356" i="6" s="1"/>
  <c r="V344" i="6"/>
  <c r="Y344" i="6" s="1"/>
  <c r="Z344" i="6" s="1"/>
  <c r="V332" i="6"/>
  <c r="Y332" i="6" s="1"/>
  <c r="Z332" i="6" s="1"/>
  <c r="J21" i="4"/>
  <c r="V235" i="6"/>
  <c r="Y235" i="6" s="1"/>
  <c r="Z235" i="6" s="1"/>
  <c r="V423" i="6"/>
  <c r="Y423" i="6" s="1"/>
  <c r="Z423" i="6" s="1"/>
  <c r="V266" i="8"/>
  <c r="Y266" i="8" s="1"/>
  <c r="Z266" i="8" s="1"/>
  <c r="V265" i="8"/>
  <c r="Y265" i="8" s="1"/>
  <c r="Z265" i="8" s="1"/>
  <c r="V264" i="8"/>
  <c r="Y264" i="8" s="1"/>
  <c r="Z264" i="8" s="1"/>
  <c r="V263" i="8"/>
  <c r="Y263" i="8" s="1"/>
  <c r="Z263" i="8" s="1"/>
  <c r="V260" i="8"/>
  <c r="Y260" i="8" s="1"/>
  <c r="Z260" i="8" s="1"/>
  <c r="V257" i="8"/>
  <c r="Y257" i="8" s="1"/>
  <c r="Z257" i="8" s="1"/>
  <c r="V261" i="8"/>
  <c r="Y261" i="8" s="1"/>
  <c r="Z261" i="8" s="1"/>
  <c r="V258" i="8"/>
  <c r="Y258" i="8" s="1"/>
  <c r="Z258" i="8" s="1"/>
  <c r="V259" i="8"/>
  <c r="Y259" i="8" s="1"/>
  <c r="Z259" i="8" s="1"/>
  <c r="V262" i="8"/>
  <c r="Y262" i="8" s="1"/>
  <c r="Z262" i="8" s="1"/>
  <c r="H377" i="8"/>
  <c r="K377" i="8" s="1"/>
  <c r="L377" i="8" s="1"/>
  <c r="H376" i="8"/>
  <c r="K376" i="8" s="1"/>
  <c r="L376" i="8" s="1"/>
  <c r="H375" i="8"/>
  <c r="K375" i="8" s="1"/>
  <c r="L375" i="8" s="1"/>
  <c r="H365" i="8"/>
  <c r="K365" i="8" s="1"/>
  <c r="L365" i="8" s="1"/>
  <c r="H360" i="8"/>
  <c r="K360" i="8" s="1"/>
  <c r="L360" i="8" s="1"/>
  <c r="H372" i="8"/>
  <c r="K372" i="8" s="1"/>
  <c r="L372" i="8" s="1"/>
  <c r="H363" i="8"/>
  <c r="K363" i="8" s="1"/>
  <c r="L363" i="8" s="1"/>
  <c r="H367" i="8"/>
  <c r="K367" i="8" s="1"/>
  <c r="L367" i="8" s="1"/>
  <c r="H374" i="8"/>
  <c r="K374" i="8" s="1"/>
  <c r="L374" i="8" s="1"/>
  <c r="H369" i="8"/>
  <c r="K369" i="8" s="1"/>
  <c r="L369" i="8" s="1"/>
  <c r="H361" i="8"/>
  <c r="K361" i="8" s="1"/>
  <c r="L361" i="8" s="1"/>
  <c r="H371" i="8"/>
  <c r="K371" i="8" s="1"/>
  <c r="L371" i="8" s="1"/>
  <c r="H364" i="8"/>
  <c r="K364" i="8" s="1"/>
  <c r="L364" i="8" s="1"/>
  <c r="H366" i="8"/>
  <c r="K366" i="8" s="1"/>
  <c r="L366" i="8" s="1"/>
  <c r="H362" i="8"/>
  <c r="K362" i="8" s="1"/>
  <c r="L362" i="8" s="1"/>
  <c r="H370" i="8"/>
  <c r="K370" i="8" s="1"/>
  <c r="L370" i="8" s="1"/>
  <c r="H373" i="8"/>
  <c r="K373" i="8" s="1"/>
  <c r="L373" i="8" s="1"/>
  <c r="H368" i="8"/>
  <c r="K368" i="8" s="1"/>
  <c r="L368" i="8" s="1"/>
  <c r="H359" i="8"/>
  <c r="K359" i="8" s="1"/>
  <c r="L359" i="8" s="1"/>
  <c r="H377" i="6"/>
  <c r="K377" i="6" s="1"/>
  <c r="L377" i="6" s="1"/>
  <c r="H372" i="6"/>
  <c r="K372" i="6" s="1"/>
  <c r="L372" i="6" s="1"/>
  <c r="H366" i="6"/>
  <c r="K366" i="6" s="1"/>
  <c r="L366" i="6" s="1"/>
  <c r="H373" i="6"/>
  <c r="K373" i="6" s="1"/>
  <c r="L373" i="6" s="1"/>
  <c r="H367" i="6"/>
  <c r="K367" i="6" s="1"/>
  <c r="L367" i="6" s="1"/>
  <c r="H374" i="6"/>
  <c r="K374" i="6" s="1"/>
  <c r="L374" i="6" s="1"/>
  <c r="H368" i="6"/>
  <c r="K368" i="6" s="1"/>
  <c r="L368" i="6" s="1"/>
  <c r="H359" i="6"/>
  <c r="K359" i="6" s="1"/>
  <c r="L359" i="6" s="1"/>
  <c r="H360" i="6"/>
  <c r="K360" i="6" s="1"/>
  <c r="L360" i="6" s="1"/>
  <c r="H375" i="6"/>
  <c r="K375" i="6" s="1"/>
  <c r="L375" i="6" s="1"/>
  <c r="H369" i="6"/>
  <c r="K369" i="6" s="1"/>
  <c r="L369" i="6" s="1"/>
  <c r="H361" i="6"/>
  <c r="K361" i="6" s="1"/>
  <c r="L361" i="6" s="1"/>
  <c r="H362" i="6"/>
  <c r="K362" i="6" s="1"/>
  <c r="L362" i="6" s="1"/>
  <c r="E61" i="9"/>
  <c r="C81" i="9" s="1"/>
  <c r="E61" i="7"/>
  <c r="V864" i="8"/>
  <c r="Y864" i="8" s="1"/>
  <c r="Z864" i="8" s="1"/>
  <c r="V852" i="8"/>
  <c r="Y852" i="8" s="1"/>
  <c r="Z852" i="8" s="1"/>
  <c r="V840" i="8"/>
  <c r="Y840" i="8" s="1"/>
  <c r="Z840" i="8" s="1"/>
  <c r="V828" i="8"/>
  <c r="Y828" i="8" s="1"/>
  <c r="Z828" i="8" s="1"/>
  <c r="V853" i="8"/>
  <c r="Y853" i="8" s="1"/>
  <c r="Z853" i="8" s="1"/>
  <c r="V841" i="8"/>
  <c r="Y841" i="8" s="1"/>
  <c r="Z841" i="8" s="1"/>
  <c r="V829" i="8"/>
  <c r="Y829" i="8" s="1"/>
  <c r="Z829" i="8" s="1"/>
  <c r="V854" i="8"/>
  <c r="Y854" i="8" s="1"/>
  <c r="Z854" i="8" s="1"/>
  <c r="V842" i="8"/>
  <c r="Y842" i="8" s="1"/>
  <c r="Z842" i="8" s="1"/>
  <c r="V830" i="8"/>
  <c r="Y830" i="8" s="1"/>
  <c r="Z830" i="8" s="1"/>
  <c r="V855" i="8"/>
  <c r="Y855" i="8" s="1"/>
  <c r="Z855" i="8" s="1"/>
  <c r="V843" i="8"/>
  <c r="Y843" i="8" s="1"/>
  <c r="Z843" i="8" s="1"/>
  <c r="V831" i="8"/>
  <c r="Y831" i="8" s="1"/>
  <c r="Z831" i="8" s="1"/>
  <c r="V856" i="8"/>
  <c r="Y856" i="8" s="1"/>
  <c r="Z856" i="8" s="1"/>
  <c r="V844" i="8"/>
  <c r="Y844" i="8" s="1"/>
  <c r="Z844" i="8" s="1"/>
  <c r="V832" i="8"/>
  <c r="Y832" i="8" s="1"/>
  <c r="Z832" i="8" s="1"/>
  <c r="V857" i="8"/>
  <c r="Y857" i="8" s="1"/>
  <c r="Z857" i="8" s="1"/>
  <c r="V845" i="8"/>
  <c r="Y845" i="8" s="1"/>
  <c r="Z845" i="8" s="1"/>
  <c r="V833" i="8"/>
  <c r="Y833" i="8" s="1"/>
  <c r="Z833" i="8" s="1"/>
  <c r="V858" i="8"/>
  <c r="Y858" i="8" s="1"/>
  <c r="Z858" i="8" s="1"/>
  <c r="V846" i="8"/>
  <c r="Y846" i="8" s="1"/>
  <c r="Z846" i="8" s="1"/>
  <c r="V834" i="8"/>
  <c r="Y834" i="8" s="1"/>
  <c r="Z834" i="8" s="1"/>
  <c r="V859" i="8"/>
  <c r="Y859" i="8" s="1"/>
  <c r="Z859" i="8" s="1"/>
  <c r="V847" i="8"/>
  <c r="Y847" i="8" s="1"/>
  <c r="Z847" i="8" s="1"/>
  <c r="V835" i="8"/>
  <c r="Y835" i="8" s="1"/>
  <c r="Z835" i="8" s="1"/>
  <c r="V848" i="8"/>
  <c r="Y848" i="8" s="1"/>
  <c r="Z848" i="8" s="1"/>
  <c r="V861" i="8"/>
  <c r="Y861" i="8" s="1"/>
  <c r="Z861" i="8" s="1"/>
  <c r="V838" i="8"/>
  <c r="Y838" i="8" s="1"/>
  <c r="Z838" i="8" s="1"/>
  <c r="V851" i="8"/>
  <c r="Y851" i="8" s="1"/>
  <c r="Z851" i="8" s="1"/>
  <c r="V860" i="8"/>
  <c r="Y860" i="8" s="1"/>
  <c r="Z860" i="8" s="1"/>
  <c r="V837" i="8"/>
  <c r="Y837" i="8" s="1"/>
  <c r="Z837" i="8" s="1"/>
  <c r="V850" i="8"/>
  <c r="Y850" i="8" s="1"/>
  <c r="Z850" i="8" s="1"/>
  <c r="V863" i="8"/>
  <c r="Y863" i="8" s="1"/>
  <c r="Z863" i="8" s="1"/>
  <c r="V827" i="8"/>
  <c r="Y827" i="8" s="1"/>
  <c r="Z827" i="8" s="1"/>
  <c r="V836" i="8"/>
  <c r="Y836" i="8" s="1"/>
  <c r="Z836" i="8" s="1"/>
  <c r="V849" i="8"/>
  <c r="Y849" i="8" s="1"/>
  <c r="Z849" i="8" s="1"/>
  <c r="V862" i="8"/>
  <c r="Y862" i="8" s="1"/>
  <c r="Z862" i="8" s="1"/>
  <c r="V839" i="8"/>
  <c r="Y839" i="8" s="1"/>
  <c r="Z839" i="8" s="1"/>
  <c r="V862" i="6"/>
  <c r="Y862" i="6" s="1"/>
  <c r="Z862" i="6" s="1"/>
  <c r="V850" i="6"/>
  <c r="Y850" i="6" s="1"/>
  <c r="Z850" i="6" s="1"/>
  <c r="V838" i="6"/>
  <c r="Y838" i="6" s="1"/>
  <c r="Z838" i="6" s="1"/>
  <c r="V856" i="6"/>
  <c r="Y856" i="6" s="1"/>
  <c r="Z856" i="6" s="1"/>
  <c r="V844" i="6"/>
  <c r="Y844" i="6" s="1"/>
  <c r="Z844" i="6" s="1"/>
  <c r="V832" i="6"/>
  <c r="Y832" i="6" s="1"/>
  <c r="Z832" i="6" s="1"/>
  <c r="V859" i="6"/>
  <c r="Y859" i="6" s="1"/>
  <c r="Z859" i="6" s="1"/>
  <c r="V842" i="6"/>
  <c r="Y842" i="6" s="1"/>
  <c r="Z842" i="6" s="1"/>
  <c r="V860" i="6"/>
  <c r="Y860" i="6" s="1"/>
  <c r="Z860" i="6" s="1"/>
  <c r="V840" i="6"/>
  <c r="Y840" i="6" s="1"/>
  <c r="Z840" i="6" s="1"/>
  <c r="V830" i="6"/>
  <c r="Y830" i="6" s="1"/>
  <c r="Z830" i="6" s="1"/>
  <c r="V857" i="6"/>
  <c r="Y857" i="6" s="1"/>
  <c r="Z857" i="6" s="1"/>
  <c r="V847" i="6"/>
  <c r="Y847" i="6" s="1"/>
  <c r="Z847" i="6" s="1"/>
  <c r="V827" i="6"/>
  <c r="Y827" i="6" s="1"/>
  <c r="Z827" i="6" s="1"/>
  <c r="V864" i="6"/>
  <c r="Y864" i="6" s="1"/>
  <c r="Z864" i="6" s="1"/>
  <c r="V837" i="6"/>
  <c r="Y837" i="6" s="1"/>
  <c r="Z837" i="6" s="1"/>
  <c r="V834" i="6"/>
  <c r="Y834" i="6" s="1"/>
  <c r="Z834" i="6" s="1"/>
  <c r="V854" i="6"/>
  <c r="Y854" i="6" s="1"/>
  <c r="Z854" i="6" s="1"/>
  <c r="V851" i="6"/>
  <c r="Y851" i="6" s="1"/>
  <c r="Z851" i="6" s="1"/>
  <c r="V861" i="6"/>
  <c r="Y861" i="6" s="1"/>
  <c r="Z861" i="6" s="1"/>
  <c r="V841" i="6"/>
  <c r="Y841" i="6" s="1"/>
  <c r="Z841" i="6" s="1"/>
  <c r="V831" i="6"/>
  <c r="Y831" i="6" s="1"/>
  <c r="Z831" i="6" s="1"/>
  <c r="V863" i="6"/>
  <c r="Y863" i="6" s="1"/>
  <c r="Z863" i="6" s="1"/>
  <c r="V836" i="6"/>
  <c r="Y836" i="6" s="1"/>
  <c r="Z836" i="6" s="1"/>
  <c r="V855" i="6"/>
  <c r="Y855" i="6" s="1"/>
  <c r="Z855" i="6" s="1"/>
  <c r="V853" i="6"/>
  <c r="Y853" i="6" s="1"/>
  <c r="Z853" i="6" s="1"/>
  <c r="V828" i="6"/>
  <c r="Y828" i="6" s="1"/>
  <c r="Z828" i="6" s="1"/>
  <c r="V835" i="6"/>
  <c r="Y835" i="6" s="1"/>
  <c r="Z835" i="6" s="1"/>
  <c r="V833" i="6"/>
  <c r="Y833" i="6" s="1"/>
  <c r="Z833" i="6" s="1"/>
  <c r="V852" i="6"/>
  <c r="Y852" i="6" s="1"/>
  <c r="Z852" i="6" s="1"/>
  <c r="V849" i="6"/>
  <c r="Y849" i="6" s="1"/>
  <c r="Z849" i="6" s="1"/>
  <c r="V839" i="6"/>
  <c r="Y839" i="6" s="1"/>
  <c r="Z839" i="6" s="1"/>
  <c r="V843" i="6"/>
  <c r="Y843" i="6" s="1"/>
  <c r="Z843" i="6" s="1"/>
  <c r="V848" i="6"/>
  <c r="Y848" i="6" s="1"/>
  <c r="Z848" i="6" s="1"/>
  <c r="V829" i="6"/>
  <c r="Y829" i="6" s="1"/>
  <c r="Z829" i="6" s="1"/>
  <c r="V846" i="6"/>
  <c r="Y846" i="6" s="1"/>
  <c r="Z846" i="6" s="1"/>
  <c r="V845" i="6"/>
  <c r="Y845" i="6" s="1"/>
  <c r="Z845" i="6" s="1"/>
  <c r="E49" i="9"/>
  <c r="C69" i="9" s="1"/>
  <c r="E49" i="7"/>
  <c r="O21" i="8"/>
  <c r="R21" i="8" s="1"/>
  <c r="S21" i="8" s="1"/>
  <c r="O20" i="8"/>
  <c r="R20" i="8" s="1"/>
  <c r="S20" i="8" s="1"/>
  <c r="O19" i="8"/>
  <c r="R19" i="8" s="1"/>
  <c r="S19" i="8" s="1"/>
  <c r="O18" i="8"/>
  <c r="R18" i="8" s="1"/>
  <c r="S18" i="8" s="1"/>
  <c r="O17" i="8"/>
  <c r="R17" i="8" s="1"/>
  <c r="S17" i="8" s="1"/>
  <c r="O16" i="8"/>
  <c r="R16" i="8" s="1"/>
  <c r="S16" i="8" s="1"/>
  <c r="O15" i="8"/>
  <c r="R15" i="8" s="1"/>
  <c r="S15" i="8" s="1"/>
  <c r="O14" i="8"/>
  <c r="R14" i="8" s="1"/>
  <c r="S14" i="8" s="1"/>
  <c r="O13" i="8"/>
  <c r="R13" i="8" s="1"/>
  <c r="S13" i="8" s="1"/>
  <c r="O22" i="8"/>
  <c r="R22" i="8" s="1"/>
  <c r="S22" i="8" s="1"/>
  <c r="O10" i="8"/>
  <c r="R10" i="8" s="1"/>
  <c r="S10" i="8" s="1"/>
  <c r="O12" i="8"/>
  <c r="R12" i="8" s="1"/>
  <c r="S12" i="8" s="1"/>
  <c r="O11" i="8"/>
  <c r="R11" i="8" s="1"/>
  <c r="S11" i="8" s="1"/>
  <c r="H11" i="6"/>
  <c r="K11" i="6" s="1"/>
  <c r="L11" i="6" s="1"/>
  <c r="AC14" i="6"/>
  <c r="AF14" i="6" s="1"/>
  <c r="AG14" i="6" s="1"/>
  <c r="V17" i="6"/>
  <c r="Y17" i="6" s="1"/>
  <c r="Z17" i="6" s="1"/>
  <c r="O20" i="6"/>
  <c r="R20" i="6" s="1"/>
  <c r="S20" i="6" s="1"/>
  <c r="V29" i="6"/>
  <c r="Y29" i="6" s="1"/>
  <c r="Z29" i="6" s="1"/>
  <c r="V41" i="6"/>
  <c r="Y41" i="6" s="1"/>
  <c r="Z41" i="6" s="1"/>
  <c r="H47" i="6"/>
  <c r="K47" i="6" s="1"/>
  <c r="L47" i="6" s="1"/>
  <c r="V53" i="6"/>
  <c r="Y53" i="6" s="1"/>
  <c r="Z53" i="6" s="1"/>
  <c r="H59" i="6"/>
  <c r="K59" i="6" s="1"/>
  <c r="L59" i="6" s="1"/>
  <c r="V65" i="6"/>
  <c r="Y65" i="6" s="1"/>
  <c r="Z65" i="6" s="1"/>
  <c r="H71" i="6"/>
  <c r="K71" i="6" s="1"/>
  <c r="L71" i="6" s="1"/>
  <c r="H83" i="6"/>
  <c r="K83" i="6" s="1"/>
  <c r="L83" i="6" s="1"/>
  <c r="H95" i="6"/>
  <c r="K95" i="6" s="1"/>
  <c r="L95" i="6" s="1"/>
  <c r="H107" i="6"/>
  <c r="K107" i="6" s="1"/>
  <c r="L107" i="6" s="1"/>
  <c r="H119" i="6"/>
  <c r="K119" i="6" s="1"/>
  <c r="L119" i="6" s="1"/>
  <c r="H151" i="6"/>
  <c r="K151" i="6" s="1"/>
  <c r="L151" i="6" s="1"/>
  <c r="O172" i="6"/>
  <c r="R172" i="6" s="1"/>
  <c r="S172" i="6" s="1"/>
  <c r="V177" i="6"/>
  <c r="Y177" i="6" s="1"/>
  <c r="Z177" i="6" s="1"/>
  <c r="O181" i="6"/>
  <c r="R181" i="6" s="1"/>
  <c r="S181" i="6" s="1"/>
  <c r="V186" i="6"/>
  <c r="Y186" i="6" s="1"/>
  <c r="Z186" i="6" s="1"/>
  <c r="H189" i="6"/>
  <c r="K189" i="6" s="1"/>
  <c r="L189" i="6" s="1"/>
  <c r="O190" i="6"/>
  <c r="R190" i="6" s="1"/>
  <c r="S190" i="6" s="1"/>
  <c r="O194" i="6"/>
  <c r="R194" i="6" s="1"/>
  <c r="S194" i="6" s="1"/>
  <c r="V195" i="6"/>
  <c r="Y195" i="6" s="1"/>
  <c r="Z195" i="6" s="1"/>
  <c r="V205" i="6"/>
  <c r="Y205" i="6" s="1"/>
  <c r="Z205" i="6" s="1"/>
  <c r="H211" i="6"/>
  <c r="K211" i="6" s="1"/>
  <c r="L211" i="6" s="1"/>
  <c r="H214" i="6"/>
  <c r="K214" i="6" s="1"/>
  <c r="L214" i="6" s="1"/>
  <c r="H244" i="6"/>
  <c r="K244" i="6" s="1"/>
  <c r="L244" i="6" s="1"/>
  <c r="V256" i="6"/>
  <c r="Y256" i="6" s="1"/>
  <c r="Z256" i="6" s="1"/>
  <c r="V258" i="6"/>
  <c r="Y258" i="6" s="1"/>
  <c r="Z258" i="6" s="1"/>
  <c r="V260" i="6"/>
  <c r="Y260" i="6" s="1"/>
  <c r="Z260" i="6" s="1"/>
  <c r="V262" i="6"/>
  <c r="Y262" i="6" s="1"/>
  <c r="Z262" i="6" s="1"/>
  <c r="V264" i="6"/>
  <c r="Y264" i="6" s="1"/>
  <c r="Z264" i="6" s="1"/>
  <c r="V266" i="6"/>
  <c r="Y266" i="6" s="1"/>
  <c r="Z266" i="6" s="1"/>
  <c r="H305" i="6"/>
  <c r="K305" i="6" s="1"/>
  <c r="L305" i="6" s="1"/>
  <c r="H309" i="6"/>
  <c r="K309" i="6" s="1"/>
  <c r="L309" i="6" s="1"/>
  <c r="H313" i="6"/>
  <c r="K313" i="6" s="1"/>
  <c r="L313" i="6" s="1"/>
  <c r="H317" i="6"/>
  <c r="K317" i="6" s="1"/>
  <c r="L317" i="6" s="1"/>
  <c r="H321" i="6"/>
  <c r="K321" i="6" s="1"/>
  <c r="L321" i="6" s="1"/>
  <c r="H325" i="6"/>
  <c r="K325" i="6" s="1"/>
  <c r="L325" i="6" s="1"/>
  <c r="V346" i="6"/>
  <c r="Y346" i="6" s="1"/>
  <c r="Z346" i="6" s="1"/>
  <c r="O355" i="6"/>
  <c r="R355" i="6" s="1"/>
  <c r="S355" i="6" s="1"/>
  <c r="O385" i="6"/>
  <c r="R385" i="6" s="1"/>
  <c r="S385" i="6" s="1"/>
  <c r="V404" i="6"/>
  <c r="Y404" i="6" s="1"/>
  <c r="Z404" i="6" s="1"/>
  <c r="O411" i="6"/>
  <c r="R411" i="6" s="1"/>
  <c r="S411" i="6" s="1"/>
  <c r="H418" i="6"/>
  <c r="K418" i="6" s="1"/>
  <c r="L418" i="6" s="1"/>
  <c r="V452" i="6"/>
  <c r="Y452" i="6" s="1"/>
  <c r="Z452" i="6" s="1"/>
  <c r="O459" i="6"/>
  <c r="R459" i="6" s="1"/>
  <c r="S459" i="6" s="1"/>
  <c r="O466" i="6"/>
  <c r="R466" i="6" s="1"/>
  <c r="S466" i="6" s="1"/>
  <c r="O474" i="6"/>
  <c r="R474" i="6" s="1"/>
  <c r="S474" i="6" s="1"/>
  <c r="O482" i="6"/>
  <c r="R482" i="6" s="1"/>
  <c r="S482" i="6" s="1"/>
  <c r="H576" i="6"/>
  <c r="K576" i="6" s="1"/>
  <c r="L576" i="6" s="1"/>
  <c r="V616" i="6"/>
  <c r="Y616" i="6" s="1"/>
  <c r="Z616" i="6" s="1"/>
  <c r="V1049" i="6"/>
  <c r="Y1049" i="6" s="1"/>
  <c r="Z1049" i="6" s="1"/>
  <c r="V183" i="6"/>
  <c r="Y183" i="6" s="1"/>
  <c r="Z183" i="6" s="1"/>
  <c r="V196" i="6"/>
  <c r="Y196" i="6" s="1"/>
  <c r="Z196" i="6" s="1"/>
  <c r="V226" i="6"/>
  <c r="Y226" i="6" s="1"/>
  <c r="Z226" i="6" s="1"/>
  <c r="V345" i="6"/>
  <c r="Y345" i="6" s="1"/>
  <c r="Z345" i="6" s="1"/>
  <c r="AC610" i="8"/>
  <c r="AF610" i="8" s="1"/>
  <c r="AG610" i="8" s="1"/>
  <c r="AC598" i="8"/>
  <c r="AF598" i="8" s="1"/>
  <c r="AG598" i="8" s="1"/>
  <c r="AC586" i="8"/>
  <c r="AF586" i="8" s="1"/>
  <c r="AG586" i="8" s="1"/>
  <c r="AC574" i="8"/>
  <c r="AF574" i="8" s="1"/>
  <c r="AG574" i="8" s="1"/>
  <c r="AC562" i="8"/>
  <c r="AF562" i="8" s="1"/>
  <c r="AG562" i="8" s="1"/>
  <c r="AC550" i="8"/>
  <c r="AF550" i="8" s="1"/>
  <c r="AG550" i="8" s="1"/>
  <c r="AC611" i="8"/>
  <c r="AF611" i="8" s="1"/>
  <c r="AG611" i="8" s="1"/>
  <c r="AC599" i="8"/>
  <c r="AF599" i="8" s="1"/>
  <c r="AG599" i="8" s="1"/>
  <c r="AC587" i="8"/>
  <c r="AF587" i="8" s="1"/>
  <c r="AG587" i="8" s="1"/>
  <c r="AC575" i="8"/>
  <c r="AF575" i="8" s="1"/>
  <c r="AG575" i="8" s="1"/>
  <c r="AC563" i="8"/>
  <c r="AF563" i="8" s="1"/>
  <c r="AG563" i="8" s="1"/>
  <c r="AC551" i="8"/>
  <c r="AF551" i="8" s="1"/>
  <c r="AG551" i="8" s="1"/>
  <c r="AC539" i="8"/>
  <c r="AF539" i="8" s="1"/>
  <c r="AG539" i="8" s="1"/>
  <c r="AC527" i="8"/>
  <c r="AF527" i="8" s="1"/>
  <c r="AG527" i="8" s="1"/>
  <c r="AC515" i="8"/>
  <c r="AF515" i="8" s="1"/>
  <c r="AG515" i="8" s="1"/>
  <c r="AC612" i="8"/>
  <c r="AF612" i="8" s="1"/>
  <c r="AG612" i="8" s="1"/>
  <c r="AC600" i="8"/>
  <c r="AF600" i="8" s="1"/>
  <c r="AG600" i="8" s="1"/>
  <c r="AC588" i="8"/>
  <c r="AF588" i="8" s="1"/>
  <c r="AG588" i="8" s="1"/>
  <c r="AC576" i="8"/>
  <c r="AF576" i="8" s="1"/>
  <c r="AG576" i="8" s="1"/>
  <c r="AC564" i="8"/>
  <c r="AF564" i="8" s="1"/>
  <c r="AG564" i="8" s="1"/>
  <c r="AC613" i="8"/>
  <c r="AF613" i="8" s="1"/>
  <c r="AG613" i="8" s="1"/>
  <c r="AC601" i="8"/>
  <c r="AF601" i="8" s="1"/>
  <c r="AG601" i="8" s="1"/>
  <c r="AC589" i="8"/>
  <c r="AF589" i="8" s="1"/>
  <c r="AG589" i="8" s="1"/>
  <c r="AC577" i="8"/>
  <c r="AF577" i="8" s="1"/>
  <c r="AG577" i="8" s="1"/>
  <c r="AC565" i="8"/>
  <c r="AF565" i="8" s="1"/>
  <c r="AG565" i="8" s="1"/>
  <c r="AC553" i="8"/>
  <c r="AF553" i="8" s="1"/>
  <c r="AG553" i="8" s="1"/>
  <c r="AC541" i="8"/>
  <c r="AF541" i="8" s="1"/>
  <c r="AG541" i="8" s="1"/>
  <c r="AC529" i="8"/>
  <c r="AF529" i="8" s="1"/>
  <c r="AG529" i="8" s="1"/>
  <c r="AC517" i="8"/>
  <c r="AF517" i="8" s="1"/>
  <c r="AG517" i="8" s="1"/>
  <c r="AC505" i="8"/>
  <c r="AF505" i="8" s="1"/>
  <c r="AG505" i="8" s="1"/>
  <c r="AC504" i="8"/>
  <c r="AF504" i="8" s="1"/>
  <c r="AG504" i="8" s="1"/>
  <c r="AC503" i="8"/>
  <c r="AF503" i="8" s="1"/>
  <c r="AG503" i="8" s="1"/>
  <c r="AC502" i="8"/>
  <c r="AF502" i="8" s="1"/>
  <c r="AG502" i="8" s="1"/>
  <c r="AC501" i="8"/>
  <c r="AF501" i="8" s="1"/>
  <c r="AG501" i="8" s="1"/>
  <c r="AC500" i="8"/>
  <c r="AF500" i="8" s="1"/>
  <c r="AG500" i="8" s="1"/>
  <c r="AC499" i="8"/>
  <c r="AF499" i="8" s="1"/>
  <c r="AG499" i="8" s="1"/>
  <c r="AC498" i="8"/>
  <c r="AF498" i="8" s="1"/>
  <c r="AG498" i="8" s="1"/>
  <c r="AC614" i="8"/>
  <c r="AF614" i="8" s="1"/>
  <c r="AG614" i="8" s="1"/>
  <c r="AC602" i="8"/>
  <c r="AF602" i="8" s="1"/>
  <c r="AG602" i="8" s="1"/>
  <c r="AC590" i="8"/>
  <c r="AF590" i="8" s="1"/>
  <c r="AG590" i="8" s="1"/>
  <c r="AC578" i="8"/>
  <c r="AF578" i="8" s="1"/>
  <c r="AG578" i="8" s="1"/>
  <c r="AC566" i="8"/>
  <c r="AF566" i="8" s="1"/>
  <c r="AG566" i="8" s="1"/>
  <c r="AC615" i="8"/>
  <c r="AF615" i="8" s="1"/>
  <c r="AG615" i="8" s="1"/>
  <c r="AC603" i="8"/>
  <c r="AF603" i="8" s="1"/>
  <c r="AG603" i="8" s="1"/>
  <c r="AC591" i="8"/>
  <c r="AF591" i="8" s="1"/>
  <c r="AG591" i="8" s="1"/>
  <c r="AC579" i="8"/>
  <c r="AF579" i="8" s="1"/>
  <c r="AG579" i="8" s="1"/>
  <c r="AC567" i="8"/>
  <c r="AF567" i="8" s="1"/>
  <c r="AG567" i="8" s="1"/>
  <c r="AC616" i="8"/>
  <c r="AF616" i="8" s="1"/>
  <c r="AG616" i="8" s="1"/>
  <c r="AC604" i="8"/>
  <c r="AF604" i="8" s="1"/>
  <c r="AG604" i="8" s="1"/>
  <c r="AC592" i="8"/>
  <c r="AF592" i="8" s="1"/>
  <c r="AG592" i="8" s="1"/>
  <c r="AC580" i="8"/>
  <c r="AF580" i="8" s="1"/>
  <c r="AG580" i="8" s="1"/>
  <c r="AC617" i="8"/>
  <c r="AF617" i="8" s="1"/>
  <c r="AG617" i="8" s="1"/>
  <c r="AC605" i="8"/>
  <c r="AF605" i="8" s="1"/>
  <c r="AG605" i="8" s="1"/>
  <c r="AC593" i="8"/>
  <c r="AF593" i="8" s="1"/>
  <c r="AG593" i="8" s="1"/>
  <c r="AC581" i="8"/>
  <c r="AF581" i="8" s="1"/>
  <c r="AG581" i="8" s="1"/>
  <c r="AC569" i="8"/>
  <c r="AF569" i="8" s="1"/>
  <c r="AG569" i="8" s="1"/>
  <c r="AC557" i="8"/>
  <c r="AF557" i="8" s="1"/>
  <c r="AG557" i="8" s="1"/>
  <c r="AC545" i="8"/>
  <c r="AF545" i="8" s="1"/>
  <c r="AG545" i="8" s="1"/>
  <c r="AC606" i="8"/>
  <c r="AF606" i="8" s="1"/>
  <c r="AG606" i="8" s="1"/>
  <c r="AC594" i="8"/>
  <c r="AF594" i="8" s="1"/>
  <c r="AG594" i="8" s="1"/>
  <c r="AC582" i="8"/>
  <c r="AF582" i="8" s="1"/>
  <c r="AG582" i="8" s="1"/>
  <c r="AC570" i="8"/>
  <c r="AF570" i="8" s="1"/>
  <c r="AG570" i="8" s="1"/>
  <c r="AC558" i="8"/>
  <c r="AF558" i="8" s="1"/>
  <c r="AG558" i="8" s="1"/>
  <c r="AC546" i="8"/>
  <c r="AF546" i="8" s="1"/>
  <c r="AG546" i="8" s="1"/>
  <c r="AC534" i="8"/>
  <c r="AF534" i="8" s="1"/>
  <c r="AG534" i="8" s="1"/>
  <c r="AC522" i="8"/>
  <c r="AF522" i="8" s="1"/>
  <c r="AG522" i="8" s="1"/>
  <c r="AC510" i="8"/>
  <c r="AF510" i="8" s="1"/>
  <c r="AG510" i="8" s="1"/>
  <c r="AC607" i="8"/>
  <c r="AF607" i="8" s="1"/>
  <c r="AG607" i="8" s="1"/>
  <c r="AC595" i="8"/>
  <c r="AF595" i="8" s="1"/>
  <c r="AG595" i="8" s="1"/>
  <c r="AC583" i="8"/>
  <c r="AF583" i="8" s="1"/>
  <c r="AG583" i="8" s="1"/>
  <c r="AC571" i="8"/>
  <c r="AF571" i="8" s="1"/>
  <c r="AG571" i="8" s="1"/>
  <c r="AC559" i="8"/>
  <c r="AF559" i="8" s="1"/>
  <c r="AG559" i="8" s="1"/>
  <c r="AC547" i="8"/>
  <c r="AF547" i="8" s="1"/>
  <c r="AG547" i="8" s="1"/>
  <c r="AC535" i="8"/>
  <c r="AF535" i="8" s="1"/>
  <c r="AG535" i="8" s="1"/>
  <c r="AC523" i="8"/>
  <c r="AF523" i="8" s="1"/>
  <c r="AG523" i="8" s="1"/>
  <c r="AC511" i="8"/>
  <c r="AF511" i="8" s="1"/>
  <c r="AG511" i="8" s="1"/>
  <c r="AC596" i="8"/>
  <c r="AF596" i="8" s="1"/>
  <c r="AG596" i="8" s="1"/>
  <c r="AC530" i="8"/>
  <c r="AF530" i="8" s="1"/>
  <c r="AG530" i="8" s="1"/>
  <c r="AC512" i="8"/>
  <c r="AF512" i="8" s="1"/>
  <c r="AG512" i="8" s="1"/>
  <c r="AC492" i="8"/>
  <c r="AF492" i="8" s="1"/>
  <c r="AG492" i="8" s="1"/>
  <c r="AC609" i="8"/>
  <c r="AF609" i="8" s="1"/>
  <c r="AG609" i="8" s="1"/>
  <c r="AC552" i="8"/>
  <c r="AF552" i="8" s="1"/>
  <c r="AG552" i="8" s="1"/>
  <c r="AC525" i="8"/>
  <c r="AF525" i="8" s="1"/>
  <c r="AG525" i="8" s="1"/>
  <c r="AC493" i="8"/>
  <c r="AF493" i="8" s="1"/>
  <c r="AG493" i="8" s="1"/>
  <c r="AC608" i="8"/>
  <c r="AF608" i="8" s="1"/>
  <c r="AG608" i="8" s="1"/>
  <c r="AC554" i="8"/>
  <c r="AF554" i="8" s="1"/>
  <c r="AG554" i="8" s="1"/>
  <c r="AC538" i="8"/>
  <c r="AF538" i="8" s="1"/>
  <c r="AG538" i="8" s="1"/>
  <c r="AC520" i="8"/>
  <c r="AF520" i="8" s="1"/>
  <c r="AG520" i="8" s="1"/>
  <c r="AC494" i="8"/>
  <c r="AF494" i="8" s="1"/>
  <c r="AG494" i="8" s="1"/>
  <c r="AC543" i="8"/>
  <c r="AF543" i="8" s="1"/>
  <c r="AG543" i="8" s="1"/>
  <c r="AC533" i="8"/>
  <c r="AF533" i="8" s="1"/>
  <c r="AG533" i="8" s="1"/>
  <c r="AC528" i="8"/>
  <c r="AF528" i="8" s="1"/>
  <c r="AG528" i="8" s="1"/>
  <c r="AC507" i="8"/>
  <c r="AF507" i="8" s="1"/>
  <c r="AG507" i="8" s="1"/>
  <c r="AC495" i="8"/>
  <c r="AF495" i="8" s="1"/>
  <c r="AG495" i="8" s="1"/>
  <c r="AC556" i="8"/>
  <c r="AF556" i="8" s="1"/>
  <c r="AG556" i="8" s="1"/>
  <c r="AC536" i="8"/>
  <c r="AF536" i="8" s="1"/>
  <c r="AG536" i="8" s="1"/>
  <c r="AC518" i="8"/>
  <c r="AF518" i="8" s="1"/>
  <c r="AG518" i="8" s="1"/>
  <c r="AC496" i="8"/>
  <c r="AF496" i="8" s="1"/>
  <c r="AG496" i="8" s="1"/>
  <c r="AC531" i="8"/>
  <c r="AF531" i="8" s="1"/>
  <c r="AG531" i="8" s="1"/>
  <c r="AC513" i="8"/>
  <c r="AF513" i="8" s="1"/>
  <c r="AG513" i="8" s="1"/>
  <c r="AC497" i="8"/>
  <c r="AF497" i="8" s="1"/>
  <c r="AG497" i="8" s="1"/>
  <c r="AC485" i="8"/>
  <c r="AF485" i="8" s="1"/>
  <c r="AG485" i="8" s="1"/>
  <c r="AC484" i="8"/>
  <c r="AF484" i="8" s="1"/>
  <c r="AG484" i="8" s="1"/>
  <c r="AC483" i="8"/>
  <c r="AF483" i="8" s="1"/>
  <c r="AG483" i="8" s="1"/>
  <c r="AC482" i="8"/>
  <c r="AF482" i="8" s="1"/>
  <c r="AG482" i="8" s="1"/>
  <c r="AC568" i="8"/>
  <c r="AF568" i="8" s="1"/>
  <c r="AG568" i="8" s="1"/>
  <c r="AC549" i="8"/>
  <c r="AF549" i="8" s="1"/>
  <c r="AG549" i="8" s="1"/>
  <c r="AC526" i="8"/>
  <c r="AF526" i="8" s="1"/>
  <c r="AG526" i="8" s="1"/>
  <c r="AC486" i="8"/>
  <c r="AF486" i="8" s="1"/>
  <c r="AG486" i="8" s="1"/>
  <c r="AC573" i="8"/>
  <c r="AF573" i="8" s="1"/>
  <c r="AG573" i="8" s="1"/>
  <c r="AC561" i="8"/>
  <c r="AF561" i="8" s="1"/>
  <c r="AG561" i="8" s="1"/>
  <c r="AC521" i="8"/>
  <c r="AF521" i="8" s="1"/>
  <c r="AG521" i="8" s="1"/>
  <c r="AC516" i="8"/>
  <c r="AF516" i="8" s="1"/>
  <c r="AG516" i="8" s="1"/>
  <c r="AC508" i="8"/>
  <c r="AF508" i="8" s="1"/>
  <c r="AG508" i="8" s="1"/>
  <c r="AC487" i="8"/>
  <c r="AF487" i="8" s="1"/>
  <c r="AG487" i="8" s="1"/>
  <c r="AC532" i="8"/>
  <c r="AF532" i="8" s="1"/>
  <c r="AG532" i="8" s="1"/>
  <c r="AC490" i="8"/>
  <c r="AF490" i="8" s="1"/>
  <c r="AG490" i="8" s="1"/>
  <c r="AC481" i="8"/>
  <c r="AF481" i="8" s="1"/>
  <c r="AG481" i="8" s="1"/>
  <c r="AC479" i="8"/>
  <c r="AF479" i="8" s="1"/>
  <c r="AG479" i="8" s="1"/>
  <c r="AC477" i="8"/>
  <c r="AF477" i="8" s="1"/>
  <c r="AG477" i="8" s="1"/>
  <c r="AC475" i="8"/>
  <c r="AF475" i="8" s="1"/>
  <c r="AG475" i="8" s="1"/>
  <c r="AC473" i="8"/>
  <c r="AF473" i="8" s="1"/>
  <c r="AG473" i="8" s="1"/>
  <c r="AC471" i="8"/>
  <c r="AF471" i="8" s="1"/>
  <c r="AG471" i="8" s="1"/>
  <c r="AC469" i="8"/>
  <c r="AF469" i="8" s="1"/>
  <c r="AG469" i="8" s="1"/>
  <c r="AC464" i="8"/>
  <c r="AF464" i="8" s="1"/>
  <c r="AG464" i="8" s="1"/>
  <c r="AC461" i="8"/>
  <c r="AF461" i="8" s="1"/>
  <c r="AG461" i="8" s="1"/>
  <c r="AC458" i="8"/>
  <c r="AF458" i="8" s="1"/>
  <c r="AG458" i="8" s="1"/>
  <c r="AC455" i="8"/>
  <c r="AF455" i="8" s="1"/>
  <c r="AG455" i="8" s="1"/>
  <c r="AC427" i="8"/>
  <c r="AF427" i="8" s="1"/>
  <c r="AG427" i="8" s="1"/>
  <c r="AC421" i="8"/>
  <c r="AF421" i="8" s="1"/>
  <c r="AG421" i="8" s="1"/>
  <c r="AC415" i="8"/>
  <c r="AF415" i="8" s="1"/>
  <c r="AG415" i="8" s="1"/>
  <c r="AC409" i="8"/>
  <c r="AF409" i="8" s="1"/>
  <c r="AG409" i="8" s="1"/>
  <c r="AC403" i="8"/>
  <c r="AF403" i="8" s="1"/>
  <c r="AG403" i="8" s="1"/>
  <c r="AC397" i="8"/>
  <c r="AF397" i="8" s="1"/>
  <c r="AG397" i="8" s="1"/>
  <c r="AC391" i="8"/>
  <c r="AF391" i="8" s="1"/>
  <c r="AG391" i="8" s="1"/>
  <c r="AC381" i="8"/>
  <c r="AF381" i="8" s="1"/>
  <c r="AG381" i="8" s="1"/>
  <c r="AC597" i="8"/>
  <c r="AF597" i="8" s="1"/>
  <c r="AG597" i="8" s="1"/>
  <c r="AC548" i="8"/>
  <c r="AF548" i="8" s="1"/>
  <c r="AG548" i="8" s="1"/>
  <c r="AC467" i="8"/>
  <c r="AF467" i="8" s="1"/>
  <c r="AG467" i="8" s="1"/>
  <c r="AC452" i="8"/>
  <c r="AF452" i="8" s="1"/>
  <c r="AG452" i="8" s="1"/>
  <c r="AC448" i="8"/>
  <c r="AF448" i="8" s="1"/>
  <c r="AG448" i="8" s="1"/>
  <c r="AC444" i="8"/>
  <c r="AF444" i="8" s="1"/>
  <c r="AG444" i="8" s="1"/>
  <c r="AC440" i="8"/>
  <c r="AF440" i="8" s="1"/>
  <c r="AG440" i="8" s="1"/>
  <c r="AC436" i="8"/>
  <c r="AF436" i="8" s="1"/>
  <c r="AG436" i="8" s="1"/>
  <c r="AC432" i="8"/>
  <c r="AF432" i="8" s="1"/>
  <c r="AG432" i="8" s="1"/>
  <c r="AC382" i="8"/>
  <c r="AF382" i="8" s="1"/>
  <c r="AG382" i="8" s="1"/>
  <c r="AC572" i="8"/>
  <c r="AF572" i="8" s="1"/>
  <c r="AG572" i="8" s="1"/>
  <c r="AC428" i="8"/>
  <c r="AF428" i="8" s="1"/>
  <c r="AG428" i="8" s="1"/>
  <c r="AC422" i="8"/>
  <c r="AF422" i="8" s="1"/>
  <c r="AG422" i="8" s="1"/>
  <c r="AC416" i="8"/>
  <c r="AF416" i="8" s="1"/>
  <c r="AG416" i="8" s="1"/>
  <c r="AC410" i="8"/>
  <c r="AF410" i="8" s="1"/>
  <c r="AG410" i="8" s="1"/>
  <c r="AC404" i="8"/>
  <c r="AF404" i="8" s="1"/>
  <c r="AG404" i="8" s="1"/>
  <c r="AC398" i="8"/>
  <c r="AF398" i="8" s="1"/>
  <c r="AG398" i="8" s="1"/>
  <c r="AC392" i="8"/>
  <c r="AF392" i="8" s="1"/>
  <c r="AG392" i="8" s="1"/>
  <c r="AC383" i="8"/>
  <c r="AF383" i="8" s="1"/>
  <c r="AG383" i="8" s="1"/>
  <c r="AC489" i="8"/>
  <c r="AF489" i="8" s="1"/>
  <c r="AG489" i="8" s="1"/>
  <c r="AC384" i="8"/>
  <c r="AF384" i="8" s="1"/>
  <c r="AG384" i="8" s="1"/>
  <c r="AC560" i="8"/>
  <c r="AF560" i="8" s="1"/>
  <c r="AG560" i="8" s="1"/>
  <c r="AC465" i="8"/>
  <c r="AF465" i="8" s="1"/>
  <c r="AG465" i="8" s="1"/>
  <c r="AC462" i="8"/>
  <c r="AF462" i="8" s="1"/>
  <c r="AG462" i="8" s="1"/>
  <c r="AC459" i="8"/>
  <c r="AF459" i="8" s="1"/>
  <c r="AG459" i="8" s="1"/>
  <c r="AC456" i="8"/>
  <c r="AF456" i="8" s="1"/>
  <c r="AG456" i="8" s="1"/>
  <c r="AC453" i="8"/>
  <c r="AF453" i="8" s="1"/>
  <c r="AG453" i="8" s="1"/>
  <c r="AC449" i="8"/>
  <c r="AF449" i="8" s="1"/>
  <c r="AG449" i="8" s="1"/>
  <c r="AC445" i="8"/>
  <c r="AF445" i="8" s="1"/>
  <c r="AG445" i="8" s="1"/>
  <c r="AC441" i="8"/>
  <c r="AF441" i="8" s="1"/>
  <c r="AG441" i="8" s="1"/>
  <c r="AC437" i="8"/>
  <c r="AF437" i="8" s="1"/>
  <c r="AG437" i="8" s="1"/>
  <c r="AC433" i="8"/>
  <c r="AF433" i="8" s="1"/>
  <c r="AG433" i="8" s="1"/>
  <c r="AC429" i="8"/>
  <c r="AF429" i="8" s="1"/>
  <c r="AG429" i="8" s="1"/>
  <c r="AC423" i="8"/>
  <c r="AF423" i="8" s="1"/>
  <c r="AG423" i="8" s="1"/>
  <c r="AC417" i="8"/>
  <c r="AF417" i="8" s="1"/>
  <c r="AG417" i="8" s="1"/>
  <c r="AC411" i="8"/>
  <c r="AF411" i="8" s="1"/>
  <c r="AG411" i="8" s="1"/>
  <c r="AC405" i="8"/>
  <c r="AF405" i="8" s="1"/>
  <c r="AG405" i="8" s="1"/>
  <c r="AC399" i="8"/>
  <c r="AF399" i="8" s="1"/>
  <c r="AG399" i="8" s="1"/>
  <c r="AC393" i="8"/>
  <c r="AF393" i="8" s="1"/>
  <c r="AG393" i="8" s="1"/>
  <c r="AC385" i="8"/>
  <c r="AF385" i="8" s="1"/>
  <c r="AG385" i="8" s="1"/>
  <c r="AC540" i="8"/>
  <c r="AF540" i="8" s="1"/>
  <c r="AG540" i="8" s="1"/>
  <c r="AC506" i="8"/>
  <c r="AF506" i="8" s="1"/>
  <c r="AG506" i="8" s="1"/>
  <c r="AC386" i="8"/>
  <c r="AF386" i="8" s="1"/>
  <c r="AG386" i="8" s="1"/>
  <c r="AC524" i="8"/>
  <c r="AF524" i="8" s="1"/>
  <c r="AG524" i="8" s="1"/>
  <c r="AC488" i="8"/>
  <c r="AF488" i="8" s="1"/>
  <c r="AG488" i="8" s="1"/>
  <c r="AC480" i="8"/>
  <c r="AF480" i="8" s="1"/>
  <c r="AG480" i="8" s="1"/>
  <c r="AC478" i="8"/>
  <c r="AF478" i="8" s="1"/>
  <c r="AG478" i="8" s="1"/>
  <c r="AC476" i="8"/>
  <c r="AF476" i="8" s="1"/>
  <c r="AG476" i="8" s="1"/>
  <c r="AC474" i="8"/>
  <c r="AF474" i="8" s="1"/>
  <c r="AG474" i="8" s="1"/>
  <c r="AC472" i="8"/>
  <c r="AF472" i="8" s="1"/>
  <c r="AG472" i="8" s="1"/>
  <c r="AC470" i="8"/>
  <c r="AF470" i="8" s="1"/>
  <c r="AG470" i="8" s="1"/>
  <c r="AC468" i="8"/>
  <c r="AF468" i="8" s="1"/>
  <c r="AG468" i="8" s="1"/>
  <c r="AC424" i="8"/>
  <c r="AF424" i="8" s="1"/>
  <c r="AG424" i="8" s="1"/>
  <c r="AC418" i="8"/>
  <c r="AF418" i="8" s="1"/>
  <c r="AG418" i="8" s="1"/>
  <c r="AC412" i="8"/>
  <c r="AF412" i="8" s="1"/>
  <c r="AG412" i="8" s="1"/>
  <c r="AC406" i="8"/>
  <c r="AF406" i="8" s="1"/>
  <c r="AG406" i="8" s="1"/>
  <c r="AC400" i="8"/>
  <c r="AF400" i="8" s="1"/>
  <c r="AG400" i="8" s="1"/>
  <c r="AC394" i="8"/>
  <c r="AF394" i="8" s="1"/>
  <c r="AG394" i="8" s="1"/>
  <c r="AC387" i="8"/>
  <c r="AF387" i="8" s="1"/>
  <c r="AG387" i="8" s="1"/>
  <c r="AC585" i="8"/>
  <c r="AF585" i="8" s="1"/>
  <c r="AG585" i="8" s="1"/>
  <c r="AC519" i="8"/>
  <c r="AF519" i="8" s="1"/>
  <c r="AG519" i="8" s="1"/>
  <c r="AC450" i="8"/>
  <c r="AF450" i="8" s="1"/>
  <c r="AG450" i="8" s="1"/>
  <c r="AC446" i="8"/>
  <c r="AF446" i="8" s="1"/>
  <c r="AG446" i="8" s="1"/>
  <c r="AC442" i="8"/>
  <c r="AF442" i="8" s="1"/>
  <c r="AG442" i="8" s="1"/>
  <c r="AC438" i="8"/>
  <c r="AF438" i="8" s="1"/>
  <c r="AG438" i="8" s="1"/>
  <c r="AC434" i="8"/>
  <c r="AF434" i="8" s="1"/>
  <c r="AG434" i="8" s="1"/>
  <c r="AC430" i="8"/>
  <c r="AF430" i="8" s="1"/>
  <c r="AG430" i="8" s="1"/>
  <c r="AC388" i="8"/>
  <c r="AF388" i="8" s="1"/>
  <c r="AG388" i="8" s="1"/>
  <c r="AC509" i="8"/>
  <c r="AF509" i="8" s="1"/>
  <c r="AG509" i="8" s="1"/>
  <c r="AC426" i="8"/>
  <c r="AF426" i="8" s="1"/>
  <c r="AG426" i="8" s="1"/>
  <c r="AC408" i="8"/>
  <c r="AF408" i="8" s="1"/>
  <c r="AG408" i="8" s="1"/>
  <c r="AC390" i="8"/>
  <c r="AF390" i="8" s="1"/>
  <c r="AG390" i="8" s="1"/>
  <c r="AC555" i="8"/>
  <c r="AF555" i="8" s="1"/>
  <c r="AG555" i="8" s="1"/>
  <c r="AC537" i="8"/>
  <c r="AF537" i="8" s="1"/>
  <c r="AG537" i="8" s="1"/>
  <c r="AC380" i="8"/>
  <c r="AF380" i="8" s="1"/>
  <c r="AG380" i="8" s="1"/>
  <c r="AC584" i="8"/>
  <c r="AF584" i="8" s="1"/>
  <c r="AG584" i="8" s="1"/>
  <c r="AC466" i="8"/>
  <c r="AF466" i="8" s="1"/>
  <c r="AG466" i="8" s="1"/>
  <c r="AC457" i="8"/>
  <c r="AF457" i="8" s="1"/>
  <c r="AG457" i="8" s="1"/>
  <c r="AC425" i="8"/>
  <c r="AF425" i="8" s="1"/>
  <c r="AG425" i="8" s="1"/>
  <c r="AC407" i="8"/>
  <c r="AF407" i="8" s="1"/>
  <c r="AG407" i="8" s="1"/>
  <c r="AC389" i="8"/>
  <c r="AF389" i="8" s="1"/>
  <c r="AG389" i="8" s="1"/>
  <c r="AC414" i="8"/>
  <c r="AF414" i="8" s="1"/>
  <c r="AG414" i="8" s="1"/>
  <c r="AC396" i="8"/>
  <c r="AF396" i="8" s="1"/>
  <c r="AG396" i="8" s="1"/>
  <c r="AC379" i="8"/>
  <c r="AF379" i="8" s="1"/>
  <c r="AG379" i="8" s="1"/>
  <c r="AC544" i="8"/>
  <c r="AF544" i="8" s="1"/>
  <c r="AG544" i="8" s="1"/>
  <c r="AC514" i="8"/>
  <c r="AF514" i="8" s="1"/>
  <c r="AG514" i="8" s="1"/>
  <c r="AC460" i="8"/>
  <c r="AF460" i="8" s="1"/>
  <c r="AG460" i="8" s="1"/>
  <c r="AC413" i="8"/>
  <c r="AF413" i="8" s="1"/>
  <c r="AG413" i="8" s="1"/>
  <c r="AC395" i="8"/>
  <c r="AF395" i="8" s="1"/>
  <c r="AG395" i="8" s="1"/>
  <c r="AC463" i="8"/>
  <c r="AF463" i="8" s="1"/>
  <c r="AG463" i="8" s="1"/>
  <c r="AC542" i="8"/>
  <c r="AF542" i="8" s="1"/>
  <c r="AG542" i="8" s="1"/>
  <c r="AC447" i="8"/>
  <c r="AF447" i="8" s="1"/>
  <c r="AG447" i="8" s="1"/>
  <c r="AC435" i="8"/>
  <c r="AF435" i="8" s="1"/>
  <c r="AG435" i="8" s="1"/>
  <c r="AC402" i="8"/>
  <c r="AF402" i="8" s="1"/>
  <c r="AG402" i="8" s="1"/>
  <c r="AC401" i="8"/>
  <c r="AF401" i="8" s="1"/>
  <c r="AG401" i="8" s="1"/>
  <c r="AC491" i="8"/>
  <c r="AF491" i="8" s="1"/>
  <c r="AG491" i="8" s="1"/>
  <c r="AC378" i="8"/>
  <c r="AF378" i="8" s="1"/>
  <c r="AG378" i="8" s="1"/>
  <c r="AC443" i="8"/>
  <c r="AF443" i="8" s="1"/>
  <c r="AG443" i="8" s="1"/>
  <c r="AC431" i="8"/>
  <c r="AF431" i="8" s="1"/>
  <c r="AG431" i="8" s="1"/>
  <c r="AC420" i="8"/>
  <c r="AF420" i="8" s="1"/>
  <c r="AG420" i="8" s="1"/>
  <c r="AC454" i="8"/>
  <c r="AF454" i="8" s="1"/>
  <c r="AG454" i="8" s="1"/>
  <c r="AC419" i="8"/>
  <c r="AF419" i="8" s="1"/>
  <c r="AG419" i="8" s="1"/>
  <c r="AC451" i="8"/>
  <c r="AF451" i="8" s="1"/>
  <c r="AG451" i="8" s="1"/>
  <c r="AC439" i="8"/>
  <c r="AF439" i="8" s="1"/>
  <c r="AG439" i="8" s="1"/>
  <c r="AC608" i="6"/>
  <c r="AF608" i="6" s="1"/>
  <c r="AG608" i="6" s="1"/>
  <c r="AC617" i="6"/>
  <c r="AF617" i="6" s="1"/>
  <c r="AG617" i="6" s="1"/>
  <c r="AC615" i="6"/>
  <c r="AF615" i="6" s="1"/>
  <c r="AG615" i="6" s="1"/>
  <c r="AC606" i="6"/>
  <c r="AF606" i="6" s="1"/>
  <c r="AG606" i="6" s="1"/>
  <c r="AC597" i="6"/>
  <c r="AF597" i="6" s="1"/>
  <c r="AG597" i="6" s="1"/>
  <c r="AC585" i="6"/>
  <c r="AF585" i="6" s="1"/>
  <c r="AG585" i="6" s="1"/>
  <c r="AC573" i="6"/>
  <c r="AF573" i="6" s="1"/>
  <c r="AG573" i="6" s="1"/>
  <c r="AC561" i="6"/>
  <c r="AF561" i="6" s="1"/>
  <c r="AG561" i="6" s="1"/>
  <c r="AC549" i="6"/>
  <c r="AF549" i="6" s="1"/>
  <c r="AG549" i="6" s="1"/>
  <c r="AC613" i="6"/>
  <c r="AF613" i="6" s="1"/>
  <c r="AG613" i="6" s="1"/>
  <c r="AC598" i="6"/>
  <c r="AF598" i="6" s="1"/>
  <c r="AG598" i="6" s="1"/>
  <c r="AC586" i="6"/>
  <c r="AF586" i="6" s="1"/>
  <c r="AG586" i="6" s="1"/>
  <c r="AC574" i="6"/>
  <c r="AF574" i="6" s="1"/>
  <c r="AG574" i="6" s="1"/>
  <c r="AC562" i="6"/>
  <c r="AF562" i="6" s="1"/>
  <c r="AG562" i="6" s="1"/>
  <c r="AC550" i="6"/>
  <c r="AF550" i="6" s="1"/>
  <c r="AG550" i="6" s="1"/>
  <c r="AC607" i="6"/>
  <c r="AF607" i="6" s="1"/>
  <c r="AG607" i="6" s="1"/>
  <c r="AC599" i="6"/>
  <c r="AF599" i="6" s="1"/>
  <c r="AG599" i="6" s="1"/>
  <c r="AC587" i="6"/>
  <c r="AF587" i="6" s="1"/>
  <c r="AG587" i="6" s="1"/>
  <c r="AC575" i="6"/>
  <c r="AF575" i="6" s="1"/>
  <c r="AG575" i="6" s="1"/>
  <c r="AC563" i="6"/>
  <c r="AF563" i="6" s="1"/>
  <c r="AG563" i="6" s="1"/>
  <c r="AC551" i="6"/>
  <c r="AF551" i="6" s="1"/>
  <c r="AG551" i="6" s="1"/>
  <c r="AC614" i="6"/>
  <c r="AF614" i="6" s="1"/>
  <c r="AG614" i="6" s="1"/>
  <c r="AC600" i="6"/>
  <c r="AF600" i="6" s="1"/>
  <c r="AG600" i="6" s="1"/>
  <c r="AC588" i="6"/>
  <c r="AF588" i="6" s="1"/>
  <c r="AG588" i="6" s="1"/>
  <c r="AC576" i="6"/>
  <c r="AF576" i="6" s="1"/>
  <c r="AG576" i="6" s="1"/>
  <c r="AC564" i="6"/>
  <c r="AF564" i="6" s="1"/>
  <c r="AG564" i="6" s="1"/>
  <c r="AC552" i="6"/>
  <c r="AF552" i="6" s="1"/>
  <c r="AG552" i="6" s="1"/>
  <c r="AC601" i="6"/>
  <c r="AF601" i="6" s="1"/>
  <c r="AG601" i="6" s="1"/>
  <c r="AC589" i="6"/>
  <c r="AF589" i="6" s="1"/>
  <c r="AG589" i="6" s="1"/>
  <c r="AC577" i="6"/>
  <c r="AF577" i="6" s="1"/>
  <c r="AG577" i="6" s="1"/>
  <c r="AC565" i="6"/>
  <c r="AF565" i="6" s="1"/>
  <c r="AG565" i="6" s="1"/>
  <c r="AC553" i="6"/>
  <c r="AF553" i="6" s="1"/>
  <c r="AG553" i="6" s="1"/>
  <c r="AC609" i="6"/>
  <c r="AF609" i="6" s="1"/>
  <c r="AG609" i="6" s="1"/>
  <c r="AC602" i="6"/>
  <c r="AF602" i="6" s="1"/>
  <c r="AG602" i="6" s="1"/>
  <c r="AC590" i="6"/>
  <c r="AF590" i="6" s="1"/>
  <c r="AG590" i="6" s="1"/>
  <c r="AC578" i="6"/>
  <c r="AF578" i="6" s="1"/>
  <c r="AG578" i="6" s="1"/>
  <c r="AC566" i="6"/>
  <c r="AF566" i="6" s="1"/>
  <c r="AG566" i="6" s="1"/>
  <c r="AC554" i="6"/>
  <c r="AF554" i="6" s="1"/>
  <c r="AG554" i="6" s="1"/>
  <c r="AC603" i="6"/>
  <c r="AF603" i="6" s="1"/>
  <c r="AG603" i="6" s="1"/>
  <c r="AC591" i="6"/>
  <c r="AF591" i="6" s="1"/>
  <c r="AG591" i="6" s="1"/>
  <c r="AC579" i="6"/>
  <c r="AF579" i="6" s="1"/>
  <c r="AG579" i="6" s="1"/>
  <c r="AC567" i="6"/>
  <c r="AF567" i="6" s="1"/>
  <c r="AG567" i="6" s="1"/>
  <c r="AC555" i="6"/>
  <c r="AF555" i="6" s="1"/>
  <c r="AG555" i="6" s="1"/>
  <c r="AC610" i="6"/>
  <c r="AF610" i="6" s="1"/>
  <c r="AG610" i="6" s="1"/>
  <c r="AC592" i="6"/>
  <c r="AF592" i="6" s="1"/>
  <c r="AG592" i="6" s="1"/>
  <c r="AC580" i="6"/>
  <c r="AF580" i="6" s="1"/>
  <c r="AG580" i="6" s="1"/>
  <c r="AC568" i="6"/>
  <c r="AF568" i="6" s="1"/>
  <c r="AG568" i="6" s="1"/>
  <c r="AC556" i="6"/>
  <c r="AF556" i="6" s="1"/>
  <c r="AG556" i="6" s="1"/>
  <c r="AC611" i="6"/>
  <c r="AF611" i="6" s="1"/>
  <c r="AG611" i="6" s="1"/>
  <c r="AC594" i="6"/>
  <c r="AF594" i="6" s="1"/>
  <c r="AG594" i="6" s="1"/>
  <c r="AC558" i="6"/>
  <c r="AF558" i="6" s="1"/>
  <c r="AG558" i="6" s="1"/>
  <c r="AC460" i="6"/>
  <c r="AF460" i="6" s="1"/>
  <c r="AG460" i="6" s="1"/>
  <c r="AC448" i="6"/>
  <c r="AF448" i="6" s="1"/>
  <c r="AG448" i="6" s="1"/>
  <c r="AC436" i="6"/>
  <c r="AF436" i="6" s="1"/>
  <c r="AG436" i="6" s="1"/>
  <c r="AC424" i="6"/>
  <c r="AF424" i="6" s="1"/>
  <c r="AG424" i="6" s="1"/>
  <c r="AC412" i="6"/>
  <c r="AF412" i="6" s="1"/>
  <c r="AG412" i="6" s="1"/>
  <c r="AC400" i="6"/>
  <c r="AF400" i="6" s="1"/>
  <c r="AG400" i="6" s="1"/>
  <c r="AC390" i="6"/>
  <c r="AF390" i="6" s="1"/>
  <c r="AG390" i="6" s="1"/>
  <c r="AC387" i="6"/>
  <c r="AF387" i="6" s="1"/>
  <c r="AG387" i="6" s="1"/>
  <c r="AC383" i="6"/>
  <c r="AF383" i="6" s="1"/>
  <c r="AG383" i="6" s="1"/>
  <c r="AC379" i="6"/>
  <c r="AF379" i="6" s="1"/>
  <c r="AG379" i="6" s="1"/>
  <c r="AC571" i="6"/>
  <c r="AF571" i="6" s="1"/>
  <c r="AG571" i="6" s="1"/>
  <c r="AC545" i="6"/>
  <c r="AF545" i="6" s="1"/>
  <c r="AG545" i="6" s="1"/>
  <c r="AC542" i="6"/>
  <c r="AF542" i="6" s="1"/>
  <c r="AG542" i="6" s="1"/>
  <c r="AC539" i="6"/>
  <c r="AF539" i="6" s="1"/>
  <c r="AG539" i="6" s="1"/>
  <c r="AC536" i="6"/>
  <c r="AF536" i="6" s="1"/>
  <c r="AG536" i="6" s="1"/>
  <c r="AC533" i="6"/>
  <c r="AF533" i="6" s="1"/>
  <c r="AG533" i="6" s="1"/>
  <c r="AC530" i="6"/>
  <c r="AF530" i="6" s="1"/>
  <c r="AG530" i="6" s="1"/>
  <c r="AC527" i="6"/>
  <c r="AF527" i="6" s="1"/>
  <c r="AG527" i="6" s="1"/>
  <c r="AC524" i="6"/>
  <c r="AF524" i="6" s="1"/>
  <c r="AG524" i="6" s="1"/>
  <c r="AC521" i="6"/>
  <c r="AF521" i="6" s="1"/>
  <c r="AG521" i="6" s="1"/>
  <c r="AC518" i="6"/>
  <c r="AF518" i="6" s="1"/>
  <c r="AG518" i="6" s="1"/>
  <c r="AC515" i="6"/>
  <c r="AF515" i="6" s="1"/>
  <c r="AG515" i="6" s="1"/>
  <c r="AC512" i="6"/>
  <c r="AF512" i="6" s="1"/>
  <c r="AG512" i="6" s="1"/>
  <c r="AC509" i="6"/>
  <c r="AF509" i="6" s="1"/>
  <c r="AG509" i="6" s="1"/>
  <c r="AC506" i="6"/>
  <c r="AF506" i="6" s="1"/>
  <c r="AG506" i="6" s="1"/>
  <c r="AC503" i="6"/>
  <c r="AF503" i="6" s="1"/>
  <c r="AG503" i="6" s="1"/>
  <c r="AC500" i="6"/>
  <c r="AF500" i="6" s="1"/>
  <c r="AG500" i="6" s="1"/>
  <c r="AC497" i="6"/>
  <c r="AF497" i="6" s="1"/>
  <c r="AG497" i="6" s="1"/>
  <c r="AC492" i="6"/>
  <c r="AF492" i="6" s="1"/>
  <c r="AG492" i="6" s="1"/>
  <c r="AC453" i="6"/>
  <c r="AF453" i="6" s="1"/>
  <c r="AG453" i="6" s="1"/>
  <c r="AC441" i="6"/>
  <c r="AF441" i="6" s="1"/>
  <c r="AG441" i="6" s="1"/>
  <c r="AC429" i="6"/>
  <c r="AF429" i="6" s="1"/>
  <c r="AG429" i="6" s="1"/>
  <c r="AC417" i="6"/>
  <c r="AF417" i="6" s="1"/>
  <c r="AG417" i="6" s="1"/>
  <c r="AC405" i="6"/>
  <c r="AF405" i="6" s="1"/>
  <c r="AG405" i="6" s="1"/>
  <c r="AC393" i="6"/>
  <c r="AF393" i="6" s="1"/>
  <c r="AG393" i="6" s="1"/>
  <c r="AC584" i="6"/>
  <c r="AF584" i="6" s="1"/>
  <c r="AG584" i="6" s="1"/>
  <c r="AC548" i="6"/>
  <c r="AF548" i="6" s="1"/>
  <c r="AG548" i="6" s="1"/>
  <c r="AC487" i="6"/>
  <c r="AF487" i="6" s="1"/>
  <c r="AG487" i="6" s="1"/>
  <c r="AC485" i="6"/>
  <c r="AF485" i="6" s="1"/>
  <c r="AG485" i="6" s="1"/>
  <c r="AC483" i="6"/>
  <c r="AF483" i="6" s="1"/>
  <c r="AG483" i="6" s="1"/>
  <c r="AC481" i="6"/>
  <c r="AF481" i="6" s="1"/>
  <c r="AG481" i="6" s="1"/>
  <c r="AC479" i="6"/>
  <c r="AF479" i="6" s="1"/>
  <c r="AG479" i="6" s="1"/>
  <c r="AC477" i="6"/>
  <c r="AF477" i="6" s="1"/>
  <c r="AG477" i="6" s="1"/>
  <c r="AC475" i="6"/>
  <c r="AF475" i="6" s="1"/>
  <c r="AG475" i="6" s="1"/>
  <c r="AC473" i="6"/>
  <c r="AF473" i="6" s="1"/>
  <c r="AG473" i="6" s="1"/>
  <c r="AC471" i="6"/>
  <c r="AF471" i="6" s="1"/>
  <c r="AG471" i="6" s="1"/>
  <c r="AC469" i="6"/>
  <c r="AF469" i="6" s="1"/>
  <c r="AG469" i="6" s="1"/>
  <c r="AC467" i="6"/>
  <c r="AF467" i="6" s="1"/>
  <c r="AG467" i="6" s="1"/>
  <c r="AC465" i="6"/>
  <c r="AF465" i="6" s="1"/>
  <c r="AG465" i="6" s="1"/>
  <c r="AC458" i="6"/>
  <c r="AF458" i="6" s="1"/>
  <c r="AG458" i="6" s="1"/>
  <c r="AC446" i="6"/>
  <c r="AF446" i="6" s="1"/>
  <c r="AG446" i="6" s="1"/>
  <c r="AC434" i="6"/>
  <c r="AF434" i="6" s="1"/>
  <c r="AG434" i="6" s="1"/>
  <c r="AC422" i="6"/>
  <c r="AF422" i="6" s="1"/>
  <c r="AG422" i="6" s="1"/>
  <c r="AC410" i="6"/>
  <c r="AF410" i="6" s="1"/>
  <c r="AG410" i="6" s="1"/>
  <c r="AC398" i="6"/>
  <c r="AF398" i="6" s="1"/>
  <c r="AG398" i="6" s="1"/>
  <c r="AC593" i="6"/>
  <c r="AF593" i="6" s="1"/>
  <c r="AG593" i="6" s="1"/>
  <c r="AC557" i="6"/>
  <c r="AF557" i="6" s="1"/>
  <c r="AG557" i="6" s="1"/>
  <c r="AC494" i="6"/>
  <c r="AF494" i="6" s="1"/>
  <c r="AG494" i="6" s="1"/>
  <c r="AC463" i="6"/>
  <c r="AF463" i="6" s="1"/>
  <c r="AG463" i="6" s="1"/>
  <c r="AC451" i="6"/>
  <c r="AF451" i="6" s="1"/>
  <c r="AG451" i="6" s="1"/>
  <c r="AC439" i="6"/>
  <c r="AF439" i="6" s="1"/>
  <c r="AG439" i="6" s="1"/>
  <c r="AC427" i="6"/>
  <c r="AF427" i="6" s="1"/>
  <c r="AG427" i="6" s="1"/>
  <c r="AC415" i="6"/>
  <c r="AF415" i="6" s="1"/>
  <c r="AG415" i="6" s="1"/>
  <c r="AC403" i="6"/>
  <c r="AF403" i="6" s="1"/>
  <c r="AG403" i="6" s="1"/>
  <c r="AC384" i="6"/>
  <c r="AF384" i="6" s="1"/>
  <c r="AG384" i="6" s="1"/>
  <c r="AC380" i="6"/>
  <c r="AF380" i="6" s="1"/>
  <c r="AG380" i="6" s="1"/>
  <c r="AC570" i="6"/>
  <c r="AF570" i="6" s="1"/>
  <c r="AG570" i="6" s="1"/>
  <c r="AC489" i="6"/>
  <c r="AF489" i="6" s="1"/>
  <c r="AG489" i="6" s="1"/>
  <c r="AC456" i="6"/>
  <c r="AF456" i="6" s="1"/>
  <c r="AG456" i="6" s="1"/>
  <c r="AC444" i="6"/>
  <c r="AF444" i="6" s="1"/>
  <c r="AG444" i="6" s="1"/>
  <c r="AC432" i="6"/>
  <c r="AF432" i="6" s="1"/>
  <c r="AG432" i="6" s="1"/>
  <c r="AC420" i="6"/>
  <c r="AF420" i="6" s="1"/>
  <c r="AG420" i="6" s="1"/>
  <c r="AC408" i="6"/>
  <c r="AF408" i="6" s="1"/>
  <c r="AG408" i="6" s="1"/>
  <c r="AC396" i="6"/>
  <c r="AF396" i="6" s="1"/>
  <c r="AG396" i="6" s="1"/>
  <c r="AC391" i="6"/>
  <c r="AF391" i="6" s="1"/>
  <c r="AG391" i="6" s="1"/>
  <c r="AC388" i="6"/>
  <c r="AF388" i="6" s="1"/>
  <c r="AG388" i="6" s="1"/>
  <c r="AC583" i="6"/>
  <c r="AF583" i="6" s="1"/>
  <c r="AG583" i="6" s="1"/>
  <c r="AC547" i="6"/>
  <c r="AF547" i="6" s="1"/>
  <c r="AG547" i="6" s="1"/>
  <c r="AC544" i="6"/>
  <c r="AF544" i="6" s="1"/>
  <c r="AG544" i="6" s="1"/>
  <c r="AC541" i="6"/>
  <c r="AF541" i="6" s="1"/>
  <c r="AG541" i="6" s="1"/>
  <c r="AC538" i="6"/>
  <c r="AF538" i="6" s="1"/>
  <c r="AG538" i="6" s="1"/>
  <c r="AC535" i="6"/>
  <c r="AF535" i="6" s="1"/>
  <c r="AG535" i="6" s="1"/>
  <c r="AC532" i="6"/>
  <c r="AF532" i="6" s="1"/>
  <c r="AG532" i="6" s="1"/>
  <c r="AC529" i="6"/>
  <c r="AF529" i="6" s="1"/>
  <c r="AG529" i="6" s="1"/>
  <c r="AC526" i="6"/>
  <c r="AF526" i="6" s="1"/>
  <c r="AG526" i="6" s="1"/>
  <c r="AC523" i="6"/>
  <c r="AF523" i="6" s="1"/>
  <c r="AG523" i="6" s="1"/>
  <c r="AC520" i="6"/>
  <c r="AF520" i="6" s="1"/>
  <c r="AG520" i="6" s="1"/>
  <c r="AC517" i="6"/>
  <c r="AF517" i="6" s="1"/>
  <c r="AG517" i="6" s="1"/>
  <c r="AC514" i="6"/>
  <c r="AF514" i="6" s="1"/>
  <c r="AG514" i="6" s="1"/>
  <c r="AC511" i="6"/>
  <c r="AF511" i="6" s="1"/>
  <c r="AG511" i="6" s="1"/>
  <c r="AC508" i="6"/>
  <c r="AF508" i="6" s="1"/>
  <c r="AG508" i="6" s="1"/>
  <c r="AC505" i="6"/>
  <c r="AF505" i="6" s="1"/>
  <c r="AG505" i="6" s="1"/>
  <c r="AC502" i="6"/>
  <c r="AF502" i="6" s="1"/>
  <c r="AG502" i="6" s="1"/>
  <c r="AC499" i="6"/>
  <c r="AF499" i="6" s="1"/>
  <c r="AG499" i="6" s="1"/>
  <c r="AC496" i="6"/>
  <c r="AF496" i="6" s="1"/>
  <c r="AG496" i="6" s="1"/>
  <c r="AC461" i="6"/>
  <c r="AF461" i="6" s="1"/>
  <c r="AG461" i="6" s="1"/>
  <c r="AC449" i="6"/>
  <c r="AF449" i="6" s="1"/>
  <c r="AG449" i="6" s="1"/>
  <c r="AC437" i="6"/>
  <c r="AF437" i="6" s="1"/>
  <c r="AG437" i="6" s="1"/>
  <c r="AC425" i="6"/>
  <c r="AF425" i="6" s="1"/>
  <c r="AG425" i="6" s="1"/>
  <c r="AC413" i="6"/>
  <c r="AF413" i="6" s="1"/>
  <c r="AG413" i="6" s="1"/>
  <c r="AC401" i="6"/>
  <c r="AF401" i="6" s="1"/>
  <c r="AG401" i="6" s="1"/>
  <c r="AC596" i="6"/>
  <c r="AF596" i="6" s="1"/>
  <c r="AG596" i="6" s="1"/>
  <c r="AC560" i="6"/>
  <c r="AF560" i="6" s="1"/>
  <c r="AG560" i="6" s="1"/>
  <c r="AC491" i="6"/>
  <c r="AF491" i="6" s="1"/>
  <c r="AG491" i="6" s="1"/>
  <c r="AC454" i="6"/>
  <c r="AF454" i="6" s="1"/>
  <c r="AG454" i="6" s="1"/>
  <c r="AC442" i="6"/>
  <c r="AF442" i="6" s="1"/>
  <c r="AG442" i="6" s="1"/>
  <c r="AC430" i="6"/>
  <c r="AF430" i="6" s="1"/>
  <c r="AG430" i="6" s="1"/>
  <c r="AC418" i="6"/>
  <c r="AF418" i="6" s="1"/>
  <c r="AG418" i="6" s="1"/>
  <c r="AC406" i="6"/>
  <c r="AF406" i="6" s="1"/>
  <c r="AG406" i="6" s="1"/>
  <c r="AC394" i="6"/>
  <c r="AF394" i="6" s="1"/>
  <c r="AG394" i="6" s="1"/>
  <c r="AC385" i="6"/>
  <c r="AF385" i="6" s="1"/>
  <c r="AG385" i="6" s="1"/>
  <c r="AC381" i="6"/>
  <c r="AF381" i="6" s="1"/>
  <c r="AG381" i="6" s="1"/>
  <c r="AC569" i="6"/>
  <c r="AF569" i="6" s="1"/>
  <c r="AG569" i="6" s="1"/>
  <c r="AC459" i="6"/>
  <c r="AF459" i="6" s="1"/>
  <c r="AG459" i="6" s="1"/>
  <c r="AC447" i="6"/>
  <c r="AF447" i="6" s="1"/>
  <c r="AG447" i="6" s="1"/>
  <c r="AC435" i="6"/>
  <c r="AF435" i="6" s="1"/>
  <c r="AG435" i="6" s="1"/>
  <c r="AC423" i="6"/>
  <c r="AF423" i="6" s="1"/>
  <c r="AG423" i="6" s="1"/>
  <c r="AC411" i="6"/>
  <c r="AF411" i="6" s="1"/>
  <c r="AG411" i="6" s="1"/>
  <c r="AC399" i="6"/>
  <c r="AF399" i="6" s="1"/>
  <c r="AG399" i="6" s="1"/>
  <c r="AC616" i="6"/>
  <c r="AF616" i="6" s="1"/>
  <c r="AG616" i="6" s="1"/>
  <c r="AC582" i="6"/>
  <c r="AF582" i="6" s="1"/>
  <c r="AG582" i="6" s="1"/>
  <c r="AC493" i="6"/>
  <c r="AF493" i="6" s="1"/>
  <c r="AG493" i="6" s="1"/>
  <c r="AC486" i="6"/>
  <c r="AF486" i="6" s="1"/>
  <c r="AG486" i="6" s="1"/>
  <c r="AC484" i="6"/>
  <c r="AF484" i="6" s="1"/>
  <c r="AG484" i="6" s="1"/>
  <c r="AC482" i="6"/>
  <c r="AF482" i="6" s="1"/>
  <c r="AG482" i="6" s="1"/>
  <c r="AC480" i="6"/>
  <c r="AF480" i="6" s="1"/>
  <c r="AG480" i="6" s="1"/>
  <c r="AC478" i="6"/>
  <c r="AF478" i="6" s="1"/>
  <c r="AG478" i="6" s="1"/>
  <c r="AC476" i="6"/>
  <c r="AF476" i="6" s="1"/>
  <c r="AG476" i="6" s="1"/>
  <c r="AC474" i="6"/>
  <c r="AF474" i="6" s="1"/>
  <c r="AG474" i="6" s="1"/>
  <c r="AC472" i="6"/>
  <c r="AF472" i="6" s="1"/>
  <c r="AG472" i="6" s="1"/>
  <c r="AC470" i="6"/>
  <c r="AF470" i="6" s="1"/>
  <c r="AG470" i="6" s="1"/>
  <c r="AC468" i="6"/>
  <c r="AF468" i="6" s="1"/>
  <c r="AG468" i="6" s="1"/>
  <c r="AC466" i="6"/>
  <c r="AF466" i="6" s="1"/>
  <c r="AG466" i="6" s="1"/>
  <c r="AC464" i="6"/>
  <c r="AF464" i="6" s="1"/>
  <c r="AG464" i="6" s="1"/>
  <c r="AC452" i="6"/>
  <c r="AF452" i="6" s="1"/>
  <c r="AG452" i="6" s="1"/>
  <c r="AC440" i="6"/>
  <c r="AF440" i="6" s="1"/>
  <c r="AG440" i="6" s="1"/>
  <c r="AC428" i="6"/>
  <c r="AF428" i="6" s="1"/>
  <c r="AG428" i="6" s="1"/>
  <c r="AC416" i="6"/>
  <c r="AF416" i="6" s="1"/>
  <c r="AG416" i="6" s="1"/>
  <c r="AC404" i="6"/>
  <c r="AF404" i="6" s="1"/>
  <c r="AG404" i="6" s="1"/>
  <c r="AC392" i="6"/>
  <c r="AF392" i="6" s="1"/>
  <c r="AG392" i="6" s="1"/>
  <c r="AC389" i="6"/>
  <c r="AF389" i="6" s="1"/>
  <c r="AG389" i="6" s="1"/>
  <c r="AC1130" i="8"/>
  <c r="AF1130" i="8" s="1"/>
  <c r="AG1130" i="8" s="1"/>
  <c r="AC1118" i="8"/>
  <c r="AF1118" i="8" s="1"/>
  <c r="AG1118" i="8" s="1"/>
  <c r="AC1106" i="8"/>
  <c r="AF1106" i="8" s="1"/>
  <c r="AG1106" i="8" s="1"/>
  <c r="AC1105" i="8"/>
  <c r="AF1105" i="8" s="1"/>
  <c r="AG1105" i="8" s="1"/>
  <c r="AC1104" i="8"/>
  <c r="AF1104" i="8" s="1"/>
  <c r="AG1104" i="8" s="1"/>
  <c r="AC1103" i="8"/>
  <c r="AF1103" i="8" s="1"/>
  <c r="AG1103" i="8" s="1"/>
  <c r="AC1102" i="8"/>
  <c r="AF1102" i="8" s="1"/>
  <c r="AG1102" i="8" s="1"/>
  <c r="AC1101" i="8"/>
  <c r="AF1101" i="8" s="1"/>
  <c r="AG1101" i="8" s="1"/>
  <c r="AC1100" i="8"/>
  <c r="AF1100" i="8" s="1"/>
  <c r="AG1100" i="8" s="1"/>
  <c r="AC1099" i="8"/>
  <c r="AF1099" i="8" s="1"/>
  <c r="AG1099" i="8" s="1"/>
  <c r="AC1098" i="8"/>
  <c r="AF1098" i="8" s="1"/>
  <c r="AG1098" i="8" s="1"/>
  <c r="AC1097" i="8"/>
  <c r="AF1097" i="8" s="1"/>
  <c r="AG1097" i="8" s="1"/>
  <c r="AC1096" i="8"/>
  <c r="AF1096" i="8" s="1"/>
  <c r="AG1096" i="8" s="1"/>
  <c r="AC1095" i="8"/>
  <c r="AF1095" i="8" s="1"/>
  <c r="AG1095" i="8" s="1"/>
  <c r="AC1094" i="8"/>
  <c r="AF1094" i="8" s="1"/>
  <c r="AG1094" i="8" s="1"/>
  <c r="AC1093" i="8"/>
  <c r="AF1093" i="8" s="1"/>
  <c r="AG1093" i="8" s="1"/>
  <c r="AC1092" i="8"/>
  <c r="AF1092" i="8" s="1"/>
  <c r="AG1092" i="8" s="1"/>
  <c r="AC1091" i="8"/>
  <c r="AF1091" i="8" s="1"/>
  <c r="AG1091" i="8" s="1"/>
  <c r="AC1090" i="8"/>
  <c r="AF1090" i="8" s="1"/>
  <c r="AG1090" i="8" s="1"/>
  <c r="AC1089" i="8"/>
  <c r="AF1089" i="8" s="1"/>
  <c r="AG1089" i="8" s="1"/>
  <c r="AC1153" i="8"/>
  <c r="AF1153" i="8" s="1"/>
  <c r="AG1153" i="8" s="1"/>
  <c r="AC1147" i="8"/>
  <c r="AF1147" i="8" s="1"/>
  <c r="AG1147" i="8" s="1"/>
  <c r="AC1141" i="8"/>
  <c r="AF1141" i="8" s="1"/>
  <c r="AG1141" i="8" s="1"/>
  <c r="AC1135" i="8"/>
  <c r="AF1135" i="8" s="1"/>
  <c r="AG1135" i="8" s="1"/>
  <c r="AC1123" i="8"/>
  <c r="AF1123" i="8" s="1"/>
  <c r="AG1123" i="8" s="1"/>
  <c r="AC1111" i="8"/>
  <c r="AF1111" i="8" s="1"/>
  <c r="AG1111" i="8" s="1"/>
  <c r="AC1140" i="8"/>
  <c r="AF1140" i="8" s="1"/>
  <c r="AG1140" i="8" s="1"/>
  <c r="AC1133" i="8"/>
  <c r="AF1133" i="8" s="1"/>
  <c r="AG1133" i="8" s="1"/>
  <c r="AC1116" i="8"/>
  <c r="AF1116" i="8" s="1"/>
  <c r="AG1116" i="8" s="1"/>
  <c r="AC1112" i="8"/>
  <c r="AF1112" i="8" s="1"/>
  <c r="AG1112" i="8" s="1"/>
  <c r="AC1080" i="8"/>
  <c r="AF1080" i="8" s="1"/>
  <c r="AG1080" i="8" s="1"/>
  <c r="AC1068" i="8"/>
  <c r="AF1068" i="8" s="1"/>
  <c r="AG1068" i="8" s="1"/>
  <c r="AC1150" i="8"/>
  <c r="AF1150" i="8" s="1"/>
  <c r="AG1150" i="8" s="1"/>
  <c r="AC1143" i="8"/>
  <c r="AF1143" i="8" s="1"/>
  <c r="AG1143" i="8" s="1"/>
  <c r="AC1128" i="8"/>
  <c r="AF1128" i="8" s="1"/>
  <c r="AG1128" i="8" s="1"/>
  <c r="AC1125" i="8"/>
  <c r="AF1125" i="8" s="1"/>
  <c r="AG1125" i="8" s="1"/>
  <c r="AC1087" i="8"/>
  <c r="AF1087" i="8" s="1"/>
  <c r="AG1087" i="8" s="1"/>
  <c r="AC1081" i="8"/>
  <c r="AF1081" i="8" s="1"/>
  <c r="AG1081" i="8" s="1"/>
  <c r="AC1149" i="8"/>
  <c r="AF1149" i="8" s="1"/>
  <c r="AG1149" i="8" s="1"/>
  <c r="AC1137" i="8"/>
  <c r="AF1137" i="8" s="1"/>
  <c r="AG1137" i="8" s="1"/>
  <c r="AC1129" i="8"/>
  <c r="AF1129" i="8" s="1"/>
  <c r="AG1129" i="8" s="1"/>
  <c r="AC1115" i="8"/>
  <c r="AF1115" i="8" s="1"/>
  <c r="AG1115" i="8" s="1"/>
  <c r="AC1086" i="8"/>
  <c r="AF1086" i="8" s="1"/>
  <c r="AG1086" i="8" s="1"/>
  <c r="AC1082" i="8"/>
  <c r="AF1082" i="8" s="1"/>
  <c r="AG1082" i="8" s="1"/>
  <c r="AC1073" i="8"/>
  <c r="AF1073" i="8" s="1"/>
  <c r="AG1073" i="8" s="1"/>
  <c r="AC1069" i="8"/>
  <c r="AF1069" i="8" s="1"/>
  <c r="AG1069" i="8" s="1"/>
  <c r="AC1058" i="8"/>
  <c r="AF1058" i="8" s="1"/>
  <c r="AG1058" i="8" s="1"/>
  <c r="AC1046" i="8"/>
  <c r="AF1046" i="8" s="1"/>
  <c r="AG1046" i="8" s="1"/>
  <c r="AC1034" i="8"/>
  <c r="AF1034" i="8" s="1"/>
  <c r="AG1034" i="8" s="1"/>
  <c r="AC1022" i="8"/>
  <c r="AF1022" i="8" s="1"/>
  <c r="AG1022" i="8" s="1"/>
  <c r="AC1010" i="8"/>
  <c r="AF1010" i="8" s="1"/>
  <c r="AG1010" i="8" s="1"/>
  <c r="AC998" i="8"/>
  <c r="AF998" i="8" s="1"/>
  <c r="AG998" i="8" s="1"/>
  <c r="AC986" i="8"/>
  <c r="AF986" i="8" s="1"/>
  <c r="AG986" i="8" s="1"/>
  <c r="AC974" i="8"/>
  <c r="AF974" i="8" s="1"/>
  <c r="AG974" i="8" s="1"/>
  <c r="AC1139" i="8"/>
  <c r="AF1139" i="8" s="1"/>
  <c r="AG1139" i="8" s="1"/>
  <c r="AC1120" i="8"/>
  <c r="AF1120" i="8" s="1"/>
  <c r="AG1120" i="8" s="1"/>
  <c r="AC1113" i="8"/>
  <c r="AF1113" i="8" s="1"/>
  <c r="AG1113" i="8" s="1"/>
  <c r="AC1108" i="8"/>
  <c r="AF1108" i="8" s="1"/>
  <c r="AG1108" i="8" s="1"/>
  <c r="AC1056" i="8"/>
  <c r="AF1056" i="8" s="1"/>
  <c r="AG1056" i="8" s="1"/>
  <c r="AC1050" i="8"/>
  <c r="AF1050" i="8" s="1"/>
  <c r="AG1050" i="8" s="1"/>
  <c r="AC1072" i="8"/>
  <c r="AF1072" i="8" s="1"/>
  <c r="AG1072" i="8" s="1"/>
  <c r="AC1063" i="8"/>
  <c r="AF1063" i="8" s="1"/>
  <c r="AG1063" i="8" s="1"/>
  <c r="AC1154" i="8"/>
  <c r="AF1154" i="8" s="1"/>
  <c r="AG1154" i="8" s="1"/>
  <c r="AC1152" i="8"/>
  <c r="AF1152" i="8" s="1"/>
  <c r="AG1152" i="8" s="1"/>
  <c r="AC1148" i="8"/>
  <c r="AF1148" i="8" s="1"/>
  <c r="AG1148" i="8" s="1"/>
  <c r="AC1146" i="8"/>
  <c r="AF1146" i="8" s="1"/>
  <c r="AG1146" i="8" s="1"/>
  <c r="AC1083" i="8"/>
  <c r="AF1083" i="8" s="1"/>
  <c r="AG1083" i="8" s="1"/>
  <c r="AC1076" i="8"/>
  <c r="AF1076" i="8" s="1"/>
  <c r="AG1076" i="8" s="1"/>
  <c r="AC1064" i="8"/>
  <c r="AF1064" i="8" s="1"/>
  <c r="AG1064" i="8" s="1"/>
  <c r="AC1126" i="8"/>
  <c r="AF1126" i="8" s="1"/>
  <c r="AG1126" i="8" s="1"/>
  <c r="AC1109" i="8"/>
  <c r="AF1109" i="8" s="1"/>
  <c r="AG1109" i="8" s="1"/>
  <c r="AC1070" i="8"/>
  <c r="AF1070" i="8" s="1"/>
  <c r="AG1070" i="8" s="1"/>
  <c r="AC1065" i="8"/>
  <c r="AF1065" i="8" s="1"/>
  <c r="AG1065" i="8" s="1"/>
  <c r="AC1059" i="8"/>
  <c r="AF1059" i="8" s="1"/>
  <c r="AG1059" i="8" s="1"/>
  <c r="AC1136" i="8"/>
  <c r="AF1136" i="8" s="1"/>
  <c r="AG1136" i="8" s="1"/>
  <c r="AC1124" i="8"/>
  <c r="AF1124" i="8" s="1"/>
  <c r="AG1124" i="8" s="1"/>
  <c r="AC1107" i="8"/>
  <c r="AF1107" i="8" s="1"/>
  <c r="AG1107" i="8" s="1"/>
  <c r="AC1151" i="8"/>
  <c r="AF1151" i="8" s="1"/>
  <c r="AG1151" i="8" s="1"/>
  <c r="AC1155" i="8"/>
  <c r="AF1155" i="8" s="1"/>
  <c r="AG1155" i="8" s="1"/>
  <c r="AC1145" i="8"/>
  <c r="AF1145" i="8" s="1"/>
  <c r="AG1145" i="8" s="1"/>
  <c r="AC1134" i="8"/>
  <c r="AF1134" i="8" s="1"/>
  <c r="AG1134" i="8" s="1"/>
  <c r="AC1122" i="8"/>
  <c r="AF1122" i="8" s="1"/>
  <c r="AG1122" i="8" s="1"/>
  <c r="AC1117" i="8"/>
  <c r="AF1117" i="8" s="1"/>
  <c r="AG1117" i="8" s="1"/>
  <c r="AC1057" i="8"/>
  <c r="AF1057" i="8" s="1"/>
  <c r="AG1057" i="8" s="1"/>
  <c r="AC1043" i="8"/>
  <c r="AF1043" i="8" s="1"/>
  <c r="AG1043" i="8" s="1"/>
  <c r="AC1039" i="8"/>
  <c r="AF1039" i="8" s="1"/>
  <c r="AG1039" i="8" s="1"/>
  <c r="AC1029" i="8"/>
  <c r="AF1029" i="8" s="1"/>
  <c r="AG1029" i="8" s="1"/>
  <c r="AC1023" i="8"/>
  <c r="AF1023" i="8" s="1"/>
  <c r="AG1023" i="8" s="1"/>
  <c r="AC1004" i="8"/>
  <c r="AF1004" i="8" s="1"/>
  <c r="AG1004" i="8" s="1"/>
  <c r="AC985" i="8"/>
  <c r="AF985" i="8" s="1"/>
  <c r="AG985" i="8" s="1"/>
  <c r="AC979" i="8"/>
  <c r="AF979" i="8" s="1"/>
  <c r="AG979" i="8" s="1"/>
  <c r="AC1088" i="8"/>
  <c r="AF1088" i="8" s="1"/>
  <c r="AG1088" i="8" s="1"/>
  <c r="AC1077" i="8"/>
  <c r="AF1077" i="8" s="1"/>
  <c r="AG1077" i="8" s="1"/>
  <c r="AC1075" i="8"/>
  <c r="AF1075" i="8" s="1"/>
  <c r="AG1075" i="8" s="1"/>
  <c r="AC1054" i="8"/>
  <c r="AF1054" i="8" s="1"/>
  <c r="AG1054" i="8" s="1"/>
  <c r="AC1035" i="8"/>
  <c r="AF1035" i="8" s="1"/>
  <c r="AG1035" i="8" s="1"/>
  <c r="AC1017" i="8"/>
  <c r="AF1017" i="8" s="1"/>
  <c r="AG1017" i="8" s="1"/>
  <c r="AC1011" i="8"/>
  <c r="AF1011" i="8" s="1"/>
  <c r="AG1011" i="8" s="1"/>
  <c r="AC992" i="8"/>
  <c r="AF992" i="8" s="1"/>
  <c r="AG992" i="8" s="1"/>
  <c r="AC1144" i="8"/>
  <c r="AF1144" i="8" s="1"/>
  <c r="AG1144" i="8" s="1"/>
  <c r="AC1079" i="8"/>
  <c r="AF1079" i="8" s="1"/>
  <c r="AG1079" i="8" s="1"/>
  <c r="AC1051" i="8"/>
  <c r="AF1051" i="8" s="1"/>
  <c r="AG1051" i="8" s="1"/>
  <c r="AC1044" i="8"/>
  <c r="AF1044" i="8" s="1"/>
  <c r="AG1044" i="8" s="1"/>
  <c r="AC1030" i="8"/>
  <c r="AF1030" i="8" s="1"/>
  <c r="AG1030" i="8" s="1"/>
  <c r="AC1024" i="8"/>
  <c r="AF1024" i="8" s="1"/>
  <c r="AG1024" i="8" s="1"/>
  <c r="AC1005" i="8"/>
  <c r="AF1005" i="8" s="1"/>
  <c r="AG1005" i="8" s="1"/>
  <c r="AC999" i="8"/>
  <c r="AF999" i="8" s="1"/>
  <c r="AG999" i="8" s="1"/>
  <c r="AC980" i="8"/>
  <c r="AF980" i="8" s="1"/>
  <c r="AG980" i="8" s="1"/>
  <c r="AC1138" i="8"/>
  <c r="AF1138" i="8" s="1"/>
  <c r="AG1138" i="8" s="1"/>
  <c r="AC1048" i="8"/>
  <c r="AF1048" i="8" s="1"/>
  <c r="AG1048" i="8" s="1"/>
  <c r="AC1040" i="8"/>
  <c r="AF1040" i="8" s="1"/>
  <c r="AG1040" i="8" s="1"/>
  <c r="AC1018" i="8"/>
  <c r="AF1018" i="8" s="1"/>
  <c r="AG1018" i="8" s="1"/>
  <c r="AC1132" i="8"/>
  <c r="AF1132" i="8" s="1"/>
  <c r="AG1132" i="8" s="1"/>
  <c r="AC1127" i="8"/>
  <c r="AF1127" i="8" s="1"/>
  <c r="AG1127" i="8" s="1"/>
  <c r="AC1061" i="8"/>
  <c r="AF1061" i="8" s="1"/>
  <c r="AG1061" i="8" s="1"/>
  <c r="AC1036" i="8"/>
  <c r="AF1036" i="8" s="1"/>
  <c r="AG1036" i="8" s="1"/>
  <c r="AC1031" i="8"/>
  <c r="AF1031" i="8" s="1"/>
  <c r="AG1031" i="8" s="1"/>
  <c r="AC1025" i="8"/>
  <c r="AF1025" i="8" s="1"/>
  <c r="AG1025" i="8" s="1"/>
  <c r="AC1085" i="8"/>
  <c r="AF1085" i="8" s="1"/>
  <c r="AG1085" i="8" s="1"/>
  <c r="AC1066" i="8"/>
  <c r="AF1066" i="8" s="1"/>
  <c r="AG1066" i="8" s="1"/>
  <c r="AC1055" i="8"/>
  <c r="AF1055" i="8" s="1"/>
  <c r="AG1055" i="8" s="1"/>
  <c r="AC1052" i="8"/>
  <c r="AF1052" i="8" s="1"/>
  <c r="AG1052" i="8" s="1"/>
  <c r="AC1045" i="8"/>
  <c r="AF1045" i="8" s="1"/>
  <c r="AG1045" i="8" s="1"/>
  <c r="AC1019" i="8"/>
  <c r="AF1019" i="8" s="1"/>
  <c r="AG1019" i="8" s="1"/>
  <c r="AC1142" i="8"/>
  <c r="AF1142" i="8" s="1"/>
  <c r="AG1142" i="8" s="1"/>
  <c r="AC1121" i="8"/>
  <c r="AF1121" i="8" s="1"/>
  <c r="AG1121" i="8" s="1"/>
  <c r="AC1074" i="8"/>
  <c r="AF1074" i="8" s="1"/>
  <c r="AG1074" i="8" s="1"/>
  <c r="AC1131" i="8"/>
  <c r="AF1131" i="8" s="1"/>
  <c r="AG1131" i="8" s="1"/>
  <c r="AC1067" i="8"/>
  <c r="AF1067" i="8" s="1"/>
  <c r="AG1067" i="8" s="1"/>
  <c r="AC1028" i="8"/>
  <c r="AF1028" i="8" s="1"/>
  <c r="AG1028" i="8" s="1"/>
  <c r="AC963" i="8"/>
  <c r="AF963" i="8" s="1"/>
  <c r="AG963" i="8" s="1"/>
  <c r="AC1062" i="8"/>
  <c r="AF1062" i="8" s="1"/>
  <c r="AG1062" i="8" s="1"/>
  <c r="AC1015" i="8"/>
  <c r="AF1015" i="8" s="1"/>
  <c r="AG1015" i="8" s="1"/>
  <c r="AC1007" i="8"/>
  <c r="AF1007" i="8" s="1"/>
  <c r="AG1007" i="8" s="1"/>
  <c r="AC996" i="8"/>
  <c r="AF996" i="8" s="1"/>
  <c r="AG996" i="8" s="1"/>
  <c r="AC984" i="8"/>
  <c r="AF984" i="8" s="1"/>
  <c r="AG984" i="8" s="1"/>
  <c r="AC981" i="8"/>
  <c r="AF981" i="8" s="1"/>
  <c r="AG981" i="8" s="1"/>
  <c r="AC973" i="8"/>
  <c r="AF973" i="8" s="1"/>
  <c r="AG973" i="8" s="1"/>
  <c r="AC964" i="8"/>
  <c r="AF964" i="8" s="1"/>
  <c r="AG964" i="8" s="1"/>
  <c r="AC952" i="8"/>
  <c r="AF952" i="8" s="1"/>
  <c r="AG952" i="8" s="1"/>
  <c r="AC951" i="8"/>
  <c r="AF951" i="8" s="1"/>
  <c r="AG951" i="8" s="1"/>
  <c r="AC950" i="8"/>
  <c r="AF950" i="8" s="1"/>
  <c r="AG950" i="8" s="1"/>
  <c r="AC949" i="8"/>
  <c r="AF949" i="8" s="1"/>
  <c r="AG949" i="8" s="1"/>
  <c r="AC948" i="8"/>
  <c r="AF948" i="8" s="1"/>
  <c r="AG948" i="8" s="1"/>
  <c r="AC1071" i="8"/>
  <c r="AF1071" i="8" s="1"/>
  <c r="AG1071" i="8" s="1"/>
  <c r="AC1032" i="8"/>
  <c r="AF1032" i="8" s="1"/>
  <c r="AG1032" i="8" s="1"/>
  <c r="AC988" i="8"/>
  <c r="AF988" i="8" s="1"/>
  <c r="AG988" i="8" s="1"/>
  <c r="AC965" i="8"/>
  <c r="AF965" i="8" s="1"/>
  <c r="AG965" i="8" s="1"/>
  <c r="AC953" i="8"/>
  <c r="AF953" i="8" s="1"/>
  <c r="AG953" i="8" s="1"/>
  <c r="AC1119" i="8"/>
  <c r="AF1119" i="8" s="1"/>
  <c r="AG1119" i="8" s="1"/>
  <c r="AC1037" i="8"/>
  <c r="AF1037" i="8" s="1"/>
  <c r="AG1037" i="8" s="1"/>
  <c r="AC1020" i="8"/>
  <c r="AF1020" i="8" s="1"/>
  <c r="AG1020" i="8" s="1"/>
  <c r="AC1013" i="8"/>
  <c r="AF1013" i="8" s="1"/>
  <c r="AG1013" i="8" s="1"/>
  <c r="AC1002" i="8"/>
  <c r="AF1002" i="8" s="1"/>
  <c r="AG1002" i="8" s="1"/>
  <c r="AC994" i="8"/>
  <c r="AF994" i="8" s="1"/>
  <c r="AG994" i="8" s="1"/>
  <c r="AC991" i="8"/>
  <c r="AF991" i="8" s="1"/>
  <c r="AG991" i="8" s="1"/>
  <c r="AC978" i="8"/>
  <c r="AF978" i="8" s="1"/>
  <c r="AG978" i="8" s="1"/>
  <c r="AC966" i="8"/>
  <c r="AF966" i="8" s="1"/>
  <c r="AG966" i="8" s="1"/>
  <c r="AC954" i="8"/>
  <c r="AF954" i="8" s="1"/>
  <c r="AG954" i="8" s="1"/>
  <c r="AC1027" i="8"/>
  <c r="AF1027" i="8" s="1"/>
  <c r="AG1027" i="8" s="1"/>
  <c r="AC967" i="8"/>
  <c r="AF967" i="8" s="1"/>
  <c r="AG967" i="8" s="1"/>
  <c r="AC955" i="8"/>
  <c r="AF955" i="8" s="1"/>
  <c r="AG955" i="8" s="1"/>
  <c r="AC1042" i="8"/>
  <c r="AF1042" i="8" s="1"/>
  <c r="AG1042" i="8" s="1"/>
  <c r="AC1000" i="8"/>
  <c r="AF1000" i="8" s="1"/>
  <c r="AG1000" i="8" s="1"/>
  <c r="AC982" i="8"/>
  <c r="AF982" i="8" s="1"/>
  <c r="AG982" i="8" s="1"/>
  <c r="AC975" i="8"/>
  <c r="AF975" i="8" s="1"/>
  <c r="AG975" i="8" s="1"/>
  <c r="AC968" i="8"/>
  <c r="AF968" i="8" s="1"/>
  <c r="AG968" i="8" s="1"/>
  <c r="AC956" i="8"/>
  <c r="AF956" i="8" s="1"/>
  <c r="AG956" i="8" s="1"/>
  <c r="AC1084" i="8"/>
  <c r="AF1084" i="8" s="1"/>
  <c r="AG1084" i="8" s="1"/>
  <c r="AC1016" i="8"/>
  <c r="AF1016" i="8" s="1"/>
  <c r="AG1016" i="8" s="1"/>
  <c r="AC1008" i="8"/>
  <c r="AF1008" i="8" s="1"/>
  <c r="AG1008" i="8" s="1"/>
  <c r="AC997" i="8"/>
  <c r="AF997" i="8" s="1"/>
  <c r="AG997" i="8" s="1"/>
  <c r="AC989" i="8"/>
  <c r="AF989" i="8" s="1"/>
  <c r="AG989" i="8" s="1"/>
  <c r="AC969" i="8"/>
  <c r="AF969" i="8" s="1"/>
  <c r="AG969" i="8" s="1"/>
  <c r="AC1114" i="8"/>
  <c r="AF1114" i="8" s="1"/>
  <c r="AG1114" i="8" s="1"/>
  <c r="AC1053" i="8"/>
  <c r="AF1053" i="8" s="1"/>
  <c r="AG1053" i="8" s="1"/>
  <c r="AC1047" i="8"/>
  <c r="AF1047" i="8" s="1"/>
  <c r="AG1047" i="8" s="1"/>
  <c r="AC1078" i="8"/>
  <c r="AF1078" i="8" s="1"/>
  <c r="AG1078" i="8" s="1"/>
  <c r="AC1006" i="8"/>
  <c r="AF1006" i="8" s="1"/>
  <c r="AG1006" i="8" s="1"/>
  <c r="AC976" i="8"/>
  <c r="AF976" i="8" s="1"/>
  <c r="AG976" i="8" s="1"/>
  <c r="AC970" i="8"/>
  <c r="AF970" i="8" s="1"/>
  <c r="AG970" i="8" s="1"/>
  <c r="AC959" i="8"/>
  <c r="AF959" i="8" s="1"/>
  <c r="AG959" i="8" s="1"/>
  <c r="AC983" i="8"/>
  <c r="AF983" i="8" s="1"/>
  <c r="AG983" i="8" s="1"/>
  <c r="AC946" i="8"/>
  <c r="AF946" i="8" s="1"/>
  <c r="AG946" i="8" s="1"/>
  <c r="AC942" i="8"/>
  <c r="AF942" i="8" s="1"/>
  <c r="AG942" i="8" s="1"/>
  <c r="AC936" i="8"/>
  <c r="AF936" i="8" s="1"/>
  <c r="AG936" i="8" s="1"/>
  <c r="AC930" i="8"/>
  <c r="AF930" i="8" s="1"/>
  <c r="AG930" i="8" s="1"/>
  <c r="AC924" i="8"/>
  <c r="AF924" i="8" s="1"/>
  <c r="AG924" i="8" s="1"/>
  <c r="AC918" i="8"/>
  <c r="AF918" i="8" s="1"/>
  <c r="AG918" i="8" s="1"/>
  <c r="AC912" i="8"/>
  <c r="AF912" i="8" s="1"/>
  <c r="AG912" i="8" s="1"/>
  <c r="AC906" i="8"/>
  <c r="AF906" i="8" s="1"/>
  <c r="AG906" i="8" s="1"/>
  <c r="AC900" i="8"/>
  <c r="AF900" i="8" s="1"/>
  <c r="AG900" i="8" s="1"/>
  <c r="AC1001" i="8"/>
  <c r="AF1001" i="8" s="1"/>
  <c r="AG1001" i="8" s="1"/>
  <c r="AC987" i="8"/>
  <c r="AF987" i="8" s="1"/>
  <c r="AG987" i="8" s="1"/>
  <c r="AC961" i="8"/>
  <c r="AF961" i="8" s="1"/>
  <c r="AG961" i="8" s="1"/>
  <c r="AC1021" i="8"/>
  <c r="AF1021" i="8" s="1"/>
  <c r="AG1021" i="8" s="1"/>
  <c r="AC937" i="8"/>
  <c r="AF937" i="8" s="1"/>
  <c r="AG937" i="8" s="1"/>
  <c r="AC931" i="8"/>
  <c r="AF931" i="8" s="1"/>
  <c r="AG931" i="8" s="1"/>
  <c r="AC925" i="8"/>
  <c r="AF925" i="8" s="1"/>
  <c r="AG925" i="8" s="1"/>
  <c r="AC919" i="8"/>
  <c r="AF919" i="8" s="1"/>
  <c r="AG919" i="8" s="1"/>
  <c r="AC913" i="8"/>
  <c r="AF913" i="8" s="1"/>
  <c r="AG913" i="8" s="1"/>
  <c r="AC907" i="8"/>
  <c r="AF907" i="8" s="1"/>
  <c r="AG907" i="8" s="1"/>
  <c r="AC901" i="8"/>
  <c r="AF901" i="8" s="1"/>
  <c r="AG901" i="8" s="1"/>
  <c r="AC895" i="8"/>
  <c r="AF895" i="8" s="1"/>
  <c r="AG895" i="8" s="1"/>
  <c r="AC889" i="8"/>
  <c r="AF889" i="8" s="1"/>
  <c r="AG889" i="8" s="1"/>
  <c r="AC883" i="8"/>
  <c r="AF883" i="8" s="1"/>
  <c r="AG883" i="8" s="1"/>
  <c r="AC1060" i="8"/>
  <c r="AF1060" i="8" s="1"/>
  <c r="AG1060" i="8" s="1"/>
  <c r="AC1041" i="8"/>
  <c r="AF1041" i="8" s="1"/>
  <c r="AG1041" i="8" s="1"/>
  <c r="AC1026" i="8"/>
  <c r="AF1026" i="8" s="1"/>
  <c r="AG1026" i="8" s="1"/>
  <c r="AC1014" i="8"/>
  <c r="AF1014" i="8" s="1"/>
  <c r="AG1014" i="8" s="1"/>
  <c r="AC995" i="8"/>
  <c r="AF995" i="8" s="1"/>
  <c r="AG995" i="8" s="1"/>
  <c r="AC947" i="8"/>
  <c r="AF947" i="8" s="1"/>
  <c r="AG947" i="8" s="1"/>
  <c r="AC943" i="8"/>
  <c r="AF943" i="8" s="1"/>
  <c r="AG943" i="8" s="1"/>
  <c r="AC1049" i="8"/>
  <c r="AF1049" i="8" s="1"/>
  <c r="AG1049" i="8" s="1"/>
  <c r="AC972" i="8"/>
  <c r="AF972" i="8" s="1"/>
  <c r="AG972" i="8" s="1"/>
  <c r="AC958" i="8"/>
  <c r="AF958" i="8" s="1"/>
  <c r="AG958" i="8" s="1"/>
  <c r="AC938" i="8"/>
  <c r="AF938" i="8" s="1"/>
  <c r="AG938" i="8" s="1"/>
  <c r="AC932" i="8"/>
  <c r="AF932" i="8" s="1"/>
  <c r="AG932" i="8" s="1"/>
  <c r="AC926" i="8"/>
  <c r="AF926" i="8" s="1"/>
  <c r="AG926" i="8" s="1"/>
  <c r="AC920" i="8"/>
  <c r="AF920" i="8" s="1"/>
  <c r="AG920" i="8" s="1"/>
  <c r="AC914" i="8"/>
  <c r="AF914" i="8" s="1"/>
  <c r="AG914" i="8" s="1"/>
  <c r="AC1033" i="8"/>
  <c r="AF1033" i="8" s="1"/>
  <c r="AG1033" i="8" s="1"/>
  <c r="AC990" i="8"/>
  <c r="AF990" i="8" s="1"/>
  <c r="AG990" i="8" s="1"/>
  <c r="AC1009" i="8"/>
  <c r="AF1009" i="8" s="1"/>
  <c r="AG1009" i="8" s="1"/>
  <c r="AC960" i="8"/>
  <c r="AF960" i="8" s="1"/>
  <c r="AG960" i="8" s="1"/>
  <c r="AC944" i="8"/>
  <c r="AF944" i="8" s="1"/>
  <c r="AG944" i="8" s="1"/>
  <c r="AC939" i="8"/>
  <c r="AF939" i="8" s="1"/>
  <c r="AG939" i="8" s="1"/>
  <c r="AC933" i="8"/>
  <c r="AF933" i="8" s="1"/>
  <c r="AG933" i="8" s="1"/>
  <c r="AC927" i="8"/>
  <c r="AF927" i="8" s="1"/>
  <c r="AG927" i="8" s="1"/>
  <c r="AC921" i="8"/>
  <c r="AF921" i="8" s="1"/>
  <c r="AG921" i="8" s="1"/>
  <c r="AC915" i="8"/>
  <c r="AF915" i="8" s="1"/>
  <c r="AG915" i="8" s="1"/>
  <c r="AC1110" i="8"/>
  <c r="AF1110" i="8" s="1"/>
  <c r="AG1110" i="8" s="1"/>
  <c r="AC1003" i="8"/>
  <c r="AF1003" i="8" s="1"/>
  <c r="AG1003" i="8" s="1"/>
  <c r="AC971" i="8"/>
  <c r="AF971" i="8" s="1"/>
  <c r="AG971" i="8" s="1"/>
  <c r="AC940" i="8"/>
  <c r="AF940" i="8" s="1"/>
  <c r="AG940" i="8" s="1"/>
  <c r="AC916" i="8"/>
  <c r="AF916" i="8" s="1"/>
  <c r="AG916" i="8" s="1"/>
  <c r="AC888" i="8"/>
  <c r="AF888" i="8" s="1"/>
  <c r="AG888" i="8" s="1"/>
  <c r="AC879" i="8"/>
  <c r="AF879" i="8" s="1"/>
  <c r="AG879" i="8" s="1"/>
  <c r="AC867" i="8"/>
  <c r="AF867" i="8" s="1"/>
  <c r="AG867" i="8" s="1"/>
  <c r="AC945" i="8"/>
  <c r="AF945" i="8" s="1"/>
  <c r="AG945" i="8" s="1"/>
  <c r="AC909" i="8"/>
  <c r="AF909" i="8" s="1"/>
  <c r="AG909" i="8" s="1"/>
  <c r="AC886" i="8"/>
  <c r="AF886" i="8" s="1"/>
  <c r="AG886" i="8" s="1"/>
  <c r="AC884" i="8"/>
  <c r="AF884" i="8" s="1"/>
  <c r="AG884" i="8" s="1"/>
  <c r="AC880" i="8"/>
  <c r="AF880" i="8" s="1"/>
  <c r="AG880" i="8" s="1"/>
  <c r="AC868" i="8"/>
  <c r="AF868" i="8" s="1"/>
  <c r="AG868" i="8" s="1"/>
  <c r="AC935" i="8"/>
  <c r="AF935" i="8" s="1"/>
  <c r="AG935" i="8" s="1"/>
  <c r="AC903" i="8"/>
  <c r="AF903" i="8" s="1"/>
  <c r="AG903" i="8" s="1"/>
  <c r="AC881" i="8"/>
  <c r="AF881" i="8" s="1"/>
  <c r="AG881" i="8" s="1"/>
  <c r="AC869" i="8"/>
  <c r="AF869" i="8" s="1"/>
  <c r="AG869" i="8" s="1"/>
  <c r="AC934" i="8"/>
  <c r="AF934" i="8" s="1"/>
  <c r="AG934" i="8" s="1"/>
  <c r="AC893" i="8"/>
  <c r="AF893" i="8" s="1"/>
  <c r="AG893" i="8" s="1"/>
  <c r="AC891" i="8"/>
  <c r="AF891" i="8" s="1"/>
  <c r="AG891" i="8" s="1"/>
  <c r="AC870" i="8"/>
  <c r="AF870" i="8" s="1"/>
  <c r="AG870" i="8" s="1"/>
  <c r="AC1012" i="8"/>
  <c r="AF1012" i="8" s="1"/>
  <c r="AG1012" i="8" s="1"/>
  <c r="AC993" i="8"/>
  <c r="AF993" i="8" s="1"/>
  <c r="AG993" i="8" s="1"/>
  <c r="AC977" i="8"/>
  <c r="AF977" i="8" s="1"/>
  <c r="AG977" i="8" s="1"/>
  <c r="AC957" i="8"/>
  <c r="AF957" i="8" s="1"/>
  <c r="AG957" i="8" s="1"/>
  <c r="AC882" i="8"/>
  <c r="AF882" i="8" s="1"/>
  <c r="AG882" i="8" s="1"/>
  <c r="AC871" i="8"/>
  <c r="AF871" i="8" s="1"/>
  <c r="AG871" i="8" s="1"/>
  <c r="AC1038" i="8"/>
  <c r="AF1038" i="8" s="1"/>
  <c r="AG1038" i="8" s="1"/>
  <c r="AC929" i="8"/>
  <c r="AF929" i="8" s="1"/>
  <c r="AG929" i="8" s="1"/>
  <c r="AC908" i="8"/>
  <c r="AF908" i="8" s="1"/>
  <c r="AG908" i="8" s="1"/>
  <c r="AC898" i="8"/>
  <c r="AF898" i="8" s="1"/>
  <c r="AG898" i="8" s="1"/>
  <c r="AC896" i="8"/>
  <c r="AF896" i="8" s="1"/>
  <c r="AG896" i="8" s="1"/>
  <c r="AC872" i="8"/>
  <c r="AF872" i="8" s="1"/>
  <c r="AG872" i="8" s="1"/>
  <c r="AC928" i="8"/>
  <c r="AF928" i="8" s="1"/>
  <c r="AG928" i="8" s="1"/>
  <c r="AC911" i="8"/>
  <c r="AF911" i="8" s="1"/>
  <c r="AG911" i="8" s="1"/>
  <c r="AC902" i="8"/>
  <c r="AF902" i="8" s="1"/>
  <c r="AG902" i="8" s="1"/>
  <c r="AC873" i="8"/>
  <c r="AF873" i="8" s="1"/>
  <c r="AG873" i="8" s="1"/>
  <c r="AC905" i="8"/>
  <c r="AF905" i="8" s="1"/>
  <c r="AG905" i="8" s="1"/>
  <c r="AC887" i="8"/>
  <c r="AF887" i="8" s="1"/>
  <c r="AG887" i="8" s="1"/>
  <c r="AC885" i="8"/>
  <c r="AF885" i="8" s="1"/>
  <c r="AG885" i="8" s="1"/>
  <c r="AC874" i="8"/>
  <c r="AF874" i="8" s="1"/>
  <c r="AG874" i="8" s="1"/>
  <c r="AC923" i="8"/>
  <c r="AF923" i="8" s="1"/>
  <c r="AG923" i="8" s="1"/>
  <c r="AC922" i="8"/>
  <c r="AF922" i="8" s="1"/>
  <c r="AG922" i="8" s="1"/>
  <c r="AC910" i="8"/>
  <c r="AF910" i="8" s="1"/>
  <c r="AG910" i="8" s="1"/>
  <c r="AC890" i="8"/>
  <c r="AF890" i="8" s="1"/>
  <c r="AG890" i="8" s="1"/>
  <c r="AC877" i="8"/>
  <c r="AF877" i="8" s="1"/>
  <c r="AG877" i="8" s="1"/>
  <c r="AC894" i="8"/>
  <c r="AF894" i="8" s="1"/>
  <c r="AG894" i="8" s="1"/>
  <c r="AC876" i="8"/>
  <c r="AF876" i="8" s="1"/>
  <c r="AG876" i="8" s="1"/>
  <c r="AC917" i="8"/>
  <c r="AF917" i="8" s="1"/>
  <c r="AG917" i="8" s="1"/>
  <c r="AC899" i="8"/>
  <c r="AF899" i="8" s="1"/>
  <c r="AG899" i="8" s="1"/>
  <c r="AC866" i="8"/>
  <c r="AF866" i="8" s="1"/>
  <c r="AG866" i="8" s="1"/>
  <c r="AC875" i="8"/>
  <c r="AF875" i="8" s="1"/>
  <c r="AG875" i="8" s="1"/>
  <c r="AC962" i="8"/>
  <c r="AF962" i="8" s="1"/>
  <c r="AG962" i="8" s="1"/>
  <c r="AC892" i="8"/>
  <c r="AF892" i="8" s="1"/>
  <c r="AG892" i="8" s="1"/>
  <c r="AC897" i="8"/>
  <c r="AF897" i="8" s="1"/>
  <c r="AG897" i="8" s="1"/>
  <c r="AC865" i="8"/>
  <c r="AF865" i="8" s="1"/>
  <c r="AG865" i="8" s="1"/>
  <c r="AC941" i="8"/>
  <c r="AF941" i="8" s="1"/>
  <c r="AG941" i="8" s="1"/>
  <c r="AC904" i="8"/>
  <c r="AF904" i="8" s="1"/>
  <c r="AG904" i="8" s="1"/>
  <c r="AC878" i="8"/>
  <c r="AF878" i="8" s="1"/>
  <c r="AG878" i="8" s="1"/>
  <c r="AC1099" i="6"/>
  <c r="AF1099" i="6" s="1"/>
  <c r="AG1099" i="6" s="1"/>
  <c r="AC1087" i="6"/>
  <c r="AF1087" i="6" s="1"/>
  <c r="AG1087" i="6" s="1"/>
  <c r="AC1075" i="6"/>
  <c r="AF1075" i="6" s="1"/>
  <c r="AG1075" i="6" s="1"/>
  <c r="AC1063" i="6"/>
  <c r="AF1063" i="6" s="1"/>
  <c r="AG1063" i="6" s="1"/>
  <c r="AC1051" i="6"/>
  <c r="AF1051" i="6" s="1"/>
  <c r="AG1051" i="6" s="1"/>
  <c r="AC1039" i="6"/>
  <c r="AF1039" i="6" s="1"/>
  <c r="AG1039" i="6" s="1"/>
  <c r="AC1023" i="6"/>
  <c r="AF1023" i="6" s="1"/>
  <c r="AG1023" i="6" s="1"/>
  <c r="AC1017" i="6"/>
  <c r="AF1017" i="6" s="1"/>
  <c r="AG1017" i="6" s="1"/>
  <c r="AC1011" i="6"/>
  <c r="AF1011" i="6" s="1"/>
  <c r="AG1011" i="6" s="1"/>
  <c r="AC1005" i="6"/>
  <c r="AF1005" i="6" s="1"/>
  <c r="AG1005" i="6" s="1"/>
  <c r="AC999" i="6"/>
  <c r="AF999" i="6" s="1"/>
  <c r="AG999" i="6" s="1"/>
  <c r="AC993" i="6"/>
  <c r="AF993" i="6" s="1"/>
  <c r="AG993" i="6" s="1"/>
  <c r="AC987" i="6"/>
  <c r="AF987" i="6" s="1"/>
  <c r="AG987" i="6" s="1"/>
  <c r="AC981" i="6"/>
  <c r="AF981" i="6" s="1"/>
  <c r="AG981" i="6" s="1"/>
  <c r="AC975" i="6"/>
  <c r="AF975" i="6" s="1"/>
  <c r="AG975" i="6" s="1"/>
  <c r="AC969" i="6"/>
  <c r="AF969" i="6" s="1"/>
  <c r="AG969" i="6" s="1"/>
  <c r="AC963" i="6"/>
  <c r="AF963" i="6" s="1"/>
  <c r="AG963" i="6" s="1"/>
  <c r="AC1092" i="6"/>
  <c r="AF1092" i="6" s="1"/>
  <c r="AG1092" i="6" s="1"/>
  <c r="AC1080" i="6"/>
  <c r="AF1080" i="6" s="1"/>
  <c r="AG1080" i="6" s="1"/>
  <c r="AC1068" i="6"/>
  <c r="AF1068" i="6" s="1"/>
  <c r="AG1068" i="6" s="1"/>
  <c r="AC1056" i="6"/>
  <c r="AF1056" i="6" s="1"/>
  <c r="AG1056" i="6" s="1"/>
  <c r="AC1044" i="6"/>
  <c r="AF1044" i="6" s="1"/>
  <c r="AG1044" i="6" s="1"/>
  <c r="AC1093" i="6"/>
  <c r="AF1093" i="6" s="1"/>
  <c r="AG1093" i="6" s="1"/>
  <c r="AC1081" i="6"/>
  <c r="AF1081" i="6" s="1"/>
  <c r="AG1081" i="6" s="1"/>
  <c r="AC1069" i="6"/>
  <c r="AF1069" i="6" s="1"/>
  <c r="AG1069" i="6" s="1"/>
  <c r="AC1057" i="6"/>
  <c r="AF1057" i="6" s="1"/>
  <c r="AG1057" i="6" s="1"/>
  <c r="AC1045" i="6"/>
  <c r="AF1045" i="6" s="1"/>
  <c r="AG1045" i="6" s="1"/>
  <c r="AC1020" i="6"/>
  <c r="AF1020" i="6" s="1"/>
  <c r="AG1020" i="6" s="1"/>
  <c r="AC1014" i="6"/>
  <c r="AF1014" i="6" s="1"/>
  <c r="AG1014" i="6" s="1"/>
  <c r="AC1008" i="6"/>
  <c r="AF1008" i="6" s="1"/>
  <c r="AG1008" i="6" s="1"/>
  <c r="AC1002" i="6"/>
  <c r="AF1002" i="6" s="1"/>
  <c r="AG1002" i="6" s="1"/>
  <c r="AC996" i="6"/>
  <c r="AF996" i="6" s="1"/>
  <c r="AG996" i="6" s="1"/>
  <c r="AC990" i="6"/>
  <c r="AF990" i="6" s="1"/>
  <c r="AG990" i="6" s="1"/>
  <c r="AC984" i="6"/>
  <c r="AF984" i="6" s="1"/>
  <c r="AG984" i="6" s="1"/>
  <c r="AC978" i="6"/>
  <c r="AF978" i="6" s="1"/>
  <c r="AG978" i="6" s="1"/>
  <c r="AC972" i="6"/>
  <c r="AF972" i="6" s="1"/>
  <c r="AG972" i="6" s="1"/>
  <c r="AC966" i="6"/>
  <c r="AF966" i="6" s="1"/>
  <c r="AG966" i="6" s="1"/>
  <c r="AC959" i="6"/>
  <c r="AF959" i="6" s="1"/>
  <c r="AG959" i="6" s="1"/>
  <c r="AC958" i="6"/>
  <c r="AF958" i="6" s="1"/>
  <c r="AG958" i="6" s="1"/>
  <c r="AC957" i="6"/>
  <c r="AF957" i="6" s="1"/>
  <c r="AG957" i="6" s="1"/>
  <c r="AC956" i="6"/>
  <c r="AF956" i="6" s="1"/>
  <c r="AG956" i="6" s="1"/>
  <c r="AC955" i="6"/>
  <c r="AF955" i="6" s="1"/>
  <c r="AG955" i="6" s="1"/>
  <c r="AC954" i="6"/>
  <c r="AF954" i="6" s="1"/>
  <c r="AG954" i="6" s="1"/>
  <c r="AC953" i="6"/>
  <c r="AF953" i="6" s="1"/>
  <c r="AG953" i="6" s="1"/>
  <c r="AC952" i="6"/>
  <c r="AF952" i="6" s="1"/>
  <c r="AG952" i="6" s="1"/>
  <c r="AC951" i="6"/>
  <c r="AF951" i="6" s="1"/>
  <c r="AG951" i="6" s="1"/>
  <c r="AC950" i="6"/>
  <c r="AF950" i="6" s="1"/>
  <c r="AG950" i="6" s="1"/>
  <c r="AC949" i="6"/>
  <c r="AF949" i="6" s="1"/>
  <c r="AG949" i="6" s="1"/>
  <c r="AC948" i="6"/>
  <c r="AF948" i="6" s="1"/>
  <c r="AG948" i="6" s="1"/>
  <c r="AC947" i="6"/>
  <c r="AF947" i="6" s="1"/>
  <c r="AG947" i="6" s="1"/>
  <c r="AC946" i="6"/>
  <c r="AF946" i="6" s="1"/>
  <c r="AG946" i="6" s="1"/>
  <c r="AC945" i="6"/>
  <c r="AF945" i="6" s="1"/>
  <c r="AG945" i="6" s="1"/>
  <c r="AC944" i="6"/>
  <c r="AF944" i="6" s="1"/>
  <c r="AG944" i="6" s="1"/>
  <c r="AC943" i="6"/>
  <c r="AF943" i="6" s="1"/>
  <c r="AG943" i="6" s="1"/>
  <c r="AC942" i="6"/>
  <c r="AF942" i="6" s="1"/>
  <c r="AG942" i="6" s="1"/>
  <c r="AC941" i="6"/>
  <c r="AF941" i="6" s="1"/>
  <c r="AG941" i="6" s="1"/>
  <c r="AC940" i="6"/>
  <c r="AF940" i="6" s="1"/>
  <c r="AG940" i="6" s="1"/>
  <c r="AC939" i="6"/>
  <c r="AF939" i="6" s="1"/>
  <c r="AG939" i="6" s="1"/>
  <c r="AC938" i="6"/>
  <c r="AF938" i="6" s="1"/>
  <c r="AG938" i="6" s="1"/>
  <c r="AC937" i="6"/>
  <c r="AF937" i="6" s="1"/>
  <c r="AG937" i="6" s="1"/>
  <c r="AC936" i="6"/>
  <c r="AF936" i="6" s="1"/>
  <c r="AG936" i="6" s="1"/>
  <c r="AC935" i="6"/>
  <c r="AF935" i="6" s="1"/>
  <c r="AG935" i="6" s="1"/>
  <c r="AC934" i="6"/>
  <c r="AF934" i="6" s="1"/>
  <c r="AG934" i="6" s="1"/>
  <c r="AC933" i="6"/>
  <c r="AF933" i="6" s="1"/>
  <c r="AG933" i="6" s="1"/>
  <c r="AC932" i="6"/>
  <c r="AF932" i="6" s="1"/>
  <c r="AG932" i="6" s="1"/>
  <c r="AC931" i="6"/>
  <c r="AF931" i="6" s="1"/>
  <c r="AG931" i="6" s="1"/>
  <c r="AC930" i="6"/>
  <c r="AF930" i="6" s="1"/>
  <c r="AG930" i="6" s="1"/>
  <c r="AC929" i="6"/>
  <c r="AF929" i="6" s="1"/>
  <c r="AG929" i="6" s="1"/>
  <c r="AC928" i="6"/>
  <c r="AF928" i="6" s="1"/>
  <c r="AG928" i="6" s="1"/>
  <c r="AC927" i="6"/>
  <c r="AF927" i="6" s="1"/>
  <c r="AG927" i="6" s="1"/>
  <c r="AC926" i="6"/>
  <c r="AF926" i="6" s="1"/>
  <c r="AG926" i="6" s="1"/>
  <c r="AC925" i="6"/>
  <c r="AF925" i="6" s="1"/>
  <c r="AG925" i="6" s="1"/>
  <c r="AC924" i="6"/>
  <c r="AF924" i="6" s="1"/>
  <c r="AG924" i="6" s="1"/>
  <c r="AC923" i="6"/>
  <c r="AF923" i="6" s="1"/>
  <c r="AG923" i="6" s="1"/>
  <c r="AC922" i="6"/>
  <c r="AF922" i="6" s="1"/>
  <c r="AG922" i="6" s="1"/>
  <c r="AC921" i="6"/>
  <c r="AF921" i="6" s="1"/>
  <c r="AG921" i="6" s="1"/>
  <c r="AC920" i="6"/>
  <c r="AF920" i="6" s="1"/>
  <c r="AG920" i="6" s="1"/>
  <c r="AC919" i="6"/>
  <c r="AF919" i="6" s="1"/>
  <c r="AG919" i="6" s="1"/>
  <c r="AC918" i="6"/>
  <c r="AF918" i="6" s="1"/>
  <c r="AG918" i="6" s="1"/>
  <c r="AC917" i="6"/>
  <c r="AF917" i="6" s="1"/>
  <c r="AG917" i="6" s="1"/>
  <c r="AC916" i="6"/>
  <c r="AF916" i="6" s="1"/>
  <c r="AG916" i="6" s="1"/>
  <c r="AC915" i="6"/>
  <c r="AF915" i="6" s="1"/>
  <c r="AG915" i="6" s="1"/>
  <c r="AC914" i="6"/>
  <c r="AF914" i="6" s="1"/>
  <c r="AG914" i="6" s="1"/>
  <c r="AC913" i="6"/>
  <c r="AF913" i="6" s="1"/>
  <c r="AG913" i="6" s="1"/>
  <c r="AC912" i="6"/>
  <c r="AF912" i="6" s="1"/>
  <c r="AG912" i="6" s="1"/>
  <c r="AC911" i="6"/>
  <c r="AF911" i="6" s="1"/>
  <c r="AG911" i="6" s="1"/>
  <c r="AC910" i="6"/>
  <c r="AF910" i="6" s="1"/>
  <c r="AG910" i="6" s="1"/>
  <c r="AC909" i="6"/>
  <c r="AF909" i="6" s="1"/>
  <c r="AG909" i="6" s="1"/>
  <c r="AC908" i="6"/>
  <c r="AF908" i="6" s="1"/>
  <c r="AG908" i="6" s="1"/>
  <c r="AC907" i="6"/>
  <c r="AF907" i="6" s="1"/>
  <c r="AG907" i="6" s="1"/>
  <c r="AC906" i="6"/>
  <c r="AF906" i="6" s="1"/>
  <c r="AG906" i="6" s="1"/>
  <c r="AC905" i="6"/>
  <c r="AF905" i="6" s="1"/>
  <c r="AG905" i="6" s="1"/>
  <c r="AC904" i="6"/>
  <c r="AF904" i="6" s="1"/>
  <c r="AG904" i="6" s="1"/>
  <c r="AC903" i="6"/>
  <c r="AF903" i="6" s="1"/>
  <c r="AG903" i="6" s="1"/>
  <c r="AC902" i="6"/>
  <c r="AF902" i="6" s="1"/>
  <c r="AG902" i="6" s="1"/>
  <c r="AC901" i="6"/>
  <c r="AF901" i="6" s="1"/>
  <c r="AG901" i="6" s="1"/>
  <c r="AC900" i="6"/>
  <c r="AF900" i="6" s="1"/>
  <c r="AG900" i="6" s="1"/>
  <c r="AC899" i="6"/>
  <c r="AF899" i="6" s="1"/>
  <c r="AG899" i="6" s="1"/>
  <c r="AC898" i="6"/>
  <c r="AF898" i="6" s="1"/>
  <c r="AG898" i="6" s="1"/>
  <c r="AC897" i="6"/>
  <c r="AF897" i="6" s="1"/>
  <c r="AG897" i="6" s="1"/>
  <c r="AC896" i="6"/>
  <c r="AF896" i="6" s="1"/>
  <c r="AG896" i="6" s="1"/>
  <c r="AC895" i="6"/>
  <c r="AF895" i="6" s="1"/>
  <c r="AG895" i="6" s="1"/>
  <c r="AC894" i="6"/>
  <c r="AF894" i="6" s="1"/>
  <c r="AG894" i="6" s="1"/>
  <c r="AC893" i="6"/>
  <c r="AF893" i="6" s="1"/>
  <c r="AG893" i="6" s="1"/>
  <c r="AC892" i="6"/>
  <c r="AF892" i="6" s="1"/>
  <c r="AG892" i="6" s="1"/>
  <c r="AC891" i="6"/>
  <c r="AF891" i="6" s="1"/>
  <c r="AG891" i="6" s="1"/>
  <c r="AC890" i="6"/>
  <c r="AF890" i="6" s="1"/>
  <c r="AG890" i="6" s="1"/>
  <c r="AC889" i="6"/>
  <c r="AF889" i="6" s="1"/>
  <c r="AG889" i="6" s="1"/>
  <c r="AC888" i="6"/>
  <c r="AF888" i="6" s="1"/>
  <c r="AG888" i="6" s="1"/>
  <c r="AC887" i="6"/>
  <c r="AF887" i="6" s="1"/>
  <c r="AG887" i="6" s="1"/>
  <c r="AC886" i="6"/>
  <c r="AF886" i="6" s="1"/>
  <c r="AG886" i="6" s="1"/>
  <c r="AC885" i="6"/>
  <c r="AF885" i="6" s="1"/>
  <c r="AG885" i="6" s="1"/>
  <c r="AC884" i="6"/>
  <c r="AF884" i="6" s="1"/>
  <c r="AG884" i="6" s="1"/>
  <c r="AC883" i="6"/>
  <c r="AF883" i="6" s="1"/>
  <c r="AG883" i="6" s="1"/>
  <c r="AC882" i="6"/>
  <c r="AF882" i="6" s="1"/>
  <c r="AG882" i="6" s="1"/>
  <c r="AC881" i="6"/>
  <c r="AF881" i="6" s="1"/>
  <c r="AG881" i="6" s="1"/>
  <c r="AC880" i="6"/>
  <c r="AF880" i="6" s="1"/>
  <c r="AG880" i="6" s="1"/>
  <c r="AC1148" i="6"/>
  <c r="AF1148" i="6" s="1"/>
  <c r="AG1148" i="6" s="1"/>
  <c r="AC1140" i="6"/>
  <c r="AF1140" i="6" s="1"/>
  <c r="AG1140" i="6" s="1"/>
  <c r="AC1132" i="6"/>
  <c r="AF1132" i="6" s="1"/>
  <c r="AG1132" i="6" s="1"/>
  <c r="AC1124" i="6"/>
  <c r="AF1124" i="6" s="1"/>
  <c r="AG1124" i="6" s="1"/>
  <c r="AC1116" i="6"/>
  <c r="AF1116" i="6" s="1"/>
  <c r="AG1116" i="6" s="1"/>
  <c r="AC1108" i="6"/>
  <c r="AF1108" i="6" s="1"/>
  <c r="AG1108" i="6" s="1"/>
  <c r="AC1098" i="6"/>
  <c r="AF1098" i="6" s="1"/>
  <c r="AG1098" i="6" s="1"/>
  <c r="AC1089" i="6"/>
  <c r="AF1089" i="6" s="1"/>
  <c r="AG1089" i="6" s="1"/>
  <c r="AC1066" i="6"/>
  <c r="AF1066" i="6" s="1"/>
  <c r="AG1066" i="6" s="1"/>
  <c r="AC1050" i="6"/>
  <c r="AF1050" i="6" s="1"/>
  <c r="AG1050" i="6" s="1"/>
  <c r="AC1041" i="6"/>
  <c r="AF1041" i="6" s="1"/>
  <c r="AG1041" i="6" s="1"/>
  <c r="AC1010" i="6"/>
  <c r="AF1010" i="6" s="1"/>
  <c r="AG1010" i="6" s="1"/>
  <c r="AC986" i="6"/>
  <c r="AF986" i="6" s="1"/>
  <c r="AG986" i="6" s="1"/>
  <c r="AC962" i="6"/>
  <c r="AF962" i="6" s="1"/>
  <c r="AG962" i="6" s="1"/>
  <c r="AC877" i="6"/>
  <c r="AF877" i="6" s="1"/>
  <c r="AG877" i="6" s="1"/>
  <c r="AC865" i="6"/>
  <c r="AF865" i="6" s="1"/>
  <c r="AG865" i="6" s="1"/>
  <c r="AC1150" i="6"/>
  <c r="AF1150" i="6" s="1"/>
  <c r="AG1150" i="6" s="1"/>
  <c r="AC1142" i="6"/>
  <c r="AF1142" i="6" s="1"/>
  <c r="AG1142" i="6" s="1"/>
  <c r="AC1134" i="6"/>
  <c r="AF1134" i="6" s="1"/>
  <c r="AG1134" i="6" s="1"/>
  <c r="AC1126" i="6"/>
  <c r="AF1126" i="6" s="1"/>
  <c r="AG1126" i="6" s="1"/>
  <c r="AC1118" i="6"/>
  <c r="AF1118" i="6" s="1"/>
  <c r="AG1118" i="6" s="1"/>
  <c r="AC1110" i="6"/>
  <c r="AF1110" i="6" s="1"/>
  <c r="AG1110" i="6" s="1"/>
  <c r="AC1102" i="6"/>
  <c r="AF1102" i="6" s="1"/>
  <c r="AG1102" i="6" s="1"/>
  <c r="AC1086" i="6"/>
  <c r="AF1086" i="6" s="1"/>
  <c r="AG1086" i="6" s="1"/>
  <c r="AC1152" i="6"/>
  <c r="AF1152" i="6" s="1"/>
  <c r="AG1152" i="6" s="1"/>
  <c r="AC1144" i="6"/>
  <c r="AF1144" i="6" s="1"/>
  <c r="AG1144" i="6" s="1"/>
  <c r="AC1136" i="6"/>
  <c r="AF1136" i="6" s="1"/>
  <c r="AG1136" i="6" s="1"/>
  <c r="AC1128" i="6"/>
  <c r="AF1128" i="6" s="1"/>
  <c r="AG1128" i="6" s="1"/>
  <c r="AC1120" i="6"/>
  <c r="AF1120" i="6" s="1"/>
  <c r="AG1120" i="6" s="1"/>
  <c r="AC1112" i="6"/>
  <c r="AF1112" i="6" s="1"/>
  <c r="AG1112" i="6" s="1"/>
  <c r="AC1104" i="6"/>
  <c r="AF1104" i="6" s="1"/>
  <c r="AG1104" i="6" s="1"/>
  <c r="AC1090" i="6"/>
  <c r="AF1090" i="6" s="1"/>
  <c r="AG1090" i="6" s="1"/>
  <c r="AC1074" i="6"/>
  <c r="AF1074" i="6" s="1"/>
  <c r="AG1074" i="6" s="1"/>
  <c r="AC1065" i="6"/>
  <c r="AF1065" i="6" s="1"/>
  <c r="AG1065" i="6" s="1"/>
  <c r="AC1042" i="6"/>
  <c r="AF1042" i="6" s="1"/>
  <c r="AG1042" i="6" s="1"/>
  <c r="AC1022" i="6"/>
  <c r="AF1022" i="6" s="1"/>
  <c r="AG1022" i="6" s="1"/>
  <c r="AC998" i="6"/>
  <c r="AF998" i="6" s="1"/>
  <c r="AG998" i="6" s="1"/>
  <c r="AC974" i="6"/>
  <c r="AF974" i="6" s="1"/>
  <c r="AG974" i="6" s="1"/>
  <c r="AC871" i="6"/>
  <c r="AF871" i="6" s="1"/>
  <c r="AG871" i="6" s="1"/>
  <c r="AC1151" i="6"/>
  <c r="AF1151" i="6" s="1"/>
  <c r="AG1151" i="6" s="1"/>
  <c r="AC1133" i="6"/>
  <c r="AF1133" i="6" s="1"/>
  <c r="AG1133" i="6" s="1"/>
  <c r="AC1119" i="6"/>
  <c r="AF1119" i="6" s="1"/>
  <c r="AG1119" i="6" s="1"/>
  <c r="AC1095" i="6"/>
  <c r="AF1095" i="6" s="1"/>
  <c r="AG1095" i="6" s="1"/>
  <c r="AC1058" i="6"/>
  <c r="AF1058" i="6" s="1"/>
  <c r="AG1058" i="6" s="1"/>
  <c r="AC1047" i="6"/>
  <c r="AF1047" i="6" s="1"/>
  <c r="AG1047" i="6" s="1"/>
  <c r="AC1028" i="6"/>
  <c r="AF1028" i="6" s="1"/>
  <c r="AG1028" i="6" s="1"/>
  <c r="AC1018" i="6"/>
  <c r="AF1018" i="6" s="1"/>
  <c r="AG1018" i="6" s="1"/>
  <c r="AC995" i="6"/>
  <c r="AF995" i="6" s="1"/>
  <c r="AG995" i="6" s="1"/>
  <c r="AC970" i="6"/>
  <c r="AF970" i="6" s="1"/>
  <c r="AG970" i="6" s="1"/>
  <c r="AC1146" i="6"/>
  <c r="AF1146" i="6" s="1"/>
  <c r="AG1146" i="6" s="1"/>
  <c r="AC1127" i="6"/>
  <c r="AF1127" i="6" s="1"/>
  <c r="AG1127" i="6" s="1"/>
  <c r="AC1123" i="6"/>
  <c r="AF1123" i="6" s="1"/>
  <c r="AG1123" i="6" s="1"/>
  <c r="AC1115" i="6"/>
  <c r="AF1115" i="6" s="1"/>
  <c r="AG1115" i="6" s="1"/>
  <c r="AC1100" i="6"/>
  <c r="AF1100" i="6" s="1"/>
  <c r="AG1100" i="6" s="1"/>
  <c r="AC1077" i="6"/>
  <c r="AF1077" i="6" s="1"/>
  <c r="AG1077" i="6" s="1"/>
  <c r="AC1071" i="6"/>
  <c r="AF1071" i="6" s="1"/>
  <c r="AG1071" i="6" s="1"/>
  <c r="AC1062" i="6"/>
  <c r="AF1062" i="6" s="1"/>
  <c r="AG1062" i="6" s="1"/>
  <c r="AC1059" i="6"/>
  <c r="AF1059" i="6" s="1"/>
  <c r="AG1059" i="6" s="1"/>
  <c r="AC1029" i="6"/>
  <c r="AF1029" i="6" s="1"/>
  <c r="AG1029" i="6" s="1"/>
  <c r="AC997" i="6"/>
  <c r="AF997" i="6" s="1"/>
  <c r="AG997" i="6" s="1"/>
  <c r="AC976" i="6"/>
  <c r="AF976" i="6" s="1"/>
  <c r="AG976" i="6" s="1"/>
  <c r="AC874" i="6"/>
  <c r="AF874" i="6" s="1"/>
  <c r="AG874" i="6" s="1"/>
  <c r="AC1138" i="6"/>
  <c r="AF1138" i="6" s="1"/>
  <c r="AG1138" i="6" s="1"/>
  <c r="AC1111" i="6"/>
  <c r="AF1111" i="6" s="1"/>
  <c r="AG1111" i="6" s="1"/>
  <c r="AC1107" i="6"/>
  <c r="AF1107" i="6" s="1"/>
  <c r="AG1107" i="6" s="1"/>
  <c r="AC1083" i="6"/>
  <c r="AF1083" i="6" s="1"/>
  <c r="AG1083" i="6" s="1"/>
  <c r="AC1053" i="6"/>
  <c r="AF1053" i="6" s="1"/>
  <c r="AG1053" i="6" s="1"/>
  <c r="AC1038" i="6"/>
  <c r="AF1038" i="6" s="1"/>
  <c r="AG1038" i="6" s="1"/>
  <c r="AC1024" i="6"/>
  <c r="AF1024" i="6" s="1"/>
  <c r="AG1024" i="6" s="1"/>
  <c r="AC1001" i="6"/>
  <c r="AF1001" i="6" s="1"/>
  <c r="AG1001" i="6" s="1"/>
  <c r="AC1130" i="6"/>
  <c r="AF1130" i="6" s="1"/>
  <c r="AG1130" i="6" s="1"/>
  <c r="AC1122" i="6"/>
  <c r="AF1122" i="6" s="1"/>
  <c r="AG1122" i="6" s="1"/>
  <c r="AC1103" i="6"/>
  <c r="AF1103" i="6" s="1"/>
  <c r="AG1103" i="6" s="1"/>
  <c r="AC1031" i="6"/>
  <c r="AF1031" i="6" s="1"/>
  <c r="AG1031" i="6" s="1"/>
  <c r="AC1003" i="6"/>
  <c r="AF1003" i="6" s="1"/>
  <c r="AG1003" i="6" s="1"/>
  <c r="AC982" i="6"/>
  <c r="AF982" i="6" s="1"/>
  <c r="AG982" i="6" s="1"/>
  <c r="AC980" i="6"/>
  <c r="AF980" i="6" s="1"/>
  <c r="AG980" i="6" s="1"/>
  <c r="AC961" i="6"/>
  <c r="AF961" i="6" s="1"/>
  <c r="AG961" i="6" s="1"/>
  <c r="AC878" i="6"/>
  <c r="AF878" i="6" s="1"/>
  <c r="AG878" i="6" s="1"/>
  <c r="AC1153" i="6"/>
  <c r="AF1153" i="6" s="1"/>
  <c r="AG1153" i="6" s="1"/>
  <c r="AC1149" i="6"/>
  <c r="AF1149" i="6" s="1"/>
  <c r="AG1149" i="6" s="1"/>
  <c r="AC1114" i="6"/>
  <c r="AF1114" i="6" s="1"/>
  <c r="AG1114" i="6" s="1"/>
  <c r="AC1096" i="6"/>
  <c r="AF1096" i="6" s="1"/>
  <c r="AG1096" i="6" s="1"/>
  <c r="AC1033" i="6"/>
  <c r="AF1033" i="6" s="1"/>
  <c r="AG1033" i="6" s="1"/>
  <c r="AC1026" i="6"/>
  <c r="AF1026" i="6" s="1"/>
  <c r="AG1026" i="6" s="1"/>
  <c r="AC1009" i="6"/>
  <c r="AF1009" i="6" s="1"/>
  <c r="AG1009" i="6" s="1"/>
  <c r="AC1007" i="6"/>
  <c r="AF1007" i="6" s="1"/>
  <c r="AG1007" i="6" s="1"/>
  <c r="AC988" i="6"/>
  <c r="AF988" i="6" s="1"/>
  <c r="AG988" i="6" s="1"/>
  <c r="AC965" i="6"/>
  <c r="AF965" i="6" s="1"/>
  <c r="AG965" i="6" s="1"/>
  <c r="AC868" i="6"/>
  <c r="AF868" i="6" s="1"/>
  <c r="AG868" i="6" s="1"/>
  <c r="AC1145" i="6"/>
  <c r="AF1145" i="6" s="1"/>
  <c r="AG1145" i="6" s="1"/>
  <c r="AC1141" i="6"/>
  <c r="AF1141" i="6" s="1"/>
  <c r="AG1141" i="6" s="1"/>
  <c r="AC1106" i="6"/>
  <c r="AF1106" i="6" s="1"/>
  <c r="AG1106" i="6" s="1"/>
  <c r="AC1079" i="6"/>
  <c r="AF1079" i="6" s="1"/>
  <c r="AG1079" i="6" s="1"/>
  <c r="AC1076" i="6"/>
  <c r="AF1076" i="6" s="1"/>
  <c r="AG1076" i="6" s="1"/>
  <c r="AC1073" i="6"/>
  <c r="AF1073" i="6" s="1"/>
  <c r="AG1073" i="6" s="1"/>
  <c r="AC1067" i="6"/>
  <c r="AF1067" i="6" s="1"/>
  <c r="AG1067" i="6" s="1"/>
  <c r="AC1061" i="6"/>
  <c r="AF1061" i="6" s="1"/>
  <c r="AG1061" i="6" s="1"/>
  <c r="AC1055" i="6"/>
  <c r="AF1055" i="6" s="1"/>
  <c r="AG1055" i="6" s="1"/>
  <c r="AC1052" i="6"/>
  <c r="AF1052" i="6" s="1"/>
  <c r="AG1052" i="6" s="1"/>
  <c r="AC1049" i="6"/>
  <c r="AF1049" i="6" s="1"/>
  <c r="AG1049" i="6" s="1"/>
  <c r="AC1043" i="6"/>
  <c r="AF1043" i="6" s="1"/>
  <c r="AG1043" i="6" s="1"/>
  <c r="AC1013" i="6"/>
  <c r="AF1013" i="6" s="1"/>
  <c r="AG1013" i="6" s="1"/>
  <c r="AC967" i="6"/>
  <c r="AF967" i="6" s="1"/>
  <c r="AG967" i="6" s="1"/>
  <c r="AC875" i="6"/>
  <c r="AF875" i="6" s="1"/>
  <c r="AG875" i="6" s="1"/>
  <c r="AC1139" i="6"/>
  <c r="AF1139" i="6" s="1"/>
  <c r="AG1139" i="6" s="1"/>
  <c r="AC1117" i="6"/>
  <c r="AF1117" i="6" s="1"/>
  <c r="AG1117" i="6" s="1"/>
  <c r="AC1036" i="6"/>
  <c r="AF1036" i="6" s="1"/>
  <c r="AG1036" i="6" s="1"/>
  <c r="AC973" i="6"/>
  <c r="AF973" i="6" s="1"/>
  <c r="AG973" i="6" s="1"/>
  <c r="AC872" i="6"/>
  <c r="AF872" i="6" s="1"/>
  <c r="AG872" i="6" s="1"/>
  <c r="AC870" i="6"/>
  <c r="AF870" i="6" s="1"/>
  <c r="AG870" i="6" s="1"/>
  <c r="AC1147" i="6"/>
  <c r="AF1147" i="6" s="1"/>
  <c r="AG1147" i="6" s="1"/>
  <c r="AC1131" i="6"/>
  <c r="AF1131" i="6" s="1"/>
  <c r="AG1131" i="6" s="1"/>
  <c r="AC1070" i="6"/>
  <c r="AF1070" i="6" s="1"/>
  <c r="AG1070" i="6" s="1"/>
  <c r="AC1060" i="6"/>
  <c r="AF1060" i="6" s="1"/>
  <c r="AG1060" i="6" s="1"/>
  <c r="AC1035" i="6"/>
  <c r="AF1035" i="6" s="1"/>
  <c r="AG1035" i="6" s="1"/>
  <c r="AC1155" i="6"/>
  <c r="AF1155" i="6" s="1"/>
  <c r="AG1155" i="6" s="1"/>
  <c r="AC1109" i="6"/>
  <c r="AF1109" i="6" s="1"/>
  <c r="AG1109" i="6" s="1"/>
  <c r="AC1097" i="6"/>
  <c r="AF1097" i="6" s="1"/>
  <c r="AG1097" i="6" s="1"/>
  <c r="AC1091" i="6"/>
  <c r="AF1091" i="6" s="1"/>
  <c r="AG1091" i="6" s="1"/>
  <c r="AC1064" i="6"/>
  <c r="AF1064" i="6" s="1"/>
  <c r="AG1064" i="6" s="1"/>
  <c r="AC1054" i="6"/>
  <c r="AF1054" i="6" s="1"/>
  <c r="AG1054" i="6" s="1"/>
  <c r="AC1027" i="6"/>
  <c r="AF1027" i="6" s="1"/>
  <c r="AG1027" i="6" s="1"/>
  <c r="AC1019" i="6"/>
  <c r="AF1019" i="6" s="1"/>
  <c r="AG1019" i="6" s="1"/>
  <c r="AC1016" i="6"/>
  <c r="AF1016" i="6" s="1"/>
  <c r="AG1016" i="6" s="1"/>
  <c r="AC1012" i="6"/>
  <c r="AF1012" i="6" s="1"/>
  <c r="AG1012" i="6" s="1"/>
  <c r="AC869" i="6"/>
  <c r="AF869" i="6" s="1"/>
  <c r="AG869" i="6" s="1"/>
  <c r="AC867" i="6"/>
  <c r="AF867" i="6" s="1"/>
  <c r="AG867" i="6" s="1"/>
  <c r="AC1030" i="6"/>
  <c r="AF1030" i="6" s="1"/>
  <c r="AG1030" i="6" s="1"/>
  <c r="AC1015" i="6"/>
  <c r="AF1015" i="6" s="1"/>
  <c r="AG1015" i="6" s="1"/>
  <c r="AC983" i="6"/>
  <c r="AF983" i="6" s="1"/>
  <c r="AG983" i="6" s="1"/>
  <c r="AC1154" i="6"/>
  <c r="AF1154" i="6" s="1"/>
  <c r="AG1154" i="6" s="1"/>
  <c r="AC1121" i="6"/>
  <c r="AF1121" i="6" s="1"/>
  <c r="AG1121" i="6" s="1"/>
  <c r="AC1034" i="6"/>
  <c r="AF1034" i="6" s="1"/>
  <c r="AG1034" i="6" s="1"/>
  <c r="AC979" i="6"/>
  <c r="AF979" i="6" s="1"/>
  <c r="AG979" i="6" s="1"/>
  <c r="AC1135" i="6"/>
  <c r="AF1135" i="6" s="1"/>
  <c r="AG1135" i="6" s="1"/>
  <c r="AC1101" i="6"/>
  <c r="AF1101" i="6" s="1"/>
  <c r="AG1101" i="6" s="1"/>
  <c r="AC1048" i="6"/>
  <c r="AF1048" i="6" s="1"/>
  <c r="AG1048" i="6" s="1"/>
  <c r="AC1004" i="6"/>
  <c r="AF1004" i="6" s="1"/>
  <c r="AG1004" i="6" s="1"/>
  <c r="AC1000" i="6"/>
  <c r="AF1000" i="6" s="1"/>
  <c r="AG1000" i="6" s="1"/>
  <c r="AC876" i="6"/>
  <c r="AF876" i="6" s="1"/>
  <c r="AG876" i="6" s="1"/>
  <c r="AC866" i="6"/>
  <c r="AF866" i="6" s="1"/>
  <c r="AG866" i="6" s="1"/>
  <c r="AC1143" i="6"/>
  <c r="AF1143" i="6" s="1"/>
  <c r="AG1143" i="6" s="1"/>
  <c r="AC1084" i="6"/>
  <c r="AF1084" i="6" s="1"/>
  <c r="AG1084" i="6" s="1"/>
  <c r="AC1078" i="6"/>
  <c r="AF1078" i="6" s="1"/>
  <c r="AG1078" i="6" s="1"/>
  <c r="AC971" i="6"/>
  <c r="AF971" i="6" s="1"/>
  <c r="AG971" i="6" s="1"/>
  <c r="AC968" i="6"/>
  <c r="AF968" i="6" s="1"/>
  <c r="AG968" i="6" s="1"/>
  <c r="AC964" i="6"/>
  <c r="AF964" i="6" s="1"/>
  <c r="AG964" i="6" s="1"/>
  <c r="AC1113" i="6"/>
  <c r="AF1113" i="6" s="1"/>
  <c r="AG1113" i="6" s="1"/>
  <c r="AC1037" i="6"/>
  <c r="AF1037" i="6" s="1"/>
  <c r="AG1037" i="6" s="1"/>
  <c r="AC1025" i="6"/>
  <c r="AF1025" i="6" s="1"/>
  <c r="AG1025" i="6" s="1"/>
  <c r="AC1021" i="6"/>
  <c r="AF1021" i="6" s="1"/>
  <c r="AG1021" i="6" s="1"/>
  <c r="AC989" i="6"/>
  <c r="AF989" i="6" s="1"/>
  <c r="AG989" i="6" s="1"/>
  <c r="AC873" i="6"/>
  <c r="AF873" i="6" s="1"/>
  <c r="AG873" i="6" s="1"/>
  <c r="AC977" i="6"/>
  <c r="AF977" i="6" s="1"/>
  <c r="AG977" i="6" s="1"/>
  <c r="AC1129" i="6"/>
  <c r="AF1129" i="6" s="1"/>
  <c r="AG1129" i="6" s="1"/>
  <c r="AC879" i="6"/>
  <c r="AF879" i="6" s="1"/>
  <c r="AG879" i="6" s="1"/>
  <c r="AC1125" i="6"/>
  <c r="AF1125" i="6" s="1"/>
  <c r="AG1125" i="6" s="1"/>
  <c r="AC1088" i="6"/>
  <c r="AF1088" i="6" s="1"/>
  <c r="AG1088" i="6" s="1"/>
  <c r="AC985" i="6"/>
  <c r="AF985" i="6" s="1"/>
  <c r="AG985" i="6" s="1"/>
  <c r="AC1072" i="6"/>
  <c r="AF1072" i="6" s="1"/>
  <c r="AG1072" i="6" s="1"/>
  <c r="AC1105" i="6"/>
  <c r="AF1105" i="6" s="1"/>
  <c r="AG1105" i="6" s="1"/>
  <c r="AC1040" i="6"/>
  <c r="AF1040" i="6" s="1"/>
  <c r="AG1040" i="6" s="1"/>
  <c r="AC1006" i="6"/>
  <c r="AF1006" i="6" s="1"/>
  <c r="AG1006" i="6" s="1"/>
  <c r="AC1085" i="6"/>
  <c r="AF1085" i="6" s="1"/>
  <c r="AG1085" i="6" s="1"/>
  <c r="AC994" i="6"/>
  <c r="AF994" i="6" s="1"/>
  <c r="AG994" i="6" s="1"/>
  <c r="AC1082" i="6"/>
  <c r="AF1082" i="6" s="1"/>
  <c r="AG1082" i="6" s="1"/>
  <c r="AC992" i="6"/>
  <c r="AF992" i="6" s="1"/>
  <c r="AG992" i="6" s="1"/>
  <c r="AC960" i="6"/>
  <c r="AF960" i="6" s="1"/>
  <c r="AG960" i="6" s="1"/>
  <c r="AC1046" i="6"/>
  <c r="AF1046" i="6" s="1"/>
  <c r="AG1046" i="6" s="1"/>
  <c r="AC1094" i="6"/>
  <c r="AF1094" i="6" s="1"/>
  <c r="AG1094" i="6" s="1"/>
  <c r="AC1137" i="6"/>
  <c r="AF1137" i="6" s="1"/>
  <c r="AG1137" i="6" s="1"/>
  <c r="AC1032" i="6"/>
  <c r="AF1032" i="6" s="1"/>
  <c r="AG1032" i="6" s="1"/>
  <c r="AC991" i="6"/>
  <c r="AF991" i="6" s="1"/>
  <c r="AG991" i="6" s="1"/>
  <c r="H302" i="8"/>
  <c r="K302" i="8" s="1"/>
  <c r="L302" i="8" s="1"/>
  <c r="H290" i="8"/>
  <c r="K290" i="8" s="1"/>
  <c r="L290" i="8" s="1"/>
  <c r="H289" i="8"/>
  <c r="K289" i="8" s="1"/>
  <c r="L289" i="8" s="1"/>
  <c r="H288" i="8"/>
  <c r="K288" i="8" s="1"/>
  <c r="L288" i="8" s="1"/>
  <c r="H287" i="8"/>
  <c r="K287" i="8" s="1"/>
  <c r="L287" i="8" s="1"/>
  <c r="H286" i="8"/>
  <c r="K286" i="8" s="1"/>
  <c r="L286" i="8" s="1"/>
  <c r="H285" i="8"/>
  <c r="K285" i="8" s="1"/>
  <c r="L285" i="8" s="1"/>
  <c r="H284" i="8"/>
  <c r="K284" i="8" s="1"/>
  <c r="L284" i="8" s="1"/>
  <c r="H283" i="8"/>
  <c r="K283" i="8" s="1"/>
  <c r="L283" i="8" s="1"/>
  <c r="H282" i="8"/>
  <c r="K282" i="8" s="1"/>
  <c r="L282" i="8" s="1"/>
  <c r="H281" i="8"/>
  <c r="K281" i="8" s="1"/>
  <c r="L281" i="8" s="1"/>
  <c r="H280" i="8"/>
  <c r="K280" i="8" s="1"/>
  <c r="L280" i="8" s="1"/>
  <c r="H279" i="8"/>
  <c r="K279" i="8" s="1"/>
  <c r="L279" i="8" s="1"/>
  <c r="H278" i="8"/>
  <c r="K278" i="8" s="1"/>
  <c r="L278" i="8" s="1"/>
  <c r="H277" i="8"/>
  <c r="K277" i="8" s="1"/>
  <c r="L277" i="8" s="1"/>
  <c r="H276" i="8"/>
  <c r="K276" i="8" s="1"/>
  <c r="L276" i="8" s="1"/>
  <c r="H275" i="8"/>
  <c r="K275" i="8" s="1"/>
  <c r="L275" i="8" s="1"/>
  <c r="H274" i="8"/>
  <c r="K274" i="8" s="1"/>
  <c r="L274" i="8" s="1"/>
  <c r="H273" i="8"/>
  <c r="K273" i="8" s="1"/>
  <c r="L273" i="8" s="1"/>
  <c r="H272" i="8"/>
  <c r="K272" i="8" s="1"/>
  <c r="L272" i="8" s="1"/>
  <c r="H271" i="8"/>
  <c r="K271" i="8" s="1"/>
  <c r="L271" i="8" s="1"/>
  <c r="H270" i="8"/>
  <c r="K270" i="8" s="1"/>
  <c r="L270" i="8" s="1"/>
  <c r="H269" i="8"/>
  <c r="K269" i="8" s="1"/>
  <c r="L269" i="8" s="1"/>
  <c r="H268" i="8"/>
  <c r="K268" i="8" s="1"/>
  <c r="L268" i="8" s="1"/>
  <c r="H267" i="8"/>
  <c r="K267" i="8" s="1"/>
  <c r="L267" i="8" s="1"/>
  <c r="H291" i="8"/>
  <c r="K291" i="8" s="1"/>
  <c r="L291" i="8" s="1"/>
  <c r="H292" i="8"/>
  <c r="K292" i="8" s="1"/>
  <c r="L292" i="8" s="1"/>
  <c r="H293" i="8"/>
  <c r="K293" i="8" s="1"/>
  <c r="L293" i="8" s="1"/>
  <c r="H294" i="8"/>
  <c r="K294" i="8" s="1"/>
  <c r="L294" i="8" s="1"/>
  <c r="H295" i="8"/>
  <c r="K295" i="8" s="1"/>
  <c r="L295" i="8" s="1"/>
  <c r="H296" i="8"/>
  <c r="K296" i="8" s="1"/>
  <c r="L296" i="8" s="1"/>
  <c r="H297" i="8"/>
  <c r="K297" i="8" s="1"/>
  <c r="L297" i="8" s="1"/>
  <c r="H301" i="8"/>
  <c r="K301" i="8" s="1"/>
  <c r="L301" i="8" s="1"/>
  <c r="H298" i="8"/>
  <c r="K298" i="8" s="1"/>
  <c r="L298" i="8" s="1"/>
  <c r="H299" i="8"/>
  <c r="K299" i="8" s="1"/>
  <c r="L299" i="8" s="1"/>
  <c r="H300" i="8"/>
  <c r="K300" i="8" s="1"/>
  <c r="L300" i="8" s="1"/>
  <c r="AC8" i="4"/>
  <c r="AD8" i="4" s="1"/>
  <c r="J12" i="4"/>
  <c r="L13" i="4"/>
  <c r="V807" i="8"/>
  <c r="Y807" i="8" s="1"/>
  <c r="Z807" i="8" s="1"/>
  <c r="V806" i="8"/>
  <c r="Y806" i="8" s="1"/>
  <c r="Z806" i="8" s="1"/>
  <c r="V805" i="8"/>
  <c r="Y805" i="8" s="1"/>
  <c r="Z805" i="8" s="1"/>
  <c r="V804" i="8"/>
  <c r="Y804" i="8" s="1"/>
  <c r="Z804" i="8" s="1"/>
  <c r="V803" i="8"/>
  <c r="Y803" i="8" s="1"/>
  <c r="Z803" i="8" s="1"/>
  <c r="V802" i="8"/>
  <c r="Y802" i="8" s="1"/>
  <c r="Z802" i="8" s="1"/>
  <c r="V801" i="8"/>
  <c r="Y801" i="8" s="1"/>
  <c r="Z801" i="8" s="1"/>
  <c r="V799" i="8"/>
  <c r="Y799" i="8" s="1"/>
  <c r="Z799" i="8" s="1"/>
  <c r="V797" i="8"/>
  <c r="Y797" i="8" s="1"/>
  <c r="Z797" i="8" s="1"/>
  <c r="V795" i="8"/>
  <c r="Y795" i="8" s="1"/>
  <c r="Z795" i="8" s="1"/>
  <c r="V793" i="8"/>
  <c r="Y793" i="8" s="1"/>
  <c r="Z793" i="8" s="1"/>
  <c r="V791" i="8"/>
  <c r="Y791" i="8" s="1"/>
  <c r="Z791" i="8" s="1"/>
  <c r="V789" i="8"/>
  <c r="Y789" i="8" s="1"/>
  <c r="Z789" i="8" s="1"/>
  <c r="V788" i="8"/>
  <c r="Y788" i="8" s="1"/>
  <c r="Z788" i="8" s="1"/>
  <c r="V798" i="8"/>
  <c r="Y798" i="8" s="1"/>
  <c r="Z798" i="8" s="1"/>
  <c r="V794" i="8"/>
  <c r="Y794" i="8" s="1"/>
  <c r="Z794" i="8" s="1"/>
  <c r="V790" i="8"/>
  <c r="Y790" i="8" s="1"/>
  <c r="Z790" i="8" s="1"/>
  <c r="V800" i="8"/>
  <c r="Y800" i="8" s="1"/>
  <c r="Z800" i="8" s="1"/>
  <c r="V796" i="8"/>
  <c r="Y796" i="8" s="1"/>
  <c r="Z796" i="8" s="1"/>
  <c r="V792" i="8"/>
  <c r="Y792" i="8" s="1"/>
  <c r="Z792" i="8" s="1"/>
  <c r="V802" i="6"/>
  <c r="Y802" i="6" s="1"/>
  <c r="Z802" i="6" s="1"/>
  <c r="V790" i="6"/>
  <c r="Y790" i="6" s="1"/>
  <c r="Z790" i="6" s="1"/>
  <c r="V796" i="6"/>
  <c r="Y796" i="6" s="1"/>
  <c r="Z796" i="6" s="1"/>
  <c r="V804" i="6"/>
  <c r="Y804" i="6" s="1"/>
  <c r="Z804" i="6" s="1"/>
  <c r="V794" i="6"/>
  <c r="Y794" i="6" s="1"/>
  <c r="Z794" i="6" s="1"/>
  <c r="V806" i="6"/>
  <c r="Y806" i="6" s="1"/>
  <c r="Z806" i="6" s="1"/>
  <c r="V798" i="6"/>
  <c r="Y798" i="6" s="1"/>
  <c r="Z798" i="6" s="1"/>
  <c r="V795" i="6"/>
  <c r="Y795" i="6" s="1"/>
  <c r="Z795" i="6" s="1"/>
  <c r="V791" i="6"/>
  <c r="Y791" i="6" s="1"/>
  <c r="Z791" i="6" s="1"/>
  <c r="V803" i="6"/>
  <c r="Y803" i="6" s="1"/>
  <c r="Z803" i="6" s="1"/>
  <c r="V799" i="6"/>
  <c r="Y799" i="6" s="1"/>
  <c r="Z799" i="6" s="1"/>
  <c r="V792" i="6"/>
  <c r="Y792" i="6" s="1"/>
  <c r="Z792" i="6" s="1"/>
  <c r="V788" i="6"/>
  <c r="Y788" i="6" s="1"/>
  <c r="Z788" i="6" s="1"/>
  <c r="V797" i="6"/>
  <c r="Y797" i="6" s="1"/>
  <c r="Z797" i="6" s="1"/>
  <c r="V800" i="6"/>
  <c r="Y800" i="6" s="1"/>
  <c r="Z800" i="6" s="1"/>
  <c r="V807" i="6"/>
  <c r="Y807" i="6" s="1"/>
  <c r="Z807" i="6" s="1"/>
  <c r="V793" i="6"/>
  <c r="Y793" i="6" s="1"/>
  <c r="Z793" i="6" s="1"/>
  <c r="V789" i="6"/>
  <c r="Y789" i="6" s="1"/>
  <c r="Z789" i="6" s="1"/>
  <c r="V805" i="6"/>
  <c r="Y805" i="6" s="1"/>
  <c r="Z805" i="6" s="1"/>
  <c r="V801" i="6"/>
  <c r="Y801" i="6" s="1"/>
  <c r="Z801" i="6" s="1"/>
  <c r="AC15" i="4"/>
  <c r="AD15" i="4" s="1"/>
  <c r="L19" i="4"/>
  <c r="T20" i="4"/>
  <c r="U20" i="4" s="1"/>
  <c r="H137" i="8"/>
  <c r="K137" i="8" s="1"/>
  <c r="L137" i="8" s="1"/>
  <c r="H125" i="8"/>
  <c r="K125" i="8" s="1"/>
  <c r="L125" i="8" s="1"/>
  <c r="H113" i="8"/>
  <c r="K113" i="8" s="1"/>
  <c r="L113" i="8" s="1"/>
  <c r="H101" i="8"/>
  <c r="K101" i="8" s="1"/>
  <c r="L101" i="8" s="1"/>
  <c r="H89" i="8"/>
  <c r="K89" i="8" s="1"/>
  <c r="L89" i="8" s="1"/>
  <c r="H77" i="8"/>
  <c r="K77" i="8" s="1"/>
  <c r="L77" i="8" s="1"/>
  <c r="H136" i="8"/>
  <c r="K136" i="8" s="1"/>
  <c r="L136" i="8" s="1"/>
  <c r="H124" i="8"/>
  <c r="K124" i="8" s="1"/>
  <c r="L124" i="8" s="1"/>
  <c r="H112" i="8"/>
  <c r="K112" i="8" s="1"/>
  <c r="L112" i="8" s="1"/>
  <c r="H100" i="8"/>
  <c r="K100" i="8" s="1"/>
  <c r="L100" i="8" s="1"/>
  <c r="H135" i="8"/>
  <c r="K135" i="8" s="1"/>
  <c r="L135" i="8" s="1"/>
  <c r="H123" i="8"/>
  <c r="K123" i="8" s="1"/>
  <c r="L123" i="8" s="1"/>
  <c r="H134" i="8"/>
  <c r="K134" i="8" s="1"/>
  <c r="L134" i="8" s="1"/>
  <c r="H122" i="8"/>
  <c r="K122" i="8" s="1"/>
  <c r="L122" i="8" s="1"/>
  <c r="H110" i="8"/>
  <c r="K110" i="8" s="1"/>
  <c r="L110" i="8" s="1"/>
  <c r="H98" i="8"/>
  <c r="K98" i="8" s="1"/>
  <c r="L98" i="8" s="1"/>
  <c r="H86" i="8"/>
  <c r="K86" i="8" s="1"/>
  <c r="L86" i="8" s="1"/>
  <c r="H74" i="8"/>
  <c r="K74" i="8" s="1"/>
  <c r="L74" i="8" s="1"/>
  <c r="H133" i="8"/>
  <c r="K133" i="8" s="1"/>
  <c r="L133" i="8" s="1"/>
  <c r="H121" i="8"/>
  <c r="K121" i="8" s="1"/>
  <c r="L121" i="8" s="1"/>
  <c r="H132" i="8"/>
  <c r="K132" i="8" s="1"/>
  <c r="L132" i="8" s="1"/>
  <c r="H120" i="8"/>
  <c r="K120" i="8" s="1"/>
  <c r="L120" i="8" s="1"/>
  <c r="H108" i="8"/>
  <c r="K108" i="8" s="1"/>
  <c r="L108" i="8" s="1"/>
  <c r="H96" i="8"/>
  <c r="K96" i="8" s="1"/>
  <c r="L96" i="8" s="1"/>
  <c r="H84" i="8"/>
  <c r="K84" i="8" s="1"/>
  <c r="L84" i="8" s="1"/>
  <c r="H131" i="8"/>
  <c r="K131" i="8" s="1"/>
  <c r="L131" i="8" s="1"/>
  <c r="H119" i="8"/>
  <c r="K119" i="8" s="1"/>
  <c r="L119" i="8" s="1"/>
  <c r="H107" i="8"/>
  <c r="K107" i="8" s="1"/>
  <c r="L107" i="8" s="1"/>
  <c r="H130" i="8"/>
  <c r="K130" i="8" s="1"/>
  <c r="L130" i="8" s="1"/>
  <c r="H118" i="8"/>
  <c r="K118" i="8" s="1"/>
  <c r="L118" i="8" s="1"/>
  <c r="H106" i="8"/>
  <c r="K106" i="8" s="1"/>
  <c r="L106" i="8" s="1"/>
  <c r="H94" i="8"/>
  <c r="K94" i="8" s="1"/>
  <c r="L94" i="8" s="1"/>
  <c r="H126" i="8"/>
  <c r="K126" i="8" s="1"/>
  <c r="L126" i="8" s="1"/>
  <c r="H104" i="8"/>
  <c r="K104" i="8" s="1"/>
  <c r="L104" i="8" s="1"/>
  <c r="H115" i="8"/>
  <c r="K115" i="8" s="1"/>
  <c r="L115" i="8" s="1"/>
  <c r="H91" i="8"/>
  <c r="K91" i="8" s="1"/>
  <c r="L91" i="8" s="1"/>
  <c r="H105" i="8"/>
  <c r="K105" i="8" s="1"/>
  <c r="L105" i="8" s="1"/>
  <c r="H138" i="8"/>
  <c r="K138" i="8" s="1"/>
  <c r="L138" i="8" s="1"/>
  <c r="H92" i="8"/>
  <c r="K92" i="8" s="1"/>
  <c r="L92" i="8" s="1"/>
  <c r="H87" i="8"/>
  <c r="K87" i="8" s="1"/>
  <c r="L87" i="8" s="1"/>
  <c r="H127" i="8"/>
  <c r="K127" i="8" s="1"/>
  <c r="L127" i="8" s="1"/>
  <c r="H116" i="8"/>
  <c r="K116" i="8" s="1"/>
  <c r="L116" i="8" s="1"/>
  <c r="H97" i="8"/>
  <c r="K97" i="8" s="1"/>
  <c r="L97" i="8" s="1"/>
  <c r="H93" i="8"/>
  <c r="K93" i="8" s="1"/>
  <c r="L93" i="8" s="1"/>
  <c r="H88" i="8"/>
  <c r="K88" i="8" s="1"/>
  <c r="L88" i="8" s="1"/>
  <c r="H75" i="8"/>
  <c r="K75" i="8" s="1"/>
  <c r="L75" i="8" s="1"/>
  <c r="H73" i="8"/>
  <c r="K73" i="8" s="1"/>
  <c r="L73" i="8" s="1"/>
  <c r="H72" i="8"/>
  <c r="K72" i="8" s="1"/>
  <c r="L72" i="8" s="1"/>
  <c r="H109" i="8"/>
  <c r="K109" i="8" s="1"/>
  <c r="L109" i="8" s="1"/>
  <c r="H76" i="8"/>
  <c r="K76" i="8" s="1"/>
  <c r="L76" i="8" s="1"/>
  <c r="H71" i="8"/>
  <c r="K71" i="8" s="1"/>
  <c r="L71" i="8" s="1"/>
  <c r="H70" i="8"/>
  <c r="K70" i="8" s="1"/>
  <c r="L70" i="8" s="1"/>
  <c r="H69" i="8"/>
  <c r="K69" i="8" s="1"/>
  <c r="L69" i="8" s="1"/>
  <c r="H139" i="8"/>
  <c r="K139" i="8" s="1"/>
  <c r="L139" i="8" s="1"/>
  <c r="H128" i="8"/>
  <c r="K128" i="8" s="1"/>
  <c r="L128" i="8" s="1"/>
  <c r="H117" i="8"/>
  <c r="K117" i="8" s="1"/>
  <c r="L117" i="8" s="1"/>
  <c r="H102" i="8"/>
  <c r="K102" i="8" s="1"/>
  <c r="L102" i="8" s="1"/>
  <c r="H78" i="8"/>
  <c r="K78" i="8" s="1"/>
  <c r="L78" i="8" s="1"/>
  <c r="H68" i="8"/>
  <c r="K68" i="8" s="1"/>
  <c r="L68" i="8" s="1"/>
  <c r="H67" i="8"/>
  <c r="K67" i="8" s="1"/>
  <c r="L67" i="8" s="1"/>
  <c r="H81" i="8"/>
  <c r="K81" i="8" s="1"/>
  <c r="L81" i="8" s="1"/>
  <c r="H79" i="8"/>
  <c r="K79" i="8" s="1"/>
  <c r="L79" i="8" s="1"/>
  <c r="H82" i="8"/>
  <c r="K82" i="8" s="1"/>
  <c r="L82" i="8" s="1"/>
  <c r="H129" i="8"/>
  <c r="K129" i="8" s="1"/>
  <c r="L129" i="8" s="1"/>
  <c r="H111" i="8"/>
  <c r="K111" i="8" s="1"/>
  <c r="L111" i="8" s="1"/>
  <c r="H85" i="8"/>
  <c r="K85" i="8" s="1"/>
  <c r="L85" i="8" s="1"/>
  <c r="H80" i="8"/>
  <c r="K80" i="8" s="1"/>
  <c r="L80" i="8" s="1"/>
  <c r="H103" i="8"/>
  <c r="K103" i="8" s="1"/>
  <c r="L103" i="8" s="1"/>
  <c r="H99" i="8"/>
  <c r="K99" i="8" s="1"/>
  <c r="L99" i="8" s="1"/>
  <c r="H90" i="8"/>
  <c r="K90" i="8" s="1"/>
  <c r="L90" i="8" s="1"/>
  <c r="H95" i="8"/>
  <c r="K95" i="8" s="1"/>
  <c r="L95" i="8" s="1"/>
  <c r="H83" i="8"/>
  <c r="K83" i="8" s="1"/>
  <c r="L83" i="8" s="1"/>
  <c r="H114" i="8"/>
  <c r="K114" i="8" s="1"/>
  <c r="L114" i="8" s="1"/>
  <c r="H138" i="6"/>
  <c r="K138" i="6" s="1"/>
  <c r="L138" i="6" s="1"/>
  <c r="H12" i="6"/>
  <c r="K12" i="6" s="1"/>
  <c r="L12" i="6" s="1"/>
  <c r="AC15" i="6"/>
  <c r="AF15" i="6" s="1"/>
  <c r="AG15" i="6" s="1"/>
  <c r="V18" i="6"/>
  <c r="Y18" i="6" s="1"/>
  <c r="Z18" i="6" s="1"/>
  <c r="O21" i="6"/>
  <c r="R21" i="6" s="1"/>
  <c r="S21" i="6" s="1"/>
  <c r="H24" i="6"/>
  <c r="K24" i="6" s="1"/>
  <c r="L24" i="6" s="1"/>
  <c r="V30" i="6"/>
  <c r="Y30" i="6" s="1"/>
  <c r="Z30" i="6" s="1"/>
  <c r="H36" i="6"/>
  <c r="K36" i="6" s="1"/>
  <c r="L36" i="6" s="1"/>
  <c r="V42" i="6"/>
  <c r="Y42" i="6" s="1"/>
  <c r="Z42" i="6" s="1"/>
  <c r="H48" i="6"/>
  <c r="K48" i="6" s="1"/>
  <c r="L48" i="6" s="1"/>
  <c r="V54" i="6"/>
  <c r="Y54" i="6" s="1"/>
  <c r="Z54" i="6" s="1"/>
  <c r="H60" i="6"/>
  <c r="K60" i="6" s="1"/>
  <c r="L60" i="6" s="1"/>
  <c r="V66" i="6"/>
  <c r="Y66" i="6" s="1"/>
  <c r="Z66" i="6" s="1"/>
  <c r="H72" i="6"/>
  <c r="K72" i="6" s="1"/>
  <c r="L72" i="6" s="1"/>
  <c r="H84" i="6"/>
  <c r="K84" i="6" s="1"/>
  <c r="L84" i="6" s="1"/>
  <c r="H96" i="6"/>
  <c r="K96" i="6" s="1"/>
  <c r="L96" i="6" s="1"/>
  <c r="H108" i="6"/>
  <c r="K108" i="6" s="1"/>
  <c r="L108" i="6" s="1"/>
  <c r="H120" i="6"/>
  <c r="K120" i="6" s="1"/>
  <c r="L120" i="6" s="1"/>
  <c r="H132" i="6"/>
  <c r="K132" i="6" s="1"/>
  <c r="L132" i="6" s="1"/>
  <c r="H149" i="6"/>
  <c r="K149" i="6" s="1"/>
  <c r="L149" i="6" s="1"/>
  <c r="H171" i="6"/>
  <c r="K171" i="6" s="1"/>
  <c r="L171" i="6" s="1"/>
  <c r="H180" i="6"/>
  <c r="K180" i="6" s="1"/>
  <c r="L180" i="6" s="1"/>
  <c r="H197" i="6"/>
  <c r="K197" i="6" s="1"/>
  <c r="L197" i="6" s="1"/>
  <c r="V201" i="6"/>
  <c r="Y201" i="6" s="1"/>
  <c r="Z201" i="6" s="1"/>
  <c r="O204" i="6"/>
  <c r="R204" i="6" s="1"/>
  <c r="S204" i="6" s="1"/>
  <c r="O208" i="6"/>
  <c r="R208" i="6" s="1"/>
  <c r="S208" i="6" s="1"/>
  <c r="O214" i="6"/>
  <c r="R214" i="6" s="1"/>
  <c r="S214" i="6" s="1"/>
  <c r="O217" i="6"/>
  <c r="R217" i="6" s="1"/>
  <c r="S217" i="6" s="1"/>
  <c r="V225" i="6"/>
  <c r="Y225" i="6" s="1"/>
  <c r="Z225" i="6" s="1"/>
  <c r="O230" i="6"/>
  <c r="R230" i="6" s="1"/>
  <c r="S230" i="6" s="1"/>
  <c r="V251" i="6"/>
  <c r="Y251" i="6" s="1"/>
  <c r="Z251" i="6" s="1"/>
  <c r="V333" i="6"/>
  <c r="Y333" i="6" s="1"/>
  <c r="Z333" i="6" s="1"/>
  <c r="O342" i="6"/>
  <c r="R342" i="6" s="1"/>
  <c r="S342" i="6" s="1"/>
  <c r="H370" i="6"/>
  <c r="K370" i="6" s="1"/>
  <c r="L370" i="6" s="1"/>
  <c r="H380" i="6"/>
  <c r="K380" i="6" s="1"/>
  <c r="L380" i="6" s="1"/>
  <c r="H391" i="6"/>
  <c r="K391" i="6" s="1"/>
  <c r="L391" i="6" s="1"/>
  <c r="AC397" i="6"/>
  <c r="AF397" i="6" s="1"/>
  <c r="AG397" i="6" s="1"/>
  <c r="V411" i="6"/>
  <c r="Y411" i="6" s="1"/>
  <c r="Z411" i="6" s="1"/>
  <c r="O418" i="6"/>
  <c r="R418" i="6" s="1"/>
  <c r="S418" i="6" s="1"/>
  <c r="H425" i="6"/>
  <c r="K425" i="6" s="1"/>
  <c r="L425" i="6" s="1"/>
  <c r="AC445" i="6"/>
  <c r="AF445" i="6" s="1"/>
  <c r="AG445" i="6" s="1"/>
  <c r="V459" i="6"/>
  <c r="Y459" i="6" s="1"/>
  <c r="Z459" i="6" s="1"/>
  <c r="AC501" i="6"/>
  <c r="AF501" i="6" s="1"/>
  <c r="AG501" i="6" s="1"/>
  <c r="AC513" i="6"/>
  <c r="AF513" i="6" s="1"/>
  <c r="AG513" i="6" s="1"/>
  <c r="AC525" i="6"/>
  <c r="AF525" i="6" s="1"/>
  <c r="AG525" i="6" s="1"/>
  <c r="AC537" i="6"/>
  <c r="AF537" i="6" s="1"/>
  <c r="AG537" i="6" s="1"/>
  <c r="H563" i="6"/>
  <c r="K563" i="6" s="1"/>
  <c r="L563" i="6" s="1"/>
  <c r="O602" i="6"/>
  <c r="R602" i="6" s="1"/>
  <c r="S602" i="6" s="1"/>
  <c r="V1051" i="6"/>
  <c r="Y1051" i="6" s="1"/>
  <c r="Z1051" i="6" s="1"/>
  <c r="J20" i="4"/>
  <c r="E54" i="9"/>
  <c r="C74" i="9" s="1"/>
  <c r="E54" i="7"/>
  <c r="H357" i="8"/>
  <c r="K357" i="8" s="1"/>
  <c r="L357" i="8" s="1"/>
  <c r="H312" i="8"/>
  <c r="K312" i="8" s="1"/>
  <c r="L312" i="8" s="1"/>
  <c r="H354" i="8"/>
  <c r="K354" i="8" s="1"/>
  <c r="L354" i="8" s="1"/>
  <c r="H350" i="8"/>
  <c r="K350" i="8" s="1"/>
  <c r="L350" i="8" s="1"/>
  <c r="H346" i="8"/>
  <c r="K346" i="8" s="1"/>
  <c r="L346" i="8" s="1"/>
  <c r="H342" i="8"/>
  <c r="K342" i="8" s="1"/>
  <c r="L342" i="8" s="1"/>
  <c r="H338" i="8"/>
  <c r="K338" i="8" s="1"/>
  <c r="L338" i="8" s="1"/>
  <c r="H334" i="8"/>
  <c r="K334" i="8" s="1"/>
  <c r="L334" i="8" s="1"/>
  <c r="H330" i="8"/>
  <c r="K330" i="8" s="1"/>
  <c r="L330" i="8" s="1"/>
  <c r="H326" i="8"/>
  <c r="K326" i="8" s="1"/>
  <c r="L326" i="8" s="1"/>
  <c r="H322" i="8"/>
  <c r="K322" i="8" s="1"/>
  <c r="L322" i="8" s="1"/>
  <c r="H318" i="8"/>
  <c r="K318" i="8" s="1"/>
  <c r="L318" i="8" s="1"/>
  <c r="H313" i="8"/>
  <c r="K313" i="8" s="1"/>
  <c r="L313" i="8" s="1"/>
  <c r="H304" i="8"/>
  <c r="K304" i="8" s="1"/>
  <c r="L304" i="8" s="1"/>
  <c r="H305" i="8"/>
  <c r="K305" i="8" s="1"/>
  <c r="L305" i="8" s="1"/>
  <c r="H358" i="8"/>
  <c r="K358" i="8" s="1"/>
  <c r="L358" i="8" s="1"/>
  <c r="H314" i="8"/>
  <c r="K314" i="8" s="1"/>
  <c r="L314" i="8" s="1"/>
  <c r="H306" i="8"/>
  <c r="K306" i="8" s="1"/>
  <c r="L306" i="8" s="1"/>
  <c r="H355" i="8"/>
  <c r="K355" i="8" s="1"/>
  <c r="L355" i="8" s="1"/>
  <c r="H351" i="8"/>
  <c r="K351" i="8" s="1"/>
  <c r="L351" i="8" s="1"/>
  <c r="H347" i="8"/>
  <c r="K347" i="8" s="1"/>
  <c r="L347" i="8" s="1"/>
  <c r="H343" i="8"/>
  <c r="K343" i="8" s="1"/>
  <c r="L343" i="8" s="1"/>
  <c r="H339" i="8"/>
  <c r="K339" i="8" s="1"/>
  <c r="L339" i="8" s="1"/>
  <c r="H335" i="8"/>
  <c r="K335" i="8" s="1"/>
  <c r="L335" i="8" s="1"/>
  <c r="H331" i="8"/>
  <c r="K331" i="8" s="1"/>
  <c r="L331" i="8" s="1"/>
  <c r="H327" i="8"/>
  <c r="K327" i="8" s="1"/>
  <c r="L327" i="8" s="1"/>
  <c r="H323" i="8"/>
  <c r="K323" i="8" s="1"/>
  <c r="L323" i="8" s="1"/>
  <c r="H319" i="8"/>
  <c r="K319" i="8" s="1"/>
  <c r="L319" i="8" s="1"/>
  <c r="H307" i="8"/>
  <c r="K307" i="8" s="1"/>
  <c r="L307" i="8" s="1"/>
  <c r="H315" i="8"/>
  <c r="K315" i="8" s="1"/>
  <c r="L315" i="8" s="1"/>
  <c r="H308" i="8"/>
  <c r="K308" i="8" s="1"/>
  <c r="L308" i="8" s="1"/>
  <c r="H309" i="8"/>
  <c r="K309" i="8" s="1"/>
  <c r="L309" i="8" s="1"/>
  <c r="H311" i="8"/>
  <c r="K311" i="8" s="1"/>
  <c r="L311" i="8" s="1"/>
  <c r="H310" i="8"/>
  <c r="K310" i="8" s="1"/>
  <c r="L310" i="8" s="1"/>
  <c r="H353" i="8"/>
  <c r="K353" i="8" s="1"/>
  <c r="L353" i="8" s="1"/>
  <c r="H349" i="8"/>
  <c r="K349" i="8" s="1"/>
  <c r="L349" i="8" s="1"/>
  <c r="H345" i="8"/>
  <c r="K345" i="8" s="1"/>
  <c r="L345" i="8" s="1"/>
  <c r="H341" i="8"/>
  <c r="K341" i="8" s="1"/>
  <c r="L341" i="8" s="1"/>
  <c r="H337" i="8"/>
  <c r="K337" i="8" s="1"/>
  <c r="L337" i="8" s="1"/>
  <c r="H333" i="8"/>
  <c r="K333" i="8" s="1"/>
  <c r="L333" i="8" s="1"/>
  <c r="H329" i="8"/>
  <c r="K329" i="8" s="1"/>
  <c r="L329" i="8" s="1"/>
  <c r="H325" i="8"/>
  <c r="K325" i="8" s="1"/>
  <c r="L325" i="8" s="1"/>
  <c r="H321" i="8"/>
  <c r="K321" i="8" s="1"/>
  <c r="L321" i="8" s="1"/>
  <c r="H317" i="8"/>
  <c r="K317" i="8" s="1"/>
  <c r="L317" i="8" s="1"/>
  <c r="H356" i="8"/>
  <c r="K356" i="8" s="1"/>
  <c r="L356" i="8" s="1"/>
  <c r="H352" i="8"/>
  <c r="K352" i="8" s="1"/>
  <c r="L352" i="8" s="1"/>
  <c r="H348" i="8"/>
  <c r="K348" i="8" s="1"/>
  <c r="L348" i="8" s="1"/>
  <c r="H344" i="8"/>
  <c r="K344" i="8" s="1"/>
  <c r="L344" i="8" s="1"/>
  <c r="H340" i="8"/>
  <c r="K340" i="8" s="1"/>
  <c r="L340" i="8" s="1"/>
  <c r="H336" i="8"/>
  <c r="K336" i="8" s="1"/>
  <c r="L336" i="8" s="1"/>
  <c r="H332" i="8"/>
  <c r="K332" i="8" s="1"/>
  <c r="L332" i="8" s="1"/>
  <c r="H328" i="8"/>
  <c r="K328" i="8" s="1"/>
  <c r="L328" i="8" s="1"/>
  <c r="H324" i="8"/>
  <c r="K324" i="8" s="1"/>
  <c r="L324" i="8" s="1"/>
  <c r="H320" i="8"/>
  <c r="K320" i="8" s="1"/>
  <c r="L320" i="8" s="1"/>
  <c r="H316" i="8"/>
  <c r="K316" i="8" s="1"/>
  <c r="L316" i="8" s="1"/>
  <c r="H354" i="6"/>
  <c r="K354" i="6" s="1"/>
  <c r="L354" i="6" s="1"/>
  <c r="H342" i="6"/>
  <c r="K342" i="6" s="1"/>
  <c r="L342" i="6" s="1"/>
  <c r="H330" i="6"/>
  <c r="K330" i="6" s="1"/>
  <c r="L330" i="6" s="1"/>
  <c r="H355" i="6"/>
  <c r="K355" i="6" s="1"/>
  <c r="L355" i="6" s="1"/>
  <c r="H343" i="6"/>
  <c r="K343" i="6" s="1"/>
  <c r="L343" i="6" s="1"/>
  <c r="H331" i="6"/>
  <c r="K331" i="6" s="1"/>
  <c r="L331" i="6" s="1"/>
  <c r="H356" i="6"/>
  <c r="K356" i="6" s="1"/>
  <c r="L356" i="6" s="1"/>
  <c r="H344" i="6"/>
  <c r="K344" i="6" s="1"/>
  <c r="L344" i="6" s="1"/>
  <c r="H332" i="6"/>
  <c r="K332" i="6" s="1"/>
  <c r="L332" i="6" s="1"/>
  <c r="H357" i="6"/>
  <c r="K357" i="6" s="1"/>
  <c r="L357" i="6" s="1"/>
  <c r="H345" i="6"/>
  <c r="K345" i="6" s="1"/>
  <c r="L345" i="6" s="1"/>
  <c r="H333" i="6"/>
  <c r="K333" i="6" s="1"/>
  <c r="L333" i="6" s="1"/>
  <c r="H358" i="6"/>
  <c r="K358" i="6" s="1"/>
  <c r="L358" i="6" s="1"/>
  <c r="H346" i="6"/>
  <c r="K346" i="6" s="1"/>
  <c r="L346" i="6" s="1"/>
  <c r="H334" i="6"/>
  <c r="K334" i="6" s="1"/>
  <c r="L334" i="6" s="1"/>
  <c r="H347" i="6"/>
  <c r="K347" i="6" s="1"/>
  <c r="L347" i="6" s="1"/>
  <c r="H335" i="6"/>
  <c r="K335" i="6" s="1"/>
  <c r="L335" i="6" s="1"/>
  <c r="H348" i="6"/>
  <c r="K348" i="6" s="1"/>
  <c r="L348" i="6" s="1"/>
  <c r="H336" i="6"/>
  <c r="K336" i="6" s="1"/>
  <c r="L336" i="6" s="1"/>
  <c r="H349" i="6"/>
  <c r="K349" i="6" s="1"/>
  <c r="L349" i="6" s="1"/>
  <c r="H337" i="6"/>
  <c r="K337" i="6" s="1"/>
  <c r="L337" i="6" s="1"/>
  <c r="H350" i="6"/>
  <c r="K350" i="6" s="1"/>
  <c r="L350" i="6" s="1"/>
  <c r="H338" i="6"/>
  <c r="K338" i="6" s="1"/>
  <c r="L338" i="6" s="1"/>
  <c r="H255" i="8"/>
  <c r="K255" i="8" s="1"/>
  <c r="L255" i="8" s="1"/>
  <c r="H243" i="8"/>
  <c r="K243" i="8" s="1"/>
  <c r="L243" i="8" s="1"/>
  <c r="H231" i="8"/>
  <c r="K231" i="8" s="1"/>
  <c r="L231" i="8" s="1"/>
  <c r="H219" i="8"/>
  <c r="K219" i="8" s="1"/>
  <c r="L219" i="8" s="1"/>
  <c r="H207" i="8"/>
  <c r="K207" i="8" s="1"/>
  <c r="L207" i="8" s="1"/>
  <c r="H253" i="8"/>
  <c r="K253" i="8" s="1"/>
  <c r="L253" i="8" s="1"/>
  <c r="H241" i="8"/>
  <c r="K241" i="8" s="1"/>
  <c r="L241" i="8" s="1"/>
  <c r="H229" i="8"/>
  <c r="K229" i="8" s="1"/>
  <c r="L229" i="8" s="1"/>
  <c r="H252" i="8"/>
  <c r="K252" i="8" s="1"/>
  <c r="L252" i="8" s="1"/>
  <c r="H240" i="8"/>
  <c r="K240" i="8" s="1"/>
  <c r="L240" i="8" s="1"/>
  <c r="H228" i="8"/>
  <c r="K228" i="8" s="1"/>
  <c r="L228" i="8" s="1"/>
  <c r="H216" i="8"/>
  <c r="K216" i="8" s="1"/>
  <c r="L216" i="8" s="1"/>
  <c r="H249" i="8"/>
  <c r="K249" i="8" s="1"/>
  <c r="L249" i="8" s="1"/>
  <c r="H237" i="8"/>
  <c r="K237" i="8" s="1"/>
  <c r="L237" i="8" s="1"/>
  <c r="H254" i="8"/>
  <c r="K254" i="8" s="1"/>
  <c r="L254" i="8" s="1"/>
  <c r="H236" i="8"/>
  <c r="K236" i="8" s="1"/>
  <c r="L236" i="8" s="1"/>
  <c r="H226" i="8"/>
  <c r="K226" i="8" s="1"/>
  <c r="L226" i="8" s="1"/>
  <c r="H217" i="8"/>
  <c r="K217" i="8" s="1"/>
  <c r="L217" i="8" s="1"/>
  <c r="H197" i="8"/>
  <c r="K197" i="8" s="1"/>
  <c r="L197" i="8" s="1"/>
  <c r="H185" i="8"/>
  <c r="K185" i="8" s="1"/>
  <c r="L185" i="8" s="1"/>
  <c r="H173" i="8"/>
  <c r="K173" i="8" s="1"/>
  <c r="L173" i="8" s="1"/>
  <c r="H250" i="8"/>
  <c r="K250" i="8" s="1"/>
  <c r="L250" i="8" s="1"/>
  <c r="H218" i="8"/>
  <c r="K218" i="8" s="1"/>
  <c r="L218" i="8" s="1"/>
  <c r="H196" i="8"/>
  <c r="K196" i="8" s="1"/>
  <c r="L196" i="8" s="1"/>
  <c r="H184" i="8"/>
  <c r="K184" i="8" s="1"/>
  <c r="L184" i="8" s="1"/>
  <c r="H172" i="8"/>
  <c r="K172" i="8" s="1"/>
  <c r="L172" i="8" s="1"/>
  <c r="H246" i="8"/>
  <c r="K246" i="8" s="1"/>
  <c r="L246" i="8" s="1"/>
  <c r="H232" i="8"/>
  <c r="K232" i="8" s="1"/>
  <c r="L232" i="8" s="1"/>
  <c r="H227" i="8"/>
  <c r="K227" i="8" s="1"/>
  <c r="L227" i="8" s="1"/>
  <c r="H220" i="8"/>
  <c r="K220" i="8" s="1"/>
  <c r="L220" i="8" s="1"/>
  <c r="H195" i="8"/>
  <c r="K195" i="8" s="1"/>
  <c r="L195" i="8" s="1"/>
  <c r="H183" i="8"/>
  <c r="K183" i="8" s="1"/>
  <c r="L183" i="8" s="1"/>
  <c r="H171" i="8"/>
  <c r="K171" i="8" s="1"/>
  <c r="L171" i="8" s="1"/>
  <c r="H221" i="8"/>
  <c r="K221" i="8" s="1"/>
  <c r="L221" i="8" s="1"/>
  <c r="H194" i="8"/>
  <c r="K194" i="8" s="1"/>
  <c r="L194" i="8" s="1"/>
  <c r="H182" i="8"/>
  <c r="K182" i="8" s="1"/>
  <c r="L182" i="8" s="1"/>
  <c r="H170" i="8"/>
  <c r="K170" i="8" s="1"/>
  <c r="L170" i="8" s="1"/>
  <c r="H256" i="8"/>
  <c r="K256" i="8" s="1"/>
  <c r="L256" i="8" s="1"/>
  <c r="H251" i="8"/>
  <c r="K251" i="8" s="1"/>
  <c r="L251" i="8" s="1"/>
  <c r="H247" i="8"/>
  <c r="K247" i="8" s="1"/>
  <c r="L247" i="8" s="1"/>
  <c r="H233" i="8"/>
  <c r="K233" i="8" s="1"/>
  <c r="L233" i="8" s="1"/>
  <c r="H208" i="8"/>
  <c r="K208" i="8" s="1"/>
  <c r="L208" i="8" s="1"/>
  <c r="H206" i="8"/>
  <c r="K206" i="8" s="1"/>
  <c r="L206" i="8" s="1"/>
  <c r="H205" i="8"/>
  <c r="K205" i="8" s="1"/>
  <c r="L205" i="8" s="1"/>
  <c r="H193" i="8"/>
  <c r="K193" i="8" s="1"/>
  <c r="L193" i="8" s="1"/>
  <c r="H181" i="8"/>
  <c r="K181" i="8" s="1"/>
  <c r="L181" i="8" s="1"/>
  <c r="H169" i="8"/>
  <c r="K169" i="8" s="1"/>
  <c r="L169" i="8" s="1"/>
  <c r="H242" i="8"/>
  <c r="K242" i="8" s="1"/>
  <c r="L242" i="8" s="1"/>
  <c r="H222" i="8"/>
  <c r="K222" i="8" s="1"/>
  <c r="L222" i="8" s="1"/>
  <c r="H209" i="8"/>
  <c r="K209" i="8" s="1"/>
  <c r="L209" i="8" s="1"/>
  <c r="H204" i="8"/>
  <c r="K204" i="8" s="1"/>
  <c r="L204" i="8" s="1"/>
  <c r="H192" i="8"/>
  <c r="K192" i="8" s="1"/>
  <c r="L192" i="8" s="1"/>
  <c r="H180" i="8"/>
  <c r="K180" i="8" s="1"/>
  <c r="L180" i="8" s="1"/>
  <c r="H168" i="8"/>
  <c r="K168" i="8" s="1"/>
  <c r="L168" i="8" s="1"/>
  <c r="H238" i="8"/>
  <c r="K238" i="8" s="1"/>
  <c r="L238" i="8" s="1"/>
  <c r="H223" i="8"/>
  <c r="K223" i="8" s="1"/>
  <c r="L223" i="8" s="1"/>
  <c r="H211" i="8"/>
  <c r="K211" i="8" s="1"/>
  <c r="L211" i="8" s="1"/>
  <c r="H210" i="8"/>
  <c r="K210" i="8" s="1"/>
  <c r="L210" i="8" s="1"/>
  <c r="H203" i="8"/>
  <c r="K203" i="8" s="1"/>
  <c r="L203" i="8" s="1"/>
  <c r="H191" i="8"/>
  <c r="K191" i="8" s="1"/>
  <c r="L191" i="8" s="1"/>
  <c r="H179" i="8"/>
  <c r="K179" i="8" s="1"/>
  <c r="L179" i="8" s="1"/>
  <c r="H167" i="8"/>
  <c r="K167" i="8" s="1"/>
  <c r="L167" i="8" s="1"/>
  <c r="H248" i="8"/>
  <c r="K248" i="8" s="1"/>
  <c r="L248" i="8" s="1"/>
  <c r="H234" i="8"/>
  <c r="K234" i="8" s="1"/>
  <c r="L234" i="8" s="1"/>
  <c r="H212" i="8"/>
  <c r="K212" i="8" s="1"/>
  <c r="L212" i="8" s="1"/>
  <c r="H202" i="8"/>
  <c r="K202" i="8" s="1"/>
  <c r="L202" i="8" s="1"/>
  <c r="H190" i="8"/>
  <c r="K190" i="8" s="1"/>
  <c r="L190" i="8" s="1"/>
  <c r="H178" i="8"/>
  <c r="K178" i="8" s="1"/>
  <c r="L178" i="8" s="1"/>
  <c r="H166" i="8"/>
  <c r="K166" i="8" s="1"/>
  <c r="L166" i="8" s="1"/>
  <c r="H215" i="8"/>
  <c r="K215" i="8" s="1"/>
  <c r="L215" i="8" s="1"/>
  <c r="H201" i="8"/>
  <c r="K201" i="8" s="1"/>
  <c r="L201" i="8" s="1"/>
  <c r="H199" i="8"/>
  <c r="K199" i="8" s="1"/>
  <c r="L199" i="8" s="1"/>
  <c r="H245" i="8"/>
  <c r="K245" i="8" s="1"/>
  <c r="L245" i="8" s="1"/>
  <c r="H176" i="8"/>
  <c r="K176" i="8" s="1"/>
  <c r="L176" i="8" s="1"/>
  <c r="H174" i="8"/>
  <c r="K174" i="8" s="1"/>
  <c r="L174" i="8" s="1"/>
  <c r="H235" i="8"/>
  <c r="K235" i="8" s="1"/>
  <c r="L235" i="8" s="1"/>
  <c r="H214" i="8"/>
  <c r="K214" i="8" s="1"/>
  <c r="L214" i="8" s="1"/>
  <c r="H188" i="8"/>
  <c r="K188" i="8" s="1"/>
  <c r="L188" i="8" s="1"/>
  <c r="H186" i="8"/>
  <c r="K186" i="8" s="1"/>
  <c r="L186" i="8" s="1"/>
  <c r="H225" i="8"/>
  <c r="K225" i="8" s="1"/>
  <c r="L225" i="8" s="1"/>
  <c r="H200" i="8"/>
  <c r="K200" i="8" s="1"/>
  <c r="L200" i="8" s="1"/>
  <c r="H198" i="8"/>
  <c r="K198" i="8" s="1"/>
  <c r="L198" i="8" s="1"/>
  <c r="H244" i="8"/>
  <c r="K244" i="8" s="1"/>
  <c r="L244" i="8" s="1"/>
  <c r="H230" i="8"/>
  <c r="K230" i="8" s="1"/>
  <c r="L230" i="8" s="1"/>
  <c r="H165" i="8"/>
  <c r="K165" i="8" s="1"/>
  <c r="L165" i="8" s="1"/>
  <c r="H239" i="8"/>
  <c r="K239" i="8" s="1"/>
  <c r="L239" i="8" s="1"/>
  <c r="H224" i="8"/>
  <c r="K224" i="8" s="1"/>
  <c r="L224" i="8" s="1"/>
  <c r="H213" i="8"/>
  <c r="K213" i="8" s="1"/>
  <c r="L213" i="8" s="1"/>
  <c r="H177" i="8"/>
  <c r="K177" i="8" s="1"/>
  <c r="L177" i="8" s="1"/>
  <c r="H175" i="8"/>
  <c r="K175" i="8" s="1"/>
  <c r="L175" i="8" s="1"/>
  <c r="H187" i="8"/>
  <c r="K187" i="8" s="1"/>
  <c r="L187" i="8" s="1"/>
  <c r="H189" i="8"/>
  <c r="K189" i="8" s="1"/>
  <c r="L189" i="8" s="1"/>
  <c r="H254" i="6"/>
  <c r="K254" i="6" s="1"/>
  <c r="L254" i="6" s="1"/>
  <c r="H242" i="6"/>
  <c r="K242" i="6" s="1"/>
  <c r="L242" i="6" s="1"/>
  <c r="H230" i="6"/>
  <c r="K230" i="6" s="1"/>
  <c r="L230" i="6" s="1"/>
  <c r="H218" i="6"/>
  <c r="K218" i="6" s="1"/>
  <c r="L218" i="6" s="1"/>
  <c r="H206" i="6"/>
  <c r="K206" i="6" s="1"/>
  <c r="L206" i="6" s="1"/>
  <c r="H194" i="6"/>
  <c r="K194" i="6" s="1"/>
  <c r="L194" i="6" s="1"/>
  <c r="H182" i="6"/>
  <c r="K182" i="6" s="1"/>
  <c r="L182" i="6" s="1"/>
  <c r="H170" i="6"/>
  <c r="K170" i="6" s="1"/>
  <c r="L170" i="6" s="1"/>
  <c r="H252" i="6"/>
  <c r="K252" i="6" s="1"/>
  <c r="L252" i="6" s="1"/>
  <c r="H240" i="6"/>
  <c r="K240" i="6" s="1"/>
  <c r="L240" i="6" s="1"/>
  <c r="H228" i="6"/>
  <c r="K228" i="6" s="1"/>
  <c r="L228" i="6" s="1"/>
  <c r="H216" i="6"/>
  <c r="K216" i="6" s="1"/>
  <c r="L216" i="6" s="1"/>
  <c r="H204" i="6"/>
  <c r="K204" i="6" s="1"/>
  <c r="L204" i="6" s="1"/>
  <c r="H251" i="6"/>
  <c r="K251" i="6" s="1"/>
  <c r="L251" i="6" s="1"/>
  <c r="H239" i="6"/>
  <c r="K239" i="6" s="1"/>
  <c r="L239" i="6" s="1"/>
  <c r="H227" i="6"/>
  <c r="K227" i="6" s="1"/>
  <c r="L227" i="6" s="1"/>
  <c r="H215" i="6"/>
  <c r="K215" i="6" s="1"/>
  <c r="L215" i="6" s="1"/>
  <c r="H203" i="6"/>
  <c r="K203" i="6" s="1"/>
  <c r="L203" i="6" s="1"/>
  <c r="H191" i="6"/>
  <c r="K191" i="6" s="1"/>
  <c r="L191" i="6" s="1"/>
  <c r="H179" i="6"/>
  <c r="K179" i="6" s="1"/>
  <c r="L179" i="6" s="1"/>
  <c r="H167" i="6"/>
  <c r="K167" i="6" s="1"/>
  <c r="L167" i="6" s="1"/>
  <c r="H249" i="6"/>
  <c r="K249" i="6" s="1"/>
  <c r="L249" i="6" s="1"/>
  <c r="H237" i="6"/>
  <c r="K237" i="6" s="1"/>
  <c r="L237" i="6" s="1"/>
  <c r="H225" i="6"/>
  <c r="K225" i="6" s="1"/>
  <c r="L225" i="6" s="1"/>
  <c r="H248" i="6"/>
  <c r="K248" i="6" s="1"/>
  <c r="L248" i="6" s="1"/>
  <c r="H236" i="6"/>
  <c r="K236" i="6" s="1"/>
  <c r="L236" i="6" s="1"/>
  <c r="H224" i="6"/>
  <c r="K224" i="6" s="1"/>
  <c r="L224" i="6" s="1"/>
  <c r="H212" i="6"/>
  <c r="K212" i="6" s="1"/>
  <c r="L212" i="6" s="1"/>
  <c r="H200" i="6"/>
  <c r="K200" i="6" s="1"/>
  <c r="L200" i="6" s="1"/>
  <c r="H188" i="6"/>
  <c r="K188" i="6" s="1"/>
  <c r="L188" i="6" s="1"/>
  <c r="H176" i="6"/>
  <c r="K176" i="6" s="1"/>
  <c r="L176" i="6" s="1"/>
  <c r="H247" i="6"/>
  <c r="K247" i="6" s="1"/>
  <c r="L247" i="6" s="1"/>
  <c r="H235" i="6"/>
  <c r="K235" i="6" s="1"/>
  <c r="L235" i="6" s="1"/>
  <c r="H223" i="6"/>
  <c r="K223" i="6" s="1"/>
  <c r="L223" i="6" s="1"/>
  <c r="H246" i="6"/>
  <c r="K246" i="6" s="1"/>
  <c r="L246" i="6" s="1"/>
  <c r="H234" i="6"/>
  <c r="K234" i="6" s="1"/>
  <c r="L234" i="6" s="1"/>
  <c r="H222" i="6"/>
  <c r="K222" i="6" s="1"/>
  <c r="L222" i="6" s="1"/>
  <c r="H210" i="6"/>
  <c r="K210" i="6" s="1"/>
  <c r="L210" i="6" s="1"/>
  <c r="H198" i="6"/>
  <c r="K198" i="6" s="1"/>
  <c r="L198" i="6" s="1"/>
  <c r="H186" i="6"/>
  <c r="K186" i="6" s="1"/>
  <c r="L186" i="6" s="1"/>
  <c r="H174" i="6"/>
  <c r="K174" i="6" s="1"/>
  <c r="L174" i="6" s="1"/>
  <c r="E50" i="9"/>
  <c r="C70" i="9" s="1"/>
  <c r="E50" i="7"/>
  <c r="K41" i="7"/>
  <c r="H41" i="7"/>
  <c r="E41" i="7"/>
  <c r="E39" i="7"/>
  <c r="B41" i="7"/>
  <c r="K40" i="7"/>
  <c r="H40" i="7"/>
  <c r="E40" i="7"/>
  <c r="E38" i="7"/>
  <c r="K35" i="7"/>
  <c r="B33" i="7"/>
  <c r="E30" i="7"/>
  <c r="K27" i="7"/>
  <c r="H35" i="7"/>
  <c r="K32" i="7"/>
  <c r="H27" i="7"/>
  <c r="K24" i="7"/>
  <c r="B38" i="7"/>
  <c r="E35" i="7"/>
  <c r="H32" i="7"/>
  <c r="B30" i="7"/>
  <c r="E27" i="7"/>
  <c r="K37" i="7"/>
  <c r="B35" i="7"/>
  <c r="E32" i="7"/>
  <c r="K29" i="7"/>
  <c r="B27" i="7"/>
  <c r="H37" i="7"/>
  <c r="K34" i="7"/>
  <c r="H29" i="7"/>
  <c r="K26" i="7"/>
  <c r="E37" i="7"/>
  <c r="H34" i="7"/>
  <c r="B32" i="7"/>
  <c r="E29" i="7"/>
  <c r="H26" i="7"/>
  <c r="B40" i="7"/>
  <c r="B37" i="7"/>
  <c r="E34" i="7"/>
  <c r="K31" i="7"/>
  <c r="B29" i="7"/>
  <c r="E26" i="7"/>
  <c r="K39" i="7"/>
  <c r="K36" i="7"/>
  <c r="H31" i="7"/>
  <c r="K28" i="7"/>
  <c r="H39" i="7"/>
  <c r="H36" i="7"/>
  <c r="B39" i="7"/>
  <c r="K38" i="7"/>
  <c r="B31" i="7"/>
  <c r="H24" i="7"/>
  <c r="K30" i="7"/>
  <c r="E24" i="7"/>
  <c r="H30" i="7"/>
  <c r="B24" i="7"/>
  <c r="H38" i="7"/>
  <c r="H28" i="7"/>
  <c r="E36" i="7"/>
  <c r="E28" i="7"/>
  <c r="B36" i="7"/>
  <c r="B28" i="7"/>
  <c r="B34" i="7"/>
  <c r="B26" i="7"/>
  <c r="K33" i="7"/>
  <c r="K25" i="7"/>
  <c r="H33" i="7"/>
  <c r="H25" i="7"/>
  <c r="E33" i="7"/>
  <c r="E31" i="7"/>
  <c r="E25" i="7"/>
  <c r="B25" i="7"/>
  <c r="H13" i="6"/>
  <c r="K13" i="6" s="1"/>
  <c r="L13" i="6" s="1"/>
  <c r="AC16" i="6"/>
  <c r="AF16" i="6" s="1"/>
  <c r="AG16" i="6" s="1"/>
  <c r="V19" i="6"/>
  <c r="Y19" i="6" s="1"/>
  <c r="Z19" i="6" s="1"/>
  <c r="V43" i="6"/>
  <c r="Y43" i="6" s="1"/>
  <c r="Z43" i="6" s="1"/>
  <c r="H73" i="6"/>
  <c r="K73" i="6" s="1"/>
  <c r="L73" i="6" s="1"/>
  <c r="H85" i="6"/>
  <c r="K85" i="6" s="1"/>
  <c r="L85" i="6" s="1"/>
  <c r="H97" i="6"/>
  <c r="K97" i="6" s="1"/>
  <c r="L97" i="6" s="1"/>
  <c r="H109" i="6"/>
  <c r="K109" i="6" s="1"/>
  <c r="L109" i="6" s="1"/>
  <c r="H121" i="6"/>
  <c r="K121" i="6" s="1"/>
  <c r="L121" i="6" s="1"/>
  <c r="H133" i="6"/>
  <c r="K133" i="6" s="1"/>
  <c r="L133" i="6" s="1"/>
  <c r="H146" i="6"/>
  <c r="K146" i="6" s="1"/>
  <c r="L146" i="6" s="1"/>
  <c r="H147" i="6"/>
  <c r="K147" i="6" s="1"/>
  <c r="L147" i="6" s="1"/>
  <c r="H148" i="6"/>
  <c r="K148" i="6" s="1"/>
  <c r="L148" i="6" s="1"/>
  <c r="H160" i="6"/>
  <c r="K160" i="6" s="1"/>
  <c r="L160" i="6" s="1"/>
  <c r="H166" i="6"/>
  <c r="K166" i="6" s="1"/>
  <c r="L166" i="6" s="1"/>
  <c r="V172" i="6"/>
  <c r="Y172" i="6" s="1"/>
  <c r="Z172" i="6" s="1"/>
  <c r="H175" i="6"/>
  <c r="K175" i="6" s="1"/>
  <c r="L175" i="6" s="1"/>
  <c r="V181" i="6"/>
  <c r="Y181" i="6" s="1"/>
  <c r="Z181" i="6" s="1"/>
  <c r="H184" i="6"/>
  <c r="K184" i="6" s="1"/>
  <c r="L184" i="6" s="1"/>
  <c r="O189" i="6"/>
  <c r="R189" i="6" s="1"/>
  <c r="S189" i="6" s="1"/>
  <c r="V190" i="6"/>
  <c r="Y190" i="6" s="1"/>
  <c r="Z190" i="6" s="1"/>
  <c r="H193" i="6"/>
  <c r="K193" i="6" s="1"/>
  <c r="L193" i="6" s="1"/>
  <c r="H207" i="6"/>
  <c r="K207" i="6" s="1"/>
  <c r="L207" i="6" s="1"/>
  <c r="O211" i="6"/>
  <c r="R211" i="6" s="1"/>
  <c r="S211" i="6" s="1"/>
  <c r="V220" i="6"/>
  <c r="Y220" i="6" s="1"/>
  <c r="Z220" i="6" s="1"/>
  <c r="O222" i="6"/>
  <c r="R222" i="6" s="1"/>
  <c r="S222" i="6" s="1"/>
  <c r="H232" i="6"/>
  <c r="K232" i="6" s="1"/>
  <c r="L232" i="6" s="1"/>
  <c r="V244" i="6"/>
  <c r="Y244" i="6" s="1"/>
  <c r="Z244" i="6" s="1"/>
  <c r="V347" i="6"/>
  <c r="Y347" i="6" s="1"/>
  <c r="Z347" i="6" s="1"/>
  <c r="O356" i="6"/>
  <c r="R356" i="6" s="1"/>
  <c r="S356" i="6" s="1"/>
  <c r="H364" i="6"/>
  <c r="K364" i="6" s="1"/>
  <c r="L364" i="6" s="1"/>
  <c r="V373" i="6"/>
  <c r="Y373" i="6" s="1"/>
  <c r="Z373" i="6" s="1"/>
  <c r="V386" i="6"/>
  <c r="Y386" i="6" s="1"/>
  <c r="Z386" i="6" s="1"/>
  <c r="H399" i="6"/>
  <c r="K399" i="6" s="1"/>
  <c r="L399" i="6" s="1"/>
  <c r="AC419" i="6"/>
  <c r="AF419" i="6" s="1"/>
  <c r="AG419" i="6" s="1"/>
  <c r="V433" i="6"/>
  <c r="Y433" i="6" s="1"/>
  <c r="Z433" i="6" s="1"/>
  <c r="O440" i="6"/>
  <c r="R440" i="6" s="1"/>
  <c r="S440" i="6" s="1"/>
  <c r="H447" i="6"/>
  <c r="K447" i="6" s="1"/>
  <c r="L447" i="6" s="1"/>
  <c r="H468" i="6"/>
  <c r="K468" i="6" s="1"/>
  <c r="L468" i="6" s="1"/>
  <c r="H476" i="6"/>
  <c r="K476" i="6" s="1"/>
  <c r="L476" i="6" s="1"/>
  <c r="H484" i="6"/>
  <c r="K484" i="6" s="1"/>
  <c r="L484" i="6" s="1"/>
  <c r="O552" i="6"/>
  <c r="R552" i="6" s="1"/>
  <c r="S552" i="6" s="1"/>
  <c r="AC604" i="6"/>
  <c r="AF604" i="6" s="1"/>
  <c r="AG604" i="6" s="1"/>
  <c r="E53" i="9"/>
  <c r="C73" i="9" s="1"/>
  <c r="E53" i="7"/>
  <c r="V247" i="6"/>
  <c r="Y247" i="6" s="1"/>
  <c r="Z247" i="6" s="1"/>
  <c r="AC17" i="4"/>
  <c r="AD17" i="4" s="1"/>
  <c r="V199" i="6"/>
  <c r="Y199" i="6" s="1"/>
  <c r="Z199" i="6" s="1"/>
  <c r="V608" i="8"/>
  <c r="Y608" i="8" s="1"/>
  <c r="Z608" i="8" s="1"/>
  <c r="V596" i="8"/>
  <c r="Y596" i="8" s="1"/>
  <c r="Z596" i="8" s="1"/>
  <c r="V584" i="8"/>
  <c r="Y584" i="8" s="1"/>
  <c r="Z584" i="8" s="1"/>
  <c r="V572" i="8"/>
  <c r="Y572" i="8" s="1"/>
  <c r="Z572" i="8" s="1"/>
  <c r="V560" i="8"/>
  <c r="Y560" i="8" s="1"/>
  <c r="Z560" i="8" s="1"/>
  <c r="V548" i="8"/>
  <c r="Y548" i="8" s="1"/>
  <c r="Z548" i="8" s="1"/>
  <c r="V609" i="8"/>
  <c r="Y609" i="8" s="1"/>
  <c r="Z609" i="8" s="1"/>
  <c r="V597" i="8"/>
  <c r="Y597" i="8" s="1"/>
  <c r="Z597" i="8" s="1"/>
  <c r="V585" i="8"/>
  <c r="Y585" i="8" s="1"/>
  <c r="Z585" i="8" s="1"/>
  <c r="V573" i="8"/>
  <c r="Y573" i="8" s="1"/>
  <c r="Z573" i="8" s="1"/>
  <c r="V561" i="8"/>
  <c r="Y561" i="8" s="1"/>
  <c r="Z561" i="8" s="1"/>
  <c r="V549" i="8"/>
  <c r="Y549" i="8" s="1"/>
  <c r="Z549" i="8" s="1"/>
  <c r="V537" i="8"/>
  <c r="Y537" i="8" s="1"/>
  <c r="Z537" i="8" s="1"/>
  <c r="V525" i="8"/>
  <c r="Y525" i="8" s="1"/>
  <c r="Z525" i="8" s="1"/>
  <c r="V513" i="8"/>
  <c r="Y513" i="8" s="1"/>
  <c r="Z513" i="8" s="1"/>
  <c r="V610" i="8"/>
  <c r="Y610" i="8" s="1"/>
  <c r="Z610" i="8" s="1"/>
  <c r="V598" i="8"/>
  <c r="Y598" i="8" s="1"/>
  <c r="Z598" i="8" s="1"/>
  <c r="V586" i="8"/>
  <c r="Y586" i="8" s="1"/>
  <c r="Z586" i="8" s="1"/>
  <c r="V574" i="8"/>
  <c r="Y574" i="8" s="1"/>
  <c r="Z574" i="8" s="1"/>
  <c r="V562" i="8"/>
  <c r="Y562" i="8" s="1"/>
  <c r="Z562" i="8" s="1"/>
  <c r="V611" i="8"/>
  <c r="Y611" i="8" s="1"/>
  <c r="Z611" i="8" s="1"/>
  <c r="V599" i="8"/>
  <c r="Y599" i="8" s="1"/>
  <c r="Z599" i="8" s="1"/>
  <c r="V587" i="8"/>
  <c r="Y587" i="8" s="1"/>
  <c r="Z587" i="8" s="1"/>
  <c r="V575" i="8"/>
  <c r="Y575" i="8" s="1"/>
  <c r="Z575" i="8" s="1"/>
  <c r="V563" i="8"/>
  <c r="Y563" i="8" s="1"/>
  <c r="Z563" i="8" s="1"/>
  <c r="V551" i="8"/>
  <c r="Y551" i="8" s="1"/>
  <c r="Z551" i="8" s="1"/>
  <c r="V539" i="8"/>
  <c r="Y539" i="8" s="1"/>
  <c r="Z539" i="8" s="1"/>
  <c r="V527" i="8"/>
  <c r="Y527" i="8" s="1"/>
  <c r="Z527" i="8" s="1"/>
  <c r="V515" i="8"/>
  <c r="Y515" i="8" s="1"/>
  <c r="Z515" i="8" s="1"/>
  <c r="V612" i="8"/>
  <c r="Y612" i="8" s="1"/>
  <c r="Z612" i="8" s="1"/>
  <c r="V600" i="8"/>
  <c r="Y600" i="8" s="1"/>
  <c r="Z600" i="8" s="1"/>
  <c r="V588" i="8"/>
  <c r="Y588" i="8" s="1"/>
  <c r="Z588" i="8" s="1"/>
  <c r="V576" i="8"/>
  <c r="Y576" i="8" s="1"/>
  <c r="Z576" i="8" s="1"/>
  <c r="V564" i="8"/>
  <c r="Y564" i="8" s="1"/>
  <c r="Z564" i="8" s="1"/>
  <c r="V613" i="8"/>
  <c r="Y613" i="8" s="1"/>
  <c r="Z613" i="8" s="1"/>
  <c r="V601" i="8"/>
  <c r="Y601" i="8" s="1"/>
  <c r="Z601" i="8" s="1"/>
  <c r="V589" i="8"/>
  <c r="Y589" i="8" s="1"/>
  <c r="Z589" i="8" s="1"/>
  <c r="V577" i="8"/>
  <c r="Y577" i="8" s="1"/>
  <c r="Z577" i="8" s="1"/>
  <c r="V614" i="8"/>
  <c r="Y614" i="8" s="1"/>
  <c r="Z614" i="8" s="1"/>
  <c r="V602" i="8"/>
  <c r="Y602" i="8" s="1"/>
  <c r="Z602" i="8" s="1"/>
  <c r="V590" i="8"/>
  <c r="Y590" i="8" s="1"/>
  <c r="Z590" i="8" s="1"/>
  <c r="V578" i="8"/>
  <c r="Y578" i="8" s="1"/>
  <c r="Z578" i="8" s="1"/>
  <c r="V615" i="8"/>
  <c r="Y615" i="8" s="1"/>
  <c r="Z615" i="8" s="1"/>
  <c r="V603" i="8"/>
  <c r="Y603" i="8" s="1"/>
  <c r="Z603" i="8" s="1"/>
  <c r="V591" i="8"/>
  <c r="Y591" i="8" s="1"/>
  <c r="Z591" i="8" s="1"/>
  <c r="V579" i="8"/>
  <c r="Y579" i="8" s="1"/>
  <c r="Z579" i="8" s="1"/>
  <c r="V567" i="8"/>
  <c r="Y567" i="8" s="1"/>
  <c r="Z567" i="8" s="1"/>
  <c r="V555" i="8"/>
  <c r="Y555" i="8" s="1"/>
  <c r="Z555" i="8" s="1"/>
  <c r="V543" i="8"/>
  <c r="Y543" i="8" s="1"/>
  <c r="Z543" i="8" s="1"/>
  <c r="V616" i="8"/>
  <c r="Y616" i="8" s="1"/>
  <c r="Z616" i="8" s="1"/>
  <c r="V604" i="8"/>
  <c r="Y604" i="8" s="1"/>
  <c r="Z604" i="8" s="1"/>
  <c r="V592" i="8"/>
  <c r="Y592" i="8" s="1"/>
  <c r="Z592" i="8" s="1"/>
  <c r="V580" i="8"/>
  <c r="Y580" i="8" s="1"/>
  <c r="Z580" i="8" s="1"/>
  <c r="V568" i="8"/>
  <c r="Y568" i="8" s="1"/>
  <c r="Z568" i="8" s="1"/>
  <c r="V556" i="8"/>
  <c r="Y556" i="8" s="1"/>
  <c r="Z556" i="8" s="1"/>
  <c r="V544" i="8"/>
  <c r="Y544" i="8" s="1"/>
  <c r="Z544" i="8" s="1"/>
  <c r="V532" i="8"/>
  <c r="Y532" i="8" s="1"/>
  <c r="Z532" i="8" s="1"/>
  <c r="V520" i="8"/>
  <c r="Y520" i="8" s="1"/>
  <c r="Z520" i="8" s="1"/>
  <c r="V617" i="8"/>
  <c r="Y617" i="8" s="1"/>
  <c r="Z617" i="8" s="1"/>
  <c r="V605" i="8"/>
  <c r="Y605" i="8" s="1"/>
  <c r="Z605" i="8" s="1"/>
  <c r="V593" i="8"/>
  <c r="Y593" i="8" s="1"/>
  <c r="Z593" i="8" s="1"/>
  <c r="V581" i="8"/>
  <c r="Y581" i="8" s="1"/>
  <c r="Z581" i="8" s="1"/>
  <c r="V569" i="8"/>
  <c r="Y569" i="8" s="1"/>
  <c r="Z569" i="8" s="1"/>
  <c r="V557" i="8"/>
  <c r="Y557" i="8" s="1"/>
  <c r="Z557" i="8" s="1"/>
  <c r="V545" i="8"/>
  <c r="Y545" i="8" s="1"/>
  <c r="Z545" i="8" s="1"/>
  <c r="V533" i="8"/>
  <c r="Y533" i="8" s="1"/>
  <c r="Z533" i="8" s="1"/>
  <c r="V521" i="8"/>
  <c r="Y521" i="8" s="1"/>
  <c r="Z521" i="8" s="1"/>
  <c r="V509" i="8"/>
  <c r="Y509" i="8" s="1"/>
  <c r="Z509" i="8" s="1"/>
  <c r="V540" i="8"/>
  <c r="Y540" i="8" s="1"/>
  <c r="Z540" i="8" s="1"/>
  <c r="V522" i="8"/>
  <c r="Y522" i="8" s="1"/>
  <c r="Z522" i="8" s="1"/>
  <c r="V489" i="8"/>
  <c r="Y489" i="8" s="1"/>
  <c r="Z489" i="8" s="1"/>
  <c r="V583" i="8"/>
  <c r="Y583" i="8" s="1"/>
  <c r="Z583" i="8" s="1"/>
  <c r="V570" i="8"/>
  <c r="Y570" i="8" s="1"/>
  <c r="Z570" i="8" s="1"/>
  <c r="V566" i="8"/>
  <c r="Y566" i="8" s="1"/>
  <c r="Z566" i="8" s="1"/>
  <c r="V550" i="8"/>
  <c r="Y550" i="8" s="1"/>
  <c r="Z550" i="8" s="1"/>
  <c r="V535" i="8"/>
  <c r="Y535" i="8" s="1"/>
  <c r="Z535" i="8" s="1"/>
  <c r="V517" i="8"/>
  <c r="Y517" i="8" s="1"/>
  <c r="Z517" i="8" s="1"/>
  <c r="V506" i="8"/>
  <c r="Y506" i="8" s="1"/>
  <c r="Z506" i="8" s="1"/>
  <c r="V500" i="8"/>
  <c r="Y500" i="8" s="1"/>
  <c r="Z500" i="8" s="1"/>
  <c r="V490" i="8"/>
  <c r="Y490" i="8" s="1"/>
  <c r="Z490" i="8" s="1"/>
  <c r="V582" i="8"/>
  <c r="Y582" i="8" s="1"/>
  <c r="Z582" i="8" s="1"/>
  <c r="V552" i="8"/>
  <c r="Y552" i="8" s="1"/>
  <c r="Z552" i="8" s="1"/>
  <c r="V530" i="8"/>
  <c r="Y530" i="8" s="1"/>
  <c r="Z530" i="8" s="1"/>
  <c r="V512" i="8"/>
  <c r="Y512" i="8" s="1"/>
  <c r="Z512" i="8" s="1"/>
  <c r="V491" i="8"/>
  <c r="Y491" i="8" s="1"/>
  <c r="Z491" i="8" s="1"/>
  <c r="V595" i="8"/>
  <c r="Y595" i="8" s="1"/>
  <c r="Z595" i="8" s="1"/>
  <c r="V559" i="8"/>
  <c r="Y559" i="8" s="1"/>
  <c r="Z559" i="8" s="1"/>
  <c r="V538" i="8"/>
  <c r="Y538" i="8" s="1"/>
  <c r="Z538" i="8" s="1"/>
  <c r="V501" i="8"/>
  <c r="Y501" i="8" s="1"/>
  <c r="Z501" i="8" s="1"/>
  <c r="V492" i="8"/>
  <c r="Y492" i="8" s="1"/>
  <c r="Z492" i="8" s="1"/>
  <c r="V594" i="8"/>
  <c r="Y594" i="8" s="1"/>
  <c r="Z594" i="8" s="1"/>
  <c r="V565" i="8"/>
  <c r="Y565" i="8" s="1"/>
  <c r="Z565" i="8" s="1"/>
  <c r="V554" i="8"/>
  <c r="Y554" i="8" s="1"/>
  <c r="Z554" i="8" s="1"/>
  <c r="V528" i="8"/>
  <c r="Y528" i="8" s="1"/>
  <c r="Z528" i="8" s="1"/>
  <c r="V510" i="8"/>
  <c r="Y510" i="8" s="1"/>
  <c r="Z510" i="8" s="1"/>
  <c r="V493" i="8"/>
  <c r="Y493" i="8" s="1"/>
  <c r="Z493" i="8" s="1"/>
  <c r="V607" i="8"/>
  <c r="Y607" i="8" s="1"/>
  <c r="Z607" i="8" s="1"/>
  <c r="V541" i="8"/>
  <c r="Y541" i="8" s="1"/>
  <c r="Z541" i="8" s="1"/>
  <c r="V523" i="8"/>
  <c r="Y523" i="8" s="1"/>
  <c r="Z523" i="8" s="1"/>
  <c r="V507" i="8"/>
  <c r="Y507" i="8" s="1"/>
  <c r="Z507" i="8" s="1"/>
  <c r="V502" i="8"/>
  <c r="Y502" i="8" s="1"/>
  <c r="Z502" i="8" s="1"/>
  <c r="V494" i="8"/>
  <c r="Y494" i="8" s="1"/>
  <c r="Z494" i="8" s="1"/>
  <c r="V606" i="8"/>
  <c r="Y606" i="8" s="1"/>
  <c r="Z606" i="8" s="1"/>
  <c r="V558" i="8"/>
  <c r="Y558" i="8" s="1"/>
  <c r="Z558" i="8" s="1"/>
  <c r="V547" i="8"/>
  <c r="Y547" i="8" s="1"/>
  <c r="Z547" i="8" s="1"/>
  <c r="V536" i="8"/>
  <c r="Y536" i="8" s="1"/>
  <c r="Z536" i="8" s="1"/>
  <c r="V518" i="8"/>
  <c r="Y518" i="8" s="1"/>
  <c r="Z518" i="8" s="1"/>
  <c r="V495" i="8"/>
  <c r="Y495" i="8" s="1"/>
  <c r="Z495" i="8" s="1"/>
  <c r="V531" i="8"/>
  <c r="Y531" i="8" s="1"/>
  <c r="Z531" i="8" s="1"/>
  <c r="V526" i="8"/>
  <c r="Y526" i="8" s="1"/>
  <c r="Z526" i="8" s="1"/>
  <c r="V503" i="8"/>
  <c r="Y503" i="8" s="1"/>
  <c r="Z503" i="8" s="1"/>
  <c r="V496" i="8"/>
  <c r="Y496" i="8" s="1"/>
  <c r="Z496" i="8" s="1"/>
  <c r="V542" i="8"/>
  <c r="Y542" i="8" s="1"/>
  <c r="Z542" i="8" s="1"/>
  <c r="V487" i="8"/>
  <c r="Y487" i="8" s="1"/>
  <c r="Z487" i="8" s="1"/>
  <c r="V378" i="8"/>
  <c r="Y378" i="8" s="1"/>
  <c r="Z378" i="8" s="1"/>
  <c r="V451" i="8"/>
  <c r="Y451" i="8" s="1"/>
  <c r="Z451" i="8" s="1"/>
  <c r="V447" i="8"/>
  <c r="Y447" i="8" s="1"/>
  <c r="Z447" i="8" s="1"/>
  <c r="V443" i="8"/>
  <c r="Y443" i="8" s="1"/>
  <c r="Z443" i="8" s="1"/>
  <c r="V439" i="8"/>
  <c r="Y439" i="8" s="1"/>
  <c r="Z439" i="8" s="1"/>
  <c r="V435" i="8"/>
  <c r="Y435" i="8" s="1"/>
  <c r="Z435" i="8" s="1"/>
  <c r="V431" i="8"/>
  <c r="Y431" i="8" s="1"/>
  <c r="Z431" i="8" s="1"/>
  <c r="V426" i="8"/>
  <c r="Y426" i="8" s="1"/>
  <c r="Z426" i="8" s="1"/>
  <c r="V420" i="8"/>
  <c r="Y420" i="8" s="1"/>
  <c r="Z420" i="8" s="1"/>
  <c r="V414" i="8"/>
  <c r="Y414" i="8" s="1"/>
  <c r="Z414" i="8" s="1"/>
  <c r="V408" i="8"/>
  <c r="Y408" i="8" s="1"/>
  <c r="Z408" i="8" s="1"/>
  <c r="V402" i="8"/>
  <c r="Y402" i="8" s="1"/>
  <c r="Z402" i="8" s="1"/>
  <c r="V396" i="8"/>
  <c r="Y396" i="8" s="1"/>
  <c r="Z396" i="8" s="1"/>
  <c r="V390" i="8"/>
  <c r="Y390" i="8" s="1"/>
  <c r="Z390" i="8" s="1"/>
  <c r="V379" i="8"/>
  <c r="Y379" i="8" s="1"/>
  <c r="Z379" i="8" s="1"/>
  <c r="V516" i="8"/>
  <c r="Y516" i="8" s="1"/>
  <c r="Z516" i="8" s="1"/>
  <c r="V481" i="8"/>
  <c r="Y481" i="8" s="1"/>
  <c r="Z481" i="8" s="1"/>
  <c r="V479" i="8"/>
  <c r="Y479" i="8" s="1"/>
  <c r="Z479" i="8" s="1"/>
  <c r="V477" i="8"/>
  <c r="Y477" i="8" s="1"/>
  <c r="Z477" i="8" s="1"/>
  <c r="V475" i="8"/>
  <c r="Y475" i="8" s="1"/>
  <c r="Z475" i="8" s="1"/>
  <c r="V473" i="8"/>
  <c r="Y473" i="8" s="1"/>
  <c r="Z473" i="8" s="1"/>
  <c r="V471" i="8"/>
  <c r="Y471" i="8" s="1"/>
  <c r="Z471" i="8" s="1"/>
  <c r="V469" i="8"/>
  <c r="Y469" i="8" s="1"/>
  <c r="Z469" i="8" s="1"/>
  <c r="V380" i="8"/>
  <c r="Y380" i="8" s="1"/>
  <c r="Z380" i="8" s="1"/>
  <c r="V553" i="8"/>
  <c r="Y553" i="8" s="1"/>
  <c r="Z553" i="8" s="1"/>
  <c r="V511" i="8"/>
  <c r="Y511" i="8" s="1"/>
  <c r="Z511" i="8" s="1"/>
  <c r="V486" i="8"/>
  <c r="Y486" i="8" s="1"/>
  <c r="Z486" i="8" s="1"/>
  <c r="V483" i="8"/>
  <c r="Y483" i="8" s="1"/>
  <c r="Z483" i="8" s="1"/>
  <c r="V467" i="8"/>
  <c r="Y467" i="8" s="1"/>
  <c r="Z467" i="8" s="1"/>
  <c r="V464" i="8"/>
  <c r="Y464" i="8" s="1"/>
  <c r="Z464" i="8" s="1"/>
  <c r="V461" i="8"/>
  <c r="Y461" i="8" s="1"/>
  <c r="Z461" i="8" s="1"/>
  <c r="V458" i="8"/>
  <c r="Y458" i="8" s="1"/>
  <c r="Z458" i="8" s="1"/>
  <c r="V455" i="8"/>
  <c r="Y455" i="8" s="1"/>
  <c r="Z455" i="8" s="1"/>
  <c r="V427" i="8"/>
  <c r="Y427" i="8" s="1"/>
  <c r="Z427" i="8" s="1"/>
  <c r="V421" i="8"/>
  <c r="Y421" i="8" s="1"/>
  <c r="Z421" i="8" s="1"/>
  <c r="V415" i="8"/>
  <c r="Y415" i="8" s="1"/>
  <c r="Z415" i="8" s="1"/>
  <c r="V409" i="8"/>
  <c r="Y409" i="8" s="1"/>
  <c r="Z409" i="8" s="1"/>
  <c r="V403" i="8"/>
  <c r="Y403" i="8" s="1"/>
  <c r="Z403" i="8" s="1"/>
  <c r="V397" i="8"/>
  <c r="Y397" i="8" s="1"/>
  <c r="Z397" i="8" s="1"/>
  <c r="V391" i="8"/>
  <c r="Y391" i="8" s="1"/>
  <c r="Z391" i="8" s="1"/>
  <c r="V381" i="8"/>
  <c r="Y381" i="8" s="1"/>
  <c r="Z381" i="8" s="1"/>
  <c r="V452" i="8"/>
  <c r="Y452" i="8" s="1"/>
  <c r="Z452" i="8" s="1"/>
  <c r="V448" i="8"/>
  <c r="Y448" i="8" s="1"/>
  <c r="Z448" i="8" s="1"/>
  <c r="V444" i="8"/>
  <c r="Y444" i="8" s="1"/>
  <c r="Z444" i="8" s="1"/>
  <c r="V440" i="8"/>
  <c r="Y440" i="8" s="1"/>
  <c r="Z440" i="8" s="1"/>
  <c r="V436" i="8"/>
  <c r="Y436" i="8" s="1"/>
  <c r="Z436" i="8" s="1"/>
  <c r="V432" i="8"/>
  <c r="Y432" i="8" s="1"/>
  <c r="Z432" i="8" s="1"/>
  <c r="V382" i="8"/>
  <c r="Y382" i="8" s="1"/>
  <c r="Z382" i="8" s="1"/>
  <c r="V571" i="8"/>
  <c r="Y571" i="8" s="1"/>
  <c r="Z571" i="8" s="1"/>
  <c r="V546" i="8"/>
  <c r="Y546" i="8" s="1"/>
  <c r="Z546" i="8" s="1"/>
  <c r="V499" i="8"/>
  <c r="Y499" i="8" s="1"/>
  <c r="Z499" i="8" s="1"/>
  <c r="V428" i="8"/>
  <c r="Y428" i="8" s="1"/>
  <c r="Z428" i="8" s="1"/>
  <c r="V422" i="8"/>
  <c r="Y422" i="8" s="1"/>
  <c r="Z422" i="8" s="1"/>
  <c r="V416" i="8"/>
  <c r="Y416" i="8" s="1"/>
  <c r="Z416" i="8" s="1"/>
  <c r="V410" i="8"/>
  <c r="Y410" i="8" s="1"/>
  <c r="Z410" i="8" s="1"/>
  <c r="V404" i="8"/>
  <c r="Y404" i="8" s="1"/>
  <c r="Z404" i="8" s="1"/>
  <c r="V398" i="8"/>
  <c r="Y398" i="8" s="1"/>
  <c r="Z398" i="8" s="1"/>
  <c r="V392" i="8"/>
  <c r="Y392" i="8" s="1"/>
  <c r="Z392" i="8" s="1"/>
  <c r="V383" i="8"/>
  <c r="Y383" i="8" s="1"/>
  <c r="Z383" i="8" s="1"/>
  <c r="V534" i="8"/>
  <c r="Y534" i="8" s="1"/>
  <c r="Z534" i="8" s="1"/>
  <c r="V485" i="8"/>
  <c r="Y485" i="8" s="1"/>
  <c r="Z485" i="8" s="1"/>
  <c r="V384" i="8"/>
  <c r="Y384" i="8" s="1"/>
  <c r="Z384" i="8" s="1"/>
  <c r="V529" i="8"/>
  <c r="Y529" i="8" s="1"/>
  <c r="Z529" i="8" s="1"/>
  <c r="V498" i="8"/>
  <c r="Y498" i="8" s="1"/>
  <c r="Z498" i="8" s="1"/>
  <c r="V465" i="8"/>
  <c r="Y465" i="8" s="1"/>
  <c r="Z465" i="8" s="1"/>
  <c r="V462" i="8"/>
  <c r="Y462" i="8" s="1"/>
  <c r="Z462" i="8" s="1"/>
  <c r="V459" i="8"/>
  <c r="Y459" i="8" s="1"/>
  <c r="Z459" i="8" s="1"/>
  <c r="V456" i="8"/>
  <c r="Y456" i="8" s="1"/>
  <c r="Z456" i="8" s="1"/>
  <c r="V453" i="8"/>
  <c r="Y453" i="8" s="1"/>
  <c r="Z453" i="8" s="1"/>
  <c r="V449" i="8"/>
  <c r="Y449" i="8" s="1"/>
  <c r="Z449" i="8" s="1"/>
  <c r="V445" i="8"/>
  <c r="Y445" i="8" s="1"/>
  <c r="Z445" i="8" s="1"/>
  <c r="V441" i="8"/>
  <c r="Y441" i="8" s="1"/>
  <c r="Z441" i="8" s="1"/>
  <c r="V437" i="8"/>
  <c r="Y437" i="8" s="1"/>
  <c r="Z437" i="8" s="1"/>
  <c r="V433" i="8"/>
  <c r="Y433" i="8" s="1"/>
  <c r="Z433" i="8" s="1"/>
  <c r="V429" i="8"/>
  <c r="Y429" i="8" s="1"/>
  <c r="Z429" i="8" s="1"/>
  <c r="V423" i="8"/>
  <c r="Y423" i="8" s="1"/>
  <c r="Z423" i="8" s="1"/>
  <c r="V417" i="8"/>
  <c r="Y417" i="8" s="1"/>
  <c r="Z417" i="8" s="1"/>
  <c r="V411" i="8"/>
  <c r="Y411" i="8" s="1"/>
  <c r="Z411" i="8" s="1"/>
  <c r="V405" i="8"/>
  <c r="Y405" i="8" s="1"/>
  <c r="Z405" i="8" s="1"/>
  <c r="V399" i="8"/>
  <c r="Y399" i="8" s="1"/>
  <c r="Z399" i="8" s="1"/>
  <c r="V393" i="8"/>
  <c r="Y393" i="8" s="1"/>
  <c r="Z393" i="8" s="1"/>
  <c r="V385" i="8"/>
  <c r="Y385" i="8" s="1"/>
  <c r="Z385" i="8" s="1"/>
  <c r="V488" i="8"/>
  <c r="Y488" i="8" s="1"/>
  <c r="Z488" i="8" s="1"/>
  <c r="V412" i="8"/>
  <c r="Y412" i="8" s="1"/>
  <c r="Z412" i="8" s="1"/>
  <c r="V394" i="8"/>
  <c r="Y394" i="8" s="1"/>
  <c r="Z394" i="8" s="1"/>
  <c r="V387" i="8"/>
  <c r="Y387" i="8" s="1"/>
  <c r="Z387" i="8" s="1"/>
  <c r="V497" i="8"/>
  <c r="Y497" i="8" s="1"/>
  <c r="Z497" i="8" s="1"/>
  <c r="V450" i="8"/>
  <c r="Y450" i="8" s="1"/>
  <c r="Z450" i="8" s="1"/>
  <c r="V446" i="8"/>
  <c r="Y446" i="8" s="1"/>
  <c r="Z446" i="8" s="1"/>
  <c r="V442" i="8"/>
  <c r="Y442" i="8" s="1"/>
  <c r="Z442" i="8" s="1"/>
  <c r="V438" i="8"/>
  <c r="Y438" i="8" s="1"/>
  <c r="Z438" i="8" s="1"/>
  <c r="V434" i="8"/>
  <c r="Y434" i="8" s="1"/>
  <c r="Z434" i="8" s="1"/>
  <c r="V430" i="8"/>
  <c r="Y430" i="8" s="1"/>
  <c r="Z430" i="8" s="1"/>
  <c r="V508" i="8"/>
  <c r="Y508" i="8" s="1"/>
  <c r="Z508" i="8" s="1"/>
  <c r="V463" i="8"/>
  <c r="Y463" i="8" s="1"/>
  <c r="Z463" i="8" s="1"/>
  <c r="V454" i="8"/>
  <c r="Y454" i="8" s="1"/>
  <c r="Z454" i="8" s="1"/>
  <c r="V419" i="8"/>
  <c r="Y419" i="8" s="1"/>
  <c r="Z419" i="8" s="1"/>
  <c r="V401" i="8"/>
  <c r="Y401" i="8" s="1"/>
  <c r="Z401" i="8" s="1"/>
  <c r="V478" i="8"/>
  <c r="Y478" i="8" s="1"/>
  <c r="Z478" i="8" s="1"/>
  <c r="V472" i="8"/>
  <c r="Y472" i="8" s="1"/>
  <c r="Z472" i="8" s="1"/>
  <c r="V386" i="8"/>
  <c r="Y386" i="8" s="1"/>
  <c r="Z386" i="8" s="1"/>
  <c r="V519" i="8"/>
  <c r="Y519" i="8" s="1"/>
  <c r="Z519" i="8" s="1"/>
  <c r="V505" i="8"/>
  <c r="Y505" i="8" s="1"/>
  <c r="Z505" i="8" s="1"/>
  <c r="V418" i="8"/>
  <c r="Y418" i="8" s="1"/>
  <c r="Z418" i="8" s="1"/>
  <c r="V400" i="8"/>
  <c r="Y400" i="8" s="1"/>
  <c r="Z400" i="8" s="1"/>
  <c r="V484" i="8"/>
  <c r="Y484" i="8" s="1"/>
  <c r="Z484" i="8" s="1"/>
  <c r="V504" i="8"/>
  <c r="Y504" i="8" s="1"/>
  <c r="Z504" i="8" s="1"/>
  <c r="V466" i="8"/>
  <c r="Y466" i="8" s="1"/>
  <c r="Z466" i="8" s="1"/>
  <c r="V457" i="8"/>
  <c r="Y457" i="8" s="1"/>
  <c r="Z457" i="8" s="1"/>
  <c r="V425" i="8"/>
  <c r="Y425" i="8" s="1"/>
  <c r="Z425" i="8" s="1"/>
  <c r="V407" i="8"/>
  <c r="Y407" i="8" s="1"/>
  <c r="Z407" i="8" s="1"/>
  <c r="V389" i="8"/>
  <c r="Y389" i="8" s="1"/>
  <c r="Z389" i="8" s="1"/>
  <c r="V482" i="8"/>
  <c r="Y482" i="8" s="1"/>
  <c r="Z482" i="8" s="1"/>
  <c r="V476" i="8"/>
  <c r="Y476" i="8" s="1"/>
  <c r="Z476" i="8" s="1"/>
  <c r="V470" i="8"/>
  <c r="Y470" i="8" s="1"/>
  <c r="Z470" i="8" s="1"/>
  <c r="V480" i="8"/>
  <c r="Y480" i="8" s="1"/>
  <c r="Z480" i="8" s="1"/>
  <c r="V424" i="8"/>
  <c r="Y424" i="8" s="1"/>
  <c r="Z424" i="8" s="1"/>
  <c r="V460" i="8"/>
  <c r="Y460" i="8" s="1"/>
  <c r="Z460" i="8" s="1"/>
  <c r="V413" i="8"/>
  <c r="Y413" i="8" s="1"/>
  <c r="Z413" i="8" s="1"/>
  <c r="V474" i="8"/>
  <c r="Y474" i="8" s="1"/>
  <c r="Z474" i="8" s="1"/>
  <c r="V388" i="8"/>
  <c r="Y388" i="8" s="1"/>
  <c r="Z388" i="8" s="1"/>
  <c r="V524" i="8"/>
  <c r="Y524" i="8" s="1"/>
  <c r="Z524" i="8" s="1"/>
  <c r="V514" i="8"/>
  <c r="Y514" i="8" s="1"/>
  <c r="Z514" i="8" s="1"/>
  <c r="V406" i="8"/>
  <c r="Y406" i="8" s="1"/>
  <c r="Z406" i="8" s="1"/>
  <c r="V468" i="8"/>
  <c r="Y468" i="8" s="1"/>
  <c r="Z468" i="8" s="1"/>
  <c r="V395" i="8"/>
  <c r="Y395" i="8" s="1"/>
  <c r="Z395" i="8" s="1"/>
  <c r="V617" i="6"/>
  <c r="Y617" i="6" s="1"/>
  <c r="Z617" i="6" s="1"/>
  <c r="V605" i="6"/>
  <c r="Y605" i="6" s="1"/>
  <c r="Z605" i="6" s="1"/>
  <c r="V611" i="6"/>
  <c r="Y611" i="6" s="1"/>
  <c r="Z611" i="6" s="1"/>
  <c r="V594" i="6"/>
  <c r="Y594" i="6" s="1"/>
  <c r="Z594" i="6" s="1"/>
  <c r="V582" i="6"/>
  <c r="Y582" i="6" s="1"/>
  <c r="Z582" i="6" s="1"/>
  <c r="V570" i="6"/>
  <c r="Y570" i="6" s="1"/>
  <c r="Z570" i="6" s="1"/>
  <c r="V558" i="6"/>
  <c r="Y558" i="6" s="1"/>
  <c r="Z558" i="6" s="1"/>
  <c r="V595" i="6"/>
  <c r="Y595" i="6" s="1"/>
  <c r="Z595" i="6" s="1"/>
  <c r="V583" i="6"/>
  <c r="Y583" i="6" s="1"/>
  <c r="Z583" i="6" s="1"/>
  <c r="V571" i="6"/>
  <c r="Y571" i="6" s="1"/>
  <c r="Z571" i="6" s="1"/>
  <c r="V559" i="6"/>
  <c r="Y559" i="6" s="1"/>
  <c r="Z559" i="6" s="1"/>
  <c r="V547" i="6"/>
  <c r="Y547" i="6" s="1"/>
  <c r="Z547" i="6" s="1"/>
  <c r="V546" i="6"/>
  <c r="Y546" i="6" s="1"/>
  <c r="Z546" i="6" s="1"/>
  <c r="V545" i="6"/>
  <c r="Y545" i="6" s="1"/>
  <c r="Z545" i="6" s="1"/>
  <c r="V544" i="6"/>
  <c r="Y544" i="6" s="1"/>
  <c r="Z544" i="6" s="1"/>
  <c r="V543" i="6"/>
  <c r="Y543" i="6" s="1"/>
  <c r="Z543" i="6" s="1"/>
  <c r="V542" i="6"/>
  <c r="Y542" i="6" s="1"/>
  <c r="Z542" i="6" s="1"/>
  <c r="V541" i="6"/>
  <c r="Y541" i="6" s="1"/>
  <c r="Z541" i="6" s="1"/>
  <c r="V540" i="6"/>
  <c r="Y540" i="6" s="1"/>
  <c r="Z540" i="6" s="1"/>
  <c r="V539" i="6"/>
  <c r="Y539" i="6" s="1"/>
  <c r="Z539" i="6" s="1"/>
  <c r="V538" i="6"/>
  <c r="Y538" i="6" s="1"/>
  <c r="Z538" i="6" s="1"/>
  <c r="V537" i="6"/>
  <c r="Y537" i="6" s="1"/>
  <c r="Z537" i="6" s="1"/>
  <c r="V536" i="6"/>
  <c r="Y536" i="6" s="1"/>
  <c r="Z536" i="6" s="1"/>
  <c r="V535" i="6"/>
  <c r="Y535" i="6" s="1"/>
  <c r="Z535" i="6" s="1"/>
  <c r="V534" i="6"/>
  <c r="Y534" i="6" s="1"/>
  <c r="Z534" i="6" s="1"/>
  <c r="V533" i="6"/>
  <c r="Y533" i="6" s="1"/>
  <c r="Z533" i="6" s="1"/>
  <c r="V532" i="6"/>
  <c r="Y532" i="6" s="1"/>
  <c r="Z532" i="6" s="1"/>
  <c r="V531" i="6"/>
  <c r="Y531" i="6" s="1"/>
  <c r="Z531" i="6" s="1"/>
  <c r="V530" i="6"/>
  <c r="Y530" i="6" s="1"/>
  <c r="Z530" i="6" s="1"/>
  <c r="V529" i="6"/>
  <c r="Y529" i="6" s="1"/>
  <c r="Z529" i="6" s="1"/>
  <c r="V528" i="6"/>
  <c r="Y528" i="6" s="1"/>
  <c r="Z528" i="6" s="1"/>
  <c r="V527" i="6"/>
  <c r="Y527" i="6" s="1"/>
  <c r="Z527" i="6" s="1"/>
  <c r="V526" i="6"/>
  <c r="Y526" i="6" s="1"/>
  <c r="Z526" i="6" s="1"/>
  <c r="V525" i="6"/>
  <c r="Y525" i="6" s="1"/>
  <c r="Z525" i="6" s="1"/>
  <c r="V524" i="6"/>
  <c r="Y524" i="6" s="1"/>
  <c r="Z524" i="6" s="1"/>
  <c r="V523" i="6"/>
  <c r="Y523" i="6" s="1"/>
  <c r="Z523" i="6" s="1"/>
  <c r="V522" i="6"/>
  <c r="Y522" i="6" s="1"/>
  <c r="Z522" i="6" s="1"/>
  <c r="V521" i="6"/>
  <c r="Y521" i="6" s="1"/>
  <c r="Z521" i="6" s="1"/>
  <c r="V520" i="6"/>
  <c r="Y520" i="6" s="1"/>
  <c r="Z520" i="6" s="1"/>
  <c r="V519" i="6"/>
  <c r="Y519" i="6" s="1"/>
  <c r="Z519" i="6" s="1"/>
  <c r="V518" i="6"/>
  <c r="Y518" i="6" s="1"/>
  <c r="Z518" i="6" s="1"/>
  <c r="V517" i="6"/>
  <c r="Y517" i="6" s="1"/>
  <c r="Z517" i="6" s="1"/>
  <c r="V516" i="6"/>
  <c r="Y516" i="6" s="1"/>
  <c r="Z516" i="6" s="1"/>
  <c r="V515" i="6"/>
  <c r="Y515" i="6" s="1"/>
  <c r="Z515" i="6" s="1"/>
  <c r="V514" i="6"/>
  <c r="Y514" i="6" s="1"/>
  <c r="Z514" i="6" s="1"/>
  <c r="V513" i="6"/>
  <c r="Y513" i="6" s="1"/>
  <c r="Z513" i="6" s="1"/>
  <c r="V512" i="6"/>
  <c r="Y512" i="6" s="1"/>
  <c r="Z512" i="6" s="1"/>
  <c r="V511" i="6"/>
  <c r="Y511" i="6" s="1"/>
  <c r="Z511" i="6" s="1"/>
  <c r="V510" i="6"/>
  <c r="Y510" i="6" s="1"/>
  <c r="Z510" i="6" s="1"/>
  <c r="V509" i="6"/>
  <c r="Y509" i="6" s="1"/>
  <c r="Z509" i="6" s="1"/>
  <c r="V508" i="6"/>
  <c r="Y508" i="6" s="1"/>
  <c r="Z508" i="6" s="1"/>
  <c r="V507" i="6"/>
  <c r="Y507" i="6" s="1"/>
  <c r="Z507" i="6" s="1"/>
  <c r="V506" i="6"/>
  <c r="Y506" i="6" s="1"/>
  <c r="Z506" i="6" s="1"/>
  <c r="V505" i="6"/>
  <c r="Y505" i="6" s="1"/>
  <c r="Z505" i="6" s="1"/>
  <c r="V504" i="6"/>
  <c r="Y504" i="6" s="1"/>
  <c r="Z504" i="6" s="1"/>
  <c r="V503" i="6"/>
  <c r="Y503" i="6" s="1"/>
  <c r="Z503" i="6" s="1"/>
  <c r="V502" i="6"/>
  <c r="Y502" i="6" s="1"/>
  <c r="Z502" i="6" s="1"/>
  <c r="V501" i="6"/>
  <c r="Y501" i="6" s="1"/>
  <c r="Z501" i="6" s="1"/>
  <c r="V500" i="6"/>
  <c r="Y500" i="6" s="1"/>
  <c r="Z500" i="6" s="1"/>
  <c r="V499" i="6"/>
  <c r="Y499" i="6" s="1"/>
  <c r="Z499" i="6" s="1"/>
  <c r="V498" i="6"/>
  <c r="Y498" i="6" s="1"/>
  <c r="Z498" i="6" s="1"/>
  <c r="V497" i="6"/>
  <c r="Y497" i="6" s="1"/>
  <c r="Z497" i="6" s="1"/>
  <c r="V496" i="6"/>
  <c r="Y496" i="6" s="1"/>
  <c r="Z496" i="6" s="1"/>
  <c r="V495" i="6"/>
  <c r="Y495" i="6" s="1"/>
  <c r="Z495" i="6" s="1"/>
  <c r="V494" i="6"/>
  <c r="Y494" i="6" s="1"/>
  <c r="Z494" i="6" s="1"/>
  <c r="V493" i="6"/>
  <c r="Y493" i="6" s="1"/>
  <c r="Z493" i="6" s="1"/>
  <c r="V492" i="6"/>
  <c r="Y492" i="6" s="1"/>
  <c r="Z492" i="6" s="1"/>
  <c r="V491" i="6"/>
  <c r="Y491" i="6" s="1"/>
  <c r="Z491" i="6" s="1"/>
  <c r="V490" i="6"/>
  <c r="Y490" i="6" s="1"/>
  <c r="Z490" i="6" s="1"/>
  <c r="V489" i="6"/>
  <c r="Y489" i="6" s="1"/>
  <c r="Z489" i="6" s="1"/>
  <c r="V488" i="6"/>
  <c r="Y488" i="6" s="1"/>
  <c r="Z488" i="6" s="1"/>
  <c r="V487" i="6"/>
  <c r="Y487" i="6" s="1"/>
  <c r="Z487" i="6" s="1"/>
  <c r="V486" i="6"/>
  <c r="Y486" i="6" s="1"/>
  <c r="Z486" i="6" s="1"/>
  <c r="V485" i="6"/>
  <c r="Y485" i="6" s="1"/>
  <c r="Z485" i="6" s="1"/>
  <c r="V484" i="6"/>
  <c r="Y484" i="6" s="1"/>
  <c r="Z484" i="6" s="1"/>
  <c r="V483" i="6"/>
  <c r="Y483" i="6" s="1"/>
  <c r="Z483" i="6" s="1"/>
  <c r="V482" i="6"/>
  <c r="Y482" i="6" s="1"/>
  <c r="Z482" i="6" s="1"/>
  <c r="V481" i="6"/>
  <c r="Y481" i="6" s="1"/>
  <c r="Z481" i="6" s="1"/>
  <c r="V480" i="6"/>
  <c r="Y480" i="6" s="1"/>
  <c r="Z480" i="6" s="1"/>
  <c r="V479" i="6"/>
  <c r="Y479" i="6" s="1"/>
  <c r="Z479" i="6" s="1"/>
  <c r="V478" i="6"/>
  <c r="Y478" i="6" s="1"/>
  <c r="Z478" i="6" s="1"/>
  <c r="V477" i="6"/>
  <c r="Y477" i="6" s="1"/>
  <c r="Z477" i="6" s="1"/>
  <c r="V476" i="6"/>
  <c r="Y476" i="6" s="1"/>
  <c r="Z476" i="6" s="1"/>
  <c r="V475" i="6"/>
  <c r="Y475" i="6" s="1"/>
  <c r="Z475" i="6" s="1"/>
  <c r="V474" i="6"/>
  <c r="Y474" i="6" s="1"/>
  <c r="Z474" i="6" s="1"/>
  <c r="V473" i="6"/>
  <c r="Y473" i="6" s="1"/>
  <c r="Z473" i="6" s="1"/>
  <c r="V472" i="6"/>
  <c r="Y472" i="6" s="1"/>
  <c r="Z472" i="6" s="1"/>
  <c r="V471" i="6"/>
  <c r="Y471" i="6" s="1"/>
  <c r="Z471" i="6" s="1"/>
  <c r="V470" i="6"/>
  <c r="Y470" i="6" s="1"/>
  <c r="Z470" i="6" s="1"/>
  <c r="V469" i="6"/>
  <c r="Y469" i="6" s="1"/>
  <c r="Z469" i="6" s="1"/>
  <c r="V468" i="6"/>
  <c r="Y468" i="6" s="1"/>
  <c r="Z468" i="6" s="1"/>
  <c r="V467" i="6"/>
  <c r="Y467" i="6" s="1"/>
  <c r="Z467" i="6" s="1"/>
  <c r="V466" i="6"/>
  <c r="Y466" i="6" s="1"/>
  <c r="Z466" i="6" s="1"/>
  <c r="V465" i="6"/>
  <c r="Y465" i="6" s="1"/>
  <c r="Z465" i="6" s="1"/>
  <c r="V612" i="6"/>
  <c r="Y612" i="6" s="1"/>
  <c r="Z612" i="6" s="1"/>
  <c r="V606" i="6"/>
  <c r="Y606" i="6" s="1"/>
  <c r="Z606" i="6" s="1"/>
  <c r="V596" i="6"/>
  <c r="Y596" i="6" s="1"/>
  <c r="Z596" i="6" s="1"/>
  <c r="V584" i="6"/>
  <c r="Y584" i="6" s="1"/>
  <c r="Z584" i="6" s="1"/>
  <c r="V572" i="6"/>
  <c r="Y572" i="6" s="1"/>
  <c r="Z572" i="6" s="1"/>
  <c r="V560" i="6"/>
  <c r="Y560" i="6" s="1"/>
  <c r="Z560" i="6" s="1"/>
  <c r="V548" i="6"/>
  <c r="Y548" i="6" s="1"/>
  <c r="Z548" i="6" s="1"/>
  <c r="V597" i="6"/>
  <c r="Y597" i="6" s="1"/>
  <c r="Z597" i="6" s="1"/>
  <c r="V585" i="6"/>
  <c r="Y585" i="6" s="1"/>
  <c r="Z585" i="6" s="1"/>
  <c r="V573" i="6"/>
  <c r="Y573" i="6" s="1"/>
  <c r="Z573" i="6" s="1"/>
  <c r="V561" i="6"/>
  <c r="Y561" i="6" s="1"/>
  <c r="Z561" i="6" s="1"/>
  <c r="V549" i="6"/>
  <c r="Y549" i="6" s="1"/>
  <c r="Z549" i="6" s="1"/>
  <c r="V613" i="6"/>
  <c r="Y613" i="6" s="1"/>
  <c r="Z613" i="6" s="1"/>
  <c r="V607" i="6"/>
  <c r="Y607" i="6" s="1"/>
  <c r="Z607" i="6" s="1"/>
  <c r="V598" i="6"/>
  <c r="Y598" i="6" s="1"/>
  <c r="Z598" i="6" s="1"/>
  <c r="V586" i="6"/>
  <c r="Y586" i="6" s="1"/>
  <c r="Z586" i="6" s="1"/>
  <c r="V574" i="6"/>
  <c r="Y574" i="6" s="1"/>
  <c r="Z574" i="6" s="1"/>
  <c r="V562" i="6"/>
  <c r="Y562" i="6" s="1"/>
  <c r="Z562" i="6" s="1"/>
  <c r="V550" i="6"/>
  <c r="Y550" i="6" s="1"/>
  <c r="Z550" i="6" s="1"/>
  <c r="V599" i="6"/>
  <c r="Y599" i="6" s="1"/>
  <c r="Z599" i="6" s="1"/>
  <c r="V587" i="6"/>
  <c r="Y587" i="6" s="1"/>
  <c r="Z587" i="6" s="1"/>
  <c r="V575" i="6"/>
  <c r="Y575" i="6" s="1"/>
  <c r="Z575" i="6" s="1"/>
  <c r="V563" i="6"/>
  <c r="Y563" i="6" s="1"/>
  <c r="Z563" i="6" s="1"/>
  <c r="V551" i="6"/>
  <c r="Y551" i="6" s="1"/>
  <c r="Z551" i="6" s="1"/>
  <c r="V614" i="6"/>
  <c r="Y614" i="6" s="1"/>
  <c r="Z614" i="6" s="1"/>
  <c r="V608" i="6"/>
  <c r="Y608" i="6" s="1"/>
  <c r="Z608" i="6" s="1"/>
  <c r="V600" i="6"/>
  <c r="Y600" i="6" s="1"/>
  <c r="Z600" i="6" s="1"/>
  <c r="V588" i="6"/>
  <c r="Y588" i="6" s="1"/>
  <c r="Z588" i="6" s="1"/>
  <c r="V576" i="6"/>
  <c r="Y576" i="6" s="1"/>
  <c r="Z576" i="6" s="1"/>
  <c r="V564" i="6"/>
  <c r="Y564" i="6" s="1"/>
  <c r="Z564" i="6" s="1"/>
  <c r="V552" i="6"/>
  <c r="Y552" i="6" s="1"/>
  <c r="Z552" i="6" s="1"/>
  <c r="V601" i="6"/>
  <c r="Y601" i="6" s="1"/>
  <c r="Z601" i="6" s="1"/>
  <c r="V589" i="6"/>
  <c r="Y589" i="6" s="1"/>
  <c r="Z589" i="6" s="1"/>
  <c r="V577" i="6"/>
  <c r="Y577" i="6" s="1"/>
  <c r="Z577" i="6" s="1"/>
  <c r="V565" i="6"/>
  <c r="Y565" i="6" s="1"/>
  <c r="Z565" i="6" s="1"/>
  <c r="V553" i="6"/>
  <c r="Y553" i="6" s="1"/>
  <c r="Z553" i="6" s="1"/>
  <c r="V591" i="6"/>
  <c r="Y591" i="6" s="1"/>
  <c r="Z591" i="6" s="1"/>
  <c r="V555" i="6"/>
  <c r="Y555" i="6" s="1"/>
  <c r="Z555" i="6" s="1"/>
  <c r="V462" i="6"/>
  <c r="Y462" i="6" s="1"/>
  <c r="Z462" i="6" s="1"/>
  <c r="V450" i="6"/>
  <c r="Y450" i="6" s="1"/>
  <c r="Z450" i="6" s="1"/>
  <c r="V438" i="6"/>
  <c r="Y438" i="6" s="1"/>
  <c r="Z438" i="6" s="1"/>
  <c r="V426" i="6"/>
  <c r="Y426" i="6" s="1"/>
  <c r="Z426" i="6" s="1"/>
  <c r="V414" i="6"/>
  <c r="Y414" i="6" s="1"/>
  <c r="Z414" i="6" s="1"/>
  <c r="V402" i="6"/>
  <c r="Y402" i="6" s="1"/>
  <c r="Z402" i="6" s="1"/>
  <c r="V568" i="6"/>
  <c r="Y568" i="6" s="1"/>
  <c r="Z568" i="6" s="1"/>
  <c r="V455" i="6"/>
  <c r="Y455" i="6" s="1"/>
  <c r="Z455" i="6" s="1"/>
  <c r="V443" i="6"/>
  <c r="Y443" i="6" s="1"/>
  <c r="Z443" i="6" s="1"/>
  <c r="V431" i="6"/>
  <c r="Y431" i="6" s="1"/>
  <c r="Z431" i="6" s="1"/>
  <c r="V419" i="6"/>
  <c r="Y419" i="6" s="1"/>
  <c r="Z419" i="6" s="1"/>
  <c r="V407" i="6"/>
  <c r="Y407" i="6" s="1"/>
  <c r="Z407" i="6" s="1"/>
  <c r="V395" i="6"/>
  <c r="Y395" i="6" s="1"/>
  <c r="Z395" i="6" s="1"/>
  <c r="V604" i="6"/>
  <c r="Y604" i="6" s="1"/>
  <c r="Z604" i="6" s="1"/>
  <c r="V581" i="6"/>
  <c r="Y581" i="6" s="1"/>
  <c r="Z581" i="6" s="1"/>
  <c r="V460" i="6"/>
  <c r="Y460" i="6" s="1"/>
  <c r="Z460" i="6" s="1"/>
  <c r="V448" i="6"/>
  <c r="Y448" i="6" s="1"/>
  <c r="Z448" i="6" s="1"/>
  <c r="V436" i="6"/>
  <c r="Y436" i="6" s="1"/>
  <c r="Z436" i="6" s="1"/>
  <c r="V424" i="6"/>
  <c r="Y424" i="6" s="1"/>
  <c r="Z424" i="6" s="1"/>
  <c r="V412" i="6"/>
  <c r="Y412" i="6" s="1"/>
  <c r="Z412" i="6" s="1"/>
  <c r="V400" i="6"/>
  <c r="Y400" i="6" s="1"/>
  <c r="Z400" i="6" s="1"/>
  <c r="V390" i="6"/>
  <c r="Y390" i="6" s="1"/>
  <c r="Z390" i="6" s="1"/>
  <c r="V387" i="6"/>
  <c r="Y387" i="6" s="1"/>
  <c r="Z387" i="6" s="1"/>
  <c r="V383" i="6"/>
  <c r="Y383" i="6" s="1"/>
  <c r="Z383" i="6" s="1"/>
  <c r="V379" i="6"/>
  <c r="Y379" i="6" s="1"/>
  <c r="Z379" i="6" s="1"/>
  <c r="V590" i="6"/>
  <c r="Y590" i="6" s="1"/>
  <c r="Z590" i="6" s="1"/>
  <c r="V554" i="6"/>
  <c r="Y554" i="6" s="1"/>
  <c r="Z554" i="6" s="1"/>
  <c r="V453" i="6"/>
  <c r="Y453" i="6" s="1"/>
  <c r="Z453" i="6" s="1"/>
  <c r="V441" i="6"/>
  <c r="Y441" i="6" s="1"/>
  <c r="Z441" i="6" s="1"/>
  <c r="V429" i="6"/>
  <c r="Y429" i="6" s="1"/>
  <c r="Z429" i="6" s="1"/>
  <c r="V417" i="6"/>
  <c r="Y417" i="6" s="1"/>
  <c r="Z417" i="6" s="1"/>
  <c r="V405" i="6"/>
  <c r="Y405" i="6" s="1"/>
  <c r="Z405" i="6" s="1"/>
  <c r="V393" i="6"/>
  <c r="Y393" i="6" s="1"/>
  <c r="Z393" i="6" s="1"/>
  <c r="V603" i="6"/>
  <c r="Y603" i="6" s="1"/>
  <c r="Z603" i="6" s="1"/>
  <c r="V567" i="6"/>
  <c r="Y567" i="6" s="1"/>
  <c r="Z567" i="6" s="1"/>
  <c r="V458" i="6"/>
  <c r="Y458" i="6" s="1"/>
  <c r="Z458" i="6" s="1"/>
  <c r="V446" i="6"/>
  <c r="Y446" i="6" s="1"/>
  <c r="Z446" i="6" s="1"/>
  <c r="V434" i="6"/>
  <c r="Y434" i="6" s="1"/>
  <c r="Z434" i="6" s="1"/>
  <c r="V422" i="6"/>
  <c r="Y422" i="6" s="1"/>
  <c r="Z422" i="6" s="1"/>
  <c r="V410" i="6"/>
  <c r="Y410" i="6" s="1"/>
  <c r="Z410" i="6" s="1"/>
  <c r="V398" i="6"/>
  <c r="Y398" i="6" s="1"/>
  <c r="Z398" i="6" s="1"/>
  <c r="V610" i="6"/>
  <c r="Y610" i="6" s="1"/>
  <c r="Z610" i="6" s="1"/>
  <c r="V580" i="6"/>
  <c r="Y580" i="6" s="1"/>
  <c r="Z580" i="6" s="1"/>
  <c r="V463" i="6"/>
  <c r="Y463" i="6" s="1"/>
  <c r="Z463" i="6" s="1"/>
  <c r="V451" i="6"/>
  <c r="Y451" i="6" s="1"/>
  <c r="Z451" i="6" s="1"/>
  <c r="V439" i="6"/>
  <c r="Y439" i="6" s="1"/>
  <c r="Z439" i="6" s="1"/>
  <c r="V427" i="6"/>
  <c r="Y427" i="6" s="1"/>
  <c r="Z427" i="6" s="1"/>
  <c r="V415" i="6"/>
  <c r="Y415" i="6" s="1"/>
  <c r="Z415" i="6" s="1"/>
  <c r="V403" i="6"/>
  <c r="Y403" i="6" s="1"/>
  <c r="Z403" i="6" s="1"/>
  <c r="V384" i="6"/>
  <c r="Y384" i="6" s="1"/>
  <c r="Z384" i="6" s="1"/>
  <c r="V380" i="6"/>
  <c r="Y380" i="6" s="1"/>
  <c r="Z380" i="6" s="1"/>
  <c r="V593" i="6"/>
  <c r="Y593" i="6" s="1"/>
  <c r="Z593" i="6" s="1"/>
  <c r="V557" i="6"/>
  <c r="Y557" i="6" s="1"/>
  <c r="Z557" i="6" s="1"/>
  <c r="V456" i="6"/>
  <c r="Y456" i="6" s="1"/>
  <c r="Z456" i="6" s="1"/>
  <c r="V444" i="6"/>
  <c r="Y444" i="6" s="1"/>
  <c r="Z444" i="6" s="1"/>
  <c r="V432" i="6"/>
  <c r="Y432" i="6" s="1"/>
  <c r="Z432" i="6" s="1"/>
  <c r="V420" i="6"/>
  <c r="Y420" i="6" s="1"/>
  <c r="Z420" i="6" s="1"/>
  <c r="V408" i="6"/>
  <c r="Y408" i="6" s="1"/>
  <c r="Z408" i="6" s="1"/>
  <c r="V396" i="6"/>
  <c r="Y396" i="6" s="1"/>
  <c r="Z396" i="6" s="1"/>
  <c r="V391" i="6"/>
  <c r="Y391" i="6" s="1"/>
  <c r="Z391" i="6" s="1"/>
  <c r="V388" i="6"/>
  <c r="Y388" i="6" s="1"/>
  <c r="Z388" i="6" s="1"/>
  <c r="V609" i="6"/>
  <c r="Y609" i="6" s="1"/>
  <c r="Z609" i="6" s="1"/>
  <c r="V602" i="6"/>
  <c r="Y602" i="6" s="1"/>
  <c r="Z602" i="6" s="1"/>
  <c r="V566" i="6"/>
  <c r="Y566" i="6" s="1"/>
  <c r="Z566" i="6" s="1"/>
  <c r="V461" i="6"/>
  <c r="Y461" i="6" s="1"/>
  <c r="Z461" i="6" s="1"/>
  <c r="V449" i="6"/>
  <c r="Y449" i="6" s="1"/>
  <c r="Z449" i="6" s="1"/>
  <c r="V437" i="6"/>
  <c r="Y437" i="6" s="1"/>
  <c r="Z437" i="6" s="1"/>
  <c r="V425" i="6"/>
  <c r="Y425" i="6" s="1"/>
  <c r="Z425" i="6" s="1"/>
  <c r="V413" i="6"/>
  <c r="Y413" i="6" s="1"/>
  <c r="Z413" i="6" s="1"/>
  <c r="V401" i="6"/>
  <c r="Y401" i="6" s="1"/>
  <c r="Z401" i="6" s="1"/>
  <c r="V579" i="6"/>
  <c r="Y579" i="6" s="1"/>
  <c r="Z579" i="6" s="1"/>
  <c r="V454" i="6"/>
  <c r="Y454" i="6" s="1"/>
  <c r="Z454" i="6" s="1"/>
  <c r="V442" i="6"/>
  <c r="Y442" i="6" s="1"/>
  <c r="Z442" i="6" s="1"/>
  <c r="V430" i="6"/>
  <c r="Y430" i="6" s="1"/>
  <c r="Z430" i="6" s="1"/>
  <c r="V418" i="6"/>
  <c r="Y418" i="6" s="1"/>
  <c r="Z418" i="6" s="1"/>
  <c r="V406" i="6"/>
  <c r="Y406" i="6" s="1"/>
  <c r="Z406" i="6" s="1"/>
  <c r="V394" i="6"/>
  <c r="Y394" i="6" s="1"/>
  <c r="Z394" i="6" s="1"/>
  <c r="V385" i="6"/>
  <c r="Y385" i="6" s="1"/>
  <c r="Z385" i="6" s="1"/>
  <c r="V381" i="6"/>
  <c r="Y381" i="6" s="1"/>
  <c r="Z381" i="6" s="1"/>
  <c r="H21" i="6"/>
  <c r="K21" i="6" s="1"/>
  <c r="L21" i="6" s="1"/>
  <c r="E56" i="9"/>
  <c r="C76" i="9" s="1"/>
  <c r="E56" i="7"/>
  <c r="AC855" i="8"/>
  <c r="AF855" i="8" s="1"/>
  <c r="AG855" i="8" s="1"/>
  <c r="AC843" i="8"/>
  <c r="AF843" i="8" s="1"/>
  <c r="AG843" i="8" s="1"/>
  <c r="AC831" i="8"/>
  <c r="AF831" i="8" s="1"/>
  <c r="AG831" i="8" s="1"/>
  <c r="AC856" i="8"/>
  <c r="AF856" i="8" s="1"/>
  <c r="AG856" i="8" s="1"/>
  <c r="AC844" i="8"/>
  <c r="AF844" i="8" s="1"/>
  <c r="AG844" i="8" s="1"/>
  <c r="AC832" i="8"/>
  <c r="AF832" i="8" s="1"/>
  <c r="AG832" i="8" s="1"/>
  <c r="AC857" i="8"/>
  <c r="AF857" i="8" s="1"/>
  <c r="AG857" i="8" s="1"/>
  <c r="AC845" i="8"/>
  <c r="AF845" i="8" s="1"/>
  <c r="AG845" i="8" s="1"/>
  <c r="AC833" i="8"/>
  <c r="AF833" i="8" s="1"/>
  <c r="AG833" i="8" s="1"/>
  <c r="AC858" i="8"/>
  <c r="AF858" i="8" s="1"/>
  <c r="AG858" i="8" s="1"/>
  <c r="AC846" i="8"/>
  <c r="AF846" i="8" s="1"/>
  <c r="AG846" i="8" s="1"/>
  <c r="AC834" i="8"/>
  <c r="AF834" i="8" s="1"/>
  <c r="AG834" i="8" s="1"/>
  <c r="AC859" i="8"/>
  <c r="AF859" i="8" s="1"/>
  <c r="AG859" i="8" s="1"/>
  <c r="AC847" i="8"/>
  <c r="AF847" i="8" s="1"/>
  <c r="AG847" i="8" s="1"/>
  <c r="AC835" i="8"/>
  <c r="AF835" i="8" s="1"/>
  <c r="AG835" i="8" s="1"/>
  <c r="AC860" i="8"/>
  <c r="AF860" i="8" s="1"/>
  <c r="AG860" i="8" s="1"/>
  <c r="AC848" i="8"/>
  <c r="AF848" i="8" s="1"/>
  <c r="AG848" i="8" s="1"/>
  <c r="AC836" i="8"/>
  <c r="AF836" i="8" s="1"/>
  <c r="AG836" i="8" s="1"/>
  <c r="AC861" i="8"/>
  <c r="AF861" i="8" s="1"/>
  <c r="AG861" i="8" s="1"/>
  <c r="AC849" i="8"/>
  <c r="AF849" i="8" s="1"/>
  <c r="AG849" i="8" s="1"/>
  <c r="AC837" i="8"/>
  <c r="AF837" i="8" s="1"/>
  <c r="AG837" i="8" s="1"/>
  <c r="AC862" i="8"/>
  <c r="AF862" i="8" s="1"/>
  <c r="AG862" i="8" s="1"/>
  <c r="AC850" i="8"/>
  <c r="AF850" i="8" s="1"/>
  <c r="AG850" i="8" s="1"/>
  <c r="AC838" i="8"/>
  <c r="AF838" i="8" s="1"/>
  <c r="AG838" i="8" s="1"/>
  <c r="AC851" i="8"/>
  <c r="AF851" i="8" s="1"/>
  <c r="AG851" i="8" s="1"/>
  <c r="AC864" i="8"/>
  <c r="AF864" i="8" s="1"/>
  <c r="AG864" i="8" s="1"/>
  <c r="AC841" i="8"/>
  <c r="AF841" i="8" s="1"/>
  <c r="AG841" i="8" s="1"/>
  <c r="AC854" i="8"/>
  <c r="AF854" i="8" s="1"/>
  <c r="AG854" i="8" s="1"/>
  <c r="AC863" i="8"/>
  <c r="AF863" i="8" s="1"/>
  <c r="AG863" i="8" s="1"/>
  <c r="AC829" i="8"/>
  <c r="AF829" i="8" s="1"/>
  <c r="AG829" i="8" s="1"/>
  <c r="AC827" i="8"/>
  <c r="AF827" i="8" s="1"/>
  <c r="AG827" i="8" s="1"/>
  <c r="AC840" i="8"/>
  <c r="AF840" i="8" s="1"/>
  <c r="AG840" i="8" s="1"/>
  <c r="AC853" i="8"/>
  <c r="AF853" i="8" s="1"/>
  <c r="AG853" i="8" s="1"/>
  <c r="AC839" i="8"/>
  <c r="AF839" i="8" s="1"/>
  <c r="AG839" i="8" s="1"/>
  <c r="AC852" i="8"/>
  <c r="AF852" i="8" s="1"/>
  <c r="AG852" i="8" s="1"/>
  <c r="AC830" i="8"/>
  <c r="AF830" i="8" s="1"/>
  <c r="AG830" i="8" s="1"/>
  <c r="AC828" i="8"/>
  <c r="AF828" i="8" s="1"/>
  <c r="AG828" i="8" s="1"/>
  <c r="AC842" i="8"/>
  <c r="AF842" i="8" s="1"/>
  <c r="AG842" i="8" s="1"/>
  <c r="AC853" i="6"/>
  <c r="AF853" i="6" s="1"/>
  <c r="AG853" i="6" s="1"/>
  <c r="AC841" i="6"/>
  <c r="AF841" i="6" s="1"/>
  <c r="AG841" i="6" s="1"/>
  <c r="AC829" i="6"/>
  <c r="AF829" i="6" s="1"/>
  <c r="AG829" i="6" s="1"/>
  <c r="AC859" i="6"/>
  <c r="AF859" i="6" s="1"/>
  <c r="AG859" i="6" s="1"/>
  <c r="AC847" i="6"/>
  <c r="AF847" i="6" s="1"/>
  <c r="AG847" i="6" s="1"/>
  <c r="AC835" i="6"/>
  <c r="AF835" i="6" s="1"/>
  <c r="AG835" i="6" s="1"/>
  <c r="AC864" i="6"/>
  <c r="AF864" i="6" s="1"/>
  <c r="AG864" i="6" s="1"/>
  <c r="AC860" i="6"/>
  <c r="AF860" i="6" s="1"/>
  <c r="AG860" i="6" s="1"/>
  <c r="AC843" i="6"/>
  <c r="AF843" i="6" s="1"/>
  <c r="AG843" i="6" s="1"/>
  <c r="AC854" i="6"/>
  <c r="AF854" i="6" s="1"/>
  <c r="AG854" i="6" s="1"/>
  <c r="AC844" i="6"/>
  <c r="AF844" i="6" s="1"/>
  <c r="AG844" i="6" s="1"/>
  <c r="AC861" i="6"/>
  <c r="AF861" i="6" s="1"/>
  <c r="AG861" i="6" s="1"/>
  <c r="AC834" i="6"/>
  <c r="AF834" i="6" s="1"/>
  <c r="AG834" i="6" s="1"/>
  <c r="AC831" i="6"/>
  <c r="AF831" i="6" s="1"/>
  <c r="AG831" i="6" s="1"/>
  <c r="AC851" i="6"/>
  <c r="AF851" i="6" s="1"/>
  <c r="AG851" i="6" s="1"/>
  <c r="AC848" i="6"/>
  <c r="AF848" i="6" s="1"/>
  <c r="AG848" i="6" s="1"/>
  <c r="AC858" i="6"/>
  <c r="AF858" i="6" s="1"/>
  <c r="AG858" i="6" s="1"/>
  <c r="AC838" i="6"/>
  <c r="AF838" i="6" s="1"/>
  <c r="AG838" i="6" s="1"/>
  <c r="AC828" i="6"/>
  <c r="AF828" i="6" s="1"/>
  <c r="AG828" i="6" s="1"/>
  <c r="AC855" i="6"/>
  <c r="AF855" i="6" s="1"/>
  <c r="AG855" i="6" s="1"/>
  <c r="AC845" i="6"/>
  <c r="AF845" i="6" s="1"/>
  <c r="AG845" i="6" s="1"/>
  <c r="AC862" i="6"/>
  <c r="AF862" i="6" s="1"/>
  <c r="AG862" i="6" s="1"/>
  <c r="AC833" i="6"/>
  <c r="AF833" i="6" s="1"/>
  <c r="AG833" i="6" s="1"/>
  <c r="AC842" i="6"/>
  <c r="AF842" i="6" s="1"/>
  <c r="AG842" i="6" s="1"/>
  <c r="AC840" i="6"/>
  <c r="AF840" i="6" s="1"/>
  <c r="AG840" i="6" s="1"/>
  <c r="AC857" i="6"/>
  <c r="AF857" i="6" s="1"/>
  <c r="AG857" i="6" s="1"/>
  <c r="AC832" i="6"/>
  <c r="AF832" i="6" s="1"/>
  <c r="AG832" i="6" s="1"/>
  <c r="AC830" i="6"/>
  <c r="AF830" i="6" s="1"/>
  <c r="AG830" i="6" s="1"/>
  <c r="AC849" i="6"/>
  <c r="AF849" i="6" s="1"/>
  <c r="AG849" i="6" s="1"/>
  <c r="AC839" i="6"/>
  <c r="AF839" i="6" s="1"/>
  <c r="AG839" i="6" s="1"/>
  <c r="AC837" i="6"/>
  <c r="AF837" i="6" s="1"/>
  <c r="AG837" i="6" s="1"/>
  <c r="AC856" i="6"/>
  <c r="AF856" i="6" s="1"/>
  <c r="AG856" i="6" s="1"/>
  <c r="AC827" i="6"/>
  <c r="AF827" i="6" s="1"/>
  <c r="AG827" i="6" s="1"/>
  <c r="AC850" i="6"/>
  <c r="AF850" i="6" s="1"/>
  <c r="AG850" i="6" s="1"/>
  <c r="AC863" i="6"/>
  <c r="AF863" i="6" s="1"/>
  <c r="AG863" i="6" s="1"/>
  <c r="AC846" i="6"/>
  <c r="AF846" i="6" s="1"/>
  <c r="AG846" i="6" s="1"/>
  <c r="AC836" i="6"/>
  <c r="AF836" i="6" s="1"/>
  <c r="AG836" i="6" s="1"/>
  <c r="E52" i="9"/>
  <c r="C72" i="9" s="1"/>
  <c r="E52" i="7"/>
  <c r="H2" i="6"/>
  <c r="K2" i="6" s="1"/>
  <c r="L2" i="6" s="1"/>
  <c r="H14" i="6"/>
  <c r="K14" i="6" s="1"/>
  <c r="L14" i="6" s="1"/>
  <c r="AC17" i="6"/>
  <c r="AF17" i="6" s="1"/>
  <c r="AG17" i="6" s="1"/>
  <c r="H86" i="6"/>
  <c r="K86" i="6" s="1"/>
  <c r="L86" i="6" s="1"/>
  <c r="H98" i="6"/>
  <c r="K98" i="6" s="1"/>
  <c r="L98" i="6" s="1"/>
  <c r="H110" i="6"/>
  <c r="K110" i="6" s="1"/>
  <c r="L110" i="6" s="1"/>
  <c r="H122" i="6"/>
  <c r="K122" i="6" s="1"/>
  <c r="L122" i="6" s="1"/>
  <c r="H134" i="6"/>
  <c r="K134" i="6" s="1"/>
  <c r="L134" i="6" s="1"/>
  <c r="H135" i="6"/>
  <c r="K135" i="6" s="1"/>
  <c r="L135" i="6" s="1"/>
  <c r="H143" i="6"/>
  <c r="K143" i="6" s="1"/>
  <c r="L143" i="6" s="1"/>
  <c r="H144" i="6"/>
  <c r="K144" i="6" s="1"/>
  <c r="L144" i="6" s="1"/>
  <c r="V167" i="6"/>
  <c r="Y167" i="6" s="1"/>
  <c r="Z167" i="6" s="1"/>
  <c r="O180" i="6"/>
  <c r="R180" i="6" s="1"/>
  <c r="S180" i="6" s="1"/>
  <c r="V208" i="6"/>
  <c r="Y208" i="6" s="1"/>
  <c r="Z208" i="6" s="1"/>
  <c r="V211" i="6"/>
  <c r="Y211" i="6" s="1"/>
  <c r="Z211" i="6" s="1"/>
  <c r="H213" i="6"/>
  <c r="K213" i="6" s="1"/>
  <c r="L213" i="6" s="1"/>
  <c r="V214" i="6"/>
  <c r="Y214" i="6" s="1"/>
  <c r="Z214" i="6" s="1"/>
  <c r="H219" i="6"/>
  <c r="K219" i="6" s="1"/>
  <c r="L219" i="6" s="1"/>
  <c r="V239" i="6"/>
  <c r="Y239" i="6" s="1"/>
  <c r="Z239" i="6" s="1"/>
  <c r="H241" i="6"/>
  <c r="K241" i="6" s="1"/>
  <c r="L241" i="6" s="1"/>
  <c r="H250" i="6"/>
  <c r="K250" i="6" s="1"/>
  <c r="L250" i="6" s="1"/>
  <c r="O253" i="6"/>
  <c r="R253" i="6" s="1"/>
  <c r="S253" i="6" s="1"/>
  <c r="H255" i="6"/>
  <c r="K255" i="6" s="1"/>
  <c r="L255" i="6" s="1"/>
  <c r="H257" i="6"/>
  <c r="K257" i="6" s="1"/>
  <c r="L257" i="6" s="1"/>
  <c r="H259" i="6"/>
  <c r="K259" i="6" s="1"/>
  <c r="L259" i="6" s="1"/>
  <c r="H261" i="6"/>
  <c r="K261" i="6" s="1"/>
  <c r="L261" i="6" s="1"/>
  <c r="H263" i="6"/>
  <c r="K263" i="6" s="1"/>
  <c r="L263" i="6" s="1"/>
  <c r="H267" i="6"/>
  <c r="K267" i="6" s="1"/>
  <c r="L267" i="6" s="1"/>
  <c r="H269" i="6"/>
  <c r="K269" i="6" s="1"/>
  <c r="L269" i="6" s="1"/>
  <c r="H271" i="6"/>
  <c r="K271" i="6" s="1"/>
  <c r="L271" i="6" s="1"/>
  <c r="H273" i="6"/>
  <c r="K273" i="6" s="1"/>
  <c r="L273" i="6" s="1"/>
  <c r="H275" i="6"/>
  <c r="K275" i="6" s="1"/>
  <c r="L275" i="6" s="1"/>
  <c r="H277" i="6"/>
  <c r="K277" i="6" s="1"/>
  <c r="L277" i="6" s="1"/>
  <c r="H279" i="6"/>
  <c r="K279" i="6" s="1"/>
  <c r="L279" i="6" s="1"/>
  <c r="H281" i="6"/>
  <c r="K281" i="6" s="1"/>
  <c r="L281" i="6" s="1"/>
  <c r="H283" i="6"/>
  <c r="K283" i="6" s="1"/>
  <c r="L283" i="6" s="1"/>
  <c r="H285" i="6"/>
  <c r="K285" i="6" s="1"/>
  <c r="L285" i="6" s="1"/>
  <c r="H287" i="6"/>
  <c r="K287" i="6" s="1"/>
  <c r="L287" i="6" s="1"/>
  <c r="H289" i="6"/>
  <c r="K289" i="6" s="1"/>
  <c r="L289" i="6" s="1"/>
  <c r="H291" i="6"/>
  <c r="K291" i="6" s="1"/>
  <c r="L291" i="6" s="1"/>
  <c r="H293" i="6"/>
  <c r="K293" i="6" s="1"/>
  <c r="L293" i="6" s="1"/>
  <c r="H295" i="6"/>
  <c r="K295" i="6" s="1"/>
  <c r="L295" i="6" s="1"/>
  <c r="H297" i="6"/>
  <c r="K297" i="6" s="1"/>
  <c r="L297" i="6" s="1"/>
  <c r="H299" i="6"/>
  <c r="K299" i="6" s="1"/>
  <c r="L299" i="6" s="1"/>
  <c r="H301" i="6"/>
  <c r="K301" i="6" s="1"/>
  <c r="L301" i="6" s="1"/>
  <c r="H303" i="6"/>
  <c r="K303" i="6" s="1"/>
  <c r="L303" i="6" s="1"/>
  <c r="H306" i="6"/>
  <c r="K306" i="6" s="1"/>
  <c r="L306" i="6" s="1"/>
  <c r="H310" i="6"/>
  <c r="K310" i="6" s="1"/>
  <c r="L310" i="6" s="1"/>
  <c r="H314" i="6"/>
  <c r="K314" i="6" s="1"/>
  <c r="L314" i="6" s="1"/>
  <c r="H318" i="6"/>
  <c r="K318" i="6" s="1"/>
  <c r="L318" i="6" s="1"/>
  <c r="H322" i="6"/>
  <c r="K322" i="6" s="1"/>
  <c r="L322" i="6" s="1"/>
  <c r="H326" i="6"/>
  <c r="K326" i="6" s="1"/>
  <c r="L326" i="6" s="1"/>
  <c r="V334" i="6"/>
  <c r="Y334" i="6" s="1"/>
  <c r="Z334" i="6" s="1"/>
  <c r="O343" i="6"/>
  <c r="R343" i="6" s="1"/>
  <c r="S343" i="6" s="1"/>
  <c r="H352" i="6"/>
  <c r="K352" i="6" s="1"/>
  <c r="L352" i="6" s="1"/>
  <c r="O381" i="6"/>
  <c r="R381" i="6" s="1"/>
  <c r="S381" i="6" s="1"/>
  <c r="V392" i="6"/>
  <c r="Y392" i="6" s="1"/>
  <c r="Z392" i="6" s="1"/>
  <c r="O399" i="6"/>
  <c r="R399" i="6" s="1"/>
  <c r="S399" i="6" s="1"/>
  <c r="H406" i="6"/>
  <c r="K406" i="6" s="1"/>
  <c r="L406" i="6" s="1"/>
  <c r="AC426" i="6"/>
  <c r="AF426" i="6" s="1"/>
  <c r="AG426" i="6" s="1"/>
  <c r="V440" i="6"/>
  <c r="Y440" i="6" s="1"/>
  <c r="Z440" i="6" s="1"/>
  <c r="O447" i="6"/>
  <c r="R447" i="6" s="1"/>
  <c r="S447" i="6" s="1"/>
  <c r="O468" i="6"/>
  <c r="R468" i="6" s="1"/>
  <c r="S468" i="6" s="1"/>
  <c r="O476" i="6"/>
  <c r="R476" i="6" s="1"/>
  <c r="S476" i="6" s="1"/>
  <c r="O484" i="6"/>
  <c r="R484" i="6" s="1"/>
  <c r="S484" i="6" s="1"/>
  <c r="O493" i="6"/>
  <c r="R493" i="6" s="1"/>
  <c r="S493" i="6" s="1"/>
  <c r="O579" i="6"/>
  <c r="R579" i="6" s="1"/>
  <c r="S579" i="6" s="1"/>
  <c r="AC852" i="6"/>
  <c r="AF852" i="6" s="1"/>
  <c r="AG852" i="6" s="1"/>
  <c r="H807" i="8"/>
  <c r="K807" i="8" s="1"/>
  <c r="L807" i="8" s="1"/>
  <c r="H806" i="8"/>
  <c r="K806" i="8" s="1"/>
  <c r="L806" i="8" s="1"/>
  <c r="H805" i="8"/>
  <c r="K805" i="8" s="1"/>
  <c r="L805" i="8" s="1"/>
  <c r="H804" i="8"/>
  <c r="K804" i="8" s="1"/>
  <c r="L804" i="8" s="1"/>
  <c r="H802" i="8"/>
  <c r="K802" i="8" s="1"/>
  <c r="L802" i="8" s="1"/>
  <c r="H801" i="8"/>
  <c r="K801" i="8" s="1"/>
  <c r="L801" i="8" s="1"/>
  <c r="H799" i="8"/>
  <c r="K799" i="8" s="1"/>
  <c r="L799" i="8" s="1"/>
  <c r="H797" i="8"/>
  <c r="K797" i="8" s="1"/>
  <c r="L797" i="8" s="1"/>
  <c r="H795" i="8"/>
  <c r="K795" i="8" s="1"/>
  <c r="L795" i="8" s="1"/>
  <c r="H793" i="8"/>
  <c r="K793" i="8" s="1"/>
  <c r="L793" i="8" s="1"/>
  <c r="H791" i="8"/>
  <c r="K791" i="8" s="1"/>
  <c r="L791" i="8" s="1"/>
  <c r="H789" i="8"/>
  <c r="K789" i="8" s="1"/>
  <c r="L789" i="8" s="1"/>
  <c r="H803" i="8"/>
  <c r="K803" i="8" s="1"/>
  <c r="L803" i="8" s="1"/>
  <c r="H792" i="8"/>
  <c r="K792" i="8" s="1"/>
  <c r="L792" i="8" s="1"/>
  <c r="H788" i="8"/>
  <c r="K788" i="8" s="1"/>
  <c r="L788" i="8" s="1"/>
  <c r="H798" i="8"/>
  <c r="K798" i="8" s="1"/>
  <c r="L798" i="8" s="1"/>
  <c r="H794" i="8"/>
  <c r="K794" i="8" s="1"/>
  <c r="L794" i="8" s="1"/>
  <c r="H790" i="8"/>
  <c r="K790" i="8" s="1"/>
  <c r="L790" i="8" s="1"/>
  <c r="H800" i="8"/>
  <c r="K800" i="8" s="1"/>
  <c r="L800" i="8" s="1"/>
  <c r="H796" i="8"/>
  <c r="K796" i="8" s="1"/>
  <c r="L796" i="8" s="1"/>
  <c r="H797" i="6"/>
  <c r="K797" i="6" s="1"/>
  <c r="L797" i="6" s="1"/>
  <c r="H803" i="6"/>
  <c r="K803" i="6" s="1"/>
  <c r="L803" i="6" s="1"/>
  <c r="H791" i="6"/>
  <c r="K791" i="6" s="1"/>
  <c r="L791" i="6" s="1"/>
  <c r="H789" i="6"/>
  <c r="K789" i="6" s="1"/>
  <c r="L789" i="6" s="1"/>
  <c r="H801" i="6"/>
  <c r="K801" i="6" s="1"/>
  <c r="L801" i="6" s="1"/>
  <c r="H793" i="6"/>
  <c r="K793" i="6" s="1"/>
  <c r="L793" i="6" s="1"/>
  <c r="H805" i="6"/>
  <c r="K805" i="6" s="1"/>
  <c r="L805" i="6" s="1"/>
  <c r="H794" i="6"/>
  <c r="K794" i="6" s="1"/>
  <c r="L794" i="6" s="1"/>
  <c r="H790" i="6"/>
  <c r="K790" i="6" s="1"/>
  <c r="L790" i="6" s="1"/>
  <c r="H806" i="6"/>
  <c r="K806" i="6" s="1"/>
  <c r="L806" i="6" s="1"/>
  <c r="H796" i="6"/>
  <c r="K796" i="6" s="1"/>
  <c r="L796" i="6" s="1"/>
  <c r="H799" i="6"/>
  <c r="K799" i="6" s="1"/>
  <c r="L799" i="6" s="1"/>
  <c r="H792" i="6"/>
  <c r="K792" i="6" s="1"/>
  <c r="L792" i="6" s="1"/>
  <c r="H788" i="6"/>
  <c r="K788" i="6" s="1"/>
  <c r="L788" i="6" s="1"/>
  <c r="H804" i="6"/>
  <c r="K804" i="6" s="1"/>
  <c r="L804" i="6" s="1"/>
  <c r="H802" i="6"/>
  <c r="K802" i="6" s="1"/>
  <c r="L802" i="6" s="1"/>
  <c r="H795" i="6"/>
  <c r="K795" i="6" s="1"/>
  <c r="L795" i="6" s="1"/>
  <c r="H798" i="6"/>
  <c r="K798" i="6" s="1"/>
  <c r="L798" i="6" s="1"/>
  <c r="H800" i="6"/>
  <c r="K800" i="6" s="1"/>
  <c r="L800" i="6" s="1"/>
  <c r="H807" i="6"/>
  <c r="K807" i="6" s="1"/>
  <c r="L807" i="6" s="1"/>
  <c r="E47" i="9"/>
  <c r="C67" i="9" s="1"/>
  <c r="E47" i="7"/>
  <c r="V165" i="6"/>
  <c r="Y165" i="6" s="1"/>
  <c r="Z165" i="6" s="1"/>
  <c r="AC10" i="4"/>
  <c r="AD10" i="4" s="1"/>
  <c r="L22" i="4"/>
  <c r="O377" i="8"/>
  <c r="R377" i="8" s="1"/>
  <c r="S377" i="8" s="1"/>
  <c r="O376" i="8"/>
  <c r="R376" i="8" s="1"/>
  <c r="S376" i="8" s="1"/>
  <c r="O375" i="8"/>
  <c r="R375" i="8" s="1"/>
  <c r="S375" i="8" s="1"/>
  <c r="O374" i="8"/>
  <c r="R374" i="8" s="1"/>
  <c r="S374" i="8" s="1"/>
  <c r="O373" i="8"/>
  <c r="R373" i="8" s="1"/>
  <c r="S373" i="8" s="1"/>
  <c r="O372" i="8"/>
  <c r="R372" i="8" s="1"/>
  <c r="S372" i="8" s="1"/>
  <c r="O371" i="8"/>
  <c r="R371" i="8" s="1"/>
  <c r="S371" i="8" s="1"/>
  <c r="O370" i="8"/>
  <c r="R370" i="8" s="1"/>
  <c r="S370" i="8" s="1"/>
  <c r="O369" i="8"/>
  <c r="R369" i="8" s="1"/>
  <c r="S369" i="8" s="1"/>
  <c r="O368" i="8"/>
  <c r="R368" i="8" s="1"/>
  <c r="S368" i="8" s="1"/>
  <c r="O367" i="8"/>
  <c r="R367" i="8" s="1"/>
  <c r="S367" i="8" s="1"/>
  <c r="O366" i="8"/>
  <c r="R366" i="8" s="1"/>
  <c r="S366" i="8" s="1"/>
  <c r="O365" i="8"/>
  <c r="R365" i="8" s="1"/>
  <c r="S365" i="8" s="1"/>
  <c r="O364" i="8"/>
  <c r="R364" i="8" s="1"/>
  <c r="S364" i="8" s="1"/>
  <c r="O363" i="8"/>
  <c r="R363" i="8" s="1"/>
  <c r="S363" i="8" s="1"/>
  <c r="O362" i="8"/>
  <c r="R362" i="8" s="1"/>
  <c r="S362" i="8" s="1"/>
  <c r="O361" i="8"/>
  <c r="R361" i="8" s="1"/>
  <c r="S361" i="8" s="1"/>
  <c r="O360" i="8"/>
  <c r="R360" i="8" s="1"/>
  <c r="S360" i="8" s="1"/>
  <c r="O359" i="8"/>
  <c r="R359" i="8" s="1"/>
  <c r="S359" i="8" s="1"/>
  <c r="O373" i="6"/>
  <c r="R373" i="6" s="1"/>
  <c r="S373" i="6" s="1"/>
  <c r="O367" i="6"/>
  <c r="R367" i="6" s="1"/>
  <c r="S367" i="6" s="1"/>
  <c r="O359" i="6"/>
  <c r="R359" i="6" s="1"/>
  <c r="S359" i="6" s="1"/>
  <c r="O374" i="6"/>
  <c r="R374" i="6" s="1"/>
  <c r="S374" i="6" s="1"/>
  <c r="O368" i="6"/>
  <c r="R368" i="6" s="1"/>
  <c r="S368" i="6" s="1"/>
  <c r="O360" i="6"/>
  <c r="R360" i="6" s="1"/>
  <c r="S360" i="6" s="1"/>
  <c r="O361" i="6"/>
  <c r="R361" i="6" s="1"/>
  <c r="S361" i="6" s="1"/>
  <c r="O375" i="6"/>
  <c r="R375" i="6" s="1"/>
  <c r="S375" i="6" s="1"/>
  <c r="O369" i="6"/>
  <c r="R369" i="6" s="1"/>
  <c r="S369" i="6" s="1"/>
  <c r="O362" i="6"/>
  <c r="R362" i="6" s="1"/>
  <c r="S362" i="6" s="1"/>
  <c r="O363" i="6"/>
  <c r="R363" i="6" s="1"/>
  <c r="S363" i="6" s="1"/>
  <c r="O376" i="6"/>
  <c r="R376" i="6" s="1"/>
  <c r="S376" i="6" s="1"/>
  <c r="O370" i="6"/>
  <c r="R370" i="6" s="1"/>
  <c r="S370" i="6" s="1"/>
  <c r="O364" i="6"/>
  <c r="R364" i="6" s="1"/>
  <c r="S364" i="6" s="1"/>
  <c r="V18" i="8"/>
  <c r="Y18" i="8" s="1"/>
  <c r="Z18" i="8" s="1"/>
  <c r="V17" i="8"/>
  <c r="Y17" i="8" s="1"/>
  <c r="Z17" i="8" s="1"/>
  <c r="V16" i="8"/>
  <c r="Y16" i="8" s="1"/>
  <c r="Z16" i="8" s="1"/>
  <c r="V15" i="8"/>
  <c r="Y15" i="8" s="1"/>
  <c r="Z15" i="8" s="1"/>
  <c r="V14" i="8"/>
  <c r="Y14" i="8" s="1"/>
  <c r="Z14" i="8" s="1"/>
  <c r="V13" i="8"/>
  <c r="Y13" i="8" s="1"/>
  <c r="Z13" i="8" s="1"/>
  <c r="V12" i="8"/>
  <c r="Y12" i="8" s="1"/>
  <c r="Z12" i="8" s="1"/>
  <c r="V11" i="8"/>
  <c r="Y11" i="8" s="1"/>
  <c r="Z11" i="8" s="1"/>
  <c r="V22" i="8"/>
  <c r="Y22" i="8" s="1"/>
  <c r="Z22" i="8" s="1"/>
  <c r="V10" i="8"/>
  <c r="Y10" i="8" s="1"/>
  <c r="Z10" i="8" s="1"/>
  <c r="V19" i="8"/>
  <c r="Y19" i="8" s="1"/>
  <c r="Z19" i="8" s="1"/>
  <c r="V21" i="8"/>
  <c r="Y21" i="8" s="1"/>
  <c r="Z21" i="8" s="1"/>
  <c r="V20" i="8"/>
  <c r="Y20" i="8" s="1"/>
  <c r="Z20" i="8" s="1"/>
  <c r="H614" i="8"/>
  <c r="K614" i="8" s="1"/>
  <c r="L614" i="8" s="1"/>
  <c r="H602" i="8"/>
  <c r="K602" i="8" s="1"/>
  <c r="L602" i="8" s="1"/>
  <c r="H590" i="8"/>
  <c r="K590" i="8" s="1"/>
  <c r="L590" i="8" s="1"/>
  <c r="H578" i="8"/>
  <c r="K578" i="8" s="1"/>
  <c r="L578" i="8" s="1"/>
  <c r="H566" i="8"/>
  <c r="K566" i="8" s="1"/>
  <c r="L566" i="8" s="1"/>
  <c r="H554" i="8"/>
  <c r="K554" i="8" s="1"/>
  <c r="L554" i="8" s="1"/>
  <c r="H615" i="8"/>
  <c r="K615" i="8" s="1"/>
  <c r="L615" i="8" s="1"/>
  <c r="H603" i="8"/>
  <c r="K603" i="8" s="1"/>
  <c r="L603" i="8" s="1"/>
  <c r="H591" i="8"/>
  <c r="K591" i="8" s="1"/>
  <c r="L591" i="8" s="1"/>
  <c r="H579" i="8"/>
  <c r="K579" i="8" s="1"/>
  <c r="L579" i="8" s="1"/>
  <c r="H567" i="8"/>
  <c r="K567" i="8" s="1"/>
  <c r="L567" i="8" s="1"/>
  <c r="H555" i="8"/>
  <c r="K555" i="8" s="1"/>
  <c r="L555" i="8" s="1"/>
  <c r="H543" i="8"/>
  <c r="K543" i="8" s="1"/>
  <c r="L543" i="8" s="1"/>
  <c r="H531" i="8"/>
  <c r="K531" i="8" s="1"/>
  <c r="L531" i="8" s="1"/>
  <c r="H519" i="8"/>
  <c r="K519" i="8" s="1"/>
  <c r="L519" i="8" s="1"/>
  <c r="H507" i="8"/>
  <c r="K507" i="8" s="1"/>
  <c r="L507" i="8" s="1"/>
  <c r="H616" i="8"/>
  <c r="K616" i="8" s="1"/>
  <c r="L616" i="8" s="1"/>
  <c r="H604" i="8"/>
  <c r="K604" i="8" s="1"/>
  <c r="L604" i="8" s="1"/>
  <c r="H592" i="8"/>
  <c r="K592" i="8" s="1"/>
  <c r="L592" i="8" s="1"/>
  <c r="H580" i="8"/>
  <c r="K580" i="8" s="1"/>
  <c r="L580" i="8" s="1"/>
  <c r="H568" i="8"/>
  <c r="K568" i="8" s="1"/>
  <c r="L568" i="8" s="1"/>
  <c r="H617" i="8"/>
  <c r="K617" i="8" s="1"/>
  <c r="L617" i="8" s="1"/>
  <c r="H605" i="8"/>
  <c r="K605" i="8" s="1"/>
  <c r="L605" i="8" s="1"/>
  <c r="H593" i="8"/>
  <c r="K593" i="8" s="1"/>
  <c r="L593" i="8" s="1"/>
  <c r="H581" i="8"/>
  <c r="K581" i="8" s="1"/>
  <c r="L581" i="8" s="1"/>
  <c r="H569" i="8"/>
  <c r="K569" i="8" s="1"/>
  <c r="L569" i="8" s="1"/>
  <c r="H557" i="8"/>
  <c r="K557" i="8" s="1"/>
  <c r="L557" i="8" s="1"/>
  <c r="H545" i="8"/>
  <c r="K545" i="8" s="1"/>
  <c r="L545" i="8" s="1"/>
  <c r="H533" i="8"/>
  <c r="K533" i="8" s="1"/>
  <c r="L533" i="8" s="1"/>
  <c r="H521" i="8"/>
  <c r="K521" i="8" s="1"/>
  <c r="L521" i="8" s="1"/>
  <c r="H509" i="8"/>
  <c r="K509" i="8" s="1"/>
  <c r="L509" i="8" s="1"/>
  <c r="H606" i="8"/>
  <c r="K606" i="8" s="1"/>
  <c r="L606" i="8" s="1"/>
  <c r="H594" i="8"/>
  <c r="K594" i="8" s="1"/>
  <c r="L594" i="8" s="1"/>
  <c r="H582" i="8"/>
  <c r="K582" i="8" s="1"/>
  <c r="L582" i="8" s="1"/>
  <c r="H570" i="8"/>
  <c r="K570" i="8" s="1"/>
  <c r="L570" i="8" s="1"/>
  <c r="H558" i="8"/>
  <c r="K558" i="8" s="1"/>
  <c r="L558" i="8" s="1"/>
  <c r="H607" i="8"/>
  <c r="K607" i="8" s="1"/>
  <c r="L607" i="8" s="1"/>
  <c r="H595" i="8"/>
  <c r="K595" i="8" s="1"/>
  <c r="L595" i="8" s="1"/>
  <c r="H583" i="8"/>
  <c r="K583" i="8" s="1"/>
  <c r="L583" i="8" s="1"/>
  <c r="H571" i="8"/>
  <c r="K571" i="8" s="1"/>
  <c r="L571" i="8" s="1"/>
  <c r="H608" i="8"/>
  <c r="K608" i="8" s="1"/>
  <c r="L608" i="8" s="1"/>
  <c r="H596" i="8"/>
  <c r="K596" i="8" s="1"/>
  <c r="L596" i="8" s="1"/>
  <c r="H584" i="8"/>
  <c r="K584" i="8" s="1"/>
  <c r="L584" i="8" s="1"/>
  <c r="H572" i="8"/>
  <c r="K572" i="8" s="1"/>
  <c r="L572" i="8" s="1"/>
  <c r="H609" i="8"/>
  <c r="K609" i="8" s="1"/>
  <c r="L609" i="8" s="1"/>
  <c r="H597" i="8"/>
  <c r="K597" i="8" s="1"/>
  <c r="L597" i="8" s="1"/>
  <c r="H585" i="8"/>
  <c r="K585" i="8" s="1"/>
  <c r="L585" i="8" s="1"/>
  <c r="H573" i="8"/>
  <c r="K573" i="8" s="1"/>
  <c r="L573" i="8" s="1"/>
  <c r="H561" i="8"/>
  <c r="K561" i="8" s="1"/>
  <c r="L561" i="8" s="1"/>
  <c r="H549" i="8"/>
  <c r="K549" i="8" s="1"/>
  <c r="L549" i="8" s="1"/>
  <c r="H610" i="8"/>
  <c r="K610" i="8" s="1"/>
  <c r="L610" i="8" s="1"/>
  <c r="H598" i="8"/>
  <c r="K598" i="8" s="1"/>
  <c r="L598" i="8" s="1"/>
  <c r="H586" i="8"/>
  <c r="K586" i="8" s="1"/>
  <c r="L586" i="8" s="1"/>
  <c r="H574" i="8"/>
  <c r="K574" i="8" s="1"/>
  <c r="L574" i="8" s="1"/>
  <c r="H562" i="8"/>
  <c r="K562" i="8" s="1"/>
  <c r="L562" i="8" s="1"/>
  <c r="H550" i="8"/>
  <c r="K550" i="8" s="1"/>
  <c r="L550" i="8" s="1"/>
  <c r="H538" i="8"/>
  <c r="K538" i="8" s="1"/>
  <c r="L538" i="8" s="1"/>
  <c r="H526" i="8"/>
  <c r="K526" i="8" s="1"/>
  <c r="L526" i="8" s="1"/>
  <c r="H514" i="8"/>
  <c r="K514" i="8" s="1"/>
  <c r="L514" i="8" s="1"/>
  <c r="H611" i="8"/>
  <c r="K611" i="8" s="1"/>
  <c r="L611" i="8" s="1"/>
  <c r="H599" i="8"/>
  <c r="K599" i="8" s="1"/>
  <c r="L599" i="8" s="1"/>
  <c r="H587" i="8"/>
  <c r="K587" i="8" s="1"/>
  <c r="L587" i="8" s="1"/>
  <c r="H575" i="8"/>
  <c r="K575" i="8" s="1"/>
  <c r="L575" i="8" s="1"/>
  <c r="H563" i="8"/>
  <c r="K563" i="8" s="1"/>
  <c r="L563" i="8" s="1"/>
  <c r="H551" i="8"/>
  <c r="K551" i="8" s="1"/>
  <c r="L551" i="8" s="1"/>
  <c r="H539" i="8"/>
  <c r="K539" i="8" s="1"/>
  <c r="L539" i="8" s="1"/>
  <c r="H527" i="8"/>
  <c r="K527" i="8" s="1"/>
  <c r="L527" i="8" s="1"/>
  <c r="H515" i="8"/>
  <c r="K515" i="8" s="1"/>
  <c r="L515" i="8" s="1"/>
  <c r="H553" i="8"/>
  <c r="K553" i="8" s="1"/>
  <c r="L553" i="8" s="1"/>
  <c r="H534" i="8"/>
  <c r="K534" i="8" s="1"/>
  <c r="L534" i="8" s="1"/>
  <c r="H516" i="8"/>
  <c r="K516" i="8" s="1"/>
  <c r="L516" i="8" s="1"/>
  <c r="H495" i="8"/>
  <c r="K495" i="8" s="1"/>
  <c r="L495" i="8" s="1"/>
  <c r="H577" i="8"/>
  <c r="K577" i="8" s="1"/>
  <c r="L577" i="8" s="1"/>
  <c r="H560" i="8"/>
  <c r="K560" i="8" s="1"/>
  <c r="L560" i="8" s="1"/>
  <c r="H544" i="8"/>
  <c r="K544" i="8" s="1"/>
  <c r="L544" i="8" s="1"/>
  <c r="H529" i="8"/>
  <c r="K529" i="8" s="1"/>
  <c r="L529" i="8" s="1"/>
  <c r="H511" i="8"/>
  <c r="K511" i="8" s="1"/>
  <c r="L511" i="8" s="1"/>
  <c r="H508" i="8"/>
  <c r="K508" i="8" s="1"/>
  <c r="L508" i="8" s="1"/>
  <c r="H503" i="8"/>
  <c r="K503" i="8" s="1"/>
  <c r="L503" i="8" s="1"/>
  <c r="H496" i="8"/>
  <c r="K496" i="8" s="1"/>
  <c r="L496" i="8" s="1"/>
  <c r="H576" i="8"/>
  <c r="K576" i="8" s="1"/>
  <c r="L576" i="8" s="1"/>
  <c r="H546" i="8"/>
  <c r="K546" i="8" s="1"/>
  <c r="L546" i="8" s="1"/>
  <c r="H542" i="8"/>
  <c r="K542" i="8" s="1"/>
  <c r="L542" i="8" s="1"/>
  <c r="H524" i="8"/>
  <c r="K524" i="8" s="1"/>
  <c r="L524" i="8" s="1"/>
  <c r="H497" i="8"/>
  <c r="K497" i="8" s="1"/>
  <c r="L497" i="8" s="1"/>
  <c r="H485" i="8"/>
  <c r="K485" i="8" s="1"/>
  <c r="L485" i="8" s="1"/>
  <c r="H484" i="8"/>
  <c r="K484" i="8" s="1"/>
  <c r="L484" i="8" s="1"/>
  <c r="H483" i="8"/>
  <c r="K483" i="8" s="1"/>
  <c r="L483" i="8" s="1"/>
  <c r="H482" i="8"/>
  <c r="K482" i="8" s="1"/>
  <c r="L482" i="8" s="1"/>
  <c r="H481" i="8"/>
  <c r="K481" i="8" s="1"/>
  <c r="L481" i="8" s="1"/>
  <c r="H480" i="8"/>
  <c r="K480" i="8" s="1"/>
  <c r="L480" i="8" s="1"/>
  <c r="H479" i="8"/>
  <c r="K479" i="8" s="1"/>
  <c r="L479" i="8" s="1"/>
  <c r="H478" i="8"/>
  <c r="K478" i="8" s="1"/>
  <c r="L478" i="8" s="1"/>
  <c r="H477" i="8"/>
  <c r="K477" i="8" s="1"/>
  <c r="L477" i="8" s="1"/>
  <c r="H476" i="8"/>
  <c r="K476" i="8" s="1"/>
  <c r="L476" i="8" s="1"/>
  <c r="H475" i="8"/>
  <c r="K475" i="8" s="1"/>
  <c r="L475" i="8" s="1"/>
  <c r="H474" i="8"/>
  <c r="K474" i="8" s="1"/>
  <c r="L474" i="8" s="1"/>
  <c r="H473" i="8"/>
  <c r="K473" i="8" s="1"/>
  <c r="L473" i="8" s="1"/>
  <c r="H472" i="8"/>
  <c r="K472" i="8" s="1"/>
  <c r="L472" i="8" s="1"/>
  <c r="H471" i="8"/>
  <c r="K471" i="8" s="1"/>
  <c r="L471" i="8" s="1"/>
  <c r="H470" i="8"/>
  <c r="K470" i="8" s="1"/>
  <c r="L470" i="8" s="1"/>
  <c r="H469" i="8"/>
  <c r="K469" i="8" s="1"/>
  <c r="L469" i="8" s="1"/>
  <c r="H589" i="8"/>
  <c r="K589" i="8" s="1"/>
  <c r="L589" i="8" s="1"/>
  <c r="H537" i="8"/>
  <c r="K537" i="8" s="1"/>
  <c r="L537" i="8" s="1"/>
  <c r="H532" i="8"/>
  <c r="K532" i="8" s="1"/>
  <c r="L532" i="8" s="1"/>
  <c r="H504" i="8"/>
  <c r="K504" i="8" s="1"/>
  <c r="L504" i="8" s="1"/>
  <c r="H498" i="8"/>
  <c r="K498" i="8" s="1"/>
  <c r="L498" i="8" s="1"/>
  <c r="H486" i="8"/>
  <c r="K486" i="8" s="1"/>
  <c r="L486" i="8" s="1"/>
  <c r="H588" i="8"/>
  <c r="K588" i="8" s="1"/>
  <c r="L588" i="8" s="1"/>
  <c r="H559" i="8"/>
  <c r="K559" i="8" s="1"/>
  <c r="L559" i="8" s="1"/>
  <c r="H548" i="8"/>
  <c r="K548" i="8" s="1"/>
  <c r="L548" i="8" s="1"/>
  <c r="H540" i="8"/>
  <c r="K540" i="8" s="1"/>
  <c r="L540" i="8" s="1"/>
  <c r="H522" i="8"/>
  <c r="K522" i="8" s="1"/>
  <c r="L522" i="8" s="1"/>
  <c r="H487" i="8"/>
  <c r="K487" i="8" s="1"/>
  <c r="L487" i="8" s="1"/>
  <c r="H601" i="8"/>
  <c r="K601" i="8" s="1"/>
  <c r="L601" i="8" s="1"/>
  <c r="H552" i="8"/>
  <c r="K552" i="8" s="1"/>
  <c r="L552" i="8" s="1"/>
  <c r="H535" i="8"/>
  <c r="K535" i="8" s="1"/>
  <c r="L535" i="8" s="1"/>
  <c r="H517" i="8"/>
  <c r="K517" i="8" s="1"/>
  <c r="L517" i="8" s="1"/>
  <c r="H505" i="8"/>
  <c r="K505" i="8" s="1"/>
  <c r="L505" i="8" s="1"/>
  <c r="H499" i="8"/>
  <c r="K499" i="8" s="1"/>
  <c r="L499" i="8" s="1"/>
  <c r="H488" i="8"/>
  <c r="K488" i="8" s="1"/>
  <c r="L488" i="8" s="1"/>
  <c r="H600" i="8"/>
  <c r="K600" i="8" s="1"/>
  <c r="L600" i="8" s="1"/>
  <c r="H530" i="8"/>
  <c r="K530" i="8" s="1"/>
  <c r="L530" i="8" s="1"/>
  <c r="H512" i="8"/>
  <c r="K512" i="8" s="1"/>
  <c r="L512" i="8" s="1"/>
  <c r="H489" i="8"/>
  <c r="K489" i="8" s="1"/>
  <c r="L489" i="8" s="1"/>
  <c r="H613" i="8"/>
  <c r="K613" i="8" s="1"/>
  <c r="L613" i="8" s="1"/>
  <c r="H565" i="8"/>
  <c r="K565" i="8" s="1"/>
  <c r="L565" i="8" s="1"/>
  <c r="H556" i="8"/>
  <c r="K556" i="8" s="1"/>
  <c r="L556" i="8" s="1"/>
  <c r="H525" i="8"/>
  <c r="K525" i="8" s="1"/>
  <c r="L525" i="8" s="1"/>
  <c r="H520" i="8"/>
  <c r="K520" i="8" s="1"/>
  <c r="L520" i="8" s="1"/>
  <c r="H506" i="8"/>
  <c r="K506" i="8" s="1"/>
  <c r="L506" i="8" s="1"/>
  <c r="H500" i="8"/>
  <c r="K500" i="8" s="1"/>
  <c r="L500" i="8" s="1"/>
  <c r="H490" i="8"/>
  <c r="K490" i="8" s="1"/>
  <c r="L490" i="8" s="1"/>
  <c r="H564" i="8"/>
  <c r="K564" i="8" s="1"/>
  <c r="L564" i="8" s="1"/>
  <c r="H518" i="8"/>
  <c r="K518" i="8" s="1"/>
  <c r="L518" i="8" s="1"/>
  <c r="H468" i="8"/>
  <c r="K468" i="8" s="1"/>
  <c r="L468" i="8" s="1"/>
  <c r="H453" i="8"/>
  <c r="K453" i="8" s="1"/>
  <c r="L453" i="8" s="1"/>
  <c r="H449" i="8"/>
  <c r="K449" i="8" s="1"/>
  <c r="L449" i="8" s="1"/>
  <c r="H445" i="8"/>
  <c r="K445" i="8" s="1"/>
  <c r="L445" i="8" s="1"/>
  <c r="H441" i="8"/>
  <c r="K441" i="8" s="1"/>
  <c r="L441" i="8" s="1"/>
  <c r="H437" i="8"/>
  <c r="K437" i="8" s="1"/>
  <c r="L437" i="8" s="1"/>
  <c r="H433" i="8"/>
  <c r="K433" i="8" s="1"/>
  <c r="L433" i="8" s="1"/>
  <c r="H429" i="8"/>
  <c r="K429" i="8" s="1"/>
  <c r="L429" i="8" s="1"/>
  <c r="H423" i="8"/>
  <c r="K423" i="8" s="1"/>
  <c r="L423" i="8" s="1"/>
  <c r="H417" i="8"/>
  <c r="K417" i="8" s="1"/>
  <c r="L417" i="8" s="1"/>
  <c r="H411" i="8"/>
  <c r="K411" i="8" s="1"/>
  <c r="L411" i="8" s="1"/>
  <c r="H405" i="8"/>
  <c r="K405" i="8" s="1"/>
  <c r="L405" i="8" s="1"/>
  <c r="H399" i="8"/>
  <c r="K399" i="8" s="1"/>
  <c r="L399" i="8" s="1"/>
  <c r="H393" i="8"/>
  <c r="K393" i="8" s="1"/>
  <c r="L393" i="8" s="1"/>
  <c r="H384" i="8"/>
  <c r="K384" i="8" s="1"/>
  <c r="L384" i="8" s="1"/>
  <c r="H513" i="8"/>
  <c r="K513" i="8" s="1"/>
  <c r="L513" i="8" s="1"/>
  <c r="H494" i="8"/>
  <c r="K494" i="8" s="1"/>
  <c r="L494" i="8" s="1"/>
  <c r="H385" i="8"/>
  <c r="K385" i="8" s="1"/>
  <c r="L385" i="8" s="1"/>
  <c r="H612" i="8"/>
  <c r="K612" i="8" s="1"/>
  <c r="L612" i="8" s="1"/>
  <c r="H424" i="8"/>
  <c r="K424" i="8" s="1"/>
  <c r="L424" i="8" s="1"/>
  <c r="H418" i="8"/>
  <c r="K418" i="8" s="1"/>
  <c r="L418" i="8" s="1"/>
  <c r="H412" i="8"/>
  <c r="K412" i="8" s="1"/>
  <c r="L412" i="8" s="1"/>
  <c r="H406" i="8"/>
  <c r="K406" i="8" s="1"/>
  <c r="L406" i="8" s="1"/>
  <c r="H400" i="8"/>
  <c r="K400" i="8" s="1"/>
  <c r="L400" i="8" s="1"/>
  <c r="H394" i="8"/>
  <c r="K394" i="8" s="1"/>
  <c r="L394" i="8" s="1"/>
  <c r="H386" i="8"/>
  <c r="K386" i="8" s="1"/>
  <c r="L386" i="8" s="1"/>
  <c r="H547" i="8"/>
  <c r="K547" i="8" s="1"/>
  <c r="L547" i="8" s="1"/>
  <c r="H541" i="8"/>
  <c r="K541" i="8" s="1"/>
  <c r="L541" i="8" s="1"/>
  <c r="H466" i="8"/>
  <c r="K466" i="8" s="1"/>
  <c r="L466" i="8" s="1"/>
  <c r="H463" i="8"/>
  <c r="K463" i="8" s="1"/>
  <c r="L463" i="8" s="1"/>
  <c r="H460" i="8"/>
  <c r="K460" i="8" s="1"/>
  <c r="L460" i="8" s="1"/>
  <c r="H457" i="8"/>
  <c r="K457" i="8" s="1"/>
  <c r="L457" i="8" s="1"/>
  <c r="H454" i="8"/>
  <c r="K454" i="8" s="1"/>
  <c r="L454" i="8" s="1"/>
  <c r="H450" i="8"/>
  <c r="K450" i="8" s="1"/>
  <c r="L450" i="8" s="1"/>
  <c r="H446" i="8"/>
  <c r="K446" i="8" s="1"/>
  <c r="L446" i="8" s="1"/>
  <c r="H442" i="8"/>
  <c r="K442" i="8" s="1"/>
  <c r="L442" i="8" s="1"/>
  <c r="H438" i="8"/>
  <c r="K438" i="8" s="1"/>
  <c r="L438" i="8" s="1"/>
  <c r="H434" i="8"/>
  <c r="K434" i="8" s="1"/>
  <c r="L434" i="8" s="1"/>
  <c r="H430" i="8"/>
  <c r="K430" i="8" s="1"/>
  <c r="L430" i="8" s="1"/>
  <c r="H387" i="8"/>
  <c r="K387" i="8" s="1"/>
  <c r="L387" i="8" s="1"/>
  <c r="H536" i="8"/>
  <c r="K536" i="8" s="1"/>
  <c r="L536" i="8" s="1"/>
  <c r="H493" i="8"/>
  <c r="K493" i="8" s="1"/>
  <c r="L493" i="8" s="1"/>
  <c r="H425" i="8"/>
  <c r="K425" i="8" s="1"/>
  <c r="L425" i="8" s="1"/>
  <c r="H419" i="8"/>
  <c r="K419" i="8" s="1"/>
  <c r="L419" i="8" s="1"/>
  <c r="H413" i="8"/>
  <c r="K413" i="8" s="1"/>
  <c r="L413" i="8" s="1"/>
  <c r="H407" i="8"/>
  <c r="K407" i="8" s="1"/>
  <c r="L407" i="8" s="1"/>
  <c r="H401" i="8"/>
  <c r="K401" i="8" s="1"/>
  <c r="L401" i="8" s="1"/>
  <c r="H395" i="8"/>
  <c r="K395" i="8" s="1"/>
  <c r="L395" i="8" s="1"/>
  <c r="H388" i="8"/>
  <c r="K388" i="8" s="1"/>
  <c r="L388" i="8" s="1"/>
  <c r="H389" i="8"/>
  <c r="K389" i="8" s="1"/>
  <c r="L389" i="8" s="1"/>
  <c r="H510" i="8"/>
  <c r="K510" i="8" s="1"/>
  <c r="L510" i="8" s="1"/>
  <c r="H451" i="8"/>
  <c r="K451" i="8" s="1"/>
  <c r="L451" i="8" s="1"/>
  <c r="H447" i="8"/>
  <c r="K447" i="8" s="1"/>
  <c r="L447" i="8" s="1"/>
  <c r="H443" i="8"/>
  <c r="K443" i="8" s="1"/>
  <c r="L443" i="8" s="1"/>
  <c r="H439" i="8"/>
  <c r="K439" i="8" s="1"/>
  <c r="L439" i="8" s="1"/>
  <c r="H435" i="8"/>
  <c r="K435" i="8" s="1"/>
  <c r="L435" i="8" s="1"/>
  <c r="H431" i="8"/>
  <c r="K431" i="8" s="1"/>
  <c r="L431" i="8" s="1"/>
  <c r="H426" i="8"/>
  <c r="K426" i="8" s="1"/>
  <c r="L426" i="8" s="1"/>
  <c r="H420" i="8"/>
  <c r="K420" i="8" s="1"/>
  <c r="L420" i="8" s="1"/>
  <c r="H414" i="8"/>
  <c r="K414" i="8" s="1"/>
  <c r="L414" i="8" s="1"/>
  <c r="H408" i="8"/>
  <c r="K408" i="8" s="1"/>
  <c r="L408" i="8" s="1"/>
  <c r="H402" i="8"/>
  <c r="K402" i="8" s="1"/>
  <c r="L402" i="8" s="1"/>
  <c r="H396" i="8"/>
  <c r="K396" i="8" s="1"/>
  <c r="L396" i="8" s="1"/>
  <c r="H390" i="8"/>
  <c r="K390" i="8" s="1"/>
  <c r="L390" i="8" s="1"/>
  <c r="H378" i="8"/>
  <c r="K378" i="8" s="1"/>
  <c r="L378" i="8" s="1"/>
  <c r="H492" i="8"/>
  <c r="K492" i="8" s="1"/>
  <c r="L492" i="8" s="1"/>
  <c r="H467" i="8"/>
  <c r="K467" i="8" s="1"/>
  <c r="L467" i="8" s="1"/>
  <c r="H464" i="8"/>
  <c r="K464" i="8" s="1"/>
  <c r="L464" i="8" s="1"/>
  <c r="H461" i="8"/>
  <c r="K461" i="8" s="1"/>
  <c r="L461" i="8" s="1"/>
  <c r="H458" i="8"/>
  <c r="K458" i="8" s="1"/>
  <c r="L458" i="8" s="1"/>
  <c r="H455" i="8"/>
  <c r="K455" i="8" s="1"/>
  <c r="L455" i="8" s="1"/>
  <c r="H379" i="8"/>
  <c r="K379" i="8" s="1"/>
  <c r="L379" i="8" s="1"/>
  <c r="H381" i="8"/>
  <c r="K381" i="8" s="1"/>
  <c r="L381" i="8" s="1"/>
  <c r="H416" i="8"/>
  <c r="K416" i="8" s="1"/>
  <c r="L416" i="8" s="1"/>
  <c r="H398" i="8"/>
  <c r="K398" i="8" s="1"/>
  <c r="L398" i="8" s="1"/>
  <c r="H523" i="8"/>
  <c r="K523" i="8" s="1"/>
  <c r="L523" i="8" s="1"/>
  <c r="H459" i="8"/>
  <c r="K459" i="8" s="1"/>
  <c r="L459" i="8" s="1"/>
  <c r="H415" i="8"/>
  <c r="K415" i="8" s="1"/>
  <c r="L415" i="8" s="1"/>
  <c r="H397" i="8"/>
  <c r="K397" i="8" s="1"/>
  <c r="L397" i="8" s="1"/>
  <c r="H380" i="8"/>
  <c r="K380" i="8" s="1"/>
  <c r="L380" i="8" s="1"/>
  <c r="H422" i="8"/>
  <c r="K422" i="8" s="1"/>
  <c r="L422" i="8" s="1"/>
  <c r="H404" i="8"/>
  <c r="K404" i="8" s="1"/>
  <c r="L404" i="8" s="1"/>
  <c r="H462" i="8"/>
  <c r="K462" i="8" s="1"/>
  <c r="L462" i="8" s="1"/>
  <c r="H383" i="8"/>
  <c r="K383" i="8" s="1"/>
  <c r="L383" i="8" s="1"/>
  <c r="H421" i="8"/>
  <c r="K421" i="8" s="1"/>
  <c r="L421" i="8" s="1"/>
  <c r="H403" i="8"/>
  <c r="K403" i="8" s="1"/>
  <c r="L403" i="8" s="1"/>
  <c r="H427" i="8"/>
  <c r="K427" i="8" s="1"/>
  <c r="L427" i="8" s="1"/>
  <c r="H502" i="8"/>
  <c r="K502" i="8" s="1"/>
  <c r="L502" i="8" s="1"/>
  <c r="H448" i="8"/>
  <c r="K448" i="8" s="1"/>
  <c r="L448" i="8" s="1"/>
  <c r="H436" i="8"/>
  <c r="K436" i="8" s="1"/>
  <c r="L436" i="8" s="1"/>
  <c r="H392" i="8"/>
  <c r="K392" i="8" s="1"/>
  <c r="L392" i="8" s="1"/>
  <c r="H382" i="8"/>
  <c r="K382" i="8" s="1"/>
  <c r="L382" i="8" s="1"/>
  <c r="H501" i="8"/>
  <c r="K501" i="8" s="1"/>
  <c r="L501" i="8" s="1"/>
  <c r="H391" i="8"/>
  <c r="K391" i="8" s="1"/>
  <c r="L391" i="8" s="1"/>
  <c r="H444" i="8"/>
  <c r="K444" i="8" s="1"/>
  <c r="L444" i="8" s="1"/>
  <c r="H432" i="8"/>
  <c r="K432" i="8" s="1"/>
  <c r="L432" i="8" s="1"/>
  <c r="H528" i="8"/>
  <c r="K528" i="8" s="1"/>
  <c r="L528" i="8" s="1"/>
  <c r="H491" i="8"/>
  <c r="K491" i="8" s="1"/>
  <c r="L491" i="8" s="1"/>
  <c r="H410" i="8"/>
  <c r="K410" i="8" s="1"/>
  <c r="L410" i="8" s="1"/>
  <c r="H456" i="8"/>
  <c r="K456" i="8" s="1"/>
  <c r="L456" i="8" s="1"/>
  <c r="H452" i="8"/>
  <c r="K452" i="8" s="1"/>
  <c r="L452" i="8" s="1"/>
  <c r="H409" i="8"/>
  <c r="K409" i="8" s="1"/>
  <c r="L409" i="8" s="1"/>
  <c r="H440" i="8"/>
  <c r="K440" i="8" s="1"/>
  <c r="L440" i="8" s="1"/>
  <c r="H465" i="8"/>
  <c r="K465" i="8" s="1"/>
  <c r="L465" i="8" s="1"/>
  <c r="H428" i="8"/>
  <c r="K428" i="8" s="1"/>
  <c r="L428" i="8" s="1"/>
  <c r="H617" i="6"/>
  <c r="K617" i="6" s="1"/>
  <c r="L617" i="6" s="1"/>
  <c r="H616" i="6"/>
  <c r="K616" i="6" s="1"/>
  <c r="L616" i="6" s="1"/>
  <c r="H615" i="6"/>
  <c r="K615" i="6" s="1"/>
  <c r="L615" i="6" s="1"/>
  <c r="H614" i="6"/>
  <c r="K614" i="6" s="1"/>
  <c r="L614" i="6" s="1"/>
  <c r="H613" i="6"/>
  <c r="K613" i="6" s="1"/>
  <c r="L613" i="6" s="1"/>
  <c r="H612" i="6"/>
  <c r="K612" i="6" s="1"/>
  <c r="L612" i="6" s="1"/>
  <c r="H611" i="6"/>
  <c r="K611" i="6" s="1"/>
  <c r="L611" i="6" s="1"/>
  <c r="H610" i="6"/>
  <c r="K610" i="6" s="1"/>
  <c r="L610" i="6" s="1"/>
  <c r="H609" i="6"/>
  <c r="K609" i="6" s="1"/>
  <c r="L609" i="6" s="1"/>
  <c r="H608" i="6"/>
  <c r="K608" i="6" s="1"/>
  <c r="L608" i="6" s="1"/>
  <c r="H607" i="6"/>
  <c r="K607" i="6" s="1"/>
  <c r="L607" i="6" s="1"/>
  <c r="H606" i="6"/>
  <c r="K606" i="6" s="1"/>
  <c r="L606" i="6" s="1"/>
  <c r="H605" i="6"/>
  <c r="K605" i="6" s="1"/>
  <c r="L605" i="6" s="1"/>
  <c r="H604" i="6"/>
  <c r="K604" i="6" s="1"/>
  <c r="L604" i="6" s="1"/>
  <c r="H601" i="6"/>
  <c r="K601" i="6" s="1"/>
  <c r="L601" i="6" s="1"/>
  <c r="H589" i="6"/>
  <c r="K589" i="6" s="1"/>
  <c r="L589" i="6" s="1"/>
  <c r="H577" i="6"/>
  <c r="K577" i="6" s="1"/>
  <c r="L577" i="6" s="1"/>
  <c r="H565" i="6"/>
  <c r="K565" i="6" s="1"/>
  <c r="L565" i="6" s="1"/>
  <c r="H553" i="6"/>
  <c r="K553" i="6" s="1"/>
  <c r="L553" i="6" s="1"/>
  <c r="H602" i="6"/>
  <c r="K602" i="6" s="1"/>
  <c r="L602" i="6" s="1"/>
  <c r="H590" i="6"/>
  <c r="K590" i="6" s="1"/>
  <c r="L590" i="6" s="1"/>
  <c r="H578" i="6"/>
  <c r="K578" i="6" s="1"/>
  <c r="L578" i="6" s="1"/>
  <c r="H566" i="6"/>
  <c r="K566" i="6" s="1"/>
  <c r="L566" i="6" s="1"/>
  <c r="H554" i="6"/>
  <c r="K554" i="6" s="1"/>
  <c r="L554" i="6" s="1"/>
  <c r="H603" i="6"/>
  <c r="K603" i="6" s="1"/>
  <c r="L603" i="6" s="1"/>
  <c r="H591" i="6"/>
  <c r="K591" i="6" s="1"/>
  <c r="L591" i="6" s="1"/>
  <c r="H579" i="6"/>
  <c r="K579" i="6" s="1"/>
  <c r="L579" i="6" s="1"/>
  <c r="H567" i="6"/>
  <c r="K567" i="6" s="1"/>
  <c r="L567" i="6" s="1"/>
  <c r="H555" i="6"/>
  <c r="K555" i="6" s="1"/>
  <c r="L555" i="6" s="1"/>
  <c r="H592" i="6"/>
  <c r="K592" i="6" s="1"/>
  <c r="L592" i="6" s="1"/>
  <c r="H580" i="6"/>
  <c r="K580" i="6" s="1"/>
  <c r="L580" i="6" s="1"/>
  <c r="H568" i="6"/>
  <c r="K568" i="6" s="1"/>
  <c r="L568" i="6" s="1"/>
  <c r="H556" i="6"/>
  <c r="K556" i="6" s="1"/>
  <c r="L556" i="6" s="1"/>
  <c r="H593" i="6"/>
  <c r="K593" i="6" s="1"/>
  <c r="L593" i="6" s="1"/>
  <c r="H581" i="6"/>
  <c r="K581" i="6" s="1"/>
  <c r="L581" i="6" s="1"/>
  <c r="H569" i="6"/>
  <c r="K569" i="6" s="1"/>
  <c r="L569" i="6" s="1"/>
  <c r="H557" i="6"/>
  <c r="K557" i="6" s="1"/>
  <c r="L557" i="6" s="1"/>
  <c r="H594" i="6"/>
  <c r="K594" i="6" s="1"/>
  <c r="L594" i="6" s="1"/>
  <c r="H582" i="6"/>
  <c r="K582" i="6" s="1"/>
  <c r="L582" i="6" s="1"/>
  <c r="H570" i="6"/>
  <c r="K570" i="6" s="1"/>
  <c r="L570" i="6" s="1"/>
  <c r="H558" i="6"/>
  <c r="K558" i="6" s="1"/>
  <c r="L558" i="6" s="1"/>
  <c r="H595" i="6"/>
  <c r="K595" i="6" s="1"/>
  <c r="L595" i="6" s="1"/>
  <c r="H583" i="6"/>
  <c r="K583" i="6" s="1"/>
  <c r="L583" i="6" s="1"/>
  <c r="H571" i="6"/>
  <c r="K571" i="6" s="1"/>
  <c r="L571" i="6" s="1"/>
  <c r="H559" i="6"/>
  <c r="K559" i="6" s="1"/>
  <c r="L559" i="6" s="1"/>
  <c r="H596" i="6"/>
  <c r="K596" i="6" s="1"/>
  <c r="L596" i="6" s="1"/>
  <c r="H584" i="6"/>
  <c r="K584" i="6" s="1"/>
  <c r="L584" i="6" s="1"/>
  <c r="H572" i="6"/>
  <c r="K572" i="6" s="1"/>
  <c r="L572" i="6" s="1"/>
  <c r="H560" i="6"/>
  <c r="K560" i="6" s="1"/>
  <c r="L560" i="6" s="1"/>
  <c r="H548" i="6"/>
  <c r="K548" i="6" s="1"/>
  <c r="L548" i="6" s="1"/>
  <c r="H547" i="6"/>
  <c r="K547" i="6" s="1"/>
  <c r="L547" i="6" s="1"/>
  <c r="H546" i="6"/>
  <c r="K546" i="6" s="1"/>
  <c r="L546" i="6" s="1"/>
  <c r="H545" i="6"/>
  <c r="K545" i="6" s="1"/>
  <c r="L545" i="6" s="1"/>
  <c r="H544" i="6"/>
  <c r="K544" i="6" s="1"/>
  <c r="L544" i="6" s="1"/>
  <c r="H543" i="6"/>
  <c r="K543" i="6" s="1"/>
  <c r="L543" i="6" s="1"/>
  <c r="H542" i="6"/>
  <c r="K542" i="6" s="1"/>
  <c r="L542" i="6" s="1"/>
  <c r="H541" i="6"/>
  <c r="K541" i="6" s="1"/>
  <c r="L541" i="6" s="1"/>
  <c r="H540" i="6"/>
  <c r="K540" i="6" s="1"/>
  <c r="L540" i="6" s="1"/>
  <c r="H539" i="6"/>
  <c r="K539" i="6" s="1"/>
  <c r="L539" i="6" s="1"/>
  <c r="H538" i="6"/>
  <c r="K538" i="6" s="1"/>
  <c r="L538" i="6" s="1"/>
  <c r="H537" i="6"/>
  <c r="K537" i="6" s="1"/>
  <c r="L537" i="6" s="1"/>
  <c r="H536" i="6"/>
  <c r="K536" i="6" s="1"/>
  <c r="L536" i="6" s="1"/>
  <c r="H535" i="6"/>
  <c r="K535" i="6" s="1"/>
  <c r="L535" i="6" s="1"/>
  <c r="H534" i="6"/>
  <c r="K534" i="6" s="1"/>
  <c r="L534" i="6" s="1"/>
  <c r="H533" i="6"/>
  <c r="K533" i="6" s="1"/>
  <c r="L533" i="6" s="1"/>
  <c r="H532" i="6"/>
  <c r="K532" i="6" s="1"/>
  <c r="L532" i="6" s="1"/>
  <c r="H531" i="6"/>
  <c r="K531" i="6" s="1"/>
  <c r="L531" i="6" s="1"/>
  <c r="H530" i="6"/>
  <c r="K530" i="6" s="1"/>
  <c r="L530" i="6" s="1"/>
  <c r="H529" i="6"/>
  <c r="K529" i="6" s="1"/>
  <c r="L529" i="6" s="1"/>
  <c r="H528" i="6"/>
  <c r="K528" i="6" s="1"/>
  <c r="L528" i="6" s="1"/>
  <c r="H527" i="6"/>
  <c r="K527" i="6" s="1"/>
  <c r="L527" i="6" s="1"/>
  <c r="H526" i="6"/>
  <c r="K526" i="6" s="1"/>
  <c r="L526" i="6" s="1"/>
  <c r="H525" i="6"/>
  <c r="K525" i="6" s="1"/>
  <c r="L525" i="6" s="1"/>
  <c r="H524" i="6"/>
  <c r="K524" i="6" s="1"/>
  <c r="L524" i="6" s="1"/>
  <c r="H523" i="6"/>
  <c r="K523" i="6" s="1"/>
  <c r="L523" i="6" s="1"/>
  <c r="H522" i="6"/>
  <c r="K522" i="6" s="1"/>
  <c r="L522" i="6" s="1"/>
  <c r="H521" i="6"/>
  <c r="K521" i="6" s="1"/>
  <c r="L521" i="6" s="1"/>
  <c r="H520" i="6"/>
  <c r="K520" i="6" s="1"/>
  <c r="L520" i="6" s="1"/>
  <c r="H519" i="6"/>
  <c r="K519" i="6" s="1"/>
  <c r="L519" i="6" s="1"/>
  <c r="H518" i="6"/>
  <c r="K518" i="6" s="1"/>
  <c r="L518" i="6" s="1"/>
  <c r="H517" i="6"/>
  <c r="K517" i="6" s="1"/>
  <c r="L517" i="6" s="1"/>
  <c r="H516" i="6"/>
  <c r="K516" i="6" s="1"/>
  <c r="L516" i="6" s="1"/>
  <c r="H515" i="6"/>
  <c r="K515" i="6" s="1"/>
  <c r="L515" i="6" s="1"/>
  <c r="H514" i="6"/>
  <c r="K514" i="6" s="1"/>
  <c r="L514" i="6" s="1"/>
  <c r="H513" i="6"/>
  <c r="K513" i="6" s="1"/>
  <c r="L513" i="6" s="1"/>
  <c r="H512" i="6"/>
  <c r="K512" i="6" s="1"/>
  <c r="L512" i="6" s="1"/>
  <c r="H511" i="6"/>
  <c r="K511" i="6" s="1"/>
  <c r="L511" i="6" s="1"/>
  <c r="H510" i="6"/>
  <c r="K510" i="6" s="1"/>
  <c r="L510" i="6" s="1"/>
  <c r="H509" i="6"/>
  <c r="K509" i="6" s="1"/>
  <c r="L509" i="6" s="1"/>
  <c r="H508" i="6"/>
  <c r="K508" i="6" s="1"/>
  <c r="L508" i="6" s="1"/>
  <c r="H507" i="6"/>
  <c r="K507" i="6" s="1"/>
  <c r="L507" i="6" s="1"/>
  <c r="H506" i="6"/>
  <c r="K506" i="6" s="1"/>
  <c r="L506" i="6" s="1"/>
  <c r="H505" i="6"/>
  <c r="K505" i="6" s="1"/>
  <c r="L505" i="6" s="1"/>
  <c r="H504" i="6"/>
  <c r="K504" i="6" s="1"/>
  <c r="L504" i="6" s="1"/>
  <c r="H503" i="6"/>
  <c r="K503" i="6" s="1"/>
  <c r="L503" i="6" s="1"/>
  <c r="H502" i="6"/>
  <c r="K502" i="6" s="1"/>
  <c r="L502" i="6" s="1"/>
  <c r="H501" i="6"/>
  <c r="K501" i="6" s="1"/>
  <c r="L501" i="6" s="1"/>
  <c r="H500" i="6"/>
  <c r="K500" i="6" s="1"/>
  <c r="L500" i="6" s="1"/>
  <c r="H499" i="6"/>
  <c r="K499" i="6" s="1"/>
  <c r="L499" i="6" s="1"/>
  <c r="H498" i="6"/>
  <c r="K498" i="6" s="1"/>
  <c r="L498" i="6" s="1"/>
  <c r="H497" i="6"/>
  <c r="K497" i="6" s="1"/>
  <c r="L497" i="6" s="1"/>
  <c r="H496" i="6"/>
  <c r="K496" i="6" s="1"/>
  <c r="L496" i="6" s="1"/>
  <c r="H495" i="6"/>
  <c r="K495" i="6" s="1"/>
  <c r="L495" i="6" s="1"/>
  <c r="H494" i="6"/>
  <c r="K494" i="6" s="1"/>
  <c r="L494" i="6" s="1"/>
  <c r="H493" i="6"/>
  <c r="K493" i="6" s="1"/>
  <c r="L493" i="6" s="1"/>
  <c r="H492" i="6"/>
  <c r="K492" i="6" s="1"/>
  <c r="L492" i="6" s="1"/>
  <c r="H491" i="6"/>
  <c r="K491" i="6" s="1"/>
  <c r="L491" i="6" s="1"/>
  <c r="H490" i="6"/>
  <c r="K490" i="6" s="1"/>
  <c r="L490" i="6" s="1"/>
  <c r="H489" i="6"/>
  <c r="K489" i="6" s="1"/>
  <c r="L489" i="6" s="1"/>
  <c r="H488" i="6"/>
  <c r="K488" i="6" s="1"/>
  <c r="L488" i="6" s="1"/>
  <c r="H598" i="6"/>
  <c r="K598" i="6" s="1"/>
  <c r="L598" i="6" s="1"/>
  <c r="H562" i="6"/>
  <c r="K562" i="6" s="1"/>
  <c r="L562" i="6" s="1"/>
  <c r="H464" i="6"/>
  <c r="K464" i="6" s="1"/>
  <c r="L464" i="6" s="1"/>
  <c r="H452" i="6"/>
  <c r="K452" i="6" s="1"/>
  <c r="L452" i="6" s="1"/>
  <c r="H440" i="6"/>
  <c r="K440" i="6" s="1"/>
  <c r="L440" i="6" s="1"/>
  <c r="H428" i="6"/>
  <c r="K428" i="6" s="1"/>
  <c r="L428" i="6" s="1"/>
  <c r="H416" i="6"/>
  <c r="K416" i="6" s="1"/>
  <c r="L416" i="6" s="1"/>
  <c r="H404" i="6"/>
  <c r="K404" i="6" s="1"/>
  <c r="L404" i="6" s="1"/>
  <c r="H385" i="6"/>
  <c r="K385" i="6" s="1"/>
  <c r="L385" i="6" s="1"/>
  <c r="H381" i="6"/>
  <c r="K381" i="6" s="1"/>
  <c r="L381" i="6" s="1"/>
  <c r="H575" i="6"/>
  <c r="K575" i="6" s="1"/>
  <c r="L575" i="6" s="1"/>
  <c r="H457" i="6"/>
  <c r="K457" i="6" s="1"/>
  <c r="L457" i="6" s="1"/>
  <c r="H445" i="6"/>
  <c r="K445" i="6" s="1"/>
  <c r="L445" i="6" s="1"/>
  <c r="H433" i="6"/>
  <c r="K433" i="6" s="1"/>
  <c r="L433" i="6" s="1"/>
  <c r="H421" i="6"/>
  <c r="K421" i="6" s="1"/>
  <c r="L421" i="6" s="1"/>
  <c r="H409" i="6"/>
  <c r="K409" i="6" s="1"/>
  <c r="L409" i="6" s="1"/>
  <c r="H397" i="6"/>
  <c r="K397" i="6" s="1"/>
  <c r="L397" i="6" s="1"/>
  <c r="H392" i="6"/>
  <c r="K392" i="6" s="1"/>
  <c r="L392" i="6" s="1"/>
  <c r="H389" i="6"/>
  <c r="K389" i="6" s="1"/>
  <c r="L389" i="6" s="1"/>
  <c r="H588" i="6"/>
  <c r="K588" i="6" s="1"/>
  <c r="L588" i="6" s="1"/>
  <c r="H552" i="6"/>
  <c r="K552" i="6" s="1"/>
  <c r="L552" i="6" s="1"/>
  <c r="H462" i="6"/>
  <c r="K462" i="6" s="1"/>
  <c r="L462" i="6" s="1"/>
  <c r="H450" i="6"/>
  <c r="K450" i="6" s="1"/>
  <c r="L450" i="6" s="1"/>
  <c r="H438" i="6"/>
  <c r="K438" i="6" s="1"/>
  <c r="L438" i="6" s="1"/>
  <c r="H426" i="6"/>
  <c r="K426" i="6" s="1"/>
  <c r="L426" i="6" s="1"/>
  <c r="H414" i="6"/>
  <c r="K414" i="6" s="1"/>
  <c r="L414" i="6" s="1"/>
  <c r="H402" i="6"/>
  <c r="K402" i="6" s="1"/>
  <c r="L402" i="6" s="1"/>
  <c r="H597" i="6"/>
  <c r="K597" i="6" s="1"/>
  <c r="L597" i="6" s="1"/>
  <c r="H561" i="6"/>
  <c r="K561" i="6" s="1"/>
  <c r="L561" i="6" s="1"/>
  <c r="H455" i="6"/>
  <c r="K455" i="6" s="1"/>
  <c r="L455" i="6" s="1"/>
  <c r="H443" i="6"/>
  <c r="K443" i="6" s="1"/>
  <c r="L443" i="6" s="1"/>
  <c r="H431" i="6"/>
  <c r="K431" i="6" s="1"/>
  <c r="L431" i="6" s="1"/>
  <c r="H419" i="6"/>
  <c r="K419" i="6" s="1"/>
  <c r="L419" i="6" s="1"/>
  <c r="H407" i="6"/>
  <c r="K407" i="6" s="1"/>
  <c r="L407" i="6" s="1"/>
  <c r="H395" i="6"/>
  <c r="K395" i="6" s="1"/>
  <c r="L395" i="6" s="1"/>
  <c r="H386" i="6"/>
  <c r="K386" i="6" s="1"/>
  <c r="L386" i="6" s="1"/>
  <c r="H382" i="6"/>
  <c r="K382" i="6" s="1"/>
  <c r="L382" i="6" s="1"/>
  <c r="H378" i="6"/>
  <c r="K378" i="6" s="1"/>
  <c r="L378" i="6" s="1"/>
  <c r="H574" i="6"/>
  <c r="K574" i="6" s="1"/>
  <c r="L574" i="6" s="1"/>
  <c r="H460" i="6"/>
  <c r="K460" i="6" s="1"/>
  <c r="L460" i="6" s="1"/>
  <c r="H448" i="6"/>
  <c r="K448" i="6" s="1"/>
  <c r="L448" i="6" s="1"/>
  <c r="H436" i="6"/>
  <c r="K436" i="6" s="1"/>
  <c r="L436" i="6" s="1"/>
  <c r="H424" i="6"/>
  <c r="K424" i="6" s="1"/>
  <c r="L424" i="6" s="1"/>
  <c r="H412" i="6"/>
  <c r="K412" i="6" s="1"/>
  <c r="L412" i="6" s="1"/>
  <c r="H400" i="6"/>
  <c r="K400" i="6" s="1"/>
  <c r="L400" i="6" s="1"/>
  <c r="H587" i="6"/>
  <c r="K587" i="6" s="1"/>
  <c r="L587" i="6" s="1"/>
  <c r="H551" i="6"/>
  <c r="K551" i="6" s="1"/>
  <c r="L551" i="6" s="1"/>
  <c r="H487" i="6"/>
  <c r="K487" i="6" s="1"/>
  <c r="L487" i="6" s="1"/>
  <c r="H485" i="6"/>
  <c r="K485" i="6" s="1"/>
  <c r="L485" i="6" s="1"/>
  <c r="H483" i="6"/>
  <c r="K483" i="6" s="1"/>
  <c r="L483" i="6" s="1"/>
  <c r="H481" i="6"/>
  <c r="K481" i="6" s="1"/>
  <c r="L481" i="6" s="1"/>
  <c r="H479" i="6"/>
  <c r="K479" i="6" s="1"/>
  <c r="L479" i="6" s="1"/>
  <c r="H477" i="6"/>
  <c r="K477" i="6" s="1"/>
  <c r="L477" i="6" s="1"/>
  <c r="H475" i="6"/>
  <c r="K475" i="6" s="1"/>
  <c r="L475" i="6" s="1"/>
  <c r="H473" i="6"/>
  <c r="K473" i="6" s="1"/>
  <c r="L473" i="6" s="1"/>
  <c r="H471" i="6"/>
  <c r="K471" i="6" s="1"/>
  <c r="L471" i="6" s="1"/>
  <c r="H469" i="6"/>
  <c r="K469" i="6" s="1"/>
  <c r="L469" i="6" s="1"/>
  <c r="H467" i="6"/>
  <c r="K467" i="6" s="1"/>
  <c r="L467" i="6" s="1"/>
  <c r="H465" i="6"/>
  <c r="K465" i="6" s="1"/>
  <c r="L465" i="6" s="1"/>
  <c r="H453" i="6"/>
  <c r="K453" i="6" s="1"/>
  <c r="L453" i="6" s="1"/>
  <c r="H441" i="6"/>
  <c r="K441" i="6" s="1"/>
  <c r="L441" i="6" s="1"/>
  <c r="H429" i="6"/>
  <c r="K429" i="6" s="1"/>
  <c r="L429" i="6" s="1"/>
  <c r="H417" i="6"/>
  <c r="K417" i="6" s="1"/>
  <c r="L417" i="6" s="1"/>
  <c r="H405" i="6"/>
  <c r="K405" i="6" s="1"/>
  <c r="L405" i="6" s="1"/>
  <c r="H393" i="6"/>
  <c r="K393" i="6" s="1"/>
  <c r="L393" i="6" s="1"/>
  <c r="H390" i="6"/>
  <c r="K390" i="6" s="1"/>
  <c r="L390" i="6" s="1"/>
  <c r="H600" i="6"/>
  <c r="K600" i="6" s="1"/>
  <c r="L600" i="6" s="1"/>
  <c r="H564" i="6"/>
  <c r="K564" i="6" s="1"/>
  <c r="L564" i="6" s="1"/>
  <c r="H458" i="6"/>
  <c r="K458" i="6" s="1"/>
  <c r="L458" i="6" s="1"/>
  <c r="H446" i="6"/>
  <c r="K446" i="6" s="1"/>
  <c r="L446" i="6" s="1"/>
  <c r="H434" i="6"/>
  <c r="K434" i="6" s="1"/>
  <c r="L434" i="6" s="1"/>
  <c r="H422" i="6"/>
  <c r="K422" i="6" s="1"/>
  <c r="L422" i="6" s="1"/>
  <c r="H410" i="6"/>
  <c r="K410" i="6" s="1"/>
  <c r="L410" i="6" s="1"/>
  <c r="H398" i="6"/>
  <c r="K398" i="6" s="1"/>
  <c r="L398" i="6" s="1"/>
  <c r="H387" i="6"/>
  <c r="K387" i="6" s="1"/>
  <c r="L387" i="6" s="1"/>
  <c r="H383" i="6"/>
  <c r="K383" i="6" s="1"/>
  <c r="L383" i="6" s="1"/>
  <c r="H379" i="6"/>
  <c r="K379" i="6" s="1"/>
  <c r="L379" i="6" s="1"/>
  <c r="H573" i="6"/>
  <c r="K573" i="6" s="1"/>
  <c r="L573" i="6" s="1"/>
  <c r="H463" i="6"/>
  <c r="K463" i="6" s="1"/>
  <c r="L463" i="6" s="1"/>
  <c r="H451" i="6"/>
  <c r="K451" i="6" s="1"/>
  <c r="L451" i="6" s="1"/>
  <c r="H439" i="6"/>
  <c r="K439" i="6" s="1"/>
  <c r="L439" i="6" s="1"/>
  <c r="H427" i="6"/>
  <c r="K427" i="6" s="1"/>
  <c r="L427" i="6" s="1"/>
  <c r="H415" i="6"/>
  <c r="K415" i="6" s="1"/>
  <c r="L415" i="6" s="1"/>
  <c r="H403" i="6"/>
  <c r="K403" i="6" s="1"/>
  <c r="L403" i="6" s="1"/>
  <c r="H586" i="6"/>
  <c r="K586" i="6" s="1"/>
  <c r="L586" i="6" s="1"/>
  <c r="H550" i="6"/>
  <c r="K550" i="6" s="1"/>
  <c r="L550" i="6" s="1"/>
  <c r="H456" i="6"/>
  <c r="K456" i="6" s="1"/>
  <c r="L456" i="6" s="1"/>
  <c r="H444" i="6"/>
  <c r="K444" i="6" s="1"/>
  <c r="L444" i="6" s="1"/>
  <c r="H432" i="6"/>
  <c r="K432" i="6" s="1"/>
  <c r="L432" i="6" s="1"/>
  <c r="H420" i="6"/>
  <c r="K420" i="6" s="1"/>
  <c r="L420" i="6" s="1"/>
  <c r="H408" i="6"/>
  <c r="K408" i="6" s="1"/>
  <c r="L408" i="6" s="1"/>
  <c r="H396" i="6"/>
  <c r="K396" i="6" s="1"/>
  <c r="L396" i="6" s="1"/>
  <c r="H1134" i="8"/>
  <c r="K1134" i="8" s="1"/>
  <c r="L1134" i="8" s="1"/>
  <c r="H1122" i="8"/>
  <c r="K1122" i="8" s="1"/>
  <c r="L1122" i="8" s="1"/>
  <c r="H1110" i="8"/>
  <c r="K1110" i="8" s="1"/>
  <c r="L1110" i="8" s="1"/>
  <c r="H1155" i="8"/>
  <c r="K1155" i="8" s="1"/>
  <c r="L1155" i="8" s="1"/>
  <c r="H1149" i="8"/>
  <c r="K1149" i="8" s="1"/>
  <c r="L1149" i="8" s="1"/>
  <c r="H1143" i="8"/>
  <c r="K1143" i="8" s="1"/>
  <c r="L1143" i="8" s="1"/>
  <c r="H1137" i="8"/>
  <c r="K1137" i="8" s="1"/>
  <c r="L1137" i="8" s="1"/>
  <c r="H1127" i="8"/>
  <c r="K1127" i="8" s="1"/>
  <c r="L1127" i="8" s="1"/>
  <c r="H1115" i="8"/>
  <c r="K1115" i="8" s="1"/>
  <c r="L1115" i="8" s="1"/>
  <c r="H1148" i="8"/>
  <c r="K1148" i="8" s="1"/>
  <c r="L1148" i="8" s="1"/>
  <c r="H1135" i="8"/>
  <c r="K1135" i="8" s="1"/>
  <c r="L1135" i="8" s="1"/>
  <c r="H1118" i="8"/>
  <c r="K1118" i="8" s="1"/>
  <c r="L1118" i="8" s="1"/>
  <c r="H1084" i="8"/>
  <c r="K1084" i="8" s="1"/>
  <c r="L1084" i="8" s="1"/>
  <c r="H1072" i="8"/>
  <c r="K1072" i="8" s="1"/>
  <c r="L1072" i="8" s="1"/>
  <c r="H1154" i="8"/>
  <c r="K1154" i="8" s="1"/>
  <c r="L1154" i="8" s="1"/>
  <c r="H1150" i="8"/>
  <c r="K1150" i="8" s="1"/>
  <c r="L1150" i="8" s="1"/>
  <c r="H1139" i="8"/>
  <c r="K1139" i="8" s="1"/>
  <c r="L1139" i="8" s="1"/>
  <c r="H1133" i="8"/>
  <c r="K1133" i="8" s="1"/>
  <c r="L1133" i="8" s="1"/>
  <c r="H1113" i="8"/>
  <c r="K1113" i="8" s="1"/>
  <c r="L1113" i="8" s="1"/>
  <c r="H1102" i="8"/>
  <c r="K1102" i="8" s="1"/>
  <c r="L1102" i="8" s="1"/>
  <c r="H1083" i="8"/>
  <c r="K1083" i="8" s="1"/>
  <c r="L1083" i="8" s="1"/>
  <c r="H1077" i="8"/>
  <c r="K1077" i="8" s="1"/>
  <c r="L1077" i="8" s="1"/>
  <c r="H1111" i="8"/>
  <c r="K1111" i="8" s="1"/>
  <c r="L1111" i="8" s="1"/>
  <c r="H1108" i="8"/>
  <c r="K1108" i="8" s="1"/>
  <c r="L1108" i="8" s="1"/>
  <c r="H1105" i="8"/>
  <c r="K1105" i="8" s="1"/>
  <c r="L1105" i="8" s="1"/>
  <c r="H1095" i="8"/>
  <c r="K1095" i="8" s="1"/>
  <c r="L1095" i="8" s="1"/>
  <c r="H1088" i="8"/>
  <c r="K1088" i="8" s="1"/>
  <c r="L1088" i="8" s="1"/>
  <c r="H1075" i="8"/>
  <c r="K1075" i="8" s="1"/>
  <c r="L1075" i="8" s="1"/>
  <c r="H1062" i="8"/>
  <c r="K1062" i="8" s="1"/>
  <c r="L1062" i="8" s="1"/>
  <c r="H1050" i="8"/>
  <c r="K1050" i="8" s="1"/>
  <c r="L1050" i="8" s="1"/>
  <c r="H1038" i="8"/>
  <c r="K1038" i="8" s="1"/>
  <c r="L1038" i="8" s="1"/>
  <c r="H1026" i="8"/>
  <c r="K1026" i="8" s="1"/>
  <c r="L1026" i="8" s="1"/>
  <c r="H1014" i="8"/>
  <c r="K1014" i="8" s="1"/>
  <c r="L1014" i="8" s="1"/>
  <c r="H1002" i="8"/>
  <c r="K1002" i="8" s="1"/>
  <c r="L1002" i="8" s="1"/>
  <c r="H990" i="8"/>
  <c r="K990" i="8" s="1"/>
  <c r="L990" i="8" s="1"/>
  <c r="H978" i="8"/>
  <c r="K978" i="8" s="1"/>
  <c r="L978" i="8" s="1"/>
  <c r="H1153" i="8"/>
  <c r="K1153" i="8" s="1"/>
  <c r="L1153" i="8" s="1"/>
  <c r="H1138" i="8"/>
  <c r="K1138" i="8" s="1"/>
  <c r="L1138" i="8" s="1"/>
  <c r="H1136" i="8"/>
  <c r="K1136" i="8" s="1"/>
  <c r="L1136" i="8" s="1"/>
  <c r="H1124" i="8"/>
  <c r="K1124" i="8" s="1"/>
  <c r="L1124" i="8" s="1"/>
  <c r="H1119" i="8"/>
  <c r="K1119" i="8" s="1"/>
  <c r="L1119" i="8" s="1"/>
  <c r="H1107" i="8"/>
  <c r="K1107" i="8" s="1"/>
  <c r="L1107" i="8" s="1"/>
  <c r="H1104" i="8"/>
  <c r="K1104" i="8" s="1"/>
  <c r="L1104" i="8" s="1"/>
  <c r="H1093" i="8"/>
  <c r="K1093" i="8" s="1"/>
  <c r="L1093" i="8" s="1"/>
  <c r="H1087" i="8"/>
  <c r="K1087" i="8" s="1"/>
  <c r="L1087" i="8" s="1"/>
  <c r="H1065" i="8"/>
  <c r="K1065" i="8" s="1"/>
  <c r="L1065" i="8" s="1"/>
  <c r="H1046" i="8"/>
  <c r="K1046" i="8" s="1"/>
  <c r="L1046" i="8" s="1"/>
  <c r="H1040" i="8"/>
  <c r="K1040" i="8" s="1"/>
  <c r="L1040" i="8" s="1"/>
  <c r="H1151" i="8"/>
  <c r="K1151" i="8" s="1"/>
  <c r="L1151" i="8" s="1"/>
  <c r="H1129" i="8"/>
  <c r="K1129" i="8" s="1"/>
  <c r="L1129" i="8" s="1"/>
  <c r="H1117" i="8"/>
  <c r="K1117" i="8" s="1"/>
  <c r="L1117" i="8" s="1"/>
  <c r="H1112" i="8"/>
  <c r="K1112" i="8" s="1"/>
  <c r="L1112" i="8" s="1"/>
  <c r="H1099" i="8"/>
  <c r="K1099" i="8" s="1"/>
  <c r="L1099" i="8" s="1"/>
  <c r="H1096" i="8"/>
  <c r="K1096" i="8" s="1"/>
  <c r="L1096" i="8" s="1"/>
  <c r="H1070" i="8"/>
  <c r="K1070" i="8" s="1"/>
  <c r="L1070" i="8" s="1"/>
  <c r="H1147" i="8"/>
  <c r="K1147" i="8" s="1"/>
  <c r="L1147" i="8" s="1"/>
  <c r="H1145" i="8"/>
  <c r="K1145" i="8" s="1"/>
  <c r="L1145" i="8" s="1"/>
  <c r="H1081" i="8"/>
  <c r="K1081" i="8" s="1"/>
  <c r="L1081" i="8" s="1"/>
  <c r="H1071" i="8"/>
  <c r="K1071" i="8" s="1"/>
  <c r="L1071" i="8" s="1"/>
  <c r="H1060" i="8"/>
  <c r="K1060" i="8" s="1"/>
  <c r="L1060" i="8" s="1"/>
  <c r="H1054" i="8"/>
  <c r="K1054" i="8" s="1"/>
  <c r="L1054" i="8" s="1"/>
  <c r="H1125" i="8"/>
  <c r="K1125" i="8" s="1"/>
  <c r="L1125" i="8" s="1"/>
  <c r="H1061" i="8"/>
  <c r="K1061" i="8" s="1"/>
  <c r="L1061" i="8" s="1"/>
  <c r="H1152" i="8"/>
  <c r="K1152" i="8" s="1"/>
  <c r="L1152" i="8" s="1"/>
  <c r="H1128" i="8"/>
  <c r="K1128" i="8" s="1"/>
  <c r="L1128" i="8" s="1"/>
  <c r="H1123" i="8"/>
  <c r="K1123" i="8" s="1"/>
  <c r="L1123" i="8" s="1"/>
  <c r="H1103" i="8"/>
  <c r="K1103" i="8" s="1"/>
  <c r="L1103" i="8" s="1"/>
  <c r="H1146" i="8"/>
  <c r="K1146" i="8" s="1"/>
  <c r="L1146" i="8" s="1"/>
  <c r="H1106" i="8"/>
  <c r="K1106" i="8" s="1"/>
  <c r="L1106" i="8" s="1"/>
  <c r="H1092" i="8"/>
  <c r="K1092" i="8" s="1"/>
  <c r="L1092" i="8" s="1"/>
  <c r="H1144" i="8"/>
  <c r="K1144" i="8" s="1"/>
  <c r="L1144" i="8" s="1"/>
  <c r="H1142" i="8"/>
  <c r="K1142" i="8" s="1"/>
  <c r="L1142" i="8" s="1"/>
  <c r="H1116" i="8"/>
  <c r="K1116" i="8" s="1"/>
  <c r="L1116" i="8" s="1"/>
  <c r="H1114" i="8"/>
  <c r="K1114" i="8" s="1"/>
  <c r="L1114" i="8" s="1"/>
  <c r="H1098" i="8"/>
  <c r="K1098" i="8" s="1"/>
  <c r="L1098" i="8" s="1"/>
  <c r="H1064" i="8"/>
  <c r="K1064" i="8" s="1"/>
  <c r="L1064" i="8" s="1"/>
  <c r="H1052" i="8"/>
  <c r="K1052" i="8" s="1"/>
  <c r="L1052" i="8" s="1"/>
  <c r="H1045" i="8"/>
  <c r="K1045" i="8" s="1"/>
  <c r="L1045" i="8" s="1"/>
  <c r="H1041" i="8"/>
  <c r="K1041" i="8" s="1"/>
  <c r="L1041" i="8" s="1"/>
  <c r="H1025" i="8"/>
  <c r="K1025" i="8" s="1"/>
  <c r="L1025" i="8" s="1"/>
  <c r="H1019" i="8"/>
  <c r="K1019" i="8" s="1"/>
  <c r="L1019" i="8" s="1"/>
  <c r="H1000" i="8"/>
  <c r="K1000" i="8" s="1"/>
  <c r="L1000" i="8" s="1"/>
  <c r="H994" i="8"/>
  <c r="K994" i="8" s="1"/>
  <c r="L994" i="8" s="1"/>
  <c r="H1140" i="8"/>
  <c r="K1140" i="8" s="1"/>
  <c r="L1140" i="8" s="1"/>
  <c r="H1109" i="8"/>
  <c r="K1109" i="8" s="1"/>
  <c r="L1109" i="8" s="1"/>
  <c r="H1082" i="8"/>
  <c r="K1082" i="8" s="1"/>
  <c r="L1082" i="8" s="1"/>
  <c r="H1080" i="8"/>
  <c r="K1080" i="8" s="1"/>
  <c r="L1080" i="8" s="1"/>
  <c r="H1059" i="8"/>
  <c r="K1059" i="8" s="1"/>
  <c r="L1059" i="8" s="1"/>
  <c r="H1049" i="8"/>
  <c r="K1049" i="8" s="1"/>
  <c r="L1049" i="8" s="1"/>
  <c r="H1032" i="8"/>
  <c r="K1032" i="8" s="1"/>
  <c r="L1032" i="8" s="1"/>
  <c r="H1013" i="8"/>
  <c r="K1013" i="8" s="1"/>
  <c r="L1013" i="8" s="1"/>
  <c r="H1007" i="8"/>
  <c r="K1007" i="8" s="1"/>
  <c r="L1007" i="8" s="1"/>
  <c r="H1101" i="8"/>
  <c r="K1101" i="8" s="1"/>
  <c r="L1101" i="8" s="1"/>
  <c r="H1094" i="8"/>
  <c r="K1094" i="8" s="1"/>
  <c r="L1094" i="8" s="1"/>
  <c r="H1091" i="8"/>
  <c r="K1091" i="8" s="1"/>
  <c r="L1091" i="8" s="1"/>
  <c r="H1086" i="8"/>
  <c r="K1086" i="8" s="1"/>
  <c r="L1086" i="8" s="1"/>
  <c r="H1056" i="8"/>
  <c r="K1056" i="8" s="1"/>
  <c r="L1056" i="8" s="1"/>
  <c r="H1037" i="8"/>
  <c r="K1037" i="8" s="1"/>
  <c r="L1037" i="8" s="1"/>
  <c r="H1020" i="8"/>
  <c r="K1020" i="8" s="1"/>
  <c r="L1020" i="8" s="1"/>
  <c r="H1001" i="8"/>
  <c r="K1001" i="8" s="1"/>
  <c r="L1001" i="8" s="1"/>
  <c r="H995" i="8"/>
  <c r="K995" i="8" s="1"/>
  <c r="L995" i="8" s="1"/>
  <c r="H976" i="8"/>
  <c r="K976" i="8" s="1"/>
  <c r="L976" i="8" s="1"/>
  <c r="H1097" i="8"/>
  <c r="K1097" i="8" s="1"/>
  <c r="L1097" i="8" s="1"/>
  <c r="H1069" i="8"/>
  <c r="K1069" i="8" s="1"/>
  <c r="L1069" i="8" s="1"/>
  <c r="H1067" i="8"/>
  <c r="K1067" i="8" s="1"/>
  <c r="L1067" i="8" s="1"/>
  <c r="H1053" i="8"/>
  <c r="K1053" i="8" s="1"/>
  <c r="L1053" i="8" s="1"/>
  <c r="H1042" i="8"/>
  <c r="K1042" i="8" s="1"/>
  <c r="L1042" i="8" s="1"/>
  <c r="H1033" i="8"/>
  <c r="K1033" i="8" s="1"/>
  <c r="L1033" i="8" s="1"/>
  <c r="H1027" i="8"/>
  <c r="K1027" i="8" s="1"/>
  <c r="L1027" i="8" s="1"/>
  <c r="H1100" i="8"/>
  <c r="K1100" i="8" s="1"/>
  <c r="L1100" i="8" s="1"/>
  <c r="H1073" i="8"/>
  <c r="K1073" i="8" s="1"/>
  <c r="L1073" i="8" s="1"/>
  <c r="H1021" i="8"/>
  <c r="K1021" i="8" s="1"/>
  <c r="L1021" i="8" s="1"/>
  <c r="H1034" i="8"/>
  <c r="K1034" i="8" s="1"/>
  <c r="L1034" i="8" s="1"/>
  <c r="H1028" i="8"/>
  <c r="K1028" i="8" s="1"/>
  <c r="L1028" i="8" s="1"/>
  <c r="H1132" i="8"/>
  <c r="K1132" i="8" s="1"/>
  <c r="L1132" i="8" s="1"/>
  <c r="H1079" i="8"/>
  <c r="K1079" i="8" s="1"/>
  <c r="L1079" i="8" s="1"/>
  <c r="H1063" i="8"/>
  <c r="K1063" i="8" s="1"/>
  <c r="L1063" i="8" s="1"/>
  <c r="H1057" i="8"/>
  <c r="K1057" i="8" s="1"/>
  <c r="L1057" i="8" s="1"/>
  <c r="H1121" i="8"/>
  <c r="K1121" i="8" s="1"/>
  <c r="L1121" i="8" s="1"/>
  <c r="H1024" i="8"/>
  <c r="K1024" i="8" s="1"/>
  <c r="L1024" i="8" s="1"/>
  <c r="H1003" i="8"/>
  <c r="K1003" i="8" s="1"/>
  <c r="L1003" i="8" s="1"/>
  <c r="H992" i="8"/>
  <c r="K992" i="8" s="1"/>
  <c r="L992" i="8" s="1"/>
  <c r="H989" i="8"/>
  <c r="K989" i="8" s="1"/>
  <c r="L989" i="8" s="1"/>
  <c r="H979" i="8"/>
  <c r="K979" i="8" s="1"/>
  <c r="L979" i="8" s="1"/>
  <c r="H967" i="8"/>
  <c r="K967" i="8" s="1"/>
  <c r="L967" i="8" s="1"/>
  <c r="H955" i="8"/>
  <c r="K955" i="8" s="1"/>
  <c r="L955" i="8" s="1"/>
  <c r="H1036" i="8"/>
  <c r="K1036" i="8" s="1"/>
  <c r="L1036" i="8" s="1"/>
  <c r="H1031" i="8"/>
  <c r="K1031" i="8" s="1"/>
  <c r="L1031" i="8" s="1"/>
  <c r="H1011" i="8"/>
  <c r="K1011" i="8" s="1"/>
  <c r="L1011" i="8" s="1"/>
  <c r="H975" i="8"/>
  <c r="K975" i="8" s="1"/>
  <c r="L975" i="8" s="1"/>
  <c r="H968" i="8"/>
  <c r="K968" i="8" s="1"/>
  <c r="L968" i="8" s="1"/>
  <c r="H956" i="8"/>
  <c r="K956" i="8" s="1"/>
  <c r="L956" i="8" s="1"/>
  <c r="H1120" i="8"/>
  <c r="K1120" i="8" s="1"/>
  <c r="L1120" i="8" s="1"/>
  <c r="H1043" i="8"/>
  <c r="K1043" i="8" s="1"/>
  <c r="L1043" i="8" s="1"/>
  <c r="H986" i="8"/>
  <c r="K986" i="8" s="1"/>
  <c r="L986" i="8" s="1"/>
  <c r="H983" i="8"/>
  <c r="K983" i="8" s="1"/>
  <c r="L983" i="8" s="1"/>
  <c r="H969" i="8"/>
  <c r="K969" i="8" s="1"/>
  <c r="L969" i="8" s="1"/>
  <c r="H957" i="8"/>
  <c r="K957" i="8" s="1"/>
  <c r="L957" i="8" s="1"/>
  <c r="H1055" i="8"/>
  <c r="K1055" i="8" s="1"/>
  <c r="L1055" i="8" s="1"/>
  <c r="H1017" i="8"/>
  <c r="K1017" i="8" s="1"/>
  <c r="L1017" i="8" s="1"/>
  <c r="H1009" i="8"/>
  <c r="K1009" i="8" s="1"/>
  <c r="L1009" i="8" s="1"/>
  <c r="H1006" i="8"/>
  <c r="K1006" i="8" s="1"/>
  <c r="L1006" i="8" s="1"/>
  <c r="H998" i="8"/>
  <c r="K998" i="8" s="1"/>
  <c r="L998" i="8" s="1"/>
  <c r="H970" i="8"/>
  <c r="K970" i="8" s="1"/>
  <c r="L970" i="8" s="1"/>
  <c r="H958" i="8"/>
  <c r="K958" i="8" s="1"/>
  <c r="L958" i="8" s="1"/>
  <c r="H1131" i="8"/>
  <c r="K1131" i="8" s="1"/>
  <c r="L1131" i="8" s="1"/>
  <c r="H1085" i="8"/>
  <c r="K1085" i="8" s="1"/>
  <c r="L1085" i="8" s="1"/>
  <c r="H1076" i="8"/>
  <c r="K1076" i="8" s="1"/>
  <c r="L1076" i="8" s="1"/>
  <c r="H1066" i="8"/>
  <c r="K1066" i="8" s="1"/>
  <c r="L1066" i="8" s="1"/>
  <c r="H1051" i="8"/>
  <c r="K1051" i="8" s="1"/>
  <c r="L1051" i="8" s="1"/>
  <c r="H1035" i="8"/>
  <c r="K1035" i="8" s="1"/>
  <c r="L1035" i="8" s="1"/>
  <c r="H1023" i="8"/>
  <c r="K1023" i="8" s="1"/>
  <c r="L1023" i="8" s="1"/>
  <c r="H980" i="8"/>
  <c r="K980" i="8" s="1"/>
  <c r="L980" i="8" s="1"/>
  <c r="H971" i="8"/>
  <c r="K971" i="8" s="1"/>
  <c r="L971" i="8" s="1"/>
  <c r="H959" i="8"/>
  <c r="K959" i="8" s="1"/>
  <c r="L959" i="8" s="1"/>
  <c r="H1058" i="8"/>
  <c r="K1058" i="8" s="1"/>
  <c r="L1058" i="8" s="1"/>
  <c r="H1048" i="8"/>
  <c r="K1048" i="8" s="1"/>
  <c r="L1048" i="8" s="1"/>
  <c r="H1030" i="8"/>
  <c r="K1030" i="8" s="1"/>
  <c r="L1030" i="8" s="1"/>
  <c r="H1015" i="8"/>
  <c r="K1015" i="8" s="1"/>
  <c r="L1015" i="8" s="1"/>
  <c r="H1004" i="8"/>
  <c r="K1004" i="8" s="1"/>
  <c r="L1004" i="8" s="1"/>
  <c r="H996" i="8"/>
  <c r="K996" i="8" s="1"/>
  <c r="L996" i="8" s="1"/>
  <c r="H993" i="8"/>
  <c r="K993" i="8" s="1"/>
  <c r="L993" i="8" s="1"/>
  <c r="H972" i="8"/>
  <c r="K972" i="8" s="1"/>
  <c r="L972" i="8" s="1"/>
  <c r="H960" i="8"/>
  <c r="K960" i="8" s="1"/>
  <c r="L960" i="8" s="1"/>
  <c r="H1012" i="8"/>
  <c r="K1012" i="8" s="1"/>
  <c r="L1012" i="8" s="1"/>
  <c r="H987" i="8"/>
  <c r="K987" i="8" s="1"/>
  <c r="L987" i="8" s="1"/>
  <c r="H984" i="8"/>
  <c r="K984" i="8" s="1"/>
  <c r="L984" i="8" s="1"/>
  <c r="H977" i="8"/>
  <c r="K977" i="8" s="1"/>
  <c r="L977" i="8" s="1"/>
  <c r="H1130" i="8"/>
  <c r="K1130" i="8" s="1"/>
  <c r="L1130" i="8" s="1"/>
  <c r="H991" i="8"/>
  <c r="K991" i="8" s="1"/>
  <c r="L991" i="8" s="1"/>
  <c r="H1022" i="8"/>
  <c r="K1022" i="8" s="1"/>
  <c r="L1022" i="8" s="1"/>
  <c r="H974" i="8"/>
  <c r="K974" i="8" s="1"/>
  <c r="L974" i="8" s="1"/>
  <c r="H950" i="8"/>
  <c r="K950" i="8" s="1"/>
  <c r="L950" i="8" s="1"/>
  <c r="H1029" i="8"/>
  <c r="K1029" i="8" s="1"/>
  <c r="L1029" i="8" s="1"/>
  <c r="H988" i="8"/>
  <c r="K988" i="8" s="1"/>
  <c r="L988" i="8" s="1"/>
  <c r="H964" i="8"/>
  <c r="K964" i="8" s="1"/>
  <c r="L964" i="8" s="1"/>
  <c r="H938" i="8"/>
  <c r="K938" i="8" s="1"/>
  <c r="L938" i="8" s="1"/>
  <c r="H932" i="8"/>
  <c r="K932" i="8" s="1"/>
  <c r="L932" i="8" s="1"/>
  <c r="H926" i="8"/>
  <c r="K926" i="8" s="1"/>
  <c r="L926" i="8" s="1"/>
  <c r="H920" i="8"/>
  <c r="K920" i="8" s="1"/>
  <c r="L920" i="8" s="1"/>
  <c r="H914" i="8"/>
  <c r="K914" i="8" s="1"/>
  <c r="L914" i="8" s="1"/>
  <c r="H908" i="8"/>
  <c r="K908" i="8" s="1"/>
  <c r="L908" i="8" s="1"/>
  <c r="H902" i="8"/>
  <c r="K902" i="8" s="1"/>
  <c r="L902" i="8" s="1"/>
  <c r="H1141" i="8"/>
  <c r="K1141" i="8" s="1"/>
  <c r="L1141" i="8" s="1"/>
  <c r="H1016" i="8"/>
  <c r="K1016" i="8" s="1"/>
  <c r="L1016" i="8" s="1"/>
  <c r="H997" i="8"/>
  <c r="K997" i="8" s="1"/>
  <c r="L997" i="8" s="1"/>
  <c r="H973" i="8"/>
  <c r="K973" i="8" s="1"/>
  <c r="L973" i="8" s="1"/>
  <c r="H948" i="8"/>
  <c r="K948" i="8" s="1"/>
  <c r="L948" i="8" s="1"/>
  <c r="H944" i="8"/>
  <c r="K944" i="8" s="1"/>
  <c r="L944" i="8" s="1"/>
  <c r="H1078" i="8"/>
  <c r="K1078" i="8" s="1"/>
  <c r="L1078" i="8" s="1"/>
  <c r="H1044" i="8"/>
  <c r="K1044" i="8" s="1"/>
  <c r="L1044" i="8" s="1"/>
  <c r="H966" i="8"/>
  <c r="K966" i="8" s="1"/>
  <c r="L966" i="8" s="1"/>
  <c r="H953" i="8"/>
  <c r="K953" i="8" s="1"/>
  <c r="L953" i="8" s="1"/>
  <c r="H939" i="8"/>
  <c r="K939" i="8" s="1"/>
  <c r="L939" i="8" s="1"/>
  <c r="H933" i="8"/>
  <c r="K933" i="8" s="1"/>
  <c r="L933" i="8" s="1"/>
  <c r="H927" i="8"/>
  <c r="K927" i="8" s="1"/>
  <c r="L927" i="8" s="1"/>
  <c r="H921" i="8"/>
  <c r="K921" i="8" s="1"/>
  <c r="L921" i="8" s="1"/>
  <c r="H915" i="8"/>
  <c r="K915" i="8" s="1"/>
  <c r="L915" i="8" s="1"/>
  <c r="H909" i="8"/>
  <c r="K909" i="8" s="1"/>
  <c r="L909" i="8" s="1"/>
  <c r="H903" i="8"/>
  <c r="K903" i="8" s="1"/>
  <c r="L903" i="8" s="1"/>
  <c r="H897" i="8"/>
  <c r="K897" i="8" s="1"/>
  <c r="L897" i="8" s="1"/>
  <c r="H891" i="8"/>
  <c r="K891" i="8" s="1"/>
  <c r="L891" i="8" s="1"/>
  <c r="H885" i="8"/>
  <c r="K885" i="8" s="1"/>
  <c r="L885" i="8" s="1"/>
  <c r="H1090" i="8"/>
  <c r="K1090" i="8" s="1"/>
  <c r="L1090" i="8" s="1"/>
  <c r="H1074" i="8"/>
  <c r="K1074" i="8" s="1"/>
  <c r="L1074" i="8" s="1"/>
  <c r="H1010" i="8"/>
  <c r="K1010" i="8" s="1"/>
  <c r="L1010" i="8" s="1"/>
  <c r="H961" i="8"/>
  <c r="K961" i="8" s="1"/>
  <c r="L961" i="8" s="1"/>
  <c r="H1126" i="8"/>
  <c r="K1126" i="8" s="1"/>
  <c r="L1126" i="8" s="1"/>
  <c r="H951" i="8"/>
  <c r="K951" i="8" s="1"/>
  <c r="L951" i="8" s="1"/>
  <c r="H945" i="8"/>
  <c r="K945" i="8" s="1"/>
  <c r="L945" i="8" s="1"/>
  <c r="H940" i="8"/>
  <c r="K940" i="8" s="1"/>
  <c r="L940" i="8" s="1"/>
  <c r="H934" i="8"/>
  <c r="K934" i="8" s="1"/>
  <c r="L934" i="8" s="1"/>
  <c r="H928" i="8"/>
  <c r="K928" i="8" s="1"/>
  <c r="L928" i="8" s="1"/>
  <c r="H922" i="8"/>
  <c r="K922" i="8" s="1"/>
  <c r="L922" i="8" s="1"/>
  <c r="H916" i="8"/>
  <c r="K916" i="8" s="1"/>
  <c r="L916" i="8" s="1"/>
  <c r="H1005" i="8"/>
  <c r="K1005" i="8" s="1"/>
  <c r="L1005" i="8" s="1"/>
  <c r="H963" i="8"/>
  <c r="K963" i="8" s="1"/>
  <c r="L963" i="8" s="1"/>
  <c r="H1089" i="8"/>
  <c r="K1089" i="8" s="1"/>
  <c r="L1089" i="8" s="1"/>
  <c r="H982" i="8"/>
  <c r="K982" i="8" s="1"/>
  <c r="L982" i="8" s="1"/>
  <c r="H949" i="8"/>
  <c r="K949" i="8" s="1"/>
  <c r="L949" i="8" s="1"/>
  <c r="H941" i="8"/>
  <c r="K941" i="8" s="1"/>
  <c r="L941" i="8" s="1"/>
  <c r="H935" i="8"/>
  <c r="K935" i="8" s="1"/>
  <c r="L935" i="8" s="1"/>
  <c r="H929" i="8"/>
  <c r="K929" i="8" s="1"/>
  <c r="L929" i="8" s="1"/>
  <c r="H923" i="8"/>
  <c r="K923" i="8" s="1"/>
  <c r="L923" i="8" s="1"/>
  <c r="H917" i="8"/>
  <c r="K917" i="8" s="1"/>
  <c r="L917" i="8" s="1"/>
  <c r="H1047" i="8"/>
  <c r="K1047" i="8" s="1"/>
  <c r="L1047" i="8" s="1"/>
  <c r="H1018" i="8"/>
  <c r="K1018" i="8" s="1"/>
  <c r="L1018" i="8" s="1"/>
  <c r="H999" i="8"/>
  <c r="K999" i="8" s="1"/>
  <c r="L999" i="8" s="1"/>
  <c r="H965" i="8"/>
  <c r="K965" i="8" s="1"/>
  <c r="L965" i="8" s="1"/>
  <c r="H946" i="8"/>
  <c r="K946" i="8" s="1"/>
  <c r="L946" i="8" s="1"/>
  <c r="H981" i="8"/>
  <c r="K981" i="8" s="1"/>
  <c r="L981" i="8" s="1"/>
  <c r="H936" i="8"/>
  <c r="K936" i="8" s="1"/>
  <c r="L936" i="8" s="1"/>
  <c r="H910" i="8"/>
  <c r="K910" i="8" s="1"/>
  <c r="L910" i="8" s="1"/>
  <c r="H896" i="8"/>
  <c r="K896" i="8" s="1"/>
  <c r="L896" i="8" s="1"/>
  <c r="H882" i="8"/>
  <c r="K882" i="8" s="1"/>
  <c r="L882" i="8" s="1"/>
  <c r="H870" i="8"/>
  <c r="K870" i="8" s="1"/>
  <c r="L870" i="8" s="1"/>
  <c r="H952" i="8"/>
  <c r="K952" i="8" s="1"/>
  <c r="L952" i="8" s="1"/>
  <c r="H913" i="8"/>
  <c r="K913" i="8" s="1"/>
  <c r="L913" i="8" s="1"/>
  <c r="H904" i="8"/>
  <c r="K904" i="8" s="1"/>
  <c r="L904" i="8" s="1"/>
  <c r="H894" i="8"/>
  <c r="K894" i="8" s="1"/>
  <c r="L894" i="8" s="1"/>
  <c r="H892" i="8"/>
  <c r="K892" i="8" s="1"/>
  <c r="L892" i="8" s="1"/>
  <c r="H871" i="8"/>
  <c r="K871" i="8" s="1"/>
  <c r="L871" i="8" s="1"/>
  <c r="H931" i="8"/>
  <c r="K931" i="8" s="1"/>
  <c r="L931" i="8" s="1"/>
  <c r="H907" i="8"/>
  <c r="K907" i="8" s="1"/>
  <c r="L907" i="8" s="1"/>
  <c r="H872" i="8"/>
  <c r="K872" i="8" s="1"/>
  <c r="L872" i="8" s="1"/>
  <c r="H1039" i="8"/>
  <c r="K1039" i="8" s="1"/>
  <c r="L1039" i="8" s="1"/>
  <c r="H930" i="8"/>
  <c r="K930" i="8" s="1"/>
  <c r="L930" i="8" s="1"/>
  <c r="H899" i="8"/>
  <c r="K899" i="8" s="1"/>
  <c r="L899" i="8" s="1"/>
  <c r="H883" i="8"/>
  <c r="K883" i="8" s="1"/>
  <c r="L883" i="8" s="1"/>
  <c r="H873" i="8"/>
  <c r="K873" i="8" s="1"/>
  <c r="L873" i="8" s="1"/>
  <c r="H912" i="8"/>
  <c r="K912" i="8" s="1"/>
  <c r="L912" i="8" s="1"/>
  <c r="H890" i="8"/>
  <c r="K890" i="8" s="1"/>
  <c r="L890" i="8" s="1"/>
  <c r="H874" i="8"/>
  <c r="K874" i="8" s="1"/>
  <c r="L874" i="8" s="1"/>
  <c r="H925" i="8"/>
  <c r="K925" i="8" s="1"/>
  <c r="L925" i="8" s="1"/>
  <c r="H906" i="8"/>
  <c r="K906" i="8" s="1"/>
  <c r="L906" i="8" s="1"/>
  <c r="H901" i="8"/>
  <c r="K901" i="8" s="1"/>
  <c r="L901" i="8" s="1"/>
  <c r="H888" i="8"/>
  <c r="K888" i="8" s="1"/>
  <c r="L888" i="8" s="1"/>
  <c r="H886" i="8"/>
  <c r="K886" i="8" s="1"/>
  <c r="L886" i="8" s="1"/>
  <c r="H875" i="8"/>
  <c r="K875" i="8" s="1"/>
  <c r="L875" i="8" s="1"/>
  <c r="H1068" i="8"/>
  <c r="K1068" i="8" s="1"/>
  <c r="L1068" i="8" s="1"/>
  <c r="H924" i="8"/>
  <c r="K924" i="8" s="1"/>
  <c r="L924" i="8" s="1"/>
  <c r="H876" i="8"/>
  <c r="K876" i="8" s="1"/>
  <c r="L876" i="8" s="1"/>
  <c r="H1008" i="8"/>
  <c r="K1008" i="8" s="1"/>
  <c r="L1008" i="8" s="1"/>
  <c r="H895" i="8"/>
  <c r="K895" i="8" s="1"/>
  <c r="L895" i="8" s="1"/>
  <c r="H893" i="8"/>
  <c r="K893" i="8" s="1"/>
  <c r="L893" i="8" s="1"/>
  <c r="H877" i="8"/>
  <c r="K877" i="8" s="1"/>
  <c r="L877" i="8" s="1"/>
  <c r="H865" i="8"/>
  <c r="K865" i="8" s="1"/>
  <c r="L865" i="8" s="1"/>
  <c r="H911" i="8"/>
  <c r="K911" i="8" s="1"/>
  <c r="L911" i="8" s="1"/>
  <c r="H878" i="8"/>
  <c r="K878" i="8" s="1"/>
  <c r="L878" i="8" s="1"/>
  <c r="H954" i="8"/>
  <c r="K954" i="8" s="1"/>
  <c r="L954" i="8" s="1"/>
  <c r="H985" i="8"/>
  <c r="K985" i="8" s="1"/>
  <c r="L985" i="8" s="1"/>
  <c r="H868" i="8"/>
  <c r="K868" i="8" s="1"/>
  <c r="L868" i="8" s="1"/>
  <c r="H937" i="8"/>
  <c r="K937" i="8" s="1"/>
  <c r="L937" i="8" s="1"/>
  <c r="H881" i="8"/>
  <c r="K881" i="8" s="1"/>
  <c r="L881" i="8" s="1"/>
  <c r="H919" i="8"/>
  <c r="K919" i="8" s="1"/>
  <c r="L919" i="8" s="1"/>
  <c r="H884" i="8"/>
  <c r="K884" i="8" s="1"/>
  <c r="L884" i="8" s="1"/>
  <c r="H918" i="8"/>
  <c r="K918" i="8" s="1"/>
  <c r="L918" i="8" s="1"/>
  <c r="H900" i="8"/>
  <c r="K900" i="8" s="1"/>
  <c r="L900" i="8" s="1"/>
  <c r="H867" i="8"/>
  <c r="K867" i="8" s="1"/>
  <c r="L867" i="8" s="1"/>
  <c r="H880" i="8"/>
  <c r="K880" i="8" s="1"/>
  <c r="L880" i="8" s="1"/>
  <c r="H947" i="8"/>
  <c r="K947" i="8" s="1"/>
  <c r="L947" i="8" s="1"/>
  <c r="H889" i="8"/>
  <c r="K889" i="8" s="1"/>
  <c r="L889" i="8" s="1"/>
  <c r="H943" i="8"/>
  <c r="K943" i="8" s="1"/>
  <c r="L943" i="8" s="1"/>
  <c r="H866" i="8"/>
  <c r="K866" i="8" s="1"/>
  <c r="L866" i="8" s="1"/>
  <c r="H942" i="8"/>
  <c r="K942" i="8" s="1"/>
  <c r="L942" i="8" s="1"/>
  <c r="H905" i="8"/>
  <c r="K905" i="8" s="1"/>
  <c r="L905" i="8" s="1"/>
  <c r="H898" i="8"/>
  <c r="K898" i="8" s="1"/>
  <c r="L898" i="8" s="1"/>
  <c r="H879" i="8"/>
  <c r="K879" i="8" s="1"/>
  <c r="L879" i="8" s="1"/>
  <c r="H962" i="8"/>
  <c r="K962" i="8" s="1"/>
  <c r="L962" i="8" s="1"/>
  <c r="H869" i="8"/>
  <c r="K869" i="8" s="1"/>
  <c r="L869" i="8" s="1"/>
  <c r="H887" i="8"/>
  <c r="K887" i="8" s="1"/>
  <c r="L887" i="8" s="1"/>
  <c r="H1093" i="6"/>
  <c r="K1093" i="6" s="1"/>
  <c r="L1093" i="6" s="1"/>
  <c r="H1081" i="6"/>
  <c r="K1081" i="6" s="1"/>
  <c r="L1081" i="6" s="1"/>
  <c r="H1069" i="6"/>
  <c r="K1069" i="6" s="1"/>
  <c r="L1069" i="6" s="1"/>
  <c r="H1057" i="6"/>
  <c r="K1057" i="6" s="1"/>
  <c r="L1057" i="6" s="1"/>
  <c r="H1045" i="6"/>
  <c r="K1045" i="6" s="1"/>
  <c r="L1045" i="6" s="1"/>
  <c r="H1037" i="6"/>
  <c r="K1037" i="6" s="1"/>
  <c r="L1037" i="6" s="1"/>
  <c r="H1033" i="6"/>
  <c r="K1033" i="6" s="1"/>
  <c r="L1033" i="6" s="1"/>
  <c r="H1029" i="6"/>
  <c r="K1029" i="6" s="1"/>
  <c r="L1029" i="6" s="1"/>
  <c r="H1025" i="6"/>
  <c r="K1025" i="6" s="1"/>
  <c r="L1025" i="6" s="1"/>
  <c r="H1098" i="6"/>
  <c r="K1098" i="6" s="1"/>
  <c r="L1098" i="6" s="1"/>
  <c r="H1086" i="6"/>
  <c r="K1086" i="6" s="1"/>
  <c r="L1086" i="6" s="1"/>
  <c r="H1074" i="6"/>
  <c r="K1074" i="6" s="1"/>
  <c r="L1074" i="6" s="1"/>
  <c r="H1062" i="6"/>
  <c r="K1062" i="6" s="1"/>
  <c r="L1062" i="6" s="1"/>
  <c r="H1050" i="6"/>
  <c r="K1050" i="6" s="1"/>
  <c r="L1050" i="6" s="1"/>
  <c r="H1020" i="6"/>
  <c r="K1020" i="6" s="1"/>
  <c r="L1020" i="6" s="1"/>
  <c r="H1014" i="6"/>
  <c r="K1014" i="6" s="1"/>
  <c r="L1014" i="6" s="1"/>
  <c r="H1008" i="6"/>
  <c r="K1008" i="6" s="1"/>
  <c r="L1008" i="6" s="1"/>
  <c r="H1002" i="6"/>
  <c r="K1002" i="6" s="1"/>
  <c r="L1002" i="6" s="1"/>
  <c r="H996" i="6"/>
  <c r="K996" i="6" s="1"/>
  <c r="L996" i="6" s="1"/>
  <c r="H990" i="6"/>
  <c r="K990" i="6" s="1"/>
  <c r="L990" i="6" s="1"/>
  <c r="H984" i="6"/>
  <c r="K984" i="6" s="1"/>
  <c r="L984" i="6" s="1"/>
  <c r="H978" i="6"/>
  <c r="K978" i="6" s="1"/>
  <c r="L978" i="6" s="1"/>
  <c r="H972" i="6"/>
  <c r="K972" i="6" s="1"/>
  <c r="L972" i="6" s="1"/>
  <c r="H966" i="6"/>
  <c r="K966" i="6" s="1"/>
  <c r="L966" i="6" s="1"/>
  <c r="H1099" i="6"/>
  <c r="K1099" i="6" s="1"/>
  <c r="L1099" i="6" s="1"/>
  <c r="H1087" i="6"/>
  <c r="K1087" i="6" s="1"/>
  <c r="L1087" i="6" s="1"/>
  <c r="H1075" i="6"/>
  <c r="K1075" i="6" s="1"/>
  <c r="L1075" i="6" s="1"/>
  <c r="H1063" i="6"/>
  <c r="K1063" i="6" s="1"/>
  <c r="L1063" i="6" s="1"/>
  <c r="H1051" i="6"/>
  <c r="K1051" i="6" s="1"/>
  <c r="L1051" i="6" s="1"/>
  <c r="H1039" i="6"/>
  <c r="K1039" i="6" s="1"/>
  <c r="L1039" i="6" s="1"/>
  <c r="H1035" i="6"/>
  <c r="K1035" i="6" s="1"/>
  <c r="L1035" i="6" s="1"/>
  <c r="H1031" i="6"/>
  <c r="K1031" i="6" s="1"/>
  <c r="L1031" i="6" s="1"/>
  <c r="H1027" i="6"/>
  <c r="K1027" i="6" s="1"/>
  <c r="L1027" i="6" s="1"/>
  <c r="H1092" i="6"/>
  <c r="K1092" i="6" s="1"/>
  <c r="L1092" i="6" s="1"/>
  <c r="H1083" i="6"/>
  <c r="K1083" i="6" s="1"/>
  <c r="L1083" i="6" s="1"/>
  <c r="H1060" i="6"/>
  <c r="K1060" i="6" s="1"/>
  <c r="L1060" i="6" s="1"/>
  <c r="H1044" i="6"/>
  <c r="K1044" i="6" s="1"/>
  <c r="L1044" i="6" s="1"/>
  <c r="H1034" i="6"/>
  <c r="K1034" i="6" s="1"/>
  <c r="L1034" i="6" s="1"/>
  <c r="H1017" i="6"/>
  <c r="K1017" i="6" s="1"/>
  <c r="L1017" i="6" s="1"/>
  <c r="H1009" i="6"/>
  <c r="K1009" i="6" s="1"/>
  <c r="L1009" i="6" s="1"/>
  <c r="H993" i="6"/>
  <c r="K993" i="6" s="1"/>
  <c r="L993" i="6" s="1"/>
  <c r="H985" i="6"/>
  <c r="K985" i="6" s="1"/>
  <c r="L985" i="6" s="1"/>
  <c r="H969" i="6"/>
  <c r="K969" i="6" s="1"/>
  <c r="L969" i="6" s="1"/>
  <c r="H957" i="6"/>
  <c r="K957" i="6" s="1"/>
  <c r="L957" i="6" s="1"/>
  <c r="H953" i="6"/>
  <c r="K953" i="6" s="1"/>
  <c r="L953" i="6" s="1"/>
  <c r="H949" i="6"/>
  <c r="K949" i="6" s="1"/>
  <c r="L949" i="6" s="1"/>
  <c r="H945" i="6"/>
  <c r="K945" i="6" s="1"/>
  <c r="L945" i="6" s="1"/>
  <c r="H941" i="6"/>
  <c r="K941" i="6" s="1"/>
  <c r="L941" i="6" s="1"/>
  <c r="H937" i="6"/>
  <c r="K937" i="6" s="1"/>
  <c r="L937" i="6" s="1"/>
  <c r="H933" i="6"/>
  <c r="K933" i="6" s="1"/>
  <c r="L933" i="6" s="1"/>
  <c r="H929" i="6"/>
  <c r="K929" i="6" s="1"/>
  <c r="L929" i="6" s="1"/>
  <c r="H925" i="6"/>
  <c r="K925" i="6" s="1"/>
  <c r="L925" i="6" s="1"/>
  <c r="H921" i="6"/>
  <c r="K921" i="6" s="1"/>
  <c r="L921" i="6" s="1"/>
  <c r="H869" i="6"/>
  <c r="K869" i="6" s="1"/>
  <c r="L869" i="6" s="1"/>
  <c r="H1096" i="6"/>
  <c r="K1096" i="6" s="1"/>
  <c r="L1096" i="6" s="1"/>
  <c r="H1084" i="6"/>
  <c r="K1084" i="6" s="1"/>
  <c r="L1084" i="6" s="1"/>
  <c r="H1068" i="6"/>
  <c r="K1068" i="6" s="1"/>
  <c r="L1068" i="6" s="1"/>
  <c r="H1059" i="6"/>
  <c r="K1059" i="6" s="1"/>
  <c r="L1059" i="6" s="1"/>
  <c r="H1026" i="6"/>
  <c r="K1026" i="6" s="1"/>
  <c r="L1026" i="6" s="1"/>
  <c r="H1021" i="6"/>
  <c r="K1021" i="6" s="1"/>
  <c r="L1021" i="6" s="1"/>
  <c r="H1005" i="6"/>
  <c r="K1005" i="6" s="1"/>
  <c r="L1005" i="6" s="1"/>
  <c r="H997" i="6"/>
  <c r="K997" i="6" s="1"/>
  <c r="L997" i="6" s="1"/>
  <c r="H981" i="6"/>
  <c r="K981" i="6" s="1"/>
  <c r="L981" i="6" s="1"/>
  <c r="H973" i="6"/>
  <c r="K973" i="6" s="1"/>
  <c r="L973" i="6" s="1"/>
  <c r="H959" i="6"/>
  <c r="K959" i="6" s="1"/>
  <c r="L959" i="6" s="1"/>
  <c r="H955" i="6"/>
  <c r="K955" i="6" s="1"/>
  <c r="L955" i="6" s="1"/>
  <c r="H951" i="6"/>
  <c r="K951" i="6" s="1"/>
  <c r="L951" i="6" s="1"/>
  <c r="H947" i="6"/>
  <c r="K947" i="6" s="1"/>
  <c r="L947" i="6" s="1"/>
  <c r="H943" i="6"/>
  <c r="K943" i="6" s="1"/>
  <c r="L943" i="6" s="1"/>
  <c r="H939" i="6"/>
  <c r="K939" i="6" s="1"/>
  <c r="L939" i="6" s="1"/>
  <c r="H935" i="6"/>
  <c r="K935" i="6" s="1"/>
  <c r="L935" i="6" s="1"/>
  <c r="H931" i="6"/>
  <c r="K931" i="6" s="1"/>
  <c r="L931" i="6" s="1"/>
  <c r="H927" i="6"/>
  <c r="K927" i="6" s="1"/>
  <c r="L927" i="6" s="1"/>
  <c r="H923" i="6"/>
  <c r="K923" i="6" s="1"/>
  <c r="L923" i="6" s="1"/>
  <c r="H919" i="6"/>
  <c r="K919" i="6" s="1"/>
  <c r="L919" i="6" s="1"/>
  <c r="H875" i="6"/>
  <c r="K875" i="6" s="1"/>
  <c r="L875" i="6" s="1"/>
  <c r="H1155" i="6"/>
  <c r="K1155" i="6" s="1"/>
  <c r="L1155" i="6" s="1"/>
  <c r="H1148" i="6"/>
  <c r="K1148" i="6" s="1"/>
  <c r="L1148" i="6" s="1"/>
  <c r="H1141" i="6"/>
  <c r="K1141" i="6" s="1"/>
  <c r="L1141" i="6" s="1"/>
  <c r="H1123" i="6"/>
  <c r="K1123" i="6" s="1"/>
  <c r="L1123" i="6" s="1"/>
  <c r="H1116" i="6"/>
  <c r="K1116" i="6" s="1"/>
  <c r="L1116" i="6" s="1"/>
  <c r="H1109" i="6"/>
  <c r="K1109" i="6" s="1"/>
  <c r="L1109" i="6" s="1"/>
  <c r="H1102" i="6"/>
  <c r="K1102" i="6" s="1"/>
  <c r="L1102" i="6" s="1"/>
  <c r="H1090" i="6"/>
  <c r="K1090" i="6" s="1"/>
  <c r="L1090" i="6" s="1"/>
  <c r="H1078" i="6"/>
  <c r="K1078" i="6" s="1"/>
  <c r="L1078" i="6" s="1"/>
  <c r="H1067" i="6"/>
  <c r="K1067" i="6" s="1"/>
  <c r="L1067" i="6" s="1"/>
  <c r="H1056" i="6"/>
  <c r="K1056" i="6" s="1"/>
  <c r="L1056" i="6" s="1"/>
  <c r="H1013" i="6"/>
  <c r="K1013" i="6" s="1"/>
  <c r="L1013" i="6" s="1"/>
  <c r="H1011" i="6"/>
  <c r="K1011" i="6" s="1"/>
  <c r="L1011" i="6" s="1"/>
  <c r="H988" i="6"/>
  <c r="K988" i="6" s="1"/>
  <c r="L988" i="6" s="1"/>
  <c r="H965" i="6"/>
  <c r="K965" i="6" s="1"/>
  <c r="L965" i="6" s="1"/>
  <c r="H963" i="6"/>
  <c r="K963" i="6" s="1"/>
  <c r="L963" i="6" s="1"/>
  <c r="H915" i="6"/>
  <c r="K915" i="6" s="1"/>
  <c r="L915" i="6" s="1"/>
  <c r="H902" i="6"/>
  <c r="K902" i="6" s="1"/>
  <c r="L902" i="6" s="1"/>
  <c r="H892" i="6"/>
  <c r="K892" i="6" s="1"/>
  <c r="L892" i="6" s="1"/>
  <c r="H866" i="6"/>
  <c r="K866" i="6" s="1"/>
  <c r="L866" i="6" s="1"/>
  <c r="H1143" i="6"/>
  <c r="K1143" i="6" s="1"/>
  <c r="L1143" i="6" s="1"/>
  <c r="H1139" i="6"/>
  <c r="K1139" i="6" s="1"/>
  <c r="L1139" i="6" s="1"/>
  <c r="H1120" i="6"/>
  <c r="K1120" i="6" s="1"/>
  <c r="L1120" i="6" s="1"/>
  <c r="H1112" i="6"/>
  <c r="K1112" i="6" s="1"/>
  <c r="L1112" i="6" s="1"/>
  <c r="H1108" i="6"/>
  <c r="K1108" i="6" s="1"/>
  <c r="L1108" i="6" s="1"/>
  <c r="H1066" i="6"/>
  <c r="K1066" i="6" s="1"/>
  <c r="L1066" i="6" s="1"/>
  <c r="H1054" i="6"/>
  <c r="K1054" i="6" s="1"/>
  <c r="L1054" i="6" s="1"/>
  <c r="H1048" i="6"/>
  <c r="K1048" i="6" s="1"/>
  <c r="L1048" i="6" s="1"/>
  <c r="H1042" i="6"/>
  <c r="K1042" i="6" s="1"/>
  <c r="L1042" i="6" s="1"/>
  <c r="H1032" i="6"/>
  <c r="K1032" i="6" s="1"/>
  <c r="L1032" i="6" s="1"/>
  <c r="H1004" i="6"/>
  <c r="K1004" i="6" s="1"/>
  <c r="L1004" i="6" s="1"/>
  <c r="H934" i="6"/>
  <c r="K934" i="6" s="1"/>
  <c r="L934" i="6" s="1"/>
  <c r="H920" i="6"/>
  <c r="K920" i="6" s="1"/>
  <c r="L920" i="6" s="1"/>
  <c r="H901" i="6"/>
  <c r="K901" i="6" s="1"/>
  <c r="L901" i="6" s="1"/>
  <c r="H893" i="6"/>
  <c r="K893" i="6" s="1"/>
  <c r="L893" i="6" s="1"/>
  <c r="H879" i="6"/>
  <c r="K879" i="6" s="1"/>
  <c r="L879" i="6" s="1"/>
  <c r="H1135" i="6"/>
  <c r="K1135" i="6" s="1"/>
  <c r="L1135" i="6" s="1"/>
  <c r="H1131" i="6"/>
  <c r="K1131" i="6" s="1"/>
  <c r="L1131" i="6" s="1"/>
  <c r="H1104" i="6"/>
  <c r="K1104" i="6" s="1"/>
  <c r="L1104" i="6" s="1"/>
  <c r="H1094" i="6"/>
  <c r="K1094" i="6" s="1"/>
  <c r="L1094" i="6" s="1"/>
  <c r="H1006" i="6"/>
  <c r="K1006" i="6" s="1"/>
  <c r="L1006" i="6" s="1"/>
  <c r="H987" i="6"/>
  <c r="K987" i="6" s="1"/>
  <c r="L987" i="6" s="1"/>
  <c r="H983" i="6"/>
  <c r="K983" i="6" s="1"/>
  <c r="L983" i="6" s="1"/>
  <c r="H964" i="6"/>
  <c r="K964" i="6" s="1"/>
  <c r="L964" i="6" s="1"/>
  <c r="H962" i="6"/>
  <c r="K962" i="6" s="1"/>
  <c r="L962" i="6" s="1"/>
  <c r="H960" i="6"/>
  <c r="K960" i="6" s="1"/>
  <c r="L960" i="6" s="1"/>
  <c r="H946" i="6"/>
  <c r="K946" i="6" s="1"/>
  <c r="L946" i="6" s="1"/>
  <c r="H932" i="6"/>
  <c r="K932" i="6" s="1"/>
  <c r="L932" i="6" s="1"/>
  <c r="H904" i="6"/>
  <c r="K904" i="6" s="1"/>
  <c r="L904" i="6" s="1"/>
  <c r="H896" i="6"/>
  <c r="K896" i="6" s="1"/>
  <c r="L896" i="6" s="1"/>
  <c r="H882" i="6"/>
  <c r="K882" i="6" s="1"/>
  <c r="L882" i="6" s="1"/>
  <c r="H876" i="6"/>
  <c r="K876" i="6" s="1"/>
  <c r="L876" i="6" s="1"/>
  <c r="H1154" i="6"/>
  <c r="K1154" i="6" s="1"/>
  <c r="L1154" i="6" s="1"/>
  <c r="H1150" i="6"/>
  <c r="K1150" i="6" s="1"/>
  <c r="L1150" i="6" s="1"/>
  <c r="H1127" i="6"/>
  <c r="K1127" i="6" s="1"/>
  <c r="L1127" i="6" s="1"/>
  <c r="H1119" i="6"/>
  <c r="K1119" i="6" s="1"/>
  <c r="L1119" i="6" s="1"/>
  <c r="H1115" i="6"/>
  <c r="K1115" i="6" s="1"/>
  <c r="L1115" i="6" s="1"/>
  <c r="H1097" i="6"/>
  <c r="K1097" i="6" s="1"/>
  <c r="L1097" i="6" s="1"/>
  <c r="H1012" i="6"/>
  <c r="K1012" i="6" s="1"/>
  <c r="L1012" i="6" s="1"/>
  <c r="H1010" i="6"/>
  <c r="K1010" i="6" s="1"/>
  <c r="L1010" i="6" s="1"/>
  <c r="H991" i="6"/>
  <c r="K991" i="6" s="1"/>
  <c r="L991" i="6" s="1"/>
  <c r="H989" i="6"/>
  <c r="K989" i="6" s="1"/>
  <c r="L989" i="6" s="1"/>
  <c r="H968" i="6"/>
  <c r="K968" i="6" s="1"/>
  <c r="L968" i="6" s="1"/>
  <c r="H918" i="6"/>
  <c r="K918" i="6" s="1"/>
  <c r="L918" i="6" s="1"/>
  <c r="H907" i="6"/>
  <c r="K907" i="6" s="1"/>
  <c r="L907" i="6" s="1"/>
  <c r="H899" i="6"/>
  <c r="K899" i="6" s="1"/>
  <c r="L899" i="6" s="1"/>
  <c r="H885" i="6"/>
  <c r="K885" i="6" s="1"/>
  <c r="L885" i="6" s="1"/>
  <c r="H1146" i="6"/>
  <c r="K1146" i="6" s="1"/>
  <c r="L1146" i="6" s="1"/>
  <c r="H1142" i="6"/>
  <c r="K1142" i="6" s="1"/>
  <c r="L1142" i="6" s="1"/>
  <c r="H1111" i="6"/>
  <c r="K1111" i="6" s="1"/>
  <c r="L1111" i="6" s="1"/>
  <c r="H1107" i="6"/>
  <c r="K1107" i="6" s="1"/>
  <c r="L1107" i="6" s="1"/>
  <c r="H1100" i="6"/>
  <c r="K1100" i="6" s="1"/>
  <c r="L1100" i="6" s="1"/>
  <c r="H1080" i="6"/>
  <c r="K1080" i="6" s="1"/>
  <c r="L1080" i="6" s="1"/>
  <c r="H1077" i="6"/>
  <c r="K1077" i="6" s="1"/>
  <c r="L1077" i="6" s="1"/>
  <c r="H1053" i="6"/>
  <c r="K1053" i="6" s="1"/>
  <c r="L1053" i="6" s="1"/>
  <c r="H1016" i="6"/>
  <c r="K1016" i="6" s="1"/>
  <c r="L1016" i="6" s="1"/>
  <c r="H970" i="6"/>
  <c r="K970" i="6" s="1"/>
  <c r="L970" i="6" s="1"/>
  <c r="H958" i="6"/>
  <c r="K958" i="6" s="1"/>
  <c r="L958" i="6" s="1"/>
  <c r="H944" i="6"/>
  <c r="K944" i="6" s="1"/>
  <c r="L944" i="6" s="1"/>
  <c r="H930" i="6"/>
  <c r="K930" i="6" s="1"/>
  <c r="L930" i="6" s="1"/>
  <c r="H910" i="6"/>
  <c r="K910" i="6" s="1"/>
  <c r="L910" i="6" s="1"/>
  <c r="H888" i="6"/>
  <c r="K888" i="6" s="1"/>
  <c r="L888" i="6" s="1"/>
  <c r="H873" i="6"/>
  <c r="K873" i="6" s="1"/>
  <c r="L873" i="6" s="1"/>
  <c r="H1138" i="6"/>
  <c r="K1138" i="6" s="1"/>
  <c r="L1138" i="6" s="1"/>
  <c r="H1134" i="6"/>
  <c r="K1134" i="6" s="1"/>
  <c r="L1134" i="6" s="1"/>
  <c r="H1130" i="6"/>
  <c r="K1130" i="6" s="1"/>
  <c r="L1130" i="6" s="1"/>
  <c r="H1126" i="6"/>
  <c r="K1126" i="6" s="1"/>
  <c r="L1126" i="6" s="1"/>
  <c r="H1103" i="6"/>
  <c r="K1103" i="6" s="1"/>
  <c r="L1103" i="6" s="1"/>
  <c r="H1071" i="6"/>
  <c r="K1071" i="6" s="1"/>
  <c r="L1071" i="6" s="1"/>
  <c r="H1065" i="6"/>
  <c r="K1065" i="6" s="1"/>
  <c r="L1065" i="6" s="1"/>
  <c r="H1047" i="6"/>
  <c r="K1047" i="6" s="1"/>
  <c r="L1047" i="6" s="1"/>
  <c r="H1041" i="6"/>
  <c r="K1041" i="6" s="1"/>
  <c r="L1041" i="6" s="1"/>
  <c r="H1036" i="6"/>
  <c r="K1036" i="6" s="1"/>
  <c r="L1036" i="6" s="1"/>
  <c r="H1018" i="6"/>
  <c r="K1018" i="6" s="1"/>
  <c r="L1018" i="6" s="1"/>
  <c r="H999" i="6"/>
  <c r="K999" i="6" s="1"/>
  <c r="L999" i="6" s="1"/>
  <c r="H995" i="6"/>
  <c r="K995" i="6" s="1"/>
  <c r="L995" i="6" s="1"/>
  <c r="H976" i="6"/>
  <c r="K976" i="6" s="1"/>
  <c r="L976" i="6" s="1"/>
  <c r="H974" i="6"/>
  <c r="K974" i="6" s="1"/>
  <c r="L974" i="6" s="1"/>
  <c r="H956" i="6"/>
  <c r="K956" i="6" s="1"/>
  <c r="L956" i="6" s="1"/>
  <c r="H913" i="6"/>
  <c r="K913" i="6" s="1"/>
  <c r="L913" i="6" s="1"/>
  <c r="H891" i="6"/>
  <c r="K891" i="6" s="1"/>
  <c r="L891" i="6" s="1"/>
  <c r="H880" i="6"/>
  <c r="K880" i="6" s="1"/>
  <c r="L880" i="6" s="1"/>
  <c r="H870" i="6"/>
  <c r="K870" i="6" s="1"/>
  <c r="L870" i="6" s="1"/>
  <c r="H1149" i="6"/>
  <c r="K1149" i="6" s="1"/>
  <c r="L1149" i="6" s="1"/>
  <c r="H1145" i="6"/>
  <c r="K1145" i="6" s="1"/>
  <c r="L1145" i="6" s="1"/>
  <c r="H1137" i="6"/>
  <c r="K1137" i="6" s="1"/>
  <c r="L1137" i="6" s="1"/>
  <c r="H1132" i="6"/>
  <c r="K1132" i="6" s="1"/>
  <c r="L1132" i="6" s="1"/>
  <c r="H1125" i="6"/>
  <c r="K1125" i="6" s="1"/>
  <c r="L1125" i="6" s="1"/>
  <c r="H1105" i="6"/>
  <c r="K1105" i="6" s="1"/>
  <c r="L1105" i="6" s="1"/>
  <c r="H1082" i="6"/>
  <c r="K1082" i="6" s="1"/>
  <c r="L1082" i="6" s="1"/>
  <c r="H1072" i="6"/>
  <c r="K1072" i="6" s="1"/>
  <c r="L1072" i="6" s="1"/>
  <c r="H1061" i="6"/>
  <c r="K1061" i="6" s="1"/>
  <c r="L1061" i="6" s="1"/>
  <c r="H1046" i="6"/>
  <c r="K1046" i="6" s="1"/>
  <c r="L1046" i="6" s="1"/>
  <c r="H1024" i="6"/>
  <c r="K1024" i="6" s="1"/>
  <c r="L1024" i="6" s="1"/>
  <c r="H971" i="6"/>
  <c r="K971" i="6" s="1"/>
  <c r="L971" i="6" s="1"/>
  <c r="H967" i="6"/>
  <c r="K967" i="6" s="1"/>
  <c r="L967" i="6" s="1"/>
  <c r="H924" i="6"/>
  <c r="K924" i="6" s="1"/>
  <c r="L924" i="6" s="1"/>
  <c r="H878" i="6"/>
  <c r="K878" i="6" s="1"/>
  <c r="L878" i="6" s="1"/>
  <c r="H1088" i="6"/>
  <c r="K1088" i="6" s="1"/>
  <c r="L1088" i="6" s="1"/>
  <c r="H992" i="6"/>
  <c r="K992" i="6" s="1"/>
  <c r="L992" i="6" s="1"/>
  <c r="H948" i="6"/>
  <c r="K948" i="6" s="1"/>
  <c r="L948" i="6" s="1"/>
  <c r="H936" i="6"/>
  <c r="K936" i="6" s="1"/>
  <c r="L936" i="6" s="1"/>
  <c r="H868" i="6"/>
  <c r="K868" i="6" s="1"/>
  <c r="L868" i="6" s="1"/>
  <c r="H1147" i="6"/>
  <c r="K1147" i="6" s="1"/>
  <c r="L1147" i="6" s="1"/>
  <c r="H1124" i="6"/>
  <c r="K1124" i="6" s="1"/>
  <c r="L1124" i="6" s="1"/>
  <c r="H1117" i="6"/>
  <c r="K1117" i="6" s="1"/>
  <c r="L1117" i="6" s="1"/>
  <c r="H1040" i="6"/>
  <c r="K1040" i="6" s="1"/>
  <c r="L1040" i="6" s="1"/>
  <c r="H980" i="6"/>
  <c r="K980" i="6" s="1"/>
  <c r="L980" i="6" s="1"/>
  <c r="H877" i="6"/>
  <c r="K877" i="6" s="1"/>
  <c r="L877" i="6" s="1"/>
  <c r="H1129" i="6"/>
  <c r="K1129" i="6" s="1"/>
  <c r="L1129" i="6" s="1"/>
  <c r="H1122" i="6"/>
  <c r="K1122" i="6" s="1"/>
  <c r="L1122" i="6" s="1"/>
  <c r="H1070" i="6"/>
  <c r="K1070" i="6" s="1"/>
  <c r="L1070" i="6" s="1"/>
  <c r="H977" i="6"/>
  <c r="K977" i="6" s="1"/>
  <c r="L977" i="6" s="1"/>
  <c r="H938" i="6"/>
  <c r="K938" i="6" s="1"/>
  <c r="L938" i="6" s="1"/>
  <c r="H926" i="6"/>
  <c r="K926" i="6" s="1"/>
  <c r="L926" i="6" s="1"/>
  <c r="H912" i="6"/>
  <c r="K912" i="6" s="1"/>
  <c r="L912" i="6" s="1"/>
  <c r="H867" i="6"/>
  <c r="K867" i="6" s="1"/>
  <c r="L867" i="6" s="1"/>
  <c r="H865" i="6"/>
  <c r="K865" i="6" s="1"/>
  <c r="L865" i="6" s="1"/>
  <c r="H1136" i="6"/>
  <c r="K1136" i="6" s="1"/>
  <c r="L1136" i="6" s="1"/>
  <c r="H1049" i="6"/>
  <c r="K1049" i="6" s="1"/>
  <c r="L1049" i="6" s="1"/>
  <c r="H1001" i="6"/>
  <c r="K1001" i="6" s="1"/>
  <c r="L1001" i="6" s="1"/>
  <c r="H950" i="6"/>
  <c r="K950" i="6" s="1"/>
  <c r="L950" i="6" s="1"/>
  <c r="H917" i="6"/>
  <c r="K917" i="6" s="1"/>
  <c r="L917" i="6" s="1"/>
  <c r="H909" i="6"/>
  <c r="K909" i="6" s="1"/>
  <c r="L909" i="6" s="1"/>
  <c r="H1153" i="6"/>
  <c r="K1153" i="6" s="1"/>
  <c r="L1153" i="6" s="1"/>
  <c r="H1144" i="6"/>
  <c r="K1144" i="6" s="1"/>
  <c r="L1144" i="6" s="1"/>
  <c r="H1091" i="6"/>
  <c r="K1091" i="6" s="1"/>
  <c r="L1091" i="6" s="1"/>
  <c r="H1085" i="6"/>
  <c r="K1085" i="6" s="1"/>
  <c r="L1085" i="6" s="1"/>
  <c r="H1079" i="6"/>
  <c r="K1079" i="6" s="1"/>
  <c r="L1079" i="6" s="1"/>
  <c r="H1064" i="6"/>
  <c r="K1064" i="6" s="1"/>
  <c r="L1064" i="6" s="1"/>
  <c r="H1038" i="6"/>
  <c r="K1038" i="6" s="1"/>
  <c r="L1038" i="6" s="1"/>
  <c r="H1023" i="6"/>
  <c r="K1023" i="6" s="1"/>
  <c r="L1023" i="6" s="1"/>
  <c r="H998" i="6"/>
  <c r="K998" i="6" s="1"/>
  <c r="L998" i="6" s="1"/>
  <c r="H914" i="6"/>
  <c r="K914" i="6" s="1"/>
  <c r="L914" i="6" s="1"/>
  <c r="H906" i="6"/>
  <c r="K906" i="6" s="1"/>
  <c r="L906" i="6" s="1"/>
  <c r="H890" i="6"/>
  <c r="K890" i="6" s="1"/>
  <c r="L890" i="6" s="1"/>
  <c r="H872" i="6"/>
  <c r="K872" i="6" s="1"/>
  <c r="L872" i="6" s="1"/>
  <c r="H1121" i="6"/>
  <c r="K1121" i="6" s="1"/>
  <c r="L1121" i="6" s="1"/>
  <c r="H1114" i="6"/>
  <c r="K1114" i="6" s="1"/>
  <c r="L1114" i="6" s="1"/>
  <c r="H1043" i="6"/>
  <c r="K1043" i="6" s="1"/>
  <c r="L1043" i="6" s="1"/>
  <c r="H1022" i="6"/>
  <c r="K1022" i="6" s="1"/>
  <c r="L1022" i="6" s="1"/>
  <c r="H994" i="6"/>
  <c r="K994" i="6" s="1"/>
  <c r="L994" i="6" s="1"/>
  <c r="H961" i="6"/>
  <c r="K961" i="6" s="1"/>
  <c r="L961" i="6" s="1"/>
  <c r="H940" i="6"/>
  <c r="K940" i="6" s="1"/>
  <c r="L940" i="6" s="1"/>
  <c r="H928" i="6"/>
  <c r="K928" i="6" s="1"/>
  <c r="L928" i="6" s="1"/>
  <c r="H911" i="6"/>
  <c r="K911" i="6" s="1"/>
  <c r="L911" i="6" s="1"/>
  <c r="H903" i="6"/>
  <c r="K903" i="6" s="1"/>
  <c r="L903" i="6" s="1"/>
  <c r="H898" i="6"/>
  <c r="K898" i="6" s="1"/>
  <c r="L898" i="6" s="1"/>
  <c r="H887" i="6"/>
  <c r="K887" i="6" s="1"/>
  <c r="L887" i="6" s="1"/>
  <c r="H874" i="6"/>
  <c r="K874" i="6" s="1"/>
  <c r="L874" i="6" s="1"/>
  <c r="H1152" i="6"/>
  <c r="K1152" i="6" s="1"/>
  <c r="L1152" i="6" s="1"/>
  <c r="H1128" i="6"/>
  <c r="K1128" i="6" s="1"/>
  <c r="L1128" i="6" s="1"/>
  <c r="H1089" i="6"/>
  <c r="K1089" i="6" s="1"/>
  <c r="L1089" i="6" s="1"/>
  <c r="H1058" i="6"/>
  <c r="K1058" i="6" s="1"/>
  <c r="L1058" i="6" s="1"/>
  <c r="H1030" i="6"/>
  <c r="K1030" i="6" s="1"/>
  <c r="L1030" i="6" s="1"/>
  <c r="H1019" i="6"/>
  <c r="K1019" i="6" s="1"/>
  <c r="L1019" i="6" s="1"/>
  <c r="H1015" i="6"/>
  <c r="K1015" i="6" s="1"/>
  <c r="L1015" i="6" s="1"/>
  <c r="H986" i="6"/>
  <c r="K986" i="6" s="1"/>
  <c r="L986" i="6" s="1"/>
  <c r="H952" i="6"/>
  <c r="K952" i="6" s="1"/>
  <c r="L952" i="6" s="1"/>
  <c r="H916" i="6"/>
  <c r="K916" i="6" s="1"/>
  <c r="L916" i="6" s="1"/>
  <c r="H908" i="6"/>
  <c r="K908" i="6" s="1"/>
  <c r="L908" i="6" s="1"/>
  <c r="H900" i="6"/>
  <c r="K900" i="6" s="1"/>
  <c r="L900" i="6" s="1"/>
  <c r="H895" i="6"/>
  <c r="K895" i="6" s="1"/>
  <c r="L895" i="6" s="1"/>
  <c r="H884" i="6"/>
  <c r="K884" i="6" s="1"/>
  <c r="L884" i="6" s="1"/>
  <c r="H1000" i="6"/>
  <c r="K1000" i="6" s="1"/>
  <c r="L1000" i="6" s="1"/>
  <c r="H1110" i="6"/>
  <c r="K1110" i="6" s="1"/>
  <c r="L1110" i="6" s="1"/>
  <c r="H1076" i="6"/>
  <c r="K1076" i="6" s="1"/>
  <c r="L1076" i="6" s="1"/>
  <c r="H1073" i="6"/>
  <c r="K1073" i="6" s="1"/>
  <c r="L1073" i="6" s="1"/>
  <c r="H871" i="6"/>
  <c r="K871" i="6" s="1"/>
  <c r="L871" i="6" s="1"/>
  <c r="H1151" i="6"/>
  <c r="K1151" i="6" s="1"/>
  <c r="L1151" i="6" s="1"/>
  <c r="H1106" i="6"/>
  <c r="K1106" i="6" s="1"/>
  <c r="L1106" i="6" s="1"/>
  <c r="H1007" i="6"/>
  <c r="K1007" i="6" s="1"/>
  <c r="L1007" i="6" s="1"/>
  <c r="H975" i="6"/>
  <c r="K975" i="6" s="1"/>
  <c r="L975" i="6" s="1"/>
  <c r="H894" i="6"/>
  <c r="K894" i="6" s="1"/>
  <c r="L894" i="6" s="1"/>
  <c r="H886" i="6"/>
  <c r="K886" i="6" s="1"/>
  <c r="L886" i="6" s="1"/>
  <c r="H954" i="6"/>
  <c r="K954" i="6" s="1"/>
  <c r="L954" i="6" s="1"/>
  <c r="H1055" i="6"/>
  <c r="K1055" i="6" s="1"/>
  <c r="L1055" i="6" s="1"/>
  <c r="H1028" i="6"/>
  <c r="K1028" i="6" s="1"/>
  <c r="L1028" i="6" s="1"/>
  <c r="H1101" i="6"/>
  <c r="K1101" i="6" s="1"/>
  <c r="L1101" i="6" s="1"/>
  <c r="H982" i="6"/>
  <c r="K982" i="6" s="1"/>
  <c r="L982" i="6" s="1"/>
  <c r="H1052" i="6"/>
  <c r="K1052" i="6" s="1"/>
  <c r="L1052" i="6" s="1"/>
  <c r="H1003" i="6"/>
  <c r="K1003" i="6" s="1"/>
  <c r="L1003" i="6" s="1"/>
  <c r="H1095" i="6"/>
  <c r="K1095" i="6" s="1"/>
  <c r="L1095" i="6" s="1"/>
  <c r="H979" i="6"/>
  <c r="K979" i="6" s="1"/>
  <c r="L979" i="6" s="1"/>
  <c r="H922" i="6"/>
  <c r="K922" i="6" s="1"/>
  <c r="L922" i="6" s="1"/>
  <c r="H897" i="6"/>
  <c r="K897" i="6" s="1"/>
  <c r="L897" i="6" s="1"/>
  <c r="H1140" i="6"/>
  <c r="K1140" i="6" s="1"/>
  <c r="L1140" i="6" s="1"/>
  <c r="H942" i="6"/>
  <c r="K942" i="6" s="1"/>
  <c r="L942" i="6" s="1"/>
  <c r="H1133" i="6"/>
  <c r="K1133" i="6" s="1"/>
  <c r="L1133" i="6" s="1"/>
  <c r="H889" i="6"/>
  <c r="K889" i="6" s="1"/>
  <c r="L889" i="6" s="1"/>
  <c r="H1118" i="6"/>
  <c r="K1118" i="6" s="1"/>
  <c r="L1118" i="6" s="1"/>
  <c r="H883" i="6"/>
  <c r="K883" i="6" s="1"/>
  <c r="L883" i="6" s="1"/>
  <c r="H905" i="6"/>
  <c r="K905" i="6" s="1"/>
  <c r="L905" i="6" s="1"/>
  <c r="H881" i="6"/>
  <c r="K881" i="6" s="1"/>
  <c r="L881" i="6" s="1"/>
  <c r="H732" i="8"/>
  <c r="K732" i="8" s="1"/>
  <c r="L732" i="8" s="1"/>
  <c r="H720" i="8"/>
  <c r="K720" i="8" s="1"/>
  <c r="L720" i="8" s="1"/>
  <c r="H708" i="8"/>
  <c r="K708" i="8" s="1"/>
  <c r="L708" i="8" s="1"/>
  <c r="H696" i="8"/>
  <c r="K696" i="8" s="1"/>
  <c r="L696" i="8" s="1"/>
  <c r="H684" i="8"/>
  <c r="K684" i="8" s="1"/>
  <c r="L684" i="8" s="1"/>
  <c r="H740" i="8"/>
  <c r="K740" i="8" s="1"/>
  <c r="L740" i="8" s="1"/>
  <c r="H733" i="8"/>
  <c r="K733" i="8" s="1"/>
  <c r="L733" i="8" s="1"/>
  <c r="H721" i="8"/>
  <c r="K721" i="8" s="1"/>
  <c r="L721" i="8" s="1"/>
  <c r="H709" i="8"/>
  <c r="K709" i="8" s="1"/>
  <c r="L709" i="8" s="1"/>
  <c r="H697" i="8"/>
  <c r="K697" i="8" s="1"/>
  <c r="L697" i="8" s="1"/>
  <c r="H685" i="8"/>
  <c r="K685" i="8" s="1"/>
  <c r="L685" i="8" s="1"/>
  <c r="H748" i="8"/>
  <c r="K748" i="8" s="1"/>
  <c r="L748" i="8" s="1"/>
  <c r="H745" i="8"/>
  <c r="K745" i="8" s="1"/>
  <c r="L745" i="8" s="1"/>
  <c r="H734" i="8"/>
  <c r="K734" i="8" s="1"/>
  <c r="L734" i="8" s="1"/>
  <c r="H722" i="8"/>
  <c r="K722" i="8" s="1"/>
  <c r="L722" i="8" s="1"/>
  <c r="H710" i="8"/>
  <c r="K710" i="8" s="1"/>
  <c r="L710" i="8" s="1"/>
  <c r="H698" i="8"/>
  <c r="K698" i="8" s="1"/>
  <c r="L698" i="8" s="1"/>
  <c r="H686" i="8"/>
  <c r="K686" i="8" s="1"/>
  <c r="L686" i="8" s="1"/>
  <c r="H741" i="8"/>
  <c r="K741" i="8" s="1"/>
  <c r="L741" i="8" s="1"/>
  <c r="H735" i="8"/>
  <c r="K735" i="8" s="1"/>
  <c r="L735" i="8" s="1"/>
  <c r="H723" i="8"/>
  <c r="K723" i="8" s="1"/>
  <c r="L723" i="8" s="1"/>
  <c r="H711" i="8"/>
  <c r="K711" i="8" s="1"/>
  <c r="L711" i="8" s="1"/>
  <c r="H724" i="8"/>
  <c r="K724" i="8" s="1"/>
  <c r="L724" i="8" s="1"/>
  <c r="H787" i="8"/>
  <c r="K787" i="8" s="1"/>
  <c r="L787" i="8" s="1"/>
  <c r="H785" i="8"/>
  <c r="K785" i="8" s="1"/>
  <c r="L785" i="8" s="1"/>
  <c r="H783" i="8"/>
  <c r="K783" i="8" s="1"/>
  <c r="L783" i="8" s="1"/>
  <c r="H781" i="8"/>
  <c r="K781" i="8" s="1"/>
  <c r="L781" i="8" s="1"/>
  <c r="H779" i="8"/>
  <c r="K779" i="8" s="1"/>
  <c r="L779" i="8" s="1"/>
  <c r="H777" i="8"/>
  <c r="K777" i="8" s="1"/>
  <c r="L777" i="8" s="1"/>
  <c r="H775" i="8"/>
  <c r="K775" i="8" s="1"/>
  <c r="L775" i="8" s="1"/>
  <c r="H773" i="8"/>
  <c r="K773" i="8" s="1"/>
  <c r="L773" i="8" s="1"/>
  <c r="H771" i="8"/>
  <c r="K771" i="8" s="1"/>
  <c r="L771" i="8" s="1"/>
  <c r="H769" i="8"/>
  <c r="K769" i="8" s="1"/>
  <c r="L769" i="8" s="1"/>
  <c r="H767" i="8"/>
  <c r="K767" i="8" s="1"/>
  <c r="L767" i="8" s="1"/>
  <c r="H765" i="8"/>
  <c r="K765" i="8" s="1"/>
  <c r="L765" i="8" s="1"/>
  <c r="H763" i="8"/>
  <c r="K763" i="8" s="1"/>
  <c r="L763" i="8" s="1"/>
  <c r="H761" i="8"/>
  <c r="K761" i="8" s="1"/>
  <c r="L761" i="8" s="1"/>
  <c r="H759" i="8"/>
  <c r="K759" i="8" s="1"/>
  <c r="L759" i="8" s="1"/>
  <c r="H757" i="8"/>
  <c r="K757" i="8" s="1"/>
  <c r="L757" i="8" s="1"/>
  <c r="H755" i="8"/>
  <c r="K755" i="8" s="1"/>
  <c r="L755" i="8" s="1"/>
  <c r="H753" i="8"/>
  <c r="K753" i="8" s="1"/>
  <c r="L753" i="8" s="1"/>
  <c r="H751" i="8"/>
  <c r="K751" i="8" s="1"/>
  <c r="L751" i="8" s="1"/>
  <c r="H742" i="8"/>
  <c r="K742" i="8" s="1"/>
  <c r="L742" i="8" s="1"/>
  <c r="H736" i="8"/>
  <c r="K736" i="8" s="1"/>
  <c r="L736" i="8" s="1"/>
  <c r="H725" i="8"/>
  <c r="K725" i="8" s="1"/>
  <c r="L725" i="8" s="1"/>
  <c r="H713" i="8"/>
  <c r="K713" i="8" s="1"/>
  <c r="L713" i="8" s="1"/>
  <c r="H701" i="8"/>
  <c r="K701" i="8" s="1"/>
  <c r="L701" i="8" s="1"/>
  <c r="H749" i="8"/>
  <c r="K749" i="8" s="1"/>
  <c r="L749" i="8" s="1"/>
  <c r="H746" i="8"/>
  <c r="K746" i="8" s="1"/>
  <c r="L746" i="8" s="1"/>
  <c r="H726" i="8"/>
  <c r="K726" i="8" s="1"/>
  <c r="L726" i="8" s="1"/>
  <c r="H714" i="8"/>
  <c r="K714" i="8" s="1"/>
  <c r="L714" i="8" s="1"/>
  <c r="H702" i="8"/>
  <c r="K702" i="8" s="1"/>
  <c r="L702" i="8" s="1"/>
  <c r="H690" i="8"/>
  <c r="K690" i="8" s="1"/>
  <c r="L690" i="8" s="1"/>
  <c r="H737" i="8"/>
  <c r="K737" i="8" s="1"/>
  <c r="L737" i="8" s="1"/>
  <c r="H727" i="8"/>
  <c r="K727" i="8" s="1"/>
  <c r="L727" i="8" s="1"/>
  <c r="H715" i="8"/>
  <c r="K715" i="8" s="1"/>
  <c r="L715" i="8" s="1"/>
  <c r="H703" i="8"/>
  <c r="K703" i="8" s="1"/>
  <c r="L703" i="8" s="1"/>
  <c r="H691" i="8"/>
  <c r="K691" i="8" s="1"/>
  <c r="L691" i="8" s="1"/>
  <c r="H679" i="8"/>
  <c r="K679" i="8" s="1"/>
  <c r="L679" i="8" s="1"/>
  <c r="H678" i="8"/>
  <c r="K678" i="8" s="1"/>
  <c r="L678" i="8" s="1"/>
  <c r="H677" i="8"/>
  <c r="K677" i="8" s="1"/>
  <c r="L677" i="8" s="1"/>
  <c r="H676" i="8"/>
  <c r="K676" i="8" s="1"/>
  <c r="L676" i="8" s="1"/>
  <c r="H675" i="8"/>
  <c r="K675" i="8" s="1"/>
  <c r="L675" i="8" s="1"/>
  <c r="H674" i="8"/>
  <c r="K674" i="8" s="1"/>
  <c r="L674" i="8" s="1"/>
  <c r="H673" i="8"/>
  <c r="K673" i="8" s="1"/>
  <c r="L673" i="8" s="1"/>
  <c r="H672" i="8"/>
  <c r="K672" i="8" s="1"/>
  <c r="L672" i="8" s="1"/>
  <c r="H671" i="8"/>
  <c r="K671" i="8" s="1"/>
  <c r="L671" i="8" s="1"/>
  <c r="H670" i="8"/>
  <c r="K670" i="8" s="1"/>
  <c r="L670" i="8" s="1"/>
  <c r="H669" i="8"/>
  <c r="K669" i="8" s="1"/>
  <c r="L669" i="8" s="1"/>
  <c r="H668" i="8"/>
  <c r="K668" i="8" s="1"/>
  <c r="L668" i="8" s="1"/>
  <c r="H667" i="8"/>
  <c r="K667" i="8" s="1"/>
  <c r="L667" i="8" s="1"/>
  <c r="H666" i="8"/>
  <c r="K666" i="8" s="1"/>
  <c r="L666" i="8" s="1"/>
  <c r="H665" i="8"/>
  <c r="K665" i="8" s="1"/>
  <c r="L665" i="8" s="1"/>
  <c r="H664" i="8"/>
  <c r="K664" i="8" s="1"/>
  <c r="L664" i="8" s="1"/>
  <c r="H663" i="8"/>
  <c r="K663" i="8" s="1"/>
  <c r="L663" i="8" s="1"/>
  <c r="H662" i="8"/>
  <c r="K662" i="8" s="1"/>
  <c r="L662" i="8" s="1"/>
  <c r="H661" i="8"/>
  <c r="K661" i="8" s="1"/>
  <c r="L661" i="8" s="1"/>
  <c r="H660" i="8"/>
  <c r="K660" i="8" s="1"/>
  <c r="L660" i="8" s="1"/>
  <c r="H743" i="8"/>
  <c r="K743" i="8" s="1"/>
  <c r="L743" i="8" s="1"/>
  <c r="H728" i="8"/>
  <c r="K728" i="8" s="1"/>
  <c r="L728" i="8" s="1"/>
  <c r="H716" i="8"/>
  <c r="K716" i="8" s="1"/>
  <c r="L716" i="8" s="1"/>
  <c r="H704" i="8"/>
  <c r="K704" i="8" s="1"/>
  <c r="L704" i="8" s="1"/>
  <c r="H692" i="8"/>
  <c r="K692" i="8" s="1"/>
  <c r="L692" i="8" s="1"/>
  <c r="H680" i="8"/>
  <c r="K680" i="8" s="1"/>
  <c r="L680" i="8" s="1"/>
  <c r="H739" i="8"/>
  <c r="K739" i="8" s="1"/>
  <c r="L739" i="8" s="1"/>
  <c r="H657" i="8"/>
  <c r="K657" i="8" s="1"/>
  <c r="L657" i="8" s="1"/>
  <c r="H654" i="8"/>
  <c r="K654" i="8" s="1"/>
  <c r="L654" i="8" s="1"/>
  <c r="H651" i="8"/>
  <c r="K651" i="8" s="1"/>
  <c r="L651" i="8" s="1"/>
  <c r="H648" i="8"/>
  <c r="K648" i="8" s="1"/>
  <c r="L648" i="8" s="1"/>
  <c r="H645" i="8"/>
  <c r="K645" i="8" s="1"/>
  <c r="L645" i="8" s="1"/>
  <c r="H641" i="8"/>
  <c r="K641" i="8" s="1"/>
  <c r="L641" i="8" s="1"/>
  <c r="H637" i="8"/>
  <c r="K637" i="8" s="1"/>
  <c r="L637" i="8" s="1"/>
  <c r="H633" i="8"/>
  <c r="K633" i="8" s="1"/>
  <c r="L633" i="8" s="1"/>
  <c r="H628" i="8"/>
  <c r="K628" i="8" s="1"/>
  <c r="L628" i="8" s="1"/>
  <c r="H622" i="8"/>
  <c r="K622" i="8" s="1"/>
  <c r="L622" i="8" s="1"/>
  <c r="H758" i="8"/>
  <c r="K758" i="8" s="1"/>
  <c r="L758" i="8" s="1"/>
  <c r="H731" i="8"/>
  <c r="K731" i="8" s="1"/>
  <c r="L731" i="8" s="1"/>
  <c r="H706" i="8"/>
  <c r="K706" i="8" s="1"/>
  <c r="L706" i="8" s="1"/>
  <c r="H687" i="8"/>
  <c r="K687" i="8" s="1"/>
  <c r="L687" i="8" s="1"/>
  <c r="H782" i="8"/>
  <c r="K782" i="8" s="1"/>
  <c r="L782" i="8" s="1"/>
  <c r="H776" i="8"/>
  <c r="K776" i="8" s="1"/>
  <c r="L776" i="8" s="1"/>
  <c r="H770" i="8"/>
  <c r="K770" i="8" s="1"/>
  <c r="L770" i="8" s="1"/>
  <c r="H764" i="8"/>
  <c r="K764" i="8" s="1"/>
  <c r="L764" i="8" s="1"/>
  <c r="H719" i="8"/>
  <c r="K719" i="8" s="1"/>
  <c r="L719" i="8" s="1"/>
  <c r="H700" i="8"/>
  <c r="K700" i="8" s="1"/>
  <c r="L700" i="8" s="1"/>
  <c r="H682" i="8"/>
  <c r="K682" i="8" s="1"/>
  <c r="L682" i="8" s="1"/>
  <c r="H629" i="8"/>
  <c r="K629" i="8" s="1"/>
  <c r="L629" i="8" s="1"/>
  <c r="H623" i="8"/>
  <c r="K623" i="8" s="1"/>
  <c r="L623" i="8" s="1"/>
  <c r="H754" i="8"/>
  <c r="K754" i="8" s="1"/>
  <c r="L754" i="8" s="1"/>
  <c r="H729" i="8"/>
  <c r="K729" i="8" s="1"/>
  <c r="L729" i="8" s="1"/>
  <c r="H695" i="8"/>
  <c r="K695" i="8" s="1"/>
  <c r="L695" i="8" s="1"/>
  <c r="H642" i="8"/>
  <c r="K642" i="8" s="1"/>
  <c r="L642" i="8" s="1"/>
  <c r="H638" i="8"/>
  <c r="K638" i="8" s="1"/>
  <c r="L638" i="8" s="1"/>
  <c r="H634" i="8"/>
  <c r="K634" i="8" s="1"/>
  <c r="L634" i="8" s="1"/>
  <c r="H717" i="8"/>
  <c r="K717" i="8" s="1"/>
  <c r="L717" i="8" s="1"/>
  <c r="H658" i="8"/>
  <c r="K658" i="8" s="1"/>
  <c r="L658" i="8" s="1"/>
  <c r="H655" i="8"/>
  <c r="K655" i="8" s="1"/>
  <c r="L655" i="8" s="1"/>
  <c r="H652" i="8"/>
  <c r="K652" i="8" s="1"/>
  <c r="L652" i="8" s="1"/>
  <c r="H649" i="8"/>
  <c r="K649" i="8" s="1"/>
  <c r="L649" i="8" s="1"/>
  <c r="H646" i="8"/>
  <c r="K646" i="8" s="1"/>
  <c r="L646" i="8" s="1"/>
  <c r="H630" i="8"/>
  <c r="K630" i="8" s="1"/>
  <c r="L630" i="8" s="1"/>
  <c r="H624" i="8"/>
  <c r="K624" i="8" s="1"/>
  <c r="L624" i="8" s="1"/>
  <c r="H618" i="8"/>
  <c r="K618" i="8" s="1"/>
  <c r="L618" i="8" s="1"/>
  <c r="H750" i="8"/>
  <c r="K750" i="8" s="1"/>
  <c r="L750" i="8" s="1"/>
  <c r="H688" i="8"/>
  <c r="K688" i="8" s="1"/>
  <c r="L688" i="8" s="1"/>
  <c r="H784" i="8"/>
  <c r="K784" i="8" s="1"/>
  <c r="L784" i="8" s="1"/>
  <c r="H778" i="8"/>
  <c r="K778" i="8" s="1"/>
  <c r="L778" i="8" s="1"/>
  <c r="H772" i="8"/>
  <c r="K772" i="8" s="1"/>
  <c r="L772" i="8" s="1"/>
  <c r="H766" i="8"/>
  <c r="K766" i="8" s="1"/>
  <c r="L766" i="8" s="1"/>
  <c r="H760" i="8"/>
  <c r="K760" i="8" s="1"/>
  <c r="L760" i="8" s="1"/>
  <c r="H747" i="8"/>
  <c r="K747" i="8" s="1"/>
  <c r="L747" i="8" s="1"/>
  <c r="H738" i="8"/>
  <c r="K738" i="8" s="1"/>
  <c r="L738" i="8" s="1"/>
  <c r="H707" i="8"/>
  <c r="K707" i="8" s="1"/>
  <c r="L707" i="8" s="1"/>
  <c r="H693" i="8"/>
  <c r="K693" i="8" s="1"/>
  <c r="L693" i="8" s="1"/>
  <c r="H683" i="8"/>
  <c r="K683" i="8" s="1"/>
  <c r="L683" i="8" s="1"/>
  <c r="H643" i="8"/>
  <c r="K643" i="8" s="1"/>
  <c r="L643" i="8" s="1"/>
  <c r="H639" i="8"/>
  <c r="K639" i="8" s="1"/>
  <c r="L639" i="8" s="1"/>
  <c r="H635" i="8"/>
  <c r="K635" i="8" s="1"/>
  <c r="L635" i="8" s="1"/>
  <c r="H631" i="8"/>
  <c r="K631" i="8" s="1"/>
  <c r="L631" i="8" s="1"/>
  <c r="H625" i="8"/>
  <c r="K625" i="8" s="1"/>
  <c r="L625" i="8" s="1"/>
  <c r="H619" i="8"/>
  <c r="K619" i="8" s="1"/>
  <c r="L619" i="8" s="1"/>
  <c r="H756" i="8"/>
  <c r="K756" i="8" s="1"/>
  <c r="L756" i="8" s="1"/>
  <c r="H730" i="8"/>
  <c r="K730" i="8" s="1"/>
  <c r="L730" i="8" s="1"/>
  <c r="H712" i="8"/>
  <c r="K712" i="8" s="1"/>
  <c r="L712" i="8" s="1"/>
  <c r="H705" i="8"/>
  <c r="K705" i="8" s="1"/>
  <c r="L705" i="8" s="1"/>
  <c r="H659" i="8"/>
  <c r="K659" i="8" s="1"/>
  <c r="L659" i="8" s="1"/>
  <c r="H656" i="8"/>
  <c r="K656" i="8" s="1"/>
  <c r="L656" i="8" s="1"/>
  <c r="H653" i="8"/>
  <c r="K653" i="8" s="1"/>
  <c r="L653" i="8" s="1"/>
  <c r="H650" i="8"/>
  <c r="K650" i="8" s="1"/>
  <c r="L650" i="8" s="1"/>
  <c r="H647" i="8"/>
  <c r="K647" i="8" s="1"/>
  <c r="L647" i="8" s="1"/>
  <c r="H626" i="8"/>
  <c r="K626" i="8" s="1"/>
  <c r="L626" i="8" s="1"/>
  <c r="H620" i="8"/>
  <c r="K620" i="8" s="1"/>
  <c r="L620" i="8" s="1"/>
  <c r="H744" i="8"/>
  <c r="K744" i="8" s="1"/>
  <c r="L744" i="8" s="1"/>
  <c r="H718" i="8"/>
  <c r="K718" i="8" s="1"/>
  <c r="L718" i="8" s="1"/>
  <c r="H681" i="8"/>
  <c r="K681" i="8" s="1"/>
  <c r="L681" i="8" s="1"/>
  <c r="H644" i="8"/>
  <c r="K644" i="8" s="1"/>
  <c r="L644" i="8" s="1"/>
  <c r="H640" i="8"/>
  <c r="K640" i="8" s="1"/>
  <c r="L640" i="8" s="1"/>
  <c r="H636" i="8"/>
  <c r="K636" i="8" s="1"/>
  <c r="L636" i="8" s="1"/>
  <c r="H632" i="8"/>
  <c r="K632" i="8" s="1"/>
  <c r="L632" i="8" s="1"/>
  <c r="H694" i="8"/>
  <c r="K694" i="8" s="1"/>
  <c r="L694" i="8" s="1"/>
  <c r="H774" i="8"/>
  <c r="K774" i="8" s="1"/>
  <c r="L774" i="8" s="1"/>
  <c r="H627" i="8"/>
  <c r="K627" i="8" s="1"/>
  <c r="L627" i="8" s="1"/>
  <c r="H780" i="8"/>
  <c r="K780" i="8" s="1"/>
  <c r="L780" i="8" s="1"/>
  <c r="H621" i="8"/>
  <c r="K621" i="8" s="1"/>
  <c r="L621" i="8" s="1"/>
  <c r="H786" i="8"/>
  <c r="K786" i="8" s="1"/>
  <c r="L786" i="8" s="1"/>
  <c r="H752" i="8"/>
  <c r="K752" i="8" s="1"/>
  <c r="L752" i="8" s="1"/>
  <c r="H699" i="8"/>
  <c r="K699" i="8" s="1"/>
  <c r="L699" i="8" s="1"/>
  <c r="H762" i="8"/>
  <c r="K762" i="8" s="1"/>
  <c r="L762" i="8" s="1"/>
  <c r="H768" i="8"/>
  <c r="K768" i="8" s="1"/>
  <c r="L768" i="8" s="1"/>
  <c r="H689" i="8"/>
  <c r="K689" i="8" s="1"/>
  <c r="L689" i="8" s="1"/>
  <c r="H785" i="6"/>
  <c r="K785" i="6" s="1"/>
  <c r="L785" i="6" s="1"/>
  <c r="H773" i="6"/>
  <c r="K773" i="6" s="1"/>
  <c r="L773" i="6" s="1"/>
  <c r="H772" i="6"/>
  <c r="K772" i="6" s="1"/>
  <c r="L772" i="6" s="1"/>
  <c r="H771" i="6"/>
  <c r="K771" i="6" s="1"/>
  <c r="L771" i="6" s="1"/>
  <c r="H770" i="6"/>
  <c r="K770" i="6" s="1"/>
  <c r="L770" i="6" s="1"/>
  <c r="H769" i="6"/>
  <c r="K769" i="6" s="1"/>
  <c r="L769" i="6" s="1"/>
  <c r="H768" i="6"/>
  <c r="K768" i="6" s="1"/>
  <c r="L768" i="6" s="1"/>
  <c r="H767" i="6"/>
  <c r="K767" i="6" s="1"/>
  <c r="L767" i="6" s="1"/>
  <c r="H766" i="6"/>
  <c r="K766" i="6" s="1"/>
  <c r="L766" i="6" s="1"/>
  <c r="H765" i="6"/>
  <c r="K765" i="6" s="1"/>
  <c r="L765" i="6" s="1"/>
  <c r="H764" i="6"/>
  <c r="K764" i="6" s="1"/>
  <c r="L764" i="6" s="1"/>
  <c r="H763" i="6"/>
  <c r="K763" i="6" s="1"/>
  <c r="L763" i="6" s="1"/>
  <c r="H762" i="6"/>
  <c r="K762" i="6" s="1"/>
  <c r="L762" i="6" s="1"/>
  <c r="H761" i="6"/>
  <c r="K761" i="6" s="1"/>
  <c r="L761" i="6" s="1"/>
  <c r="H760" i="6"/>
  <c r="K760" i="6" s="1"/>
  <c r="L760" i="6" s="1"/>
  <c r="H759" i="6"/>
  <c r="K759" i="6" s="1"/>
  <c r="L759" i="6" s="1"/>
  <c r="H758" i="6"/>
  <c r="K758" i="6" s="1"/>
  <c r="L758" i="6" s="1"/>
  <c r="H757" i="6"/>
  <c r="K757" i="6" s="1"/>
  <c r="L757" i="6" s="1"/>
  <c r="H756" i="6"/>
  <c r="K756" i="6" s="1"/>
  <c r="L756" i="6" s="1"/>
  <c r="H755" i="6"/>
  <c r="K755" i="6" s="1"/>
  <c r="L755" i="6" s="1"/>
  <c r="H754" i="6"/>
  <c r="K754" i="6" s="1"/>
  <c r="L754" i="6" s="1"/>
  <c r="H753" i="6"/>
  <c r="K753" i="6" s="1"/>
  <c r="L753" i="6" s="1"/>
  <c r="H752" i="6"/>
  <c r="K752" i="6" s="1"/>
  <c r="L752" i="6" s="1"/>
  <c r="H751" i="6"/>
  <c r="K751" i="6" s="1"/>
  <c r="L751" i="6" s="1"/>
  <c r="H750" i="6"/>
  <c r="K750" i="6" s="1"/>
  <c r="L750" i="6" s="1"/>
  <c r="H749" i="6"/>
  <c r="K749" i="6" s="1"/>
  <c r="L749" i="6" s="1"/>
  <c r="H748" i="6"/>
  <c r="K748" i="6" s="1"/>
  <c r="L748" i="6" s="1"/>
  <c r="H747" i="6"/>
  <c r="K747" i="6" s="1"/>
  <c r="L747" i="6" s="1"/>
  <c r="H746" i="6"/>
  <c r="K746" i="6" s="1"/>
  <c r="L746" i="6" s="1"/>
  <c r="H745" i="6"/>
  <c r="K745" i="6" s="1"/>
  <c r="L745" i="6" s="1"/>
  <c r="H744" i="6"/>
  <c r="K744" i="6" s="1"/>
  <c r="L744" i="6" s="1"/>
  <c r="H743" i="6"/>
  <c r="K743" i="6" s="1"/>
  <c r="L743" i="6" s="1"/>
  <c r="H742" i="6"/>
  <c r="K742" i="6" s="1"/>
  <c r="L742" i="6" s="1"/>
  <c r="H741" i="6"/>
  <c r="K741" i="6" s="1"/>
  <c r="L741" i="6" s="1"/>
  <c r="H740" i="6"/>
  <c r="K740" i="6" s="1"/>
  <c r="L740" i="6" s="1"/>
  <c r="H739" i="6"/>
  <c r="K739" i="6" s="1"/>
  <c r="L739" i="6" s="1"/>
  <c r="H738" i="6"/>
  <c r="K738" i="6" s="1"/>
  <c r="L738" i="6" s="1"/>
  <c r="H737" i="6"/>
  <c r="K737" i="6" s="1"/>
  <c r="L737" i="6" s="1"/>
  <c r="H736" i="6"/>
  <c r="K736" i="6" s="1"/>
  <c r="L736" i="6" s="1"/>
  <c r="H735" i="6"/>
  <c r="K735" i="6" s="1"/>
  <c r="L735" i="6" s="1"/>
  <c r="H734" i="6"/>
  <c r="K734" i="6" s="1"/>
  <c r="L734" i="6" s="1"/>
  <c r="H733" i="6"/>
  <c r="K733" i="6" s="1"/>
  <c r="L733" i="6" s="1"/>
  <c r="H732" i="6"/>
  <c r="K732" i="6" s="1"/>
  <c r="L732" i="6" s="1"/>
  <c r="H731" i="6"/>
  <c r="K731" i="6" s="1"/>
  <c r="L731" i="6" s="1"/>
  <c r="H730" i="6"/>
  <c r="K730" i="6" s="1"/>
  <c r="L730" i="6" s="1"/>
  <c r="H729" i="6"/>
  <c r="K729" i="6" s="1"/>
  <c r="L729" i="6" s="1"/>
  <c r="H728" i="6"/>
  <c r="K728" i="6" s="1"/>
  <c r="L728" i="6" s="1"/>
  <c r="H727" i="6"/>
  <c r="K727" i="6" s="1"/>
  <c r="L727" i="6" s="1"/>
  <c r="H726" i="6"/>
  <c r="K726" i="6" s="1"/>
  <c r="L726" i="6" s="1"/>
  <c r="H725" i="6"/>
  <c r="K725" i="6" s="1"/>
  <c r="L725" i="6" s="1"/>
  <c r="H724" i="6"/>
  <c r="K724" i="6" s="1"/>
  <c r="L724" i="6" s="1"/>
  <c r="H723" i="6"/>
  <c r="K723" i="6" s="1"/>
  <c r="L723" i="6" s="1"/>
  <c r="H722" i="6"/>
  <c r="K722" i="6" s="1"/>
  <c r="L722" i="6" s="1"/>
  <c r="H721" i="6"/>
  <c r="K721" i="6" s="1"/>
  <c r="L721" i="6" s="1"/>
  <c r="H720" i="6"/>
  <c r="K720" i="6" s="1"/>
  <c r="L720" i="6" s="1"/>
  <c r="H719" i="6"/>
  <c r="K719" i="6" s="1"/>
  <c r="L719" i="6" s="1"/>
  <c r="H718" i="6"/>
  <c r="K718" i="6" s="1"/>
  <c r="L718" i="6" s="1"/>
  <c r="H717" i="6"/>
  <c r="K717" i="6" s="1"/>
  <c r="L717" i="6" s="1"/>
  <c r="H716" i="6"/>
  <c r="K716" i="6" s="1"/>
  <c r="L716" i="6" s="1"/>
  <c r="H715" i="6"/>
  <c r="K715" i="6" s="1"/>
  <c r="L715" i="6" s="1"/>
  <c r="H714" i="6"/>
  <c r="K714" i="6" s="1"/>
  <c r="L714" i="6" s="1"/>
  <c r="H713" i="6"/>
  <c r="K713" i="6" s="1"/>
  <c r="L713" i="6" s="1"/>
  <c r="H712" i="6"/>
  <c r="K712" i="6" s="1"/>
  <c r="L712" i="6" s="1"/>
  <c r="H711" i="6"/>
  <c r="K711" i="6" s="1"/>
  <c r="L711" i="6" s="1"/>
  <c r="H710" i="6"/>
  <c r="K710" i="6" s="1"/>
  <c r="L710" i="6" s="1"/>
  <c r="H709" i="6"/>
  <c r="K709" i="6" s="1"/>
  <c r="L709" i="6" s="1"/>
  <c r="H708" i="6"/>
  <c r="K708" i="6" s="1"/>
  <c r="L708" i="6" s="1"/>
  <c r="H707" i="6"/>
  <c r="K707" i="6" s="1"/>
  <c r="L707" i="6" s="1"/>
  <c r="H706" i="6"/>
  <c r="K706" i="6" s="1"/>
  <c r="L706" i="6" s="1"/>
  <c r="H705" i="6"/>
  <c r="K705" i="6" s="1"/>
  <c r="L705" i="6" s="1"/>
  <c r="H704" i="6"/>
  <c r="K704" i="6" s="1"/>
  <c r="L704" i="6" s="1"/>
  <c r="H703" i="6"/>
  <c r="K703" i="6" s="1"/>
  <c r="L703" i="6" s="1"/>
  <c r="H702" i="6"/>
  <c r="K702" i="6" s="1"/>
  <c r="L702" i="6" s="1"/>
  <c r="H701" i="6"/>
  <c r="K701" i="6" s="1"/>
  <c r="L701" i="6" s="1"/>
  <c r="H700" i="6"/>
  <c r="K700" i="6" s="1"/>
  <c r="L700" i="6" s="1"/>
  <c r="H699" i="6"/>
  <c r="K699" i="6" s="1"/>
  <c r="L699" i="6" s="1"/>
  <c r="H698" i="6"/>
  <c r="K698" i="6" s="1"/>
  <c r="L698" i="6" s="1"/>
  <c r="H697" i="6"/>
  <c r="K697" i="6" s="1"/>
  <c r="L697" i="6" s="1"/>
  <c r="H696" i="6"/>
  <c r="K696" i="6" s="1"/>
  <c r="L696" i="6" s="1"/>
  <c r="H695" i="6"/>
  <c r="K695" i="6" s="1"/>
  <c r="L695" i="6" s="1"/>
  <c r="H694" i="6"/>
  <c r="K694" i="6" s="1"/>
  <c r="L694" i="6" s="1"/>
  <c r="H693" i="6"/>
  <c r="K693" i="6" s="1"/>
  <c r="L693" i="6" s="1"/>
  <c r="H692" i="6"/>
  <c r="K692" i="6" s="1"/>
  <c r="L692" i="6" s="1"/>
  <c r="H691" i="6"/>
  <c r="K691" i="6" s="1"/>
  <c r="L691" i="6" s="1"/>
  <c r="H690" i="6"/>
  <c r="K690" i="6" s="1"/>
  <c r="L690" i="6" s="1"/>
  <c r="H689" i="6"/>
  <c r="K689" i="6" s="1"/>
  <c r="L689" i="6" s="1"/>
  <c r="H779" i="6"/>
  <c r="K779" i="6" s="1"/>
  <c r="L779" i="6" s="1"/>
  <c r="H783" i="6"/>
  <c r="K783" i="6" s="1"/>
  <c r="L783" i="6" s="1"/>
  <c r="H688" i="6"/>
  <c r="K688" i="6" s="1"/>
  <c r="L688" i="6" s="1"/>
  <c r="H687" i="6"/>
  <c r="K687" i="6" s="1"/>
  <c r="L687" i="6" s="1"/>
  <c r="H686" i="6"/>
  <c r="K686" i="6" s="1"/>
  <c r="L686" i="6" s="1"/>
  <c r="H685" i="6"/>
  <c r="K685" i="6" s="1"/>
  <c r="L685" i="6" s="1"/>
  <c r="H684" i="6"/>
  <c r="K684" i="6" s="1"/>
  <c r="L684" i="6" s="1"/>
  <c r="H683" i="6"/>
  <c r="K683" i="6" s="1"/>
  <c r="L683" i="6" s="1"/>
  <c r="H682" i="6"/>
  <c r="K682" i="6" s="1"/>
  <c r="L682" i="6" s="1"/>
  <c r="H681" i="6"/>
  <c r="K681" i="6" s="1"/>
  <c r="L681" i="6" s="1"/>
  <c r="H680" i="6"/>
  <c r="K680" i="6" s="1"/>
  <c r="L680" i="6" s="1"/>
  <c r="H679" i="6"/>
  <c r="K679" i="6" s="1"/>
  <c r="L679" i="6" s="1"/>
  <c r="H678" i="6"/>
  <c r="K678" i="6" s="1"/>
  <c r="L678" i="6" s="1"/>
  <c r="H677" i="6"/>
  <c r="K677" i="6" s="1"/>
  <c r="L677" i="6" s="1"/>
  <c r="H676" i="6"/>
  <c r="K676" i="6" s="1"/>
  <c r="L676" i="6" s="1"/>
  <c r="H675" i="6"/>
  <c r="K675" i="6" s="1"/>
  <c r="L675" i="6" s="1"/>
  <c r="H674" i="6"/>
  <c r="K674" i="6" s="1"/>
  <c r="L674" i="6" s="1"/>
  <c r="H673" i="6"/>
  <c r="K673" i="6" s="1"/>
  <c r="L673" i="6" s="1"/>
  <c r="H672" i="6"/>
  <c r="K672" i="6" s="1"/>
  <c r="L672" i="6" s="1"/>
  <c r="H671" i="6"/>
  <c r="K671" i="6" s="1"/>
  <c r="L671" i="6" s="1"/>
  <c r="H670" i="6"/>
  <c r="K670" i="6" s="1"/>
  <c r="L670" i="6" s="1"/>
  <c r="H669" i="6"/>
  <c r="K669" i="6" s="1"/>
  <c r="L669" i="6" s="1"/>
  <c r="H668" i="6"/>
  <c r="K668" i="6" s="1"/>
  <c r="L668" i="6" s="1"/>
  <c r="H667" i="6"/>
  <c r="K667" i="6" s="1"/>
  <c r="L667" i="6" s="1"/>
  <c r="H666" i="6"/>
  <c r="K666" i="6" s="1"/>
  <c r="L666" i="6" s="1"/>
  <c r="H665" i="6"/>
  <c r="K665" i="6" s="1"/>
  <c r="L665" i="6" s="1"/>
  <c r="H664" i="6"/>
  <c r="K664" i="6" s="1"/>
  <c r="L664" i="6" s="1"/>
  <c r="H663" i="6"/>
  <c r="K663" i="6" s="1"/>
  <c r="L663" i="6" s="1"/>
  <c r="H662" i="6"/>
  <c r="K662" i="6" s="1"/>
  <c r="L662" i="6" s="1"/>
  <c r="H661" i="6"/>
  <c r="K661" i="6" s="1"/>
  <c r="L661" i="6" s="1"/>
  <c r="H660" i="6"/>
  <c r="K660" i="6" s="1"/>
  <c r="L660" i="6" s="1"/>
  <c r="H659" i="6"/>
  <c r="K659" i="6" s="1"/>
  <c r="L659" i="6" s="1"/>
  <c r="H658" i="6"/>
  <c r="K658" i="6" s="1"/>
  <c r="L658" i="6" s="1"/>
  <c r="H657" i="6"/>
  <c r="K657" i="6" s="1"/>
  <c r="L657" i="6" s="1"/>
  <c r="H656" i="6"/>
  <c r="K656" i="6" s="1"/>
  <c r="L656" i="6" s="1"/>
  <c r="H655" i="6"/>
  <c r="K655" i="6" s="1"/>
  <c r="L655" i="6" s="1"/>
  <c r="H654" i="6"/>
  <c r="K654" i="6" s="1"/>
  <c r="L654" i="6" s="1"/>
  <c r="H653" i="6"/>
  <c r="K653" i="6" s="1"/>
  <c r="L653" i="6" s="1"/>
  <c r="H652" i="6"/>
  <c r="K652" i="6" s="1"/>
  <c r="L652" i="6" s="1"/>
  <c r="H651" i="6"/>
  <c r="K651" i="6" s="1"/>
  <c r="L651" i="6" s="1"/>
  <c r="H650" i="6"/>
  <c r="K650" i="6" s="1"/>
  <c r="L650" i="6" s="1"/>
  <c r="H649" i="6"/>
  <c r="K649" i="6" s="1"/>
  <c r="L649" i="6" s="1"/>
  <c r="H648" i="6"/>
  <c r="K648" i="6" s="1"/>
  <c r="L648" i="6" s="1"/>
  <c r="H647" i="6"/>
  <c r="K647" i="6" s="1"/>
  <c r="L647" i="6" s="1"/>
  <c r="H646" i="6"/>
  <c r="K646" i="6" s="1"/>
  <c r="L646" i="6" s="1"/>
  <c r="H645" i="6"/>
  <c r="K645" i="6" s="1"/>
  <c r="L645" i="6" s="1"/>
  <c r="H644" i="6"/>
  <c r="K644" i="6" s="1"/>
  <c r="L644" i="6" s="1"/>
  <c r="H643" i="6"/>
  <c r="K643" i="6" s="1"/>
  <c r="L643" i="6" s="1"/>
  <c r="H642" i="6"/>
  <c r="K642" i="6" s="1"/>
  <c r="L642" i="6" s="1"/>
  <c r="H641" i="6"/>
  <c r="K641" i="6" s="1"/>
  <c r="L641" i="6" s="1"/>
  <c r="H640" i="6"/>
  <c r="K640" i="6" s="1"/>
  <c r="L640" i="6" s="1"/>
  <c r="H639" i="6"/>
  <c r="K639" i="6" s="1"/>
  <c r="L639" i="6" s="1"/>
  <c r="H638" i="6"/>
  <c r="K638" i="6" s="1"/>
  <c r="L638" i="6" s="1"/>
  <c r="H637" i="6"/>
  <c r="K637" i="6" s="1"/>
  <c r="L637" i="6" s="1"/>
  <c r="H636" i="6"/>
  <c r="K636" i="6" s="1"/>
  <c r="L636" i="6" s="1"/>
  <c r="H635" i="6"/>
  <c r="K635" i="6" s="1"/>
  <c r="L635" i="6" s="1"/>
  <c r="H634" i="6"/>
  <c r="K634" i="6" s="1"/>
  <c r="L634" i="6" s="1"/>
  <c r="H633" i="6"/>
  <c r="K633" i="6" s="1"/>
  <c r="L633" i="6" s="1"/>
  <c r="H632" i="6"/>
  <c r="K632" i="6" s="1"/>
  <c r="L632" i="6" s="1"/>
  <c r="H631" i="6"/>
  <c r="K631" i="6" s="1"/>
  <c r="L631" i="6" s="1"/>
  <c r="H630" i="6"/>
  <c r="K630" i="6" s="1"/>
  <c r="L630" i="6" s="1"/>
  <c r="H629" i="6"/>
  <c r="K629" i="6" s="1"/>
  <c r="L629" i="6" s="1"/>
  <c r="H628" i="6"/>
  <c r="K628" i="6" s="1"/>
  <c r="L628" i="6" s="1"/>
  <c r="H627" i="6"/>
  <c r="K627" i="6" s="1"/>
  <c r="L627" i="6" s="1"/>
  <c r="H626" i="6"/>
  <c r="K626" i="6" s="1"/>
  <c r="L626" i="6" s="1"/>
  <c r="H625" i="6"/>
  <c r="K625" i="6" s="1"/>
  <c r="L625" i="6" s="1"/>
  <c r="H624" i="6"/>
  <c r="K624" i="6" s="1"/>
  <c r="L624" i="6" s="1"/>
  <c r="H623" i="6"/>
  <c r="K623" i="6" s="1"/>
  <c r="L623" i="6" s="1"/>
  <c r="H622" i="6"/>
  <c r="K622" i="6" s="1"/>
  <c r="L622" i="6" s="1"/>
  <c r="H621" i="6"/>
  <c r="K621" i="6" s="1"/>
  <c r="L621" i="6" s="1"/>
  <c r="H620" i="6"/>
  <c r="K620" i="6" s="1"/>
  <c r="L620" i="6" s="1"/>
  <c r="H619" i="6"/>
  <c r="K619" i="6" s="1"/>
  <c r="L619" i="6" s="1"/>
  <c r="H618" i="6"/>
  <c r="K618" i="6" s="1"/>
  <c r="L618" i="6" s="1"/>
  <c r="H777" i="6"/>
  <c r="K777" i="6" s="1"/>
  <c r="L777" i="6" s="1"/>
  <c r="H781" i="6"/>
  <c r="K781" i="6" s="1"/>
  <c r="L781" i="6" s="1"/>
  <c r="H786" i="6"/>
  <c r="K786" i="6" s="1"/>
  <c r="L786" i="6" s="1"/>
  <c r="H782" i="6"/>
  <c r="K782" i="6" s="1"/>
  <c r="L782" i="6" s="1"/>
  <c r="H787" i="6"/>
  <c r="K787" i="6" s="1"/>
  <c r="L787" i="6" s="1"/>
  <c r="H784" i="6"/>
  <c r="K784" i="6" s="1"/>
  <c r="L784" i="6" s="1"/>
  <c r="H780" i="6"/>
  <c r="K780" i="6" s="1"/>
  <c r="L780" i="6" s="1"/>
  <c r="H774" i="6"/>
  <c r="K774" i="6" s="1"/>
  <c r="L774" i="6" s="1"/>
  <c r="H775" i="6"/>
  <c r="K775" i="6" s="1"/>
  <c r="L775" i="6" s="1"/>
  <c r="L10" i="4"/>
  <c r="T12" i="4"/>
  <c r="U12" i="4" s="1"/>
  <c r="AL15" i="4"/>
  <c r="AM15" i="4" s="1"/>
  <c r="L17" i="4"/>
  <c r="V56" i="8"/>
  <c r="Y56" i="8" s="1"/>
  <c r="Z56" i="8" s="1"/>
  <c r="V44" i="8"/>
  <c r="Y44" i="8" s="1"/>
  <c r="Z44" i="8" s="1"/>
  <c r="V30" i="8"/>
  <c r="Y30" i="8" s="1"/>
  <c r="Z30" i="8" s="1"/>
  <c r="V66" i="8"/>
  <c r="Y66" i="8" s="1"/>
  <c r="Z66" i="8" s="1"/>
  <c r="V29" i="8"/>
  <c r="Y29" i="8" s="1"/>
  <c r="Z29" i="8" s="1"/>
  <c r="V65" i="8"/>
  <c r="Y65" i="8" s="1"/>
  <c r="Z65" i="8" s="1"/>
  <c r="V64" i="8"/>
  <c r="Y64" i="8" s="1"/>
  <c r="Z64" i="8" s="1"/>
  <c r="V63" i="8"/>
  <c r="Y63" i="8" s="1"/>
  <c r="Z63" i="8" s="1"/>
  <c r="V28" i="8"/>
  <c r="Y28" i="8" s="1"/>
  <c r="Z28" i="8" s="1"/>
  <c r="V62" i="8"/>
  <c r="Y62" i="8" s="1"/>
  <c r="Z62" i="8" s="1"/>
  <c r="V61" i="8"/>
  <c r="Y61" i="8" s="1"/>
  <c r="Z61" i="8" s="1"/>
  <c r="V60" i="8"/>
  <c r="Y60" i="8" s="1"/>
  <c r="Z60" i="8" s="1"/>
  <c r="V59" i="8"/>
  <c r="Y59" i="8" s="1"/>
  <c r="Z59" i="8" s="1"/>
  <c r="V55" i="8"/>
  <c r="Y55" i="8" s="1"/>
  <c r="Z55" i="8" s="1"/>
  <c r="V54" i="8"/>
  <c r="Y54" i="8" s="1"/>
  <c r="Z54" i="8" s="1"/>
  <c r="V27" i="8"/>
  <c r="Y27" i="8" s="1"/>
  <c r="Z27" i="8" s="1"/>
  <c r="V58" i="8"/>
  <c r="Y58" i="8" s="1"/>
  <c r="Z58" i="8" s="1"/>
  <c r="V57" i="8"/>
  <c r="Y57" i="8" s="1"/>
  <c r="Z57" i="8" s="1"/>
  <c r="V53" i="8"/>
  <c r="Y53" i="8" s="1"/>
  <c r="Z53" i="8" s="1"/>
  <c r="V52" i="8"/>
  <c r="Y52" i="8" s="1"/>
  <c r="Z52" i="8" s="1"/>
  <c r="V51" i="8"/>
  <c r="Y51" i="8" s="1"/>
  <c r="Z51" i="8" s="1"/>
  <c r="V26" i="8"/>
  <c r="Y26" i="8" s="1"/>
  <c r="Z26" i="8" s="1"/>
  <c r="V50" i="8"/>
  <c r="Y50" i="8" s="1"/>
  <c r="Z50" i="8" s="1"/>
  <c r="V49" i="8"/>
  <c r="Y49" i="8" s="1"/>
  <c r="Z49" i="8" s="1"/>
  <c r="V48" i="8"/>
  <c r="Y48" i="8" s="1"/>
  <c r="Z48" i="8" s="1"/>
  <c r="V47" i="8"/>
  <c r="Y47" i="8" s="1"/>
  <c r="Z47" i="8" s="1"/>
  <c r="V43" i="8"/>
  <c r="Y43" i="8" s="1"/>
  <c r="Z43" i="8" s="1"/>
  <c r="V42" i="8"/>
  <c r="Y42" i="8" s="1"/>
  <c r="Z42" i="8" s="1"/>
  <c r="V25" i="8"/>
  <c r="Y25" i="8" s="1"/>
  <c r="Z25" i="8" s="1"/>
  <c r="V46" i="8"/>
  <c r="Y46" i="8" s="1"/>
  <c r="Z46" i="8" s="1"/>
  <c r="V45" i="8"/>
  <c r="Y45" i="8" s="1"/>
  <c r="Z45" i="8" s="1"/>
  <c r="V41" i="8"/>
  <c r="Y41" i="8" s="1"/>
  <c r="Z41" i="8" s="1"/>
  <c r="V40" i="8"/>
  <c r="Y40" i="8" s="1"/>
  <c r="Z40" i="8" s="1"/>
  <c r="V39" i="8"/>
  <c r="Y39" i="8" s="1"/>
  <c r="Z39" i="8" s="1"/>
  <c r="V24" i="8"/>
  <c r="Y24" i="8" s="1"/>
  <c r="Z24" i="8" s="1"/>
  <c r="V38" i="8"/>
  <c r="Y38" i="8" s="1"/>
  <c r="Z38" i="8" s="1"/>
  <c r="V37" i="8"/>
  <c r="Y37" i="8" s="1"/>
  <c r="Z37" i="8" s="1"/>
  <c r="V36" i="8"/>
  <c r="Y36" i="8" s="1"/>
  <c r="Z36" i="8" s="1"/>
  <c r="V35" i="8"/>
  <c r="Y35" i="8" s="1"/>
  <c r="Z35" i="8" s="1"/>
  <c r="V23" i="8"/>
  <c r="Y23" i="8" s="1"/>
  <c r="Z23" i="8" s="1"/>
  <c r="V34" i="8"/>
  <c r="Y34" i="8" s="1"/>
  <c r="Z34" i="8" s="1"/>
  <c r="V33" i="8"/>
  <c r="Y33" i="8" s="1"/>
  <c r="Z33" i="8" s="1"/>
  <c r="V31" i="8"/>
  <c r="Y31" i="8" s="1"/>
  <c r="Z31" i="8" s="1"/>
  <c r="V32" i="8"/>
  <c r="Y32" i="8" s="1"/>
  <c r="Z32" i="8" s="1"/>
  <c r="AC20" i="4"/>
  <c r="AD20" i="4" s="1"/>
  <c r="H161" i="8"/>
  <c r="K161" i="8" s="1"/>
  <c r="L161" i="8" s="1"/>
  <c r="H149" i="8"/>
  <c r="K149" i="8" s="1"/>
  <c r="L149" i="8" s="1"/>
  <c r="H160" i="8"/>
  <c r="K160" i="8" s="1"/>
  <c r="L160" i="8" s="1"/>
  <c r="H148" i="8"/>
  <c r="K148" i="8" s="1"/>
  <c r="L148" i="8" s="1"/>
  <c r="H159" i="8"/>
  <c r="K159" i="8" s="1"/>
  <c r="L159" i="8" s="1"/>
  <c r="H147" i="8"/>
  <c r="K147" i="8" s="1"/>
  <c r="L147" i="8" s="1"/>
  <c r="H158" i="8"/>
  <c r="K158" i="8" s="1"/>
  <c r="L158" i="8" s="1"/>
  <c r="H146" i="8"/>
  <c r="K146" i="8" s="1"/>
  <c r="L146" i="8" s="1"/>
  <c r="H157" i="8"/>
  <c r="K157" i="8" s="1"/>
  <c r="L157" i="8" s="1"/>
  <c r="H145" i="8"/>
  <c r="K145" i="8" s="1"/>
  <c r="L145" i="8" s="1"/>
  <c r="H156" i="8"/>
  <c r="K156" i="8" s="1"/>
  <c r="L156" i="8" s="1"/>
  <c r="H144" i="8"/>
  <c r="K144" i="8" s="1"/>
  <c r="L144" i="8" s="1"/>
  <c r="H155" i="8"/>
  <c r="K155" i="8" s="1"/>
  <c r="L155" i="8" s="1"/>
  <c r="H143" i="8"/>
  <c r="K143" i="8" s="1"/>
  <c r="L143" i="8" s="1"/>
  <c r="H154" i="8"/>
  <c r="K154" i="8" s="1"/>
  <c r="L154" i="8" s="1"/>
  <c r="H142" i="8"/>
  <c r="K142" i="8" s="1"/>
  <c r="L142" i="8" s="1"/>
  <c r="H163" i="8"/>
  <c r="K163" i="8" s="1"/>
  <c r="L163" i="8" s="1"/>
  <c r="H152" i="8"/>
  <c r="K152" i="8" s="1"/>
  <c r="L152" i="8" s="1"/>
  <c r="H141" i="8"/>
  <c r="K141" i="8" s="1"/>
  <c r="L141" i="8" s="1"/>
  <c r="H164" i="8"/>
  <c r="K164" i="8" s="1"/>
  <c r="L164" i="8" s="1"/>
  <c r="H153" i="8"/>
  <c r="K153" i="8" s="1"/>
  <c r="L153" i="8" s="1"/>
  <c r="H150" i="8"/>
  <c r="K150" i="8" s="1"/>
  <c r="L150" i="8" s="1"/>
  <c r="H140" i="8"/>
  <c r="K140" i="8" s="1"/>
  <c r="L140" i="8" s="1"/>
  <c r="H162" i="8"/>
  <c r="K162" i="8" s="1"/>
  <c r="L162" i="8" s="1"/>
  <c r="H151" i="8"/>
  <c r="K151" i="8" s="1"/>
  <c r="L151" i="8" s="1"/>
  <c r="H158" i="6"/>
  <c r="K158" i="6" s="1"/>
  <c r="L158" i="6" s="1"/>
  <c r="H155" i="6"/>
  <c r="K155" i="6" s="1"/>
  <c r="L155" i="6" s="1"/>
  <c r="H164" i="6"/>
  <c r="K164" i="6" s="1"/>
  <c r="L164" i="6" s="1"/>
  <c r="H152" i="6"/>
  <c r="K152" i="6" s="1"/>
  <c r="L152" i="6" s="1"/>
  <c r="H162" i="6"/>
  <c r="K162" i="6" s="1"/>
  <c r="L162" i="6" s="1"/>
  <c r="H150" i="6"/>
  <c r="K150" i="6" s="1"/>
  <c r="L150" i="6" s="1"/>
  <c r="H3" i="6"/>
  <c r="K3" i="6" s="1"/>
  <c r="L3" i="6" s="1"/>
  <c r="O12" i="6"/>
  <c r="R12" i="6" s="1"/>
  <c r="S12" i="6" s="1"/>
  <c r="AC18" i="6"/>
  <c r="AF18" i="6" s="1"/>
  <c r="AG18" i="6" s="1"/>
  <c r="V21" i="6"/>
  <c r="Y21" i="6" s="1"/>
  <c r="Z21" i="6" s="1"/>
  <c r="V33" i="6"/>
  <c r="Y33" i="6" s="1"/>
  <c r="Z33" i="6" s="1"/>
  <c r="H39" i="6"/>
  <c r="K39" i="6" s="1"/>
  <c r="L39" i="6" s="1"/>
  <c r="V45" i="6"/>
  <c r="Y45" i="6" s="1"/>
  <c r="Z45" i="6" s="1"/>
  <c r="H51" i="6"/>
  <c r="K51" i="6" s="1"/>
  <c r="L51" i="6" s="1"/>
  <c r="V57" i="6"/>
  <c r="Y57" i="6" s="1"/>
  <c r="Z57" i="6" s="1"/>
  <c r="H63" i="6"/>
  <c r="K63" i="6" s="1"/>
  <c r="L63" i="6" s="1"/>
  <c r="H75" i="6"/>
  <c r="K75" i="6" s="1"/>
  <c r="L75" i="6" s="1"/>
  <c r="H87" i="6"/>
  <c r="K87" i="6" s="1"/>
  <c r="L87" i="6" s="1"/>
  <c r="H99" i="6"/>
  <c r="K99" i="6" s="1"/>
  <c r="L99" i="6" s="1"/>
  <c r="H111" i="6"/>
  <c r="K111" i="6" s="1"/>
  <c r="L111" i="6" s="1"/>
  <c r="H123" i="6"/>
  <c r="K123" i="6" s="1"/>
  <c r="L123" i="6" s="1"/>
  <c r="H136" i="6"/>
  <c r="K136" i="6" s="1"/>
  <c r="L136" i="6" s="1"/>
  <c r="H137" i="6"/>
  <c r="K137" i="6" s="1"/>
  <c r="L137" i="6" s="1"/>
  <c r="H139" i="6"/>
  <c r="K139" i="6" s="1"/>
  <c r="L139" i="6" s="1"/>
  <c r="H140" i="6"/>
  <c r="K140" i="6" s="1"/>
  <c r="L140" i="6" s="1"/>
  <c r="H141" i="6"/>
  <c r="K141" i="6" s="1"/>
  <c r="L141" i="6" s="1"/>
  <c r="H142" i="6"/>
  <c r="K142" i="6" s="1"/>
  <c r="L142" i="6" s="1"/>
  <c r="H159" i="6"/>
  <c r="K159" i="6" s="1"/>
  <c r="L159" i="6" s="1"/>
  <c r="H165" i="6"/>
  <c r="K165" i="6" s="1"/>
  <c r="L165" i="6" s="1"/>
  <c r="O166" i="6"/>
  <c r="R166" i="6" s="1"/>
  <c r="S166" i="6" s="1"/>
  <c r="O175" i="6"/>
  <c r="R175" i="6" s="1"/>
  <c r="S175" i="6" s="1"/>
  <c r="O184" i="6"/>
  <c r="R184" i="6" s="1"/>
  <c r="S184" i="6" s="1"/>
  <c r="V189" i="6"/>
  <c r="Y189" i="6" s="1"/>
  <c r="Z189" i="6" s="1"/>
  <c r="O193" i="6"/>
  <c r="R193" i="6" s="1"/>
  <c r="S193" i="6" s="1"/>
  <c r="V232" i="6"/>
  <c r="Y232" i="6" s="1"/>
  <c r="Z232" i="6" s="1"/>
  <c r="H339" i="6"/>
  <c r="K339" i="6" s="1"/>
  <c r="L339" i="6" s="1"/>
  <c r="AC347" i="6"/>
  <c r="AF347" i="6" s="1"/>
  <c r="AG347" i="6" s="1"/>
  <c r="H371" i="6"/>
  <c r="K371" i="6" s="1"/>
  <c r="L371" i="6" s="1"/>
  <c r="O377" i="6"/>
  <c r="R377" i="6" s="1"/>
  <c r="S377" i="6" s="1"/>
  <c r="AC386" i="6"/>
  <c r="AF386" i="6" s="1"/>
  <c r="AG386" i="6" s="1"/>
  <c r="V399" i="6"/>
  <c r="Y399" i="6" s="1"/>
  <c r="Z399" i="6" s="1"/>
  <c r="O406" i="6"/>
  <c r="R406" i="6" s="1"/>
  <c r="S406" i="6" s="1"/>
  <c r="H413" i="6"/>
  <c r="K413" i="6" s="1"/>
  <c r="L413" i="6" s="1"/>
  <c r="AC433" i="6"/>
  <c r="AF433" i="6" s="1"/>
  <c r="AG433" i="6" s="1"/>
  <c r="V447" i="6"/>
  <c r="Y447" i="6" s="1"/>
  <c r="Z447" i="6" s="1"/>
  <c r="O454" i="6"/>
  <c r="R454" i="6" s="1"/>
  <c r="S454" i="6" s="1"/>
  <c r="H461" i="6"/>
  <c r="K461" i="6" s="1"/>
  <c r="L461" i="6" s="1"/>
  <c r="AC504" i="6"/>
  <c r="AF504" i="6" s="1"/>
  <c r="AG504" i="6" s="1"/>
  <c r="AC516" i="6"/>
  <c r="AF516" i="6" s="1"/>
  <c r="AG516" i="6" s="1"/>
  <c r="AC528" i="6"/>
  <c r="AF528" i="6" s="1"/>
  <c r="AG528" i="6" s="1"/>
  <c r="AC540" i="6"/>
  <c r="AF540" i="6" s="1"/>
  <c r="AG540" i="6" s="1"/>
  <c r="O566" i="6"/>
  <c r="R566" i="6" s="1"/>
  <c r="S566" i="6" s="1"/>
  <c r="V592" i="6"/>
  <c r="Y592" i="6" s="1"/>
  <c r="Z592" i="6" s="1"/>
  <c r="AC605" i="6"/>
  <c r="AF605" i="6" s="1"/>
  <c r="AG605" i="6" s="1"/>
  <c r="V174" i="6"/>
  <c r="Y174" i="6" s="1"/>
  <c r="Z174" i="6" s="1"/>
  <c r="V238" i="6"/>
  <c r="Y238" i="6" s="1"/>
  <c r="Z238" i="6" s="1"/>
  <c r="H12" i="8"/>
  <c r="K12" i="8" s="1"/>
  <c r="L12" i="8" s="1"/>
  <c r="H11" i="8"/>
  <c r="K11" i="8" s="1"/>
  <c r="L11" i="8" s="1"/>
  <c r="H22" i="8"/>
  <c r="K22" i="8" s="1"/>
  <c r="L22" i="8" s="1"/>
  <c r="H10" i="8"/>
  <c r="K10" i="8" s="1"/>
  <c r="L10" i="8" s="1"/>
  <c r="H21" i="8"/>
  <c r="K21" i="8" s="1"/>
  <c r="L21" i="8" s="1"/>
  <c r="H20" i="8"/>
  <c r="K20" i="8" s="1"/>
  <c r="L20" i="8" s="1"/>
  <c r="H19" i="8"/>
  <c r="K19" i="8" s="1"/>
  <c r="L19" i="8" s="1"/>
  <c r="H18" i="8"/>
  <c r="K18" i="8" s="1"/>
  <c r="L18" i="8" s="1"/>
  <c r="H17" i="8"/>
  <c r="K17" i="8" s="1"/>
  <c r="L17" i="8" s="1"/>
  <c r="H16" i="8"/>
  <c r="K16" i="8" s="1"/>
  <c r="L16" i="8" s="1"/>
  <c r="H13" i="8"/>
  <c r="K13" i="8" s="1"/>
  <c r="L13" i="8" s="1"/>
  <c r="H15" i="8"/>
  <c r="K15" i="8" s="1"/>
  <c r="L15" i="8" s="1"/>
  <c r="H14" i="8"/>
  <c r="K14" i="8" s="1"/>
  <c r="L14" i="8" s="1"/>
  <c r="H20" i="6"/>
  <c r="K20" i="6" s="1"/>
  <c r="L20" i="6" s="1"/>
  <c r="V249" i="6"/>
  <c r="Y249" i="6" s="1"/>
  <c r="Z249" i="6" s="1"/>
  <c r="V1155" i="8"/>
  <c r="Y1155" i="8" s="1"/>
  <c r="Z1155" i="8" s="1"/>
  <c r="V1149" i="8"/>
  <c r="Y1149" i="8" s="1"/>
  <c r="Z1149" i="8" s="1"/>
  <c r="V1143" i="8"/>
  <c r="Y1143" i="8" s="1"/>
  <c r="Z1143" i="8" s="1"/>
  <c r="V1137" i="8"/>
  <c r="Y1137" i="8" s="1"/>
  <c r="Z1137" i="8" s="1"/>
  <c r="V1127" i="8"/>
  <c r="Y1127" i="8" s="1"/>
  <c r="Z1127" i="8" s="1"/>
  <c r="V1115" i="8"/>
  <c r="Y1115" i="8" s="1"/>
  <c r="Z1115" i="8" s="1"/>
  <c r="V1132" i="8"/>
  <c r="Y1132" i="8" s="1"/>
  <c r="Z1132" i="8" s="1"/>
  <c r="V1120" i="8"/>
  <c r="Y1120" i="8" s="1"/>
  <c r="Z1120" i="8" s="1"/>
  <c r="V1108" i="8"/>
  <c r="Y1108" i="8" s="1"/>
  <c r="Z1108" i="8" s="1"/>
  <c r="V1146" i="8"/>
  <c r="Y1146" i="8" s="1"/>
  <c r="Z1146" i="8" s="1"/>
  <c r="V1136" i="8"/>
  <c r="Y1136" i="8" s="1"/>
  <c r="Z1136" i="8" s="1"/>
  <c r="V1128" i="8"/>
  <c r="Y1128" i="8" s="1"/>
  <c r="Z1128" i="8" s="1"/>
  <c r="V1111" i="8"/>
  <c r="Y1111" i="8" s="1"/>
  <c r="Z1111" i="8" s="1"/>
  <c r="V1101" i="8"/>
  <c r="Y1101" i="8" s="1"/>
  <c r="Z1101" i="8" s="1"/>
  <c r="V1095" i="8"/>
  <c r="Y1095" i="8" s="1"/>
  <c r="Z1095" i="8" s="1"/>
  <c r="V1089" i="8"/>
  <c r="Y1089" i="8" s="1"/>
  <c r="Z1089" i="8" s="1"/>
  <c r="V1077" i="8"/>
  <c r="Y1077" i="8" s="1"/>
  <c r="Z1077" i="8" s="1"/>
  <c r="V1148" i="8"/>
  <c r="Y1148" i="8" s="1"/>
  <c r="Z1148" i="8" s="1"/>
  <c r="V1140" i="8"/>
  <c r="Y1140" i="8" s="1"/>
  <c r="Z1140" i="8" s="1"/>
  <c r="V1121" i="8"/>
  <c r="Y1121" i="8" s="1"/>
  <c r="Z1121" i="8" s="1"/>
  <c r="V1114" i="8"/>
  <c r="Y1114" i="8" s="1"/>
  <c r="Z1114" i="8" s="1"/>
  <c r="V1091" i="8"/>
  <c r="Y1091" i="8" s="1"/>
  <c r="Z1091" i="8" s="1"/>
  <c r="V1073" i="8"/>
  <c r="Y1073" i="8" s="1"/>
  <c r="Z1073" i="8" s="1"/>
  <c r="V1153" i="8"/>
  <c r="Y1153" i="8" s="1"/>
  <c r="Z1153" i="8" s="1"/>
  <c r="V1134" i="8"/>
  <c r="Y1134" i="8" s="1"/>
  <c r="Z1134" i="8" s="1"/>
  <c r="V1109" i="8"/>
  <c r="Y1109" i="8" s="1"/>
  <c r="Z1109" i="8" s="1"/>
  <c r="V1106" i="8"/>
  <c r="Y1106" i="8" s="1"/>
  <c r="Z1106" i="8" s="1"/>
  <c r="V1085" i="8"/>
  <c r="Y1085" i="8" s="1"/>
  <c r="Z1085" i="8" s="1"/>
  <c r="V1081" i="8"/>
  <c r="Y1081" i="8" s="1"/>
  <c r="Z1081" i="8" s="1"/>
  <c r="V1072" i="8"/>
  <c r="Y1072" i="8" s="1"/>
  <c r="Z1072" i="8" s="1"/>
  <c r="V1068" i="8"/>
  <c r="Y1068" i="8" s="1"/>
  <c r="Z1068" i="8" s="1"/>
  <c r="V1056" i="8"/>
  <c r="Y1056" i="8" s="1"/>
  <c r="Z1056" i="8" s="1"/>
  <c r="V1044" i="8"/>
  <c r="Y1044" i="8" s="1"/>
  <c r="Z1044" i="8" s="1"/>
  <c r="V1032" i="8"/>
  <c r="Y1032" i="8" s="1"/>
  <c r="Z1032" i="8" s="1"/>
  <c r="V1020" i="8"/>
  <c r="Y1020" i="8" s="1"/>
  <c r="Z1020" i="8" s="1"/>
  <c r="V1008" i="8"/>
  <c r="Y1008" i="8" s="1"/>
  <c r="Z1008" i="8" s="1"/>
  <c r="V996" i="8"/>
  <c r="Y996" i="8" s="1"/>
  <c r="Z996" i="8" s="1"/>
  <c r="V984" i="8"/>
  <c r="Y984" i="8" s="1"/>
  <c r="Z984" i="8" s="1"/>
  <c r="V972" i="8"/>
  <c r="Y972" i="8" s="1"/>
  <c r="Z972" i="8" s="1"/>
  <c r="V971" i="8"/>
  <c r="Y971" i="8" s="1"/>
  <c r="Z971" i="8" s="1"/>
  <c r="V970" i="8"/>
  <c r="Y970" i="8" s="1"/>
  <c r="Z970" i="8" s="1"/>
  <c r="V969" i="8"/>
  <c r="Y969" i="8" s="1"/>
  <c r="Z969" i="8" s="1"/>
  <c r="V968" i="8"/>
  <c r="Y968" i="8" s="1"/>
  <c r="Z968" i="8" s="1"/>
  <c r="V967" i="8"/>
  <c r="Y967" i="8" s="1"/>
  <c r="Z967" i="8" s="1"/>
  <c r="V966" i="8"/>
  <c r="Y966" i="8" s="1"/>
  <c r="Z966" i="8" s="1"/>
  <c r="V965" i="8"/>
  <c r="Y965" i="8" s="1"/>
  <c r="Z965" i="8" s="1"/>
  <c r="V964" i="8"/>
  <c r="Y964" i="8" s="1"/>
  <c r="Z964" i="8" s="1"/>
  <c r="V963" i="8"/>
  <c r="Y963" i="8" s="1"/>
  <c r="Z963" i="8" s="1"/>
  <c r="V962" i="8"/>
  <c r="Y962" i="8" s="1"/>
  <c r="Z962" i="8" s="1"/>
  <c r="V961" i="8"/>
  <c r="Y961" i="8" s="1"/>
  <c r="Z961" i="8" s="1"/>
  <c r="V960" i="8"/>
  <c r="Y960" i="8" s="1"/>
  <c r="Z960" i="8" s="1"/>
  <c r="V959" i="8"/>
  <c r="Y959" i="8" s="1"/>
  <c r="Z959" i="8" s="1"/>
  <c r="V958" i="8"/>
  <c r="Y958" i="8" s="1"/>
  <c r="Z958" i="8" s="1"/>
  <c r="V957" i="8"/>
  <c r="Y957" i="8" s="1"/>
  <c r="Z957" i="8" s="1"/>
  <c r="V956" i="8"/>
  <c r="Y956" i="8" s="1"/>
  <c r="Z956" i="8" s="1"/>
  <c r="V955" i="8"/>
  <c r="Y955" i="8" s="1"/>
  <c r="Z955" i="8" s="1"/>
  <c r="V954" i="8"/>
  <c r="Y954" i="8" s="1"/>
  <c r="Z954" i="8" s="1"/>
  <c r="V953" i="8"/>
  <c r="Y953" i="8" s="1"/>
  <c r="Z953" i="8" s="1"/>
  <c r="V1145" i="8"/>
  <c r="Y1145" i="8" s="1"/>
  <c r="Z1145" i="8" s="1"/>
  <c r="V1110" i="8"/>
  <c r="Y1110" i="8" s="1"/>
  <c r="Z1110" i="8" s="1"/>
  <c r="V1105" i="8"/>
  <c r="Y1105" i="8" s="1"/>
  <c r="Z1105" i="8" s="1"/>
  <c r="V1088" i="8"/>
  <c r="Y1088" i="8" s="1"/>
  <c r="Z1088" i="8" s="1"/>
  <c r="V1078" i="8"/>
  <c r="Y1078" i="8" s="1"/>
  <c r="Z1078" i="8" s="1"/>
  <c r="V1071" i="8"/>
  <c r="Y1071" i="8" s="1"/>
  <c r="Z1071" i="8" s="1"/>
  <c r="V1055" i="8"/>
  <c r="Y1055" i="8" s="1"/>
  <c r="Z1055" i="8" s="1"/>
  <c r="V1049" i="8"/>
  <c r="Y1049" i="8" s="1"/>
  <c r="Z1049" i="8" s="1"/>
  <c r="V1141" i="8"/>
  <c r="Y1141" i="8" s="1"/>
  <c r="Z1141" i="8" s="1"/>
  <c r="V1097" i="8"/>
  <c r="Y1097" i="8" s="1"/>
  <c r="Z1097" i="8" s="1"/>
  <c r="V1094" i="8"/>
  <c r="Y1094" i="8" s="1"/>
  <c r="Z1094" i="8" s="1"/>
  <c r="V1139" i="8"/>
  <c r="Y1139" i="8" s="1"/>
  <c r="Z1139" i="8" s="1"/>
  <c r="V1125" i="8"/>
  <c r="Y1125" i="8" s="1"/>
  <c r="Z1125" i="8" s="1"/>
  <c r="V1100" i="8"/>
  <c r="Y1100" i="8" s="1"/>
  <c r="Z1100" i="8" s="1"/>
  <c r="V1150" i="8"/>
  <c r="Y1150" i="8" s="1"/>
  <c r="Z1150" i="8" s="1"/>
  <c r="V1135" i="8"/>
  <c r="Y1135" i="8" s="1"/>
  <c r="Z1135" i="8" s="1"/>
  <c r="V1130" i="8"/>
  <c r="Y1130" i="8" s="1"/>
  <c r="Z1130" i="8" s="1"/>
  <c r="V1118" i="8"/>
  <c r="Y1118" i="8" s="1"/>
  <c r="Z1118" i="8" s="1"/>
  <c r="V1113" i="8"/>
  <c r="Y1113" i="8" s="1"/>
  <c r="Z1113" i="8" s="1"/>
  <c r="V1103" i="8"/>
  <c r="Y1103" i="8" s="1"/>
  <c r="Z1103" i="8" s="1"/>
  <c r="V1063" i="8"/>
  <c r="Y1063" i="8" s="1"/>
  <c r="Z1063" i="8" s="1"/>
  <c r="V1057" i="8"/>
  <c r="Y1057" i="8" s="1"/>
  <c r="Z1057" i="8" s="1"/>
  <c r="V1144" i="8"/>
  <c r="Y1144" i="8" s="1"/>
  <c r="Z1144" i="8" s="1"/>
  <c r="V1133" i="8"/>
  <c r="Y1133" i="8" s="1"/>
  <c r="Z1133" i="8" s="1"/>
  <c r="V1116" i="8"/>
  <c r="Y1116" i="8" s="1"/>
  <c r="Z1116" i="8" s="1"/>
  <c r="V1064" i="8"/>
  <c r="Y1064" i="8" s="1"/>
  <c r="Z1064" i="8" s="1"/>
  <c r="V1142" i="8"/>
  <c r="Y1142" i="8" s="1"/>
  <c r="Z1142" i="8" s="1"/>
  <c r="V1126" i="8"/>
  <c r="Y1126" i="8" s="1"/>
  <c r="Z1126" i="8" s="1"/>
  <c r="V1104" i="8"/>
  <c r="Y1104" i="8" s="1"/>
  <c r="Z1104" i="8" s="1"/>
  <c r="V1138" i="8"/>
  <c r="Y1138" i="8" s="1"/>
  <c r="Z1138" i="8" s="1"/>
  <c r="V1131" i="8"/>
  <c r="Y1131" i="8" s="1"/>
  <c r="Z1131" i="8" s="1"/>
  <c r="V1093" i="8"/>
  <c r="Y1093" i="8" s="1"/>
  <c r="Z1093" i="8" s="1"/>
  <c r="V1151" i="8"/>
  <c r="Y1151" i="8" s="1"/>
  <c r="Z1151" i="8" s="1"/>
  <c r="V1129" i="8"/>
  <c r="Y1129" i="8" s="1"/>
  <c r="Z1129" i="8" s="1"/>
  <c r="V1124" i="8"/>
  <c r="Y1124" i="8" s="1"/>
  <c r="Z1124" i="8" s="1"/>
  <c r="V1119" i="8"/>
  <c r="Y1119" i="8" s="1"/>
  <c r="Z1119" i="8" s="1"/>
  <c r="V1112" i="8"/>
  <c r="Y1112" i="8" s="1"/>
  <c r="Z1112" i="8" s="1"/>
  <c r="V1084" i="8"/>
  <c r="Y1084" i="8" s="1"/>
  <c r="Z1084" i="8" s="1"/>
  <c r="V1050" i="8"/>
  <c r="Y1050" i="8" s="1"/>
  <c r="Z1050" i="8" s="1"/>
  <c r="V1034" i="8"/>
  <c r="Y1034" i="8" s="1"/>
  <c r="Z1034" i="8" s="1"/>
  <c r="V1028" i="8"/>
  <c r="Y1028" i="8" s="1"/>
  <c r="Z1028" i="8" s="1"/>
  <c r="V1022" i="8"/>
  <c r="Y1022" i="8" s="1"/>
  <c r="Z1022" i="8" s="1"/>
  <c r="V1003" i="8"/>
  <c r="Y1003" i="8" s="1"/>
  <c r="Z1003" i="8" s="1"/>
  <c r="V997" i="8"/>
  <c r="Y997" i="8" s="1"/>
  <c r="Z997" i="8" s="1"/>
  <c r="V978" i="8"/>
  <c r="Y978" i="8" s="1"/>
  <c r="Z978" i="8" s="1"/>
  <c r="V1067" i="8"/>
  <c r="Y1067" i="8" s="1"/>
  <c r="Z1067" i="8" s="1"/>
  <c r="V1065" i="8"/>
  <c r="Y1065" i="8" s="1"/>
  <c r="Z1065" i="8" s="1"/>
  <c r="V1060" i="8"/>
  <c r="Y1060" i="8" s="1"/>
  <c r="Z1060" i="8" s="1"/>
  <c r="V1047" i="8"/>
  <c r="Y1047" i="8" s="1"/>
  <c r="Z1047" i="8" s="1"/>
  <c r="V1043" i="8"/>
  <c r="Y1043" i="8" s="1"/>
  <c r="Z1043" i="8" s="1"/>
  <c r="V1016" i="8"/>
  <c r="Y1016" i="8" s="1"/>
  <c r="Z1016" i="8" s="1"/>
  <c r="V1010" i="8"/>
  <c r="Y1010" i="8" s="1"/>
  <c r="Z1010" i="8" s="1"/>
  <c r="V991" i="8"/>
  <c r="Y991" i="8" s="1"/>
  <c r="Z991" i="8" s="1"/>
  <c r="V1123" i="8"/>
  <c r="Y1123" i="8" s="1"/>
  <c r="Z1123" i="8" s="1"/>
  <c r="V1075" i="8"/>
  <c r="Y1075" i="8" s="1"/>
  <c r="Z1075" i="8" s="1"/>
  <c r="V1039" i="8"/>
  <c r="Y1039" i="8" s="1"/>
  <c r="Z1039" i="8" s="1"/>
  <c r="V1029" i="8"/>
  <c r="Y1029" i="8" s="1"/>
  <c r="Z1029" i="8" s="1"/>
  <c r="V1023" i="8"/>
  <c r="Y1023" i="8" s="1"/>
  <c r="Z1023" i="8" s="1"/>
  <c r="V1004" i="8"/>
  <c r="Y1004" i="8" s="1"/>
  <c r="Z1004" i="8" s="1"/>
  <c r="V998" i="8"/>
  <c r="Y998" i="8" s="1"/>
  <c r="Z998" i="8" s="1"/>
  <c r="V979" i="8"/>
  <c r="Y979" i="8" s="1"/>
  <c r="Z979" i="8" s="1"/>
  <c r="V973" i="8"/>
  <c r="Y973" i="8" s="1"/>
  <c r="Z973" i="8" s="1"/>
  <c r="V1079" i="8"/>
  <c r="Y1079" i="8" s="1"/>
  <c r="Z1079" i="8" s="1"/>
  <c r="V1054" i="8"/>
  <c r="Y1054" i="8" s="1"/>
  <c r="Z1054" i="8" s="1"/>
  <c r="V1051" i="8"/>
  <c r="Y1051" i="8" s="1"/>
  <c r="Z1051" i="8" s="1"/>
  <c r="V1035" i="8"/>
  <c r="Y1035" i="8" s="1"/>
  <c r="Z1035" i="8" s="1"/>
  <c r="V1107" i="8"/>
  <c r="Y1107" i="8" s="1"/>
  <c r="Z1107" i="8" s="1"/>
  <c r="V1090" i="8"/>
  <c r="Y1090" i="8" s="1"/>
  <c r="Z1090" i="8" s="1"/>
  <c r="V1083" i="8"/>
  <c r="Y1083" i="8" s="1"/>
  <c r="Z1083" i="8" s="1"/>
  <c r="V1058" i="8"/>
  <c r="Y1058" i="8" s="1"/>
  <c r="Z1058" i="8" s="1"/>
  <c r="V1030" i="8"/>
  <c r="Y1030" i="8" s="1"/>
  <c r="Z1030" i="8" s="1"/>
  <c r="V1024" i="8"/>
  <c r="Y1024" i="8" s="1"/>
  <c r="Z1024" i="8" s="1"/>
  <c r="V1122" i="8"/>
  <c r="Y1122" i="8" s="1"/>
  <c r="Z1122" i="8" s="1"/>
  <c r="V1117" i="8"/>
  <c r="Y1117" i="8" s="1"/>
  <c r="Z1117" i="8" s="1"/>
  <c r="V1096" i="8"/>
  <c r="Y1096" i="8" s="1"/>
  <c r="Z1096" i="8" s="1"/>
  <c r="V1048" i="8"/>
  <c r="Y1048" i="8" s="1"/>
  <c r="Z1048" i="8" s="1"/>
  <c r="V1040" i="8"/>
  <c r="Y1040" i="8" s="1"/>
  <c r="Z1040" i="8" s="1"/>
  <c r="V1018" i="8"/>
  <c r="Y1018" i="8" s="1"/>
  <c r="Z1018" i="8" s="1"/>
  <c r="V1154" i="8"/>
  <c r="Y1154" i="8" s="1"/>
  <c r="Z1154" i="8" s="1"/>
  <c r="V1070" i="8"/>
  <c r="Y1070" i="8" s="1"/>
  <c r="Z1070" i="8" s="1"/>
  <c r="V1061" i="8"/>
  <c r="Y1061" i="8" s="1"/>
  <c r="Z1061" i="8" s="1"/>
  <c r="V1099" i="8"/>
  <c r="Y1099" i="8" s="1"/>
  <c r="Z1099" i="8" s="1"/>
  <c r="V1087" i="8"/>
  <c r="Y1087" i="8" s="1"/>
  <c r="Z1087" i="8" s="1"/>
  <c r="V1082" i="8"/>
  <c r="Y1082" i="8" s="1"/>
  <c r="Z1082" i="8" s="1"/>
  <c r="V1021" i="8"/>
  <c r="Y1021" i="8" s="1"/>
  <c r="Z1021" i="8" s="1"/>
  <c r="V1012" i="8"/>
  <c r="Y1012" i="8" s="1"/>
  <c r="Z1012" i="8" s="1"/>
  <c r="V1009" i="8"/>
  <c r="Y1009" i="8" s="1"/>
  <c r="Z1009" i="8" s="1"/>
  <c r="V1001" i="8"/>
  <c r="Y1001" i="8" s="1"/>
  <c r="Z1001" i="8" s="1"/>
  <c r="V993" i="8"/>
  <c r="Y993" i="8" s="1"/>
  <c r="Z993" i="8" s="1"/>
  <c r="V990" i="8"/>
  <c r="Y990" i="8" s="1"/>
  <c r="Z990" i="8" s="1"/>
  <c r="V987" i="8"/>
  <c r="Y987" i="8" s="1"/>
  <c r="Z987" i="8" s="1"/>
  <c r="V1076" i="8"/>
  <c r="Y1076" i="8" s="1"/>
  <c r="Z1076" i="8" s="1"/>
  <c r="V1066" i="8"/>
  <c r="Y1066" i="8" s="1"/>
  <c r="Z1066" i="8" s="1"/>
  <c r="V1038" i="8"/>
  <c r="Y1038" i="8" s="1"/>
  <c r="Z1038" i="8" s="1"/>
  <c r="V977" i="8"/>
  <c r="Y977" i="8" s="1"/>
  <c r="Z977" i="8" s="1"/>
  <c r="V1152" i="8"/>
  <c r="Y1152" i="8" s="1"/>
  <c r="Z1152" i="8" s="1"/>
  <c r="V1062" i="8"/>
  <c r="Y1062" i="8" s="1"/>
  <c r="Z1062" i="8" s="1"/>
  <c r="V1045" i="8"/>
  <c r="Y1045" i="8" s="1"/>
  <c r="Z1045" i="8" s="1"/>
  <c r="V1025" i="8"/>
  <c r="Y1025" i="8" s="1"/>
  <c r="Z1025" i="8" s="1"/>
  <c r="V999" i="8"/>
  <c r="Y999" i="8" s="1"/>
  <c r="Z999" i="8" s="1"/>
  <c r="V1086" i="8"/>
  <c r="Y1086" i="8" s="1"/>
  <c r="Z1086" i="8" s="1"/>
  <c r="V1015" i="8"/>
  <c r="Y1015" i="8" s="1"/>
  <c r="Z1015" i="8" s="1"/>
  <c r="V1007" i="8"/>
  <c r="Y1007" i="8" s="1"/>
  <c r="Z1007" i="8" s="1"/>
  <c r="V981" i="8"/>
  <c r="Y981" i="8" s="1"/>
  <c r="Z981" i="8" s="1"/>
  <c r="V1147" i="8"/>
  <c r="Y1147" i="8" s="1"/>
  <c r="Z1147" i="8" s="1"/>
  <c r="V1092" i="8"/>
  <c r="Y1092" i="8" s="1"/>
  <c r="Z1092" i="8" s="1"/>
  <c r="V1080" i="8"/>
  <c r="Y1080" i="8" s="1"/>
  <c r="Z1080" i="8" s="1"/>
  <c r="V1037" i="8"/>
  <c r="Y1037" i="8" s="1"/>
  <c r="Z1037" i="8" s="1"/>
  <c r="V988" i="8"/>
  <c r="Y988" i="8" s="1"/>
  <c r="Z988" i="8" s="1"/>
  <c r="V974" i="8"/>
  <c r="Y974" i="8" s="1"/>
  <c r="Z974" i="8" s="1"/>
  <c r="V952" i="8"/>
  <c r="Y952" i="8" s="1"/>
  <c r="Z952" i="8" s="1"/>
  <c r="V951" i="8"/>
  <c r="Y951" i="8" s="1"/>
  <c r="Z951" i="8" s="1"/>
  <c r="V950" i="8"/>
  <c r="Y950" i="8" s="1"/>
  <c r="Z950" i="8" s="1"/>
  <c r="V949" i="8"/>
  <c r="Y949" i="8" s="1"/>
  <c r="Z949" i="8" s="1"/>
  <c r="V948" i="8"/>
  <c r="Y948" i="8" s="1"/>
  <c r="Z948" i="8" s="1"/>
  <c r="V1102" i="8"/>
  <c r="Y1102" i="8" s="1"/>
  <c r="Z1102" i="8" s="1"/>
  <c r="V1013" i="8"/>
  <c r="Y1013" i="8" s="1"/>
  <c r="Z1013" i="8" s="1"/>
  <c r="V1005" i="8"/>
  <c r="Y1005" i="8" s="1"/>
  <c r="Z1005" i="8" s="1"/>
  <c r="V1002" i="8"/>
  <c r="Y1002" i="8" s="1"/>
  <c r="Z1002" i="8" s="1"/>
  <c r="V994" i="8"/>
  <c r="Y994" i="8" s="1"/>
  <c r="Z994" i="8" s="1"/>
  <c r="V985" i="8"/>
  <c r="Y985" i="8" s="1"/>
  <c r="Z985" i="8" s="1"/>
  <c r="V1074" i="8"/>
  <c r="Y1074" i="8" s="1"/>
  <c r="Z1074" i="8" s="1"/>
  <c r="V1027" i="8"/>
  <c r="Y1027" i="8" s="1"/>
  <c r="Z1027" i="8" s="1"/>
  <c r="V1069" i="8"/>
  <c r="Y1069" i="8" s="1"/>
  <c r="Z1069" i="8" s="1"/>
  <c r="V1042" i="8"/>
  <c r="Y1042" i="8" s="1"/>
  <c r="Z1042" i="8" s="1"/>
  <c r="V1011" i="8"/>
  <c r="Y1011" i="8" s="1"/>
  <c r="Z1011" i="8" s="1"/>
  <c r="V1000" i="8"/>
  <c r="Y1000" i="8" s="1"/>
  <c r="Z1000" i="8" s="1"/>
  <c r="V992" i="8"/>
  <c r="Y992" i="8" s="1"/>
  <c r="Z992" i="8" s="1"/>
  <c r="V982" i="8"/>
  <c r="Y982" i="8" s="1"/>
  <c r="Z982" i="8" s="1"/>
  <c r="V1036" i="8"/>
  <c r="Y1036" i="8" s="1"/>
  <c r="Z1036" i="8" s="1"/>
  <c r="V980" i="8"/>
  <c r="Y980" i="8" s="1"/>
  <c r="Z980" i="8" s="1"/>
  <c r="V945" i="8"/>
  <c r="Y945" i="8" s="1"/>
  <c r="Z945" i="8" s="1"/>
  <c r="V1098" i="8"/>
  <c r="Y1098" i="8" s="1"/>
  <c r="Z1098" i="8" s="1"/>
  <c r="V1053" i="8"/>
  <c r="Y1053" i="8" s="1"/>
  <c r="Z1053" i="8" s="1"/>
  <c r="V941" i="8"/>
  <c r="Y941" i="8" s="1"/>
  <c r="Z941" i="8" s="1"/>
  <c r="V935" i="8"/>
  <c r="Y935" i="8" s="1"/>
  <c r="Z935" i="8" s="1"/>
  <c r="V929" i="8"/>
  <c r="Y929" i="8" s="1"/>
  <c r="Z929" i="8" s="1"/>
  <c r="V923" i="8"/>
  <c r="Y923" i="8" s="1"/>
  <c r="Z923" i="8" s="1"/>
  <c r="V917" i="8"/>
  <c r="Y917" i="8" s="1"/>
  <c r="Z917" i="8" s="1"/>
  <c r="V911" i="8"/>
  <c r="Y911" i="8" s="1"/>
  <c r="Z911" i="8" s="1"/>
  <c r="V905" i="8"/>
  <c r="Y905" i="8" s="1"/>
  <c r="Z905" i="8" s="1"/>
  <c r="V1052" i="8"/>
  <c r="Y1052" i="8" s="1"/>
  <c r="Z1052" i="8" s="1"/>
  <c r="V1006" i="8"/>
  <c r="Y1006" i="8" s="1"/>
  <c r="Z1006" i="8" s="1"/>
  <c r="V976" i="8"/>
  <c r="Y976" i="8" s="1"/>
  <c r="Z976" i="8" s="1"/>
  <c r="V983" i="8"/>
  <c r="Y983" i="8" s="1"/>
  <c r="Z983" i="8" s="1"/>
  <c r="V946" i="8"/>
  <c r="Y946" i="8" s="1"/>
  <c r="Z946" i="8" s="1"/>
  <c r="V942" i="8"/>
  <c r="Y942" i="8" s="1"/>
  <c r="Z942" i="8" s="1"/>
  <c r="V936" i="8"/>
  <c r="Y936" i="8" s="1"/>
  <c r="Z936" i="8" s="1"/>
  <c r="V930" i="8"/>
  <c r="Y930" i="8" s="1"/>
  <c r="Z930" i="8" s="1"/>
  <c r="V924" i="8"/>
  <c r="Y924" i="8" s="1"/>
  <c r="Z924" i="8" s="1"/>
  <c r="V918" i="8"/>
  <c r="Y918" i="8" s="1"/>
  <c r="Z918" i="8" s="1"/>
  <c r="V912" i="8"/>
  <c r="Y912" i="8" s="1"/>
  <c r="Z912" i="8" s="1"/>
  <c r="V906" i="8"/>
  <c r="Y906" i="8" s="1"/>
  <c r="Z906" i="8" s="1"/>
  <c r="V900" i="8"/>
  <c r="Y900" i="8" s="1"/>
  <c r="Z900" i="8" s="1"/>
  <c r="V894" i="8"/>
  <c r="Y894" i="8" s="1"/>
  <c r="Z894" i="8" s="1"/>
  <c r="V888" i="8"/>
  <c r="Y888" i="8" s="1"/>
  <c r="Z888" i="8" s="1"/>
  <c r="V986" i="8"/>
  <c r="Y986" i="8" s="1"/>
  <c r="Z986" i="8" s="1"/>
  <c r="V975" i="8"/>
  <c r="Y975" i="8" s="1"/>
  <c r="Z975" i="8" s="1"/>
  <c r="V937" i="8"/>
  <c r="Y937" i="8" s="1"/>
  <c r="Z937" i="8" s="1"/>
  <c r="V931" i="8"/>
  <c r="Y931" i="8" s="1"/>
  <c r="Z931" i="8" s="1"/>
  <c r="V925" i="8"/>
  <c r="Y925" i="8" s="1"/>
  <c r="Z925" i="8" s="1"/>
  <c r="V919" i="8"/>
  <c r="Y919" i="8" s="1"/>
  <c r="Z919" i="8" s="1"/>
  <c r="V1059" i="8"/>
  <c r="Y1059" i="8" s="1"/>
  <c r="Z1059" i="8" s="1"/>
  <c r="V1041" i="8"/>
  <c r="Y1041" i="8" s="1"/>
  <c r="Z1041" i="8" s="1"/>
  <c r="V1026" i="8"/>
  <c r="Y1026" i="8" s="1"/>
  <c r="Z1026" i="8" s="1"/>
  <c r="V1019" i="8"/>
  <c r="Y1019" i="8" s="1"/>
  <c r="Z1019" i="8" s="1"/>
  <c r="V1014" i="8"/>
  <c r="Y1014" i="8" s="1"/>
  <c r="Z1014" i="8" s="1"/>
  <c r="V995" i="8"/>
  <c r="Y995" i="8" s="1"/>
  <c r="Z995" i="8" s="1"/>
  <c r="V947" i="8"/>
  <c r="Y947" i="8" s="1"/>
  <c r="Z947" i="8" s="1"/>
  <c r="V943" i="8"/>
  <c r="Y943" i="8" s="1"/>
  <c r="Z943" i="8" s="1"/>
  <c r="V1033" i="8"/>
  <c r="Y1033" i="8" s="1"/>
  <c r="Z1033" i="8" s="1"/>
  <c r="V938" i="8"/>
  <c r="Y938" i="8" s="1"/>
  <c r="Z938" i="8" s="1"/>
  <c r="V932" i="8"/>
  <c r="Y932" i="8" s="1"/>
  <c r="Z932" i="8" s="1"/>
  <c r="V926" i="8"/>
  <c r="Y926" i="8" s="1"/>
  <c r="Z926" i="8" s="1"/>
  <c r="V920" i="8"/>
  <c r="Y920" i="8" s="1"/>
  <c r="Z920" i="8" s="1"/>
  <c r="V914" i="8"/>
  <c r="Y914" i="8" s="1"/>
  <c r="Z914" i="8" s="1"/>
  <c r="V1031" i="8"/>
  <c r="Y1031" i="8" s="1"/>
  <c r="Z1031" i="8" s="1"/>
  <c r="V989" i="8"/>
  <c r="Y989" i="8" s="1"/>
  <c r="Z989" i="8" s="1"/>
  <c r="V921" i="8"/>
  <c r="Y921" i="8" s="1"/>
  <c r="Z921" i="8" s="1"/>
  <c r="V904" i="8"/>
  <c r="Y904" i="8" s="1"/>
  <c r="Z904" i="8" s="1"/>
  <c r="V901" i="8"/>
  <c r="Y901" i="8" s="1"/>
  <c r="Z901" i="8" s="1"/>
  <c r="V899" i="8"/>
  <c r="Y899" i="8" s="1"/>
  <c r="Z899" i="8" s="1"/>
  <c r="V876" i="8"/>
  <c r="Y876" i="8" s="1"/>
  <c r="Z876" i="8" s="1"/>
  <c r="V1017" i="8"/>
  <c r="Y1017" i="8" s="1"/>
  <c r="Z1017" i="8" s="1"/>
  <c r="V897" i="8"/>
  <c r="Y897" i="8" s="1"/>
  <c r="Z897" i="8" s="1"/>
  <c r="V895" i="8"/>
  <c r="Y895" i="8" s="1"/>
  <c r="Z895" i="8" s="1"/>
  <c r="V877" i="8"/>
  <c r="Y877" i="8" s="1"/>
  <c r="Z877" i="8" s="1"/>
  <c r="V865" i="8"/>
  <c r="Y865" i="8" s="1"/>
  <c r="Z865" i="8" s="1"/>
  <c r="V1046" i="8"/>
  <c r="Y1046" i="8" s="1"/>
  <c r="Z1046" i="8" s="1"/>
  <c r="V940" i="8"/>
  <c r="Y940" i="8" s="1"/>
  <c r="Z940" i="8" s="1"/>
  <c r="V916" i="8"/>
  <c r="Y916" i="8" s="1"/>
  <c r="Z916" i="8" s="1"/>
  <c r="V909" i="8"/>
  <c r="Y909" i="8" s="1"/>
  <c r="Z909" i="8" s="1"/>
  <c r="V878" i="8"/>
  <c r="Y878" i="8" s="1"/>
  <c r="Z878" i="8" s="1"/>
  <c r="V866" i="8"/>
  <c r="Y866" i="8" s="1"/>
  <c r="Z866" i="8" s="1"/>
  <c r="V944" i="8"/>
  <c r="Y944" i="8" s="1"/>
  <c r="Z944" i="8" s="1"/>
  <c r="V939" i="8"/>
  <c r="Y939" i="8" s="1"/>
  <c r="Z939" i="8" s="1"/>
  <c r="V915" i="8"/>
  <c r="Y915" i="8" s="1"/>
  <c r="Z915" i="8" s="1"/>
  <c r="V903" i="8"/>
  <c r="Y903" i="8" s="1"/>
  <c r="Z903" i="8" s="1"/>
  <c r="V886" i="8"/>
  <c r="Y886" i="8" s="1"/>
  <c r="Z886" i="8" s="1"/>
  <c r="V884" i="8"/>
  <c r="Y884" i="8" s="1"/>
  <c r="Z884" i="8" s="1"/>
  <c r="V879" i="8"/>
  <c r="Y879" i="8" s="1"/>
  <c r="Z879" i="8" s="1"/>
  <c r="V867" i="8"/>
  <c r="Y867" i="8" s="1"/>
  <c r="Z867" i="8" s="1"/>
  <c r="V893" i="8"/>
  <c r="Y893" i="8" s="1"/>
  <c r="Z893" i="8" s="1"/>
  <c r="V880" i="8"/>
  <c r="Y880" i="8" s="1"/>
  <c r="Z880" i="8" s="1"/>
  <c r="V868" i="8"/>
  <c r="Y868" i="8" s="1"/>
  <c r="Z868" i="8" s="1"/>
  <c r="V934" i="8"/>
  <c r="Y934" i="8" s="1"/>
  <c r="Z934" i="8" s="1"/>
  <c r="V891" i="8"/>
  <c r="Y891" i="8" s="1"/>
  <c r="Z891" i="8" s="1"/>
  <c r="V889" i="8"/>
  <c r="Y889" i="8" s="1"/>
  <c r="Z889" i="8" s="1"/>
  <c r="V881" i="8"/>
  <c r="Y881" i="8" s="1"/>
  <c r="Z881" i="8" s="1"/>
  <c r="V869" i="8"/>
  <c r="Y869" i="8" s="1"/>
  <c r="Z869" i="8" s="1"/>
  <c r="V933" i="8"/>
  <c r="Y933" i="8" s="1"/>
  <c r="Z933" i="8" s="1"/>
  <c r="V908" i="8"/>
  <c r="Y908" i="8" s="1"/>
  <c r="Z908" i="8" s="1"/>
  <c r="V882" i="8"/>
  <c r="Y882" i="8" s="1"/>
  <c r="Z882" i="8" s="1"/>
  <c r="V870" i="8"/>
  <c r="Y870" i="8" s="1"/>
  <c r="Z870" i="8" s="1"/>
  <c r="V902" i="8"/>
  <c r="Y902" i="8" s="1"/>
  <c r="Z902" i="8" s="1"/>
  <c r="V898" i="8"/>
  <c r="Y898" i="8" s="1"/>
  <c r="Z898" i="8" s="1"/>
  <c r="V896" i="8"/>
  <c r="Y896" i="8" s="1"/>
  <c r="Z896" i="8" s="1"/>
  <c r="V871" i="8"/>
  <c r="Y871" i="8" s="1"/>
  <c r="Z871" i="8" s="1"/>
  <c r="V885" i="8"/>
  <c r="Y885" i="8" s="1"/>
  <c r="Z885" i="8" s="1"/>
  <c r="V874" i="8"/>
  <c r="Y874" i="8" s="1"/>
  <c r="Z874" i="8" s="1"/>
  <c r="V922" i="8"/>
  <c r="Y922" i="8" s="1"/>
  <c r="Z922" i="8" s="1"/>
  <c r="V910" i="8"/>
  <c r="Y910" i="8" s="1"/>
  <c r="Z910" i="8" s="1"/>
  <c r="V890" i="8"/>
  <c r="Y890" i="8" s="1"/>
  <c r="Z890" i="8" s="1"/>
  <c r="V883" i="8"/>
  <c r="Y883" i="8" s="1"/>
  <c r="Z883" i="8" s="1"/>
  <c r="V873" i="8"/>
  <c r="Y873" i="8" s="1"/>
  <c r="Z873" i="8" s="1"/>
  <c r="V907" i="8"/>
  <c r="Y907" i="8" s="1"/>
  <c r="Z907" i="8" s="1"/>
  <c r="V928" i="8"/>
  <c r="Y928" i="8" s="1"/>
  <c r="Z928" i="8" s="1"/>
  <c r="V887" i="8"/>
  <c r="Y887" i="8" s="1"/>
  <c r="Z887" i="8" s="1"/>
  <c r="V872" i="8"/>
  <c r="Y872" i="8" s="1"/>
  <c r="Z872" i="8" s="1"/>
  <c r="V927" i="8"/>
  <c r="Y927" i="8" s="1"/>
  <c r="Z927" i="8" s="1"/>
  <c r="V913" i="8"/>
  <c r="Y913" i="8" s="1"/>
  <c r="Z913" i="8" s="1"/>
  <c r="V892" i="8"/>
  <c r="Y892" i="8" s="1"/>
  <c r="Z892" i="8" s="1"/>
  <c r="V875" i="8"/>
  <c r="Y875" i="8" s="1"/>
  <c r="Z875" i="8" s="1"/>
  <c r="V1101" i="6"/>
  <c r="Y1101" i="6" s="1"/>
  <c r="Z1101" i="6" s="1"/>
  <c r="V1089" i="6"/>
  <c r="Y1089" i="6" s="1"/>
  <c r="Z1089" i="6" s="1"/>
  <c r="V1077" i="6"/>
  <c r="Y1077" i="6" s="1"/>
  <c r="Z1077" i="6" s="1"/>
  <c r="V1065" i="6"/>
  <c r="Y1065" i="6" s="1"/>
  <c r="Z1065" i="6" s="1"/>
  <c r="V1053" i="6"/>
  <c r="Y1053" i="6" s="1"/>
  <c r="Z1053" i="6" s="1"/>
  <c r="V1041" i="6"/>
  <c r="Y1041" i="6" s="1"/>
  <c r="Z1041" i="6" s="1"/>
  <c r="V1094" i="6"/>
  <c r="Y1094" i="6" s="1"/>
  <c r="Z1094" i="6" s="1"/>
  <c r="V1082" i="6"/>
  <c r="Y1082" i="6" s="1"/>
  <c r="Z1082" i="6" s="1"/>
  <c r="V1070" i="6"/>
  <c r="Y1070" i="6" s="1"/>
  <c r="Z1070" i="6" s="1"/>
  <c r="V1058" i="6"/>
  <c r="Y1058" i="6" s="1"/>
  <c r="Z1058" i="6" s="1"/>
  <c r="V1046" i="6"/>
  <c r="Y1046" i="6" s="1"/>
  <c r="Z1046" i="6" s="1"/>
  <c r="V1022" i="6"/>
  <c r="Y1022" i="6" s="1"/>
  <c r="Z1022" i="6" s="1"/>
  <c r="V1016" i="6"/>
  <c r="Y1016" i="6" s="1"/>
  <c r="Z1016" i="6" s="1"/>
  <c r="V1010" i="6"/>
  <c r="Y1010" i="6" s="1"/>
  <c r="Z1010" i="6" s="1"/>
  <c r="V1004" i="6"/>
  <c r="Y1004" i="6" s="1"/>
  <c r="Z1004" i="6" s="1"/>
  <c r="V998" i="6"/>
  <c r="Y998" i="6" s="1"/>
  <c r="Z998" i="6" s="1"/>
  <c r="V992" i="6"/>
  <c r="Y992" i="6" s="1"/>
  <c r="Z992" i="6" s="1"/>
  <c r="V986" i="6"/>
  <c r="Y986" i="6" s="1"/>
  <c r="Z986" i="6" s="1"/>
  <c r="V980" i="6"/>
  <c r="Y980" i="6" s="1"/>
  <c r="Z980" i="6" s="1"/>
  <c r="V974" i="6"/>
  <c r="Y974" i="6" s="1"/>
  <c r="Z974" i="6" s="1"/>
  <c r="V968" i="6"/>
  <c r="Y968" i="6" s="1"/>
  <c r="Z968" i="6" s="1"/>
  <c r="V962" i="6"/>
  <c r="Y962" i="6" s="1"/>
  <c r="Z962" i="6" s="1"/>
  <c r="V1095" i="6"/>
  <c r="Y1095" i="6" s="1"/>
  <c r="Z1095" i="6" s="1"/>
  <c r="V1083" i="6"/>
  <c r="Y1083" i="6" s="1"/>
  <c r="Z1083" i="6" s="1"/>
  <c r="V1071" i="6"/>
  <c r="Y1071" i="6" s="1"/>
  <c r="Z1071" i="6" s="1"/>
  <c r="V1059" i="6"/>
  <c r="Y1059" i="6" s="1"/>
  <c r="Z1059" i="6" s="1"/>
  <c r="V1047" i="6"/>
  <c r="Y1047" i="6" s="1"/>
  <c r="Z1047" i="6" s="1"/>
  <c r="V1151" i="6"/>
  <c r="Y1151" i="6" s="1"/>
  <c r="Z1151" i="6" s="1"/>
  <c r="V1143" i="6"/>
  <c r="Y1143" i="6" s="1"/>
  <c r="Z1143" i="6" s="1"/>
  <c r="V1135" i="6"/>
  <c r="Y1135" i="6" s="1"/>
  <c r="Z1135" i="6" s="1"/>
  <c r="V1127" i="6"/>
  <c r="Y1127" i="6" s="1"/>
  <c r="Z1127" i="6" s="1"/>
  <c r="V1119" i="6"/>
  <c r="Y1119" i="6" s="1"/>
  <c r="Z1119" i="6" s="1"/>
  <c r="V1111" i="6"/>
  <c r="Y1111" i="6" s="1"/>
  <c r="Z1111" i="6" s="1"/>
  <c r="V1103" i="6"/>
  <c r="Y1103" i="6" s="1"/>
  <c r="Z1103" i="6" s="1"/>
  <c r="V1080" i="6"/>
  <c r="Y1080" i="6" s="1"/>
  <c r="Z1080" i="6" s="1"/>
  <c r="V1064" i="6"/>
  <c r="Y1064" i="6" s="1"/>
  <c r="Z1064" i="6" s="1"/>
  <c r="V1055" i="6"/>
  <c r="Y1055" i="6" s="1"/>
  <c r="Z1055" i="6" s="1"/>
  <c r="V1023" i="6"/>
  <c r="Y1023" i="6" s="1"/>
  <c r="Z1023" i="6" s="1"/>
  <c r="V1007" i="6"/>
  <c r="Y1007" i="6" s="1"/>
  <c r="Z1007" i="6" s="1"/>
  <c r="V999" i="6"/>
  <c r="Y999" i="6" s="1"/>
  <c r="Z999" i="6" s="1"/>
  <c r="V983" i="6"/>
  <c r="Y983" i="6" s="1"/>
  <c r="Z983" i="6" s="1"/>
  <c r="V975" i="6"/>
  <c r="Y975" i="6" s="1"/>
  <c r="Z975" i="6" s="1"/>
  <c r="V913" i="6"/>
  <c r="Y913" i="6" s="1"/>
  <c r="Z913" i="6" s="1"/>
  <c r="V907" i="6"/>
  <c r="Y907" i="6" s="1"/>
  <c r="Z907" i="6" s="1"/>
  <c r="V901" i="6"/>
  <c r="Y901" i="6" s="1"/>
  <c r="Z901" i="6" s="1"/>
  <c r="V895" i="6"/>
  <c r="Y895" i="6" s="1"/>
  <c r="Z895" i="6" s="1"/>
  <c r="V889" i="6"/>
  <c r="Y889" i="6" s="1"/>
  <c r="Z889" i="6" s="1"/>
  <c r="V883" i="6"/>
  <c r="Y883" i="6" s="1"/>
  <c r="Z883" i="6" s="1"/>
  <c r="V874" i="6"/>
  <c r="Y874" i="6" s="1"/>
  <c r="Z874" i="6" s="1"/>
  <c r="V1153" i="6"/>
  <c r="Y1153" i="6" s="1"/>
  <c r="Z1153" i="6" s="1"/>
  <c r="V1145" i="6"/>
  <c r="Y1145" i="6" s="1"/>
  <c r="Z1145" i="6" s="1"/>
  <c r="V1137" i="6"/>
  <c r="Y1137" i="6" s="1"/>
  <c r="Z1137" i="6" s="1"/>
  <c r="V1129" i="6"/>
  <c r="Y1129" i="6" s="1"/>
  <c r="Z1129" i="6" s="1"/>
  <c r="V1121" i="6"/>
  <c r="Y1121" i="6" s="1"/>
  <c r="Z1121" i="6" s="1"/>
  <c r="V1113" i="6"/>
  <c r="Y1113" i="6" s="1"/>
  <c r="Z1113" i="6" s="1"/>
  <c r="V1105" i="6"/>
  <c r="Y1105" i="6" s="1"/>
  <c r="Z1105" i="6" s="1"/>
  <c r="V1100" i="6"/>
  <c r="Y1100" i="6" s="1"/>
  <c r="Z1100" i="6" s="1"/>
  <c r="V1091" i="6"/>
  <c r="Y1091" i="6" s="1"/>
  <c r="Z1091" i="6" s="1"/>
  <c r="V1155" i="6"/>
  <c r="Y1155" i="6" s="1"/>
  <c r="Z1155" i="6" s="1"/>
  <c r="V1147" i="6"/>
  <c r="Y1147" i="6" s="1"/>
  <c r="Z1147" i="6" s="1"/>
  <c r="V1139" i="6"/>
  <c r="Y1139" i="6" s="1"/>
  <c r="Z1139" i="6" s="1"/>
  <c r="V1131" i="6"/>
  <c r="Y1131" i="6" s="1"/>
  <c r="Z1131" i="6" s="1"/>
  <c r="V1123" i="6"/>
  <c r="Y1123" i="6" s="1"/>
  <c r="Z1123" i="6" s="1"/>
  <c r="V1115" i="6"/>
  <c r="Y1115" i="6" s="1"/>
  <c r="Z1115" i="6" s="1"/>
  <c r="V1107" i="6"/>
  <c r="Y1107" i="6" s="1"/>
  <c r="Z1107" i="6" s="1"/>
  <c r="V1088" i="6"/>
  <c r="Y1088" i="6" s="1"/>
  <c r="Z1088" i="6" s="1"/>
  <c r="V1079" i="6"/>
  <c r="Y1079" i="6" s="1"/>
  <c r="Z1079" i="6" s="1"/>
  <c r="V1056" i="6"/>
  <c r="Y1056" i="6" s="1"/>
  <c r="Z1056" i="6" s="1"/>
  <c r="V1040" i="6"/>
  <c r="Y1040" i="6" s="1"/>
  <c r="Z1040" i="6" s="1"/>
  <c r="V1019" i="6"/>
  <c r="Y1019" i="6" s="1"/>
  <c r="Z1019" i="6" s="1"/>
  <c r="V1011" i="6"/>
  <c r="Y1011" i="6" s="1"/>
  <c r="Z1011" i="6" s="1"/>
  <c r="V995" i="6"/>
  <c r="Y995" i="6" s="1"/>
  <c r="Z995" i="6" s="1"/>
  <c r="V987" i="6"/>
  <c r="Y987" i="6" s="1"/>
  <c r="Z987" i="6" s="1"/>
  <c r="V971" i="6"/>
  <c r="Y971" i="6" s="1"/>
  <c r="Z971" i="6" s="1"/>
  <c r="V963" i="6"/>
  <c r="Y963" i="6" s="1"/>
  <c r="Z963" i="6" s="1"/>
  <c r="V960" i="6"/>
  <c r="Y960" i="6" s="1"/>
  <c r="Z960" i="6" s="1"/>
  <c r="V916" i="6"/>
  <c r="Y916" i="6" s="1"/>
  <c r="Z916" i="6" s="1"/>
  <c r="V910" i="6"/>
  <c r="Y910" i="6" s="1"/>
  <c r="Z910" i="6" s="1"/>
  <c r="V904" i="6"/>
  <c r="Y904" i="6" s="1"/>
  <c r="Z904" i="6" s="1"/>
  <c r="V898" i="6"/>
  <c r="Y898" i="6" s="1"/>
  <c r="Z898" i="6" s="1"/>
  <c r="V892" i="6"/>
  <c r="Y892" i="6" s="1"/>
  <c r="Z892" i="6" s="1"/>
  <c r="V886" i="6"/>
  <c r="Y886" i="6" s="1"/>
  <c r="Z886" i="6" s="1"/>
  <c r="V880" i="6"/>
  <c r="Y880" i="6" s="1"/>
  <c r="Z880" i="6" s="1"/>
  <c r="V868" i="6"/>
  <c r="Y868" i="6" s="1"/>
  <c r="Z868" i="6" s="1"/>
  <c r="V1126" i="6"/>
  <c r="Y1126" i="6" s="1"/>
  <c r="Z1126" i="6" s="1"/>
  <c r="V1072" i="6"/>
  <c r="Y1072" i="6" s="1"/>
  <c r="Z1072" i="6" s="1"/>
  <c r="V1061" i="6"/>
  <c r="Y1061" i="6" s="1"/>
  <c r="Z1061" i="6" s="1"/>
  <c r="V1050" i="6"/>
  <c r="Y1050" i="6" s="1"/>
  <c r="Z1050" i="6" s="1"/>
  <c r="V1039" i="6"/>
  <c r="Y1039" i="6" s="1"/>
  <c r="Z1039" i="6" s="1"/>
  <c r="V1003" i="6"/>
  <c r="Y1003" i="6" s="1"/>
  <c r="Z1003" i="6" s="1"/>
  <c r="V1001" i="6"/>
  <c r="Y1001" i="6" s="1"/>
  <c r="Z1001" i="6" s="1"/>
  <c r="V978" i="6"/>
  <c r="Y978" i="6" s="1"/>
  <c r="Z978" i="6" s="1"/>
  <c r="V959" i="6"/>
  <c r="Y959" i="6" s="1"/>
  <c r="Z959" i="6" s="1"/>
  <c r="V951" i="6"/>
  <c r="Y951" i="6" s="1"/>
  <c r="Z951" i="6" s="1"/>
  <c r="V943" i="6"/>
  <c r="Y943" i="6" s="1"/>
  <c r="Z943" i="6" s="1"/>
  <c r="V935" i="6"/>
  <c r="Y935" i="6" s="1"/>
  <c r="Z935" i="6" s="1"/>
  <c r="V927" i="6"/>
  <c r="Y927" i="6" s="1"/>
  <c r="Z927" i="6" s="1"/>
  <c r="V919" i="6"/>
  <c r="Y919" i="6" s="1"/>
  <c r="Z919" i="6" s="1"/>
  <c r="V903" i="6"/>
  <c r="Y903" i="6" s="1"/>
  <c r="Z903" i="6" s="1"/>
  <c r="V890" i="6"/>
  <c r="Y890" i="6" s="1"/>
  <c r="Z890" i="6" s="1"/>
  <c r="V876" i="6"/>
  <c r="Y876" i="6" s="1"/>
  <c r="Z876" i="6" s="1"/>
  <c r="V1154" i="6"/>
  <c r="Y1154" i="6" s="1"/>
  <c r="Z1154" i="6" s="1"/>
  <c r="V1150" i="6"/>
  <c r="Y1150" i="6" s="1"/>
  <c r="Z1150" i="6" s="1"/>
  <c r="V1087" i="6"/>
  <c r="Y1087" i="6" s="1"/>
  <c r="Z1087" i="6" s="1"/>
  <c r="V1034" i="6"/>
  <c r="Y1034" i="6" s="1"/>
  <c r="Z1034" i="6" s="1"/>
  <c r="V1014" i="6"/>
  <c r="Y1014" i="6" s="1"/>
  <c r="Z1014" i="6" s="1"/>
  <c r="V1012" i="6"/>
  <c r="Y1012" i="6" s="1"/>
  <c r="Z1012" i="6" s="1"/>
  <c r="V993" i="6"/>
  <c r="Y993" i="6" s="1"/>
  <c r="Z993" i="6" s="1"/>
  <c r="V991" i="6"/>
  <c r="Y991" i="6" s="1"/>
  <c r="Z991" i="6" s="1"/>
  <c r="V970" i="6"/>
  <c r="Y970" i="6" s="1"/>
  <c r="Z970" i="6" s="1"/>
  <c r="V958" i="6"/>
  <c r="Y958" i="6" s="1"/>
  <c r="Z958" i="6" s="1"/>
  <c r="V944" i="6"/>
  <c r="Y944" i="6" s="1"/>
  <c r="Z944" i="6" s="1"/>
  <c r="V937" i="6"/>
  <c r="Y937" i="6" s="1"/>
  <c r="Z937" i="6" s="1"/>
  <c r="V930" i="6"/>
  <c r="Y930" i="6" s="1"/>
  <c r="Z930" i="6" s="1"/>
  <c r="V923" i="6"/>
  <c r="Y923" i="6" s="1"/>
  <c r="Z923" i="6" s="1"/>
  <c r="V902" i="6"/>
  <c r="Y902" i="6" s="1"/>
  <c r="Z902" i="6" s="1"/>
  <c r="V891" i="6"/>
  <c r="Y891" i="6" s="1"/>
  <c r="Z891" i="6" s="1"/>
  <c r="V870" i="6"/>
  <c r="Y870" i="6" s="1"/>
  <c r="Z870" i="6" s="1"/>
  <c r="V1146" i="6"/>
  <c r="Y1146" i="6" s="1"/>
  <c r="Z1146" i="6" s="1"/>
  <c r="V1142" i="6"/>
  <c r="Y1142" i="6" s="1"/>
  <c r="Z1142" i="6" s="1"/>
  <c r="V1090" i="6"/>
  <c r="Y1090" i="6" s="1"/>
  <c r="Z1090" i="6" s="1"/>
  <c r="V1074" i="6"/>
  <c r="Y1074" i="6" s="1"/>
  <c r="Z1074" i="6" s="1"/>
  <c r="V1068" i="6"/>
  <c r="Y1068" i="6" s="1"/>
  <c r="Z1068" i="6" s="1"/>
  <c r="V1044" i="6"/>
  <c r="Y1044" i="6" s="1"/>
  <c r="Z1044" i="6" s="1"/>
  <c r="V1036" i="6"/>
  <c r="Y1036" i="6" s="1"/>
  <c r="Z1036" i="6" s="1"/>
  <c r="V1029" i="6"/>
  <c r="Y1029" i="6" s="1"/>
  <c r="Z1029" i="6" s="1"/>
  <c r="V1018" i="6"/>
  <c r="Y1018" i="6" s="1"/>
  <c r="Z1018" i="6" s="1"/>
  <c r="V972" i="6"/>
  <c r="Y972" i="6" s="1"/>
  <c r="Z972" i="6" s="1"/>
  <c r="V949" i="6"/>
  <c r="Y949" i="6" s="1"/>
  <c r="Z949" i="6" s="1"/>
  <c r="V905" i="6"/>
  <c r="Y905" i="6" s="1"/>
  <c r="Z905" i="6" s="1"/>
  <c r="V894" i="6"/>
  <c r="Y894" i="6" s="1"/>
  <c r="Z894" i="6" s="1"/>
  <c r="V877" i="6"/>
  <c r="Y877" i="6" s="1"/>
  <c r="Z877" i="6" s="1"/>
  <c r="V1138" i="6"/>
  <c r="Y1138" i="6" s="1"/>
  <c r="Z1138" i="6" s="1"/>
  <c r="V1134" i="6"/>
  <c r="Y1134" i="6" s="1"/>
  <c r="Z1134" i="6" s="1"/>
  <c r="V1093" i="6"/>
  <c r="Y1093" i="6" s="1"/>
  <c r="Z1093" i="6" s="1"/>
  <c r="V1062" i="6"/>
  <c r="Y1062" i="6" s="1"/>
  <c r="Z1062" i="6" s="1"/>
  <c r="V1020" i="6"/>
  <c r="Y1020" i="6" s="1"/>
  <c r="Z1020" i="6" s="1"/>
  <c r="V997" i="6"/>
  <c r="Y997" i="6" s="1"/>
  <c r="Z997" i="6" s="1"/>
  <c r="V976" i="6"/>
  <c r="Y976" i="6" s="1"/>
  <c r="Z976" i="6" s="1"/>
  <c r="V956" i="6"/>
  <c r="Y956" i="6" s="1"/>
  <c r="Z956" i="6" s="1"/>
  <c r="V942" i="6"/>
  <c r="Y942" i="6" s="1"/>
  <c r="Z942" i="6" s="1"/>
  <c r="V928" i="6"/>
  <c r="Y928" i="6" s="1"/>
  <c r="Z928" i="6" s="1"/>
  <c r="V921" i="6"/>
  <c r="Y921" i="6" s="1"/>
  <c r="Z921" i="6" s="1"/>
  <c r="V908" i="6"/>
  <c r="Y908" i="6" s="1"/>
  <c r="Z908" i="6" s="1"/>
  <c r="V897" i="6"/>
  <c r="Y897" i="6" s="1"/>
  <c r="Z897" i="6" s="1"/>
  <c r="V867" i="6"/>
  <c r="Y867" i="6" s="1"/>
  <c r="Z867" i="6" s="1"/>
  <c r="V1130" i="6"/>
  <c r="Y1130" i="6" s="1"/>
  <c r="Z1130" i="6" s="1"/>
  <c r="V1122" i="6"/>
  <c r="Y1122" i="6" s="1"/>
  <c r="Z1122" i="6" s="1"/>
  <c r="V1118" i="6"/>
  <c r="Y1118" i="6" s="1"/>
  <c r="Z1118" i="6" s="1"/>
  <c r="V1086" i="6"/>
  <c r="Y1086" i="6" s="1"/>
  <c r="Z1086" i="6" s="1"/>
  <c r="V1038" i="6"/>
  <c r="Y1038" i="6" s="1"/>
  <c r="Z1038" i="6" s="1"/>
  <c r="V1031" i="6"/>
  <c r="Y1031" i="6" s="1"/>
  <c r="Z1031" i="6" s="1"/>
  <c r="V1024" i="6"/>
  <c r="Y1024" i="6" s="1"/>
  <c r="Z1024" i="6" s="1"/>
  <c r="V954" i="6"/>
  <c r="Y954" i="6" s="1"/>
  <c r="Z954" i="6" s="1"/>
  <c r="V947" i="6"/>
  <c r="Y947" i="6" s="1"/>
  <c r="Z947" i="6" s="1"/>
  <c r="V933" i="6"/>
  <c r="Y933" i="6" s="1"/>
  <c r="Z933" i="6" s="1"/>
  <c r="V911" i="6"/>
  <c r="Y911" i="6" s="1"/>
  <c r="Z911" i="6" s="1"/>
  <c r="V900" i="6"/>
  <c r="Y900" i="6" s="1"/>
  <c r="Z900" i="6" s="1"/>
  <c r="V1149" i="6"/>
  <c r="Y1149" i="6" s="1"/>
  <c r="Z1149" i="6" s="1"/>
  <c r="V1114" i="6"/>
  <c r="Y1114" i="6" s="1"/>
  <c r="Z1114" i="6" s="1"/>
  <c r="V1110" i="6"/>
  <c r="Y1110" i="6" s="1"/>
  <c r="Z1110" i="6" s="1"/>
  <c r="V1099" i="6"/>
  <c r="Y1099" i="6" s="1"/>
  <c r="Z1099" i="6" s="1"/>
  <c r="V1096" i="6"/>
  <c r="Y1096" i="6" s="1"/>
  <c r="Z1096" i="6" s="1"/>
  <c r="V1005" i="6"/>
  <c r="Y1005" i="6" s="1"/>
  <c r="Z1005" i="6" s="1"/>
  <c r="V982" i="6"/>
  <c r="Y982" i="6" s="1"/>
  <c r="Z982" i="6" s="1"/>
  <c r="V940" i="6"/>
  <c r="Y940" i="6" s="1"/>
  <c r="Z940" i="6" s="1"/>
  <c r="V926" i="6"/>
  <c r="Y926" i="6" s="1"/>
  <c r="Z926" i="6" s="1"/>
  <c r="V914" i="6"/>
  <c r="Y914" i="6" s="1"/>
  <c r="Z914" i="6" s="1"/>
  <c r="V881" i="6"/>
  <c r="Y881" i="6" s="1"/>
  <c r="Z881" i="6" s="1"/>
  <c r="V871" i="6"/>
  <c r="Y871" i="6" s="1"/>
  <c r="Z871" i="6" s="1"/>
  <c r="V1152" i="6"/>
  <c r="Y1152" i="6" s="1"/>
  <c r="Z1152" i="6" s="1"/>
  <c r="V1148" i="6"/>
  <c r="Y1148" i="6" s="1"/>
  <c r="Z1148" i="6" s="1"/>
  <c r="V1144" i="6"/>
  <c r="Y1144" i="6" s="1"/>
  <c r="Z1144" i="6" s="1"/>
  <c r="V1140" i="6"/>
  <c r="Y1140" i="6" s="1"/>
  <c r="Z1140" i="6" s="1"/>
  <c r="V1136" i="6"/>
  <c r="Y1136" i="6" s="1"/>
  <c r="Z1136" i="6" s="1"/>
  <c r="V1092" i="6"/>
  <c r="Y1092" i="6" s="1"/>
  <c r="Z1092" i="6" s="1"/>
  <c r="V1066" i="6"/>
  <c r="Y1066" i="6" s="1"/>
  <c r="Z1066" i="6" s="1"/>
  <c r="V1013" i="6"/>
  <c r="Y1013" i="6" s="1"/>
  <c r="Z1013" i="6" s="1"/>
  <c r="V988" i="6"/>
  <c r="Y988" i="6" s="1"/>
  <c r="Z988" i="6" s="1"/>
  <c r="V985" i="6"/>
  <c r="Y985" i="6" s="1"/>
  <c r="Z985" i="6" s="1"/>
  <c r="V981" i="6"/>
  <c r="Y981" i="6" s="1"/>
  <c r="Z981" i="6" s="1"/>
  <c r="V918" i="6"/>
  <c r="Y918" i="6" s="1"/>
  <c r="Z918" i="6" s="1"/>
  <c r="V915" i="6"/>
  <c r="Y915" i="6" s="1"/>
  <c r="Z915" i="6" s="1"/>
  <c r="V899" i="6"/>
  <c r="Y899" i="6" s="1"/>
  <c r="Z899" i="6" s="1"/>
  <c r="V865" i="6"/>
  <c r="Y865" i="6" s="1"/>
  <c r="Z865" i="6" s="1"/>
  <c r="V1124" i="6"/>
  <c r="Y1124" i="6" s="1"/>
  <c r="Z1124" i="6" s="1"/>
  <c r="V1117" i="6"/>
  <c r="Y1117" i="6" s="1"/>
  <c r="Z1117" i="6" s="1"/>
  <c r="V1104" i="6"/>
  <c r="Y1104" i="6" s="1"/>
  <c r="Z1104" i="6" s="1"/>
  <c r="V1098" i="6"/>
  <c r="Y1098" i="6" s="1"/>
  <c r="Z1098" i="6" s="1"/>
  <c r="V1081" i="6"/>
  <c r="Y1081" i="6" s="1"/>
  <c r="Z1081" i="6" s="1"/>
  <c r="V1032" i="6"/>
  <c r="Y1032" i="6" s="1"/>
  <c r="Z1032" i="6" s="1"/>
  <c r="V1006" i="6"/>
  <c r="Y1006" i="6" s="1"/>
  <c r="Z1006" i="6" s="1"/>
  <c r="V984" i="6"/>
  <c r="Y984" i="6" s="1"/>
  <c r="Z984" i="6" s="1"/>
  <c r="V977" i="6"/>
  <c r="Y977" i="6" s="1"/>
  <c r="Z977" i="6" s="1"/>
  <c r="V938" i="6"/>
  <c r="Y938" i="6" s="1"/>
  <c r="Z938" i="6" s="1"/>
  <c r="V917" i="6"/>
  <c r="Y917" i="6" s="1"/>
  <c r="Z917" i="6" s="1"/>
  <c r="V912" i="6"/>
  <c r="Y912" i="6" s="1"/>
  <c r="Z912" i="6" s="1"/>
  <c r="V896" i="6"/>
  <c r="Y896" i="6" s="1"/>
  <c r="Z896" i="6" s="1"/>
  <c r="V888" i="6"/>
  <c r="Y888" i="6" s="1"/>
  <c r="Z888" i="6" s="1"/>
  <c r="V1075" i="6"/>
  <c r="Y1075" i="6" s="1"/>
  <c r="Z1075" i="6" s="1"/>
  <c r="V1060" i="6"/>
  <c r="Y1060" i="6" s="1"/>
  <c r="Z1060" i="6" s="1"/>
  <c r="V973" i="6"/>
  <c r="Y973" i="6" s="1"/>
  <c r="Z973" i="6" s="1"/>
  <c r="V969" i="6"/>
  <c r="Y969" i="6" s="1"/>
  <c r="Z969" i="6" s="1"/>
  <c r="V966" i="6"/>
  <c r="Y966" i="6" s="1"/>
  <c r="Z966" i="6" s="1"/>
  <c r="V953" i="6"/>
  <c r="Y953" i="6" s="1"/>
  <c r="Z953" i="6" s="1"/>
  <c r="V920" i="6"/>
  <c r="Y920" i="6" s="1"/>
  <c r="Z920" i="6" s="1"/>
  <c r="V906" i="6"/>
  <c r="Y906" i="6" s="1"/>
  <c r="Z906" i="6" s="1"/>
  <c r="V887" i="6"/>
  <c r="Y887" i="6" s="1"/>
  <c r="Z887" i="6" s="1"/>
  <c r="V882" i="6"/>
  <c r="Y882" i="6" s="1"/>
  <c r="Z882" i="6" s="1"/>
  <c r="V1116" i="6"/>
  <c r="Y1116" i="6" s="1"/>
  <c r="Z1116" i="6" s="1"/>
  <c r="V1109" i="6"/>
  <c r="Y1109" i="6" s="1"/>
  <c r="Z1109" i="6" s="1"/>
  <c r="V1102" i="6"/>
  <c r="Y1102" i="6" s="1"/>
  <c r="Z1102" i="6" s="1"/>
  <c r="V1097" i="6"/>
  <c r="Y1097" i="6" s="1"/>
  <c r="Z1097" i="6" s="1"/>
  <c r="V1085" i="6"/>
  <c r="Y1085" i="6" s="1"/>
  <c r="Z1085" i="6" s="1"/>
  <c r="V1027" i="6"/>
  <c r="Y1027" i="6" s="1"/>
  <c r="Z1027" i="6" s="1"/>
  <c r="V994" i="6"/>
  <c r="Y994" i="6" s="1"/>
  <c r="Z994" i="6" s="1"/>
  <c r="V965" i="6"/>
  <c r="Y965" i="6" s="1"/>
  <c r="Z965" i="6" s="1"/>
  <c r="V932" i="6"/>
  <c r="Y932" i="6" s="1"/>
  <c r="Z932" i="6" s="1"/>
  <c r="V884" i="6"/>
  <c r="Y884" i="6" s="1"/>
  <c r="Z884" i="6" s="1"/>
  <c r="V1128" i="6"/>
  <c r="Y1128" i="6" s="1"/>
  <c r="Z1128" i="6" s="1"/>
  <c r="V1069" i="6"/>
  <c r="Y1069" i="6" s="1"/>
  <c r="Z1069" i="6" s="1"/>
  <c r="V1054" i="6"/>
  <c r="Y1054" i="6" s="1"/>
  <c r="Z1054" i="6" s="1"/>
  <c r="V1043" i="6"/>
  <c r="Y1043" i="6" s="1"/>
  <c r="Z1043" i="6" s="1"/>
  <c r="V1026" i="6"/>
  <c r="Y1026" i="6" s="1"/>
  <c r="Z1026" i="6" s="1"/>
  <c r="V990" i="6"/>
  <c r="Y990" i="6" s="1"/>
  <c r="Z990" i="6" s="1"/>
  <c r="V952" i="6"/>
  <c r="Y952" i="6" s="1"/>
  <c r="Z952" i="6" s="1"/>
  <c r="V931" i="6"/>
  <c r="Y931" i="6" s="1"/>
  <c r="Z931" i="6" s="1"/>
  <c r="V879" i="6"/>
  <c r="Y879" i="6" s="1"/>
  <c r="Z879" i="6" s="1"/>
  <c r="V869" i="6"/>
  <c r="Y869" i="6" s="1"/>
  <c r="Z869" i="6" s="1"/>
  <c r="V1108" i="6"/>
  <c r="Y1108" i="6" s="1"/>
  <c r="Z1108" i="6" s="1"/>
  <c r="V1073" i="6"/>
  <c r="Y1073" i="6" s="1"/>
  <c r="Z1073" i="6" s="1"/>
  <c r="V1030" i="6"/>
  <c r="Y1030" i="6" s="1"/>
  <c r="Z1030" i="6" s="1"/>
  <c r="V1015" i="6"/>
  <c r="Y1015" i="6" s="1"/>
  <c r="Z1015" i="6" s="1"/>
  <c r="V961" i="6"/>
  <c r="Y961" i="6" s="1"/>
  <c r="Z961" i="6" s="1"/>
  <c r="V955" i="6"/>
  <c r="Y955" i="6" s="1"/>
  <c r="Z955" i="6" s="1"/>
  <c r="V922" i="6"/>
  <c r="Y922" i="6" s="1"/>
  <c r="Z922" i="6" s="1"/>
  <c r="V1133" i="6"/>
  <c r="Y1133" i="6" s="1"/>
  <c r="Z1133" i="6" s="1"/>
  <c r="V1063" i="6"/>
  <c r="Y1063" i="6" s="1"/>
  <c r="Z1063" i="6" s="1"/>
  <c r="V1052" i="6"/>
  <c r="Y1052" i="6" s="1"/>
  <c r="Z1052" i="6" s="1"/>
  <c r="V1048" i="6"/>
  <c r="Y1048" i="6" s="1"/>
  <c r="Z1048" i="6" s="1"/>
  <c r="V1008" i="6"/>
  <c r="Y1008" i="6" s="1"/>
  <c r="Z1008" i="6" s="1"/>
  <c r="V979" i="6"/>
  <c r="Y979" i="6" s="1"/>
  <c r="Z979" i="6" s="1"/>
  <c r="V946" i="6"/>
  <c r="Y946" i="6" s="1"/>
  <c r="Z946" i="6" s="1"/>
  <c r="V934" i="6"/>
  <c r="Y934" i="6" s="1"/>
  <c r="Z934" i="6" s="1"/>
  <c r="V925" i="6"/>
  <c r="Y925" i="6" s="1"/>
  <c r="Z925" i="6" s="1"/>
  <c r="V1120" i="6"/>
  <c r="Y1120" i="6" s="1"/>
  <c r="Z1120" i="6" s="1"/>
  <c r="V1106" i="6"/>
  <c r="Y1106" i="6" s="1"/>
  <c r="Z1106" i="6" s="1"/>
  <c r="V1084" i="6"/>
  <c r="Y1084" i="6" s="1"/>
  <c r="Z1084" i="6" s="1"/>
  <c r="V1033" i="6"/>
  <c r="Y1033" i="6" s="1"/>
  <c r="Z1033" i="6" s="1"/>
  <c r="V878" i="6"/>
  <c r="Y878" i="6" s="1"/>
  <c r="Z878" i="6" s="1"/>
  <c r="V1112" i="6"/>
  <c r="Y1112" i="6" s="1"/>
  <c r="Z1112" i="6" s="1"/>
  <c r="V1076" i="6"/>
  <c r="Y1076" i="6" s="1"/>
  <c r="Z1076" i="6" s="1"/>
  <c r="V1021" i="6"/>
  <c r="Y1021" i="6" s="1"/>
  <c r="Z1021" i="6" s="1"/>
  <c r="V948" i="6"/>
  <c r="Y948" i="6" s="1"/>
  <c r="Z948" i="6" s="1"/>
  <c r="V939" i="6"/>
  <c r="Y939" i="6" s="1"/>
  <c r="Z939" i="6" s="1"/>
  <c r="V873" i="6"/>
  <c r="Y873" i="6" s="1"/>
  <c r="Z873" i="6" s="1"/>
  <c r="V1045" i="6"/>
  <c r="Y1045" i="6" s="1"/>
  <c r="Z1045" i="6" s="1"/>
  <c r="V1009" i="6"/>
  <c r="Y1009" i="6" s="1"/>
  <c r="Z1009" i="6" s="1"/>
  <c r="V929" i="6"/>
  <c r="Y929" i="6" s="1"/>
  <c r="Z929" i="6" s="1"/>
  <c r="V872" i="6"/>
  <c r="Y872" i="6" s="1"/>
  <c r="Z872" i="6" s="1"/>
  <c r="V1057" i="6"/>
  <c r="Y1057" i="6" s="1"/>
  <c r="Z1057" i="6" s="1"/>
  <c r="V1042" i="6"/>
  <c r="Y1042" i="6" s="1"/>
  <c r="Z1042" i="6" s="1"/>
  <c r="V945" i="6"/>
  <c r="Y945" i="6" s="1"/>
  <c r="Z945" i="6" s="1"/>
  <c r="V1125" i="6"/>
  <c r="Y1125" i="6" s="1"/>
  <c r="Z1125" i="6" s="1"/>
  <c r="V996" i="6"/>
  <c r="Y996" i="6" s="1"/>
  <c r="Z996" i="6" s="1"/>
  <c r="V964" i="6"/>
  <c r="Y964" i="6" s="1"/>
  <c r="Z964" i="6" s="1"/>
  <c r="V936" i="6"/>
  <c r="Y936" i="6" s="1"/>
  <c r="Z936" i="6" s="1"/>
  <c r="V1028" i="6"/>
  <c r="Y1028" i="6" s="1"/>
  <c r="Z1028" i="6" s="1"/>
  <c r="V1017" i="6"/>
  <c r="Y1017" i="6" s="1"/>
  <c r="Z1017" i="6" s="1"/>
  <c r="V909" i="6"/>
  <c r="Y909" i="6" s="1"/>
  <c r="Z909" i="6" s="1"/>
  <c r="V893" i="6"/>
  <c r="Y893" i="6" s="1"/>
  <c r="Z893" i="6" s="1"/>
  <c r="V885" i="6"/>
  <c r="Y885" i="6" s="1"/>
  <c r="Z885" i="6" s="1"/>
  <c r="V1141" i="6"/>
  <c r="Y1141" i="6" s="1"/>
  <c r="Z1141" i="6" s="1"/>
  <c r="V1067" i="6"/>
  <c r="Y1067" i="6" s="1"/>
  <c r="Z1067" i="6" s="1"/>
  <c r="V1037" i="6"/>
  <c r="Y1037" i="6" s="1"/>
  <c r="Z1037" i="6" s="1"/>
  <c r="V1025" i="6"/>
  <c r="Y1025" i="6" s="1"/>
  <c r="Z1025" i="6" s="1"/>
  <c r="V924" i="6"/>
  <c r="Y924" i="6" s="1"/>
  <c r="Z924" i="6" s="1"/>
  <c r="V1035" i="6"/>
  <c r="Y1035" i="6" s="1"/>
  <c r="Z1035" i="6" s="1"/>
  <c r="V1002" i="6"/>
  <c r="Y1002" i="6" s="1"/>
  <c r="Z1002" i="6" s="1"/>
  <c r="V941" i="6"/>
  <c r="Y941" i="6" s="1"/>
  <c r="Z941" i="6" s="1"/>
  <c r="V1078" i="6"/>
  <c r="Y1078" i="6" s="1"/>
  <c r="Z1078" i="6" s="1"/>
  <c r="V1000" i="6"/>
  <c r="Y1000" i="6" s="1"/>
  <c r="Z1000" i="6" s="1"/>
  <c r="V866" i="6"/>
  <c r="Y866" i="6" s="1"/>
  <c r="Z866" i="6" s="1"/>
  <c r="V1132" i="6"/>
  <c r="Y1132" i="6" s="1"/>
  <c r="Z1132" i="6" s="1"/>
  <c r="V967" i="6"/>
  <c r="Y967" i="6" s="1"/>
  <c r="Z967" i="6" s="1"/>
  <c r="V957" i="6"/>
  <c r="Y957" i="6" s="1"/>
  <c r="Z957" i="6" s="1"/>
  <c r="E58" i="9"/>
  <c r="C78" i="9" s="1"/>
  <c r="E58" i="7"/>
  <c r="E63" i="9"/>
  <c r="C83" i="9" s="1"/>
  <c r="E63" i="7"/>
  <c r="E59" i="9"/>
  <c r="C79" i="9" s="1"/>
  <c r="E59" i="7"/>
  <c r="O358" i="8"/>
  <c r="R358" i="8" s="1"/>
  <c r="S358" i="8" s="1"/>
  <c r="O357" i="8"/>
  <c r="R357" i="8" s="1"/>
  <c r="S357" i="8" s="1"/>
  <c r="O356" i="8"/>
  <c r="R356" i="8" s="1"/>
  <c r="S356" i="8" s="1"/>
  <c r="O354" i="8"/>
  <c r="R354" i="8" s="1"/>
  <c r="S354" i="8" s="1"/>
  <c r="O350" i="8"/>
  <c r="R350" i="8" s="1"/>
  <c r="S350" i="8" s="1"/>
  <c r="O346" i="8"/>
  <c r="R346" i="8" s="1"/>
  <c r="S346" i="8" s="1"/>
  <c r="O342" i="8"/>
  <c r="R342" i="8" s="1"/>
  <c r="S342" i="8" s="1"/>
  <c r="O338" i="8"/>
  <c r="R338" i="8" s="1"/>
  <c r="S338" i="8" s="1"/>
  <c r="O334" i="8"/>
  <c r="R334" i="8" s="1"/>
  <c r="S334" i="8" s="1"/>
  <c r="O330" i="8"/>
  <c r="R330" i="8" s="1"/>
  <c r="S330" i="8" s="1"/>
  <c r="O326" i="8"/>
  <c r="R326" i="8" s="1"/>
  <c r="S326" i="8" s="1"/>
  <c r="O322" i="8"/>
  <c r="R322" i="8" s="1"/>
  <c r="S322" i="8" s="1"/>
  <c r="O318" i="8"/>
  <c r="R318" i="8" s="1"/>
  <c r="S318" i="8" s="1"/>
  <c r="O305" i="8"/>
  <c r="R305" i="8" s="1"/>
  <c r="S305" i="8" s="1"/>
  <c r="O314" i="8"/>
  <c r="R314" i="8" s="1"/>
  <c r="S314" i="8" s="1"/>
  <c r="O306" i="8"/>
  <c r="R306" i="8" s="1"/>
  <c r="S306" i="8" s="1"/>
  <c r="O307" i="8"/>
  <c r="R307" i="8" s="1"/>
  <c r="S307" i="8" s="1"/>
  <c r="O355" i="8"/>
  <c r="R355" i="8" s="1"/>
  <c r="S355" i="8" s="1"/>
  <c r="O351" i="8"/>
  <c r="R351" i="8" s="1"/>
  <c r="S351" i="8" s="1"/>
  <c r="O347" i="8"/>
  <c r="R347" i="8" s="1"/>
  <c r="S347" i="8" s="1"/>
  <c r="O343" i="8"/>
  <c r="R343" i="8" s="1"/>
  <c r="S343" i="8" s="1"/>
  <c r="O339" i="8"/>
  <c r="R339" i="8" s="1"/>
  <c r="S339" i="8" s="1"/>
  <c r="O335" i="8"/>
  <c r="R335" i="8" s="1"/>
  <c r="S335" i="8" s="1"/>
  <c r="O331" i="8"/>
  <c r="R331" i="8" s="1"/>
  <c r="S331" i="8" s="1"/>
  <c r="O327" i="8"/>
  <c r="R327" i="8" s="1"/>
  <c r="S327" i="8" s="1"/>
  <c r="O323" i="8"/>
  <c r="R323" i="8" s="1"/>
  <c r="S323" i="8" s="1"/>
  <c r="O319" i="8"/>
  <c r="R319" i="8" s="1"/>
  <c r="S319" i="8" s="1"/>
  <c r="O315" i="8"/>
  <c r="R315" i="8" s="1"/>
  <c r="S315" i="8" s="1"/>
  <c r="O308" i="8"/>
  <c r="R308" i="8" s="1"/>
  <c r="S308" i="8" s="1"/>
  <c r="O309" i="8"/>
  <c r="R309" i="8" s="1"/>
  <c r="S309" i="8" s="1"/>
  <c r="O310" i="8"/>
  <c r="R310" i="8" s="1"/>
  <c r="S310" i="8" s="1"/>
  <c r="O352" i="8"/>
  <c r="R352" i="8" s="1"/>
  <c r="S352" i="8" s="1"/>
  <c r="O348" i="8"/>
  <c r="R348" i="8" s="1"/>
  <c r="S348" i="8" s="1"/>
  <c r="O344" i="8"/>
  <c r="R344" i="8" s="1"/>
  <c r="S344" i="8" s="1"/>
  <c r="O340" i="8"/>
  <c r="R340" i="8" s="1"/>
  <c r="S340" i="8" s="1"/>
  <c r="O336" i="8"/>
  <c r="R336" i="8" s="1"/>
  <c r="S336" i="8" s="1"/>
  <c r="O332" i="8"/>
  <c r="R332" i="8" s="1"/>
  <c r="S332" i="8" s="1"/>
  <c r="O328" i="8"/>
  <c r="R328" i="8" s="1"/>
  <c r="S328" i="8" s="1"/>
  <c r="O324" i="8"/>
  <c r="R324" i="8" s="1"/>
  <c r="S324" i="8" s="1"/>
  <c r="O320" i="8"/>
  <c r="R320" i="8" s="1"/>
  <c r="S320" i="8" s="1"/>
  <c r="O316" i="8"/>
  <c r="R316" i="8" s="1"/>
  <c r="S316" i="8" s="1"/>
  <c r="O311" i="8"/>
  <c r="R311" i="8" s="1"/>
  <c r="S311" i="8" s="1"/>
  <c r="O304" i="8"/>
  <c r="R304" i="8" s="1"/>
  <c r="S304" i="8" s="1"/>
  <c r="O353" i="8"/>
  <c r="R353" i="8" s="1"/>
  <c r="S353" i="8" s="1"/>
  <c r="O349" i="8"/>
  <c r="R349" i="8" s="1"/>
  <c r="S349" i="8" s="1"/>
  <c r="O345" i="8"/>
  <c r="R345" i="8" s="1"/>
  <c r="S345" i="8" s="1"/>
  <c r="O341" i="8"/>
  <c r="R341" i="8" s="1"/>
  <c r="S341" i="8" s="1"/>
  <c r="O337" i="8"/>
  <c r="R337" i="8" s="1"/>
  <c r="S337" i="8" s="1"/>
  <c r="O333" i="8"/>
  <c r="R333" i="8" s="1"/>
  <c r="S333" i="8" s="1"/>
  <c r="O329" i="8"/>
  <c r="R329" i="8" s="1"/>
  <c r="S329" i="8" s="1"/>
  <c r="O325" i="8"/>
  <c r="R325" i="8" s="1"/>
  <c r="S325" i="8" s="1"/>
  <c r="O321" i="8"/>
  <c r="R321" i="8" s="1"/>
  <c r="S321" i="8" s="1"/>
  <c r="O317" i="8"/>
  <c r="R317" i="8" s="1"/>
  <c r="S317" i="8" s="1"/>
  <c r="O313" i="8"/>
  <c r="R313" i="8" s="1"/>
  <c r="S313" i="8" s="1"/>
  <c r="O312" i="8"/>
  <c r="R312" i="8" s="1"/>
  <c r="S312" i="8" s="1"/>
  <c r="O357" i="6"/>
  <c r="R357" i="6" s="1"/>
  <c r="S357" i="6" s="1"/>
  <c r="O345" i="6"/>
  <c r="R345" i="6" s="1"/>
  <c r="S345" i="6" s="1"/>
  <c r="O333" i="6"/>
  <c r="R333" i="6" s="1"/>
  <c r="S333" i="6" s="1"/>
  <c r="O358" i="6"/>
  <c r="R358" i="6" s="1"/>
  <c r="S358" i="6" s="1"/>
  <c r="O346" i="6"/>
  <c r="R346" i="6" s="1"/>
  <c r="S346" i="6" s="1"/>
  <c r="O334" i="6"/>
  <c r="R334" i="6" s="1"/>
  <c r="S334" i="6" s="1"/>
  <c r="O347" i="6"/>
  <c r="R347" i="6" s="1"/>
  <c r="S347" i="6" s="1"/>
  <c r="O335" i="6"/>
  <c r="R335" i="6" s="1"/>
  <c r="S335" i="6" s="1"/>
  <c r="O348" i="6"/>
  <c r="R348" i="6" s="1"/>
  <c r="S348" i="6" s="1"/>
  <c r="O336" i="6"/>
  <c r="R336" i="6" s="1"/>
  <c r="S336" i="6" s="1"/>
  <c r="O349" i="6"/>
  <c r="R349" i="6" s="1"/>
  <c r="S349" i="6" s="1"/>
  <c r="O337" i="6"/>
  <c r="R337" i="6" s="1"/>
  <c r="S337" i="6" s="1"/>
  <c r="O350" i="6"/>
  <c r="R350" i="6" s="1"/>
  <c r="S350" i="6" s="1"/>
  <c r="O338" i="6"/>
  <c r="R338" i="6" s="1"/>
  <c r="S338" i="6" s="1"/>
  <c r="O351" i="6"/>
  <c r="R351" i="6" s="1"/>
  <c r="S351" i="6" s="1"/>
  <c r="O339" i="6"/>
  <c r="R339" i="6" s="1"/>
  <c r="S339" i="6" s="1"/>
  <c r="O352" i="6"/>
  <c r="R352" i="6" s="1"/>
  <c r="S352" i="6" s="1"/>
  <c r="O340" i="6"/>
  <c r="R340" i="6" s="1"/>
  <c r="S340" i="6" s="1"/>
  <c r="O328" i="6"/>
  <c r="R328" i="6" s="1"/>
  <c r="S328" i="6" s="1"/>
  <c r="O327" i="6"/>
  <c r="R327" i="6" s="1"/>
  <c r="S327" i="6" s="1"/>
  <c r="O326" i="6"/>
  <c r="R326" i="6" s="1"/>
  <c r="S326" i="6" s="1"/>
  <c r="O325" i="6"/>
  <c r="R325" i="6" s="1"/>
  <c r="S325" i="6" s="1"/>
  <c r="O324" i="6"/>
  <c r="R324" i="6" s="1"/>
  <c r="S324" i="6" s="1"/>
  <c r="O323" i="6"/>
  <c r="R323" i="6" s="1"/>
  <c r="S323" i="6" s="1"/>
  <c r="O322" i="6"/>
  <c r="R322" i="6" s="1"/>
  <c r="S322" i="6" s="1"/>
  <c r="O321" i="6"/>
  <c r="R321" i="6" s="1"/>
  <c r="S321" i="6" s="1"/>
  <c r="O320" i="6"/>
  <c r="R320" i="6" s="1"/>
  <c r="S320" i="6" s="1"/>
  <c r="O319" i="6"/>
  <c r="R319" i="6" s="1"/>
  <c r="S319" i="6" s="1"/>
  <c r="O318" i="6"/>
  <c r="R318" i="6" s="1"/>
  <c r="S318" i="6" s="1"/>
  <c r="O317" i="6"/>
  <c r="R317" i="6" s="1"/>
  <c r="S317" i="6" s="1"/>
  <c r="O316" i="6"/>
  <c r="R316" i="6" s="1"/>
  <c r="S316" i="6" s="1"/>
  <c r="O315" i="6"/>
  <c r="R315" i="6" s="1"/>
  <c r="S315" i="6" s="1"/>
  <c r="O314" i="6"/>
  <c r="R314" i="6" s="1"/>
  <c r="S314" i="6" s="1"/>
  <c r="O313" i="6"/>
  <c r="R313" i="6" s="1"/>
  <c r="S313" i="6" s="1"/>
  <c r="O312" i="6"/>
  <c r="R312" i="6" s="1"/>
  <c r="S312" i="6" s="1"/>
  <c r="O311" i="6"/>
  <c r="R311" i="6" s="1"/>
  <c r="S311" i="6" s="1"/>
  <c r="O310" i="6"/>
  <c r="R310" i="6" s="1"/>
  <c r="S310" i="6" s="1"/>
  <c r="O309" i="6"/>
  <c r="R309" i="6" s="1"/>
  <c r="S309" i="6" s="1"/>
  <c r="O308" i="6"/>
  <c r="R308" i="6" s="1"/>
  <c r="S308" i="6" s="1"/>
  <c r="O307" i="6"/>
  <c r="R307" i="6" s="1"/>
  <c r="S307" i="6" s="1"/>
  <c r="O306" i="6"/>
  <c r="R306" i="6" s="1"/>
  <c r="S306" i="6" s="1"/>
  <c r="O305" i="6"/>
  <c r="R305" i="6" s="1"/>
  <c r="S305" i="6" s="1"/>
  <c r="O304" i="6"/>
  <c r="R304" i="6" s="1"/>
  <c r="S304" i="6" s="1"/>
  <c r="O353" i="6"/>
  <c r="R353" i="6" s="1"/>
  <c r="S353" i="6" s="1"/>
  <c r="O341" i="6"/>
  <c r="R341" i="6" s="1"/>
  <c r="S341" i="6" s="1"/>
  <c r="O329" i="6"/>
  <c r="R329" i="6" s="1"/>
  <c r="S329" i="6" s="1"/>
  <c r="O252" i="8"/>
  <c r="R252" i="8" s="1"/>
  <c r="S252" i="8" s="1"/>
  <c r="O240" i="8"/>
  <c r="R240" i="8" s="1"/>
  <c r="S240" i="8" s="1"/>
  <c r="O228" i="8"/>
  <c r="R228" i="8" s="1"/>
  <c r="S228" i="8" s="1"/>
  <c r="O216" i="8"/>
  <c r="R216" i="8" s="1"/>
  <c r="S216" i="8" s="1"/>
  <c r="O250" i="8"/>
  <c r="R250" i="8" s="1"/>
  <c r="S250" i="8" s="1"/>
  <c r="O238" i="8"/>
  <c r="R238" i="8" s="1"/>
  <c r="S238" i="8" s="1"/>
  <c r="O226" i="8"/>
  <c r="R226" i="8" s="1"/>
  <c r="S226" i="8" s="1"/>
  <c r="O249" i="8"/>
  <c r="R249" i="8" s="1"/>
  <c r="S249" i="8" s="1"/>
  <c r="O237" i="8"/>
  <c r="R237" i="8" s="1"/>
  <c r="S237" i="8" s="1"/>
  <c r="O225" i="8"/>
  <c r="R225" i="8" s="1"/>
  <c r="S225" i="8" s="1"/>
  <c r="O213" i="8"/>
  <c r="R213" i="8" s="1"/>
  <c r="S213" i="8" s="1"/>
  <c r="O246" i="8"/>
  <c r="R246" i="8" s="1"/>
  <c r="S246" i="8" s="1"/>
  <c r="O234" i="8"/>
  <c r="R234" i="8" s="1"/>
  <c r="S234" i="8" s="1"/>
  <c r="O221" i="8"/>
  <c r="R221" i="8" s="1"/>
  <c r="S221" i="8" s="1"/>
  <c r="O219" i="8"/>
  <c r="R219" i="8" s="1"/>
  <c r="S219" i="8" s="1"/>
  <c r="O194" i="8"/>
  <c r="R194" i="8" s="1"/>
  <c r="S194" i="8" s="1"/>
  <c r="O182" i="8"/>
  <c r="R182" i="8" s="1"/>
  <c r="S182" i="8" s="1"/>
  <c r="O170" i="8"/>
  <c r="R170" i="8" s="1"/>
  <c r="S170" i="8" s="1"/>
  <c r="O256" i="8"/>
  <c r="R256" i="8" s="1"/>
  <c r="S256" i="8" s="1"/>
  <c r="O255" i="8"/>
  <c r="R255" i="8" s="1"/>
  <c r="S255" i="8" s="1"/>
  <c r="O241" i="8"/>
  <c r="R241" i="8" s="1"/>
  <c r="S241" i="8" s="1"/>
  <c r="O233" i="8"/>
  <c r="R233" i="8" s="1"/>
  <c r="S233" i="8" s="1"/>
  <c r="O227" i="8"/>
  <c r="R227" i="8" s="1"/>
  <c r="S227" i="8" s="1"/>
  <c r="O208" i="8"/>
  <c r="R208" i="8" s="1"/>
  <c r="S208" i="8" s="1"/>
  <c r="O206" i="8"/>
  <c r="R206" i="8" s="1"/>
  <c r="S206" i="8" s="1"/>
  <c r="O205" i="8"/>
  <c r="R205" i="8" s="1"/>
  <c r="S205" i="8" s="1"/>
  <c r="O193" i="8"/>
  <c r="R193" i="8" s="1"/>
  <c r="S193" i="8" s="1"/>
  <c r="O181" i="8"/>
  <c r="R181" i="8" s="1"/>
  <c r="S181" i="8" s="1"/>
  <c r="O169" i="8"/>
  <c r="R169" i="8" s="1"/>
  <c r="S169" i="8" s="1"/>
  <c r="O247" i="8"/>
  <c r="R247" i="8" s="1"/>
  <c r="S247" i="8" s="1"/>
  <c r="O222" i="8"/>
  <c r="R222" i="8" s="1"/>
  <c r="S222" i="8" s="1"/>
  <c r="O209" i="8"/>
  <c r="R209" i="8" s="1"/>
  <c r="S209" i="8" s="1"/>
  <c r="O207" i="8"/>
  <c r="R207" i="8" s="1"/>
  <c r="S207" i="8" s="1"/>
  <c r="O204" i="8"/>
  <c r="R204" i="8" s="1"/>
  <c r="S204" i="8" s="1"/>
  <c r="O192" i="8"/>
  <c r="R192" i="8" s="1"/>
  <c r="S192" i="8" s="1"/>
  <c r="O180" i="8"/>
  <c r="R180" i="8" s="1"/>
  <c r="S180" i="8" s="1"/>
  <c r="O168" i="8"/>
  <c r="R168" i="8" s="1"/>
  <c r="S168" i="8" s="1"/>
  <c r="O251" i="8"/>
  <c r="R251" i="8" s="1"/>
  <c r="S251" i="8" s="1"/>
  <c r="O242" i="8"/>
  <c r="R242" i="8" s="1"/>
  <c r="S242" i="8" s="1"/>
  <c r="O223" i="8"/>
  <c r="R223" i="8" s="1"/>
  <c r="S223" i="8" s="1"/>
  <c r="O211" i="8"/>
  <c r="R211" i="8" s="1"/>
  <c r="S211" i="8" s="1"/>
  <c r="O210" i="8"/>
  <c r="R210" i="8" s="1"/>
  <c r="S210" i="8" s="1"/>
  <c r="O203" i="8"/>
  <c r="R203" i="8" s="1"/>
  <c r="S203" i="8" s="1"/>
  <c r="O191" i="8"/>
  <c r="R191" i="8" s="1"/>
  <c r="S191" i="8" s="1"/>
  <c r="O179" i="8"/>
  <c r="R179" i="8" s="1"/>
  <c r="S179" i="8" s="1"/>
  <c r="O167" i="8"/>
  <c r="R167" i="8" s="1"/>
  <c r="S167" i="8" s="1"/>
  <c r="O212" i="8"/>
  <c r="R212" i="8" s="1"/>
  <c r="S212" i="8" s="1"/>
  <c r="O202" i="8"/>
  <c r="R202" i="8" s="1"/>
  <c r="S202" i="8" s="1"/>
  <c r="O190" i="8"/>
  <c r="R190" i="8" s="1"/>
  <c r="S190" i="8" s="1"/>
  <c r="O178" i="8"/>
  <c r="R178" i="8" s="1"/>
  <c r="S178" i="8" s="1"/>
  <c r="O166" i="8"/>
  <c r="R166" i="8" s="1"/>
  <c r="S166" i="8" s="1"/>
  <c r="O248" i="8"/>
  <c r="R248" i="8" s="1"/>
  <c r="S248" i="8" s="1"/>
  <c r="O224" i="8"/>
  <c r="R224" i="8" s="1"/>
  <c r="S224" i="8" s="1"/>
  <c r="O201" i="8"/>
  <c r="R201" i="8" s="1"/>
  <c r="S201" i="8" s="1"/>
  <c r="O189" i="8"/>
  <c r="R189" i="8" s="1"/>
  <c r="S189" i="8" s="1"/>
  <c r="O177" i="8"/>
  <c r="R177" i="8" s="1"/>
  <c r="S177" i="8" s="1"/>
  <c r="O165" i="8"/>
  <c r="R165" i="8" s="1"/>
  <c r="S165" i="8" s="1"/>
  <c r="O244" i="8"/>
  <c r="R244" i="8" s="1"/>
  <c r="S244" i="8" s="1"/>
  <c r="O243" i="8"/>
  <c r="R243" i="8" s="1"/>
  <c r="S243" i="8" s="1"/>
  <c r="O229" i="8"/>
  <c r="R229" i="8" s="1"/>
  <c r="S229" i="8" s="1"/>
  <c r="O200" i="8"/>
  <c r="R200" i="8" s="1"/>
  <c r="S200" i="8" s="1"/>
  <c r="O188" i="8"/>
  <c r="R188" i="8" s="1"/>
  <c r="S188" i="8" s="1"/>
  <c r="O176" i="8"/>
  <c r="R176" i="8" s="1"/>
  <c r="S176" i="8" s="1"/>
  <c r="O235" i="8"/>
  <c r="R235" i="8" s="1"/>
  <c r="S235" i="8" s="1"/>
  <c r="O214" i="8"/>
  <c r="R214" i="8" s="1"/>
  <c r="S214" i="8" s="1"/>
  <c r="O199" i="8"/>
  <c r="R199" i="8" s="1"/>
  <c r="S199" i="8" s="1"/>
  <c r="O187" i="8"/>
  <c r="R187" i="8" s="1"/>
  <c r="S187" i="8" s="1"/>
  <c r="O175" i="8"/>
  <c r="R175" i="8" s="1"/>
  <c r="S175" i="8" s="1"/>
  <c r="O195" i="8"/>
  <c r="R195" i="8" s="1"/>
  <c r="S195" i="8" s="1"/>
  <c r="O186" i="8"/>
  <c r="R186" i="8" s="1"/>
  <c r="S186" i="8" s="1"/>
  <c r="O231" i="8"/>
  <c r="R231" i="8" s="1"/>
  <c r="S231" i="8" s="1"/>
  <c r="O172" i="8"/>
  <c r="R172" i="8" s="1"/>
  <c r="S172" i="8" s="1"/>
  <c r="O198" i="8"/>
  <c r="R198" i="8" s="1"/>
  <c r="S198" i="8" s="1"/>
  <c r="O184" i="8"/>
  <c r="R184" i="8" s="1"/>
  <c r="S184" i="8" s="1"/>
  <c r="O254" i="8"/>
  <c r="R254" i="8" s="1"/>
  <c r="S254" i="8" s="1"/>
  <c r="O230" i="8"/>
  <c r="R230" i="8" s="1"/>
  <c r="S230" i="8" s="1"/>
  <c r="O220" i="8"/>
  <c r="R220" i="8" s="1"/>
  <c r="S220" i="8" s="1"/>
  <c r="O232" i="8"/>
  <c r="R232" i="8" s="1"/>
  <c r="S232" i="8" s="1"/>
  <c r="O218" i="8"/>
  <c r="R218" i="8" s="1"/>
  <c r="S218" i="8" s="1"/>
  <c r="O196" i="8"/>
  <c r="R196" i="8" s="1"/>
  <c r="S196" i="8" s="1"/>
  <c r="O239" i="8"/>
  <c r="R239" i="8" s="1"/>
  <c r="S239" i="8" s="1"/>
  <c r="O173" i="8"/>
  <c r="R173" i="8" s="1"/>
  <c r="S173" i="8" s="1"/>
  <c r="O185" i="8"/>
  <c r="R185" i="8" s="1"/>
  <c r="S185" i="8" s="1"/>
  <c r="O171" i="8"/>
  <c r="R171" i="8" s="1"/>
  <c r="S171" i="8" s="1"/>
  <c r="O174" i="8"/>
  <c r="R174" i="8" s="1"/>
  <c r="S174" i="8" s="1"/>
  <c r="O253" i="8"/>
  <c r="R253" i="8" s="1"/>
  <c r="S253" i="8" s="1"/>
  <c r="O217" i="8"/>
  <c r="R217" i="8" s="1"/>
  <c r="S217" i="8" s="1"/>
  <c r="O245" i="8"/>
  <c r="R245" i="8" s="1"/>
  <c r="S245" i="8" s="1"/>
  <c r="O197" i="8"/>
  <c r="R197" i="8" s="1"/>
  <c r="S197" i="8" s="1"/>
  <c r="O183" i="8"/>
  <c r="R183" i="8" s="1"/>
  <c r="S183" i="8" s="1"/>
  <c r="O236" i="8"/>
  <c r="R236" i="8" s="1"/>
  <c r="S236" i="8" s="1"/>
  <c r="O215" i="8"/>
  <c r="R215" i="8" s="1"/>
  <c r="S215" i="8" s="1"/>
  <c r="O251" i="6"/>
  <c r="R251" i="6" s="1"/>
  <c r="S251" i="6" s="1"/>
  <c r="O239" i="6"/>
  <c r="R239" i="6" s="1"/>
  <c r="S239" i="6" s="1"/>
  <c r="O227" i="6"/>
  <c r="R227" i="6" s="1"/>
  <c r="S227" i="6" s="1"/>
  <c r="O215" i="6"/>
  <c r="R215" i="6" s="1"/>
  <c r="S215" i="6" s="1"/>
  <c r="O203" i="6"/>
  <c r="R203" i="6" s="1"/>
  <c r="S203" i="6" s="1"/>
  <c r="O191" i="6"/>
  <c r="R191" i="6" s="1"/>
  <c r="S191" i="6" s="1"/>
  <c r="O179" i="6"/>
  <c r="R179" i="6" s="1"/>
  <c r="S179" i="6" s="1"/>
  <c r="O167" i="6"/>
  <c r="R167" i="6" s="1"/>
  <c r="S167" i="6" s="1"/>
  <c r="O249" i="6"/>
  <c r="R249" i="6" s="1"/>
  <c r="S249" i="6" s="1"/>
  <c r="O237" i="6"/>
  <c r="R237" i="6" s="1"/>
  <c r="S237" i="6" s="1"/>
  <c r="O225" i="6"/>
  <c r="R225" i="6" s="1"/>
  <c r="S225" i="6" s="1"/>
  <c r="O213" i="6"/>
  <c r="R213" i="6" s="1"/>
  <c r="S213" i="6" s="1"/>
  <c r="O201" i="6"/>
  <c r="R201" i="6" s="1"/>
  <c r="S201" i="6" s="1"/>
  <c r="O248" i="6"/>
  <c r="R248" i="6" s="1"/>
  <c r="S248" i="6" s="1"/>
  <c r="O236" i="6"/>
  <c r="R236" i="6" s="1"/>
  <c r="S236" i="6" s="1"/>
  <c r="O224" i="6"/>
  <c r="R224" i="6" s="1"/>
  <c r="S224" i="6" s="1"/>
  <c r="O212" i="6"/>
  <c r="R212" i="6" s="1"/>
  <c r="S212" i="6" s="1"/>
  <c r="O200" i="6"/>
  <c r="R200" i="6" s="1"/>
  <c r="S200" i="6" s="1"/>
  <c r="O188" i="6"/>
  <c r="R188" i="6" s="1"/>
  <c r="S188" i="6" s="1"/>
  <c r="O176" i="6"/>
  <c r="R176" i="6" s="1"/>
  <c r="S176" i="6" s="1"/>
  <c r="O246" i="6"/>
  <c r="R246" i="6" s="1"/>
  <c r="S246" i="6" s="1"/>
  <c r="O234" i="6"/>
  <c r="R234" i="6" s="1"/>
  <c r="S234" i="6" s="1"/>
  <c r="O245" i="6"/>
  <c r="R245" i="6" s="1"/>
  <c r="S245" i="6" s="1"/>
  <c r="O233" i="6"/>
  <c r="R233" i="6" s="1"/>
  <c r="S233" i="6" s="1"/>
  <c r="O221" i="6"/>
  <c r="R221" i="6" s="1"/>
  <c r="S221" i="6" s="1"/>
  <c r="O209" i="6"/>
  <c r="R209" i="6" s="1"/>
  <c r="S209" i="6" s="1"/>
  <c r="O197" i="6"/>
  <c r="R197" i="6" s="1"/>
  <c r="S197" i="6" s="1"/>
  <c r="O185" i="6"/>
  <c r="R185" i="6" s="1"/>
  <c r="S185" i="6" s="1"/>
  <c r="O173" i="6"/>
  <c r="R173" i="6" s="1"/>
  <c r="S173" i="6" s="1"/>
  <c r="O256" i="6"/>
  <c r="R256" i="6" s="1"/>
  <c r="S256" i="6" s="1"/>
  <c r="O244" i="6"/>
  <c r="R244" i="6" s="1"/>
  <c r="S244" i="6" s="1"/>
  <c r="O232" i="6"/>
  <c r="R232" i="6" s="1"/>
  <c r="S232" i="6" s="1"/>
  <c r="O220" i="6"/>
  <c r="R220" i="6" s="1"/>
  <c r="S220" i="6" s="1"/>
  <c r="O255" i="6"/>
  <c r="R255" i="6" s="1"/>
  <c r="S255" i="6" s="1"/>
  <c r="O243" i="6"/>
  <c r="R243" i="6" s="1"/>
  <c r="S243" i="6" s="1"/>
  <c r="O231" i="6"/>
  <c r="R231" i="6" s="1"/>
  <c r="S231" i="6" s="1"/>
  <c r="O219" i="6"/>
  <c r="R219" i="6" s="1"/>
  <c r="S219" i="6" s="1"/>
  <c r="O207" i="6"/>
  <c r="R207" i="6" s="1"/>
  <c r="S207" i="6" s="1"/>
  <c r="O195" i="6"/>
  <c r="R195" i="6" s="1"/>
  <c r="S195" i="6" s="1"/>
  <c r="O183" i="6"/>
  <c r="R183" i="6" s="1"/>
  <c r="S183" i="6" s="1"/>
  <c r="O171" i="6"/>
  <c r="R171" i="6" s="1"/>
  <c r="S171" i="6" s="1"/>
  <c r="E51" i="9"/>
  <c r="C71" i="9" s="1"/>
  <c r="E51" i="7"/>
  <c r="V10" i="6"/>
  <c r="Y10" i="6" s="1"/>
  <c r="Z10" i="6" s="1"/>
  <c r="H16" i="6"/>
  <c r="K16" i="6" s="1"/>
  <c r="L16" i="6" s="1"/>
  <c r="V22" i="6"/>
  <c r="Y22" i="6" s="1"/>
  <c r="Z22" i="6" s="1"/>
  <c r="V34" i="6"/>
  <c r="Y34" i="6" s="1"/>
  <c r="Z34" i="6" s="1"/>
  <c r="V46" i="6"/>
  <c r="Y46" i="6" s="1"/>
  <c r="Z46" i="6" s="1"/>
  <c r="V58" i="6"/>
  <c r="Y58" i="6" s="1"/>
  <c r="Z58" i="6" s="1"/>
  <c r="H64" i="6"/>
  <c r="K64" i="6" s="1"/>
  <c r="L64" i="6" s="1"/>
  <c r="H76" i="6"/>
  <c r="K76" i="6" s="1"/>
  <c r="L76" i="6" s="1"/>
  <c r="H88" i="6"/>
  <c r="K88" i="6" s="1"/>
  <c r="L88" i="6" s="1"/>
  <c r="H100" i="6"/>
  <c r="K100" i="6" s="1"/>
  <c r="L100" i="6" s="1"/>
  <c r="H112" i="6"/>
  <c r="K112" i="6" s="1"/>
  <c r="L112" i="6" s="1"/>
  <c r="H124" i="6"/>
  <c r="K124" i="6" s="1"/>
  <c r="L124" i="6" s="1"/>
  <c r="O170" i="6"/>
  <c r="R170" i="6" s="1"/>
  <c r="S170" i="6" s="1"/>
  <c r="V171" i="6"/>
  <c r="Y171" i="6" s="1"/>
  <c r="Z171" i="6" s="1"/>
  <c r="H183" i="6"/>
  <c r="K183" i="6" s="1"/>
  <c r="L183" i="6" s="1"/>
  <c r="H192" i="6"/>
  <c r="K192" i="6" s="1"/>
  <c r="L192" i="6" s="1"/>
  <c r="H196" i="6"/>
  <c r="K196" i="6" s="1"/>
  <c r="L196" i="6" s="1"/>
  <c r="O210" i="6"/>
  <c r="R210" i="6" s="1"/>
  <c r="S210" i="6" s="1"/>
  <c r="O216" i="6"/>
  <c r="R216" i="6" s="1"/>
  <c r="S216" i="6" s="1"/>
  <c r="V227" i="6"/>
  <c r="Y227" i="6" s="1"/>
  <c r="Z227" i="6" s="1"/>
  <c r="H229" i="6"/>
  <c r="K229" i="6" s="1"/>
  <c r="L229" i="6" s="1"/>
  <c r="H238" i="6"/>
  <c r="K238" i="6" s="1"/>
  <c r="L238" i="6" s="1"/>
  <c r="O241" i="6"/>
  <c r="R241" i="6" s="1"/>
  <c r="S241" i="6" s="1"/>
  <c r="H243" i="6"/>
  <c r="K243" i="6" s="1"/>
  <c r="L243" i="6" s="1"/>
  <c r="V335" i="6"/>
  <c r="Y335" i="6" s="1"/>
  <c r="Z335" i="6" s="1"/>
  <c r="O344" i="6"/>
  <c r="R344" i="6" s="1"/>
  <c r="S344" i="6" s="1"/>
  <c r="H353" i="6"/>
  <c r="K353" i="6" s="1"/>
  <c r="L353" i="6" s="1"/>
  <c r="V382" i="6"/>
  <c r="Y382" i="6" s="1"/>
  <c r="Z382" i="6" s="1"/>
  <c r="AC407" i="6"/>
  <c r="AF407" i="6" s="1"/>
  <c r="AG407" i="6" s="1"/>
  <c r="V421" i="6"/>
  <c r="Y421" i="6" s="1"/>
  <c r="Z421" i="6" s="1"/>
  <c r="O428" i="6"/>
  <c r="R428" i="6" s="1"/>
  <c r="S428" i="6" s="1"/>
  <c r="H435" i="6"/>
  <c r="K435" i="6" s="1"/>
  <c r="L435" i="6" s="1"/>
  <c r="AC455" i="6"/>
  <c r="AF455" i="6" s="1"/>
  <c r="AG455" i="6" s="1"/>
  <c r="H470" i="6"/>
  <c r="K470" i="6" s="1"/>
  <c r="L470" i="6" s="1"/>
  <c r="H478" i="6"/>
  <c r="K478" i="6" s="1"/>
  <c r="L478" i="6" s="1"/>
  <c r="H486" i="6"/>
  <c r="K486" i="6" s="1"/>
  <c r="L486" i="6" s="1"/>
  <c r="AC581" i="6"/>
  <c r="AF581" i="6" s="1"/>
  <c r="AG581" i="6" s="1"/>
  <c r="V858" i="6"/>
  <c r="Y858" i="6" s="1"/>
  <c r="Z858" i="6" s="1"/>
  <c r="H1113" i="6"/>
  <c r="K1113" i="6" s="1"/>
  <c r="L1113" i="6" s="1"/>
  <c r="V178" i="6"/>
  <c r="Y178" i="6" s="1"/>
  <c r="Z178" i="6" s="1"/>
  <c r="V202" i="6"/>
  <c r="Y202" i="6" s="1"/>
  <c r="Z202" i="6" s="1"/>
  <c r="V377" i="8"/>
  <c r="Y377" i="8" s="1"/>
  <c r="Z377" i="8" s="1"/>
  <c r="V376" i="8"/>
  <c r="Y376" i="8" s="1"/>
  <c r="Z376" i="8" s="1"/>
  <c r="V375" i="8"/>
  <c r="Y375" i="8" s="1"/>
  <c r="Z375" i="8" s="1"/>
  <c r="V374" i="8"/>
  <c r="Y374" i="8" s="1"/>
  <c r="Z374" i="8" s="1"/>
  <c r="V373" i="8"/>
  <c r="Y373" i="8" s="1"/>
  <c r="Z373" i="8" s="1"/>
  <c r="V372" i="8"/>
  <c r="Y372" i="8" s="1"/>
  <c r="Z372" i="8" s="1"/>
  <c r="V371" i="8"/>
  <c r="Y371" i="8" s="1"/>
  <c r="Z371" i="8" s="1"/>
  <c r="V370" i="8"/>
  <c r="Y370" i="8" s="1"/>
  <c r="Z370" i="8" s="1"/>
  <c r="V369" i="8"/>
  <c r="Y369" i="8" s="1"/>
  <c r="Z369" i="8" s="1"/>
  <c r="V368" i="8"/>
  <c r="Y368" i="8" s="1"/>
  <c r="Z368" i="8" s="1"/>
  <c r="V367" i="8"/>
  <c r="Y367" i="8" s="1"/>
  <c r="Z367" i="8" s="1"/>
  <c r="V366" i="8"/>
  <c r="Y366" i="8" s="1"/>
  <c r="Z366" i="8" s="1"/>
  <c r="V365" i="8"/>
  <c r="Y365" i="8" s="1"/>
  <c r="Z365" i="8" s="1"/>
  <c r="V364" i="8"/>
  <c r="Y364" i="8" s="1"/>
  <c r="Z364" i="8" s="1"/>
  <c r="V363" i="8"/>
  <c r="Y363" i="8" s="1"/>
  <c r="Z363" i="8" s="1"/>
  <c r="V362" i="8"/>
  <c r="Y362" i="8" s="1"/>
  <c r="Z362" i="8" s="1"/>
  <c r="V361" i="8"/>
  <c r="Y361" i="8" s="1"/>
  <c r="Z361" i="8" s="1"/>
  <c r="V359" i="8"/>
  <c r="Y359" i="8" s="1"/>
  <c r="Z359" i="8" s="1"/>
  <c r="V360" i="8"/>
  <c r="Y360" i="8" s="1"/>
  <c r="Z360" i="8" s="1"/>
  <c r="V374" i="6"/>
  <c r="Y374" i="6" s="1"/>
  <c r="Z374" i="6" s="1"/>
  <c r="V368" i="6"/>
  <c r="Y368" i="6" s="1"/>
  <c r="Z368" i="6" s="1"/>
  <c r="V360" i="6"/>
  <c r="Y360" i="6" s="1"/>
  <c r="Z360" i="6" s="1"/>
  <c r="V361" i="6"/>
  <c r="Y361" i="6" s="1"/>
  <c r="Z361" i="6" s="1"/>
  <c r="V375" i="6"/>
  <c r="Y375" i="6" s="1"/>
  <c r="Z375" i="6" s="1"/>
  <c r="V369" i="6"/>
  <c r="Y369" i="6" s="1"/>
  <c r="Z369" i="6" s="1"/>
  <c r="V362" i="6"/>
  <c r="Y362" i="6" s="1"/>
  <c r="Z362" i="6" s="1"/>
  <c r="V363" i="6"/>
  <c r="Y363" i="6" s="1"/>
  <c r="Z363" i="6" s="1"/>
  <c r="V370" i="6"/>
  <c r="Y370" i="6" s="1"/>
  <c r="Z370" i="6" s="1"/>
  <c r="V364" i="6"/>
  <c r="Y364" i="6" s="1"/>
  <c r="Z364" i="6" s="1"/>
  <c r="V376" i="6"/>
  <c r="Y376" i="6" s="1"/>
  <c r="Z376" i="6" s="1"/>
  <c r="V371" i="6"/>
  <c r="Y371" i="6" s="1"/>
  <c r="Z371" i="6" s="1"/>
  <c r="V365" i="6"/>
  <c r="Y365" i="6" s="1"/>
  <c r="Z365" i="6" s="1"/>
  <c r="V377" i="6"/>
  <c r="Y377" i="6" s="1"/>
  <c r="Z377" i="6" s="1"/>
  <c r="V372" i="6"/>
  <c r="Y372" i="6" s="1"/>
  <c r="Z372" i="6" s="1"/>
  <c r="V366" i="6"/>
  <c r="Y366" i="6" s="1"/>
  <c r="Z366" i="6" s="1"/>
  <c r="H858" i="8"/>
  <c r="K858" i="8" s="1"/>
  <c r="L858" i="8" s="1"/>
  <c r="H846" i="8"/>
  <c r="K846" i="8" s="1"/>
  <c r="L846" i="8" s="1"/>
  <c r="H834" i="8"/>
  <c r="K834" i="8" s="1"/>
  <c r="L834" i="8" s="1"/>
  <c r="H859" i="8"/>
  <c r="K859" i="8" s="1"/>
  <c r="L859" i="8" s="1"/>
  <c r="H847" i="8"/>
  <c r="K847" i="8" s="1"/>
  <c r="L847" i="8" s="1"/>
  <c r="H835" i="8"/>
  <c r="K835" i="8" s="1"/>
  <c r="L835" i="8" s="1"/>
  <c r="H860" i="8"/>
  <c r="K860" i="8" s="1"/>
  <c r="L860" i="8" s="1"/>
  <c r="H848" i="8"/>
  <c r="K848" i="8" s="1"/>
  <c r="L848" i="8" s="1"/>
  <c r="H836" i="8"/>
  <c r="K836" i="8" s="1"/>
  <c r="L836" i="8" s="1"/>
  <c r="H861" i="8"/>
  <c r="K861" i="8" s="1"/>
  <c r="L861" i="8" s="1"/>
  <c r="H849" i="8"/>
  <c r="K849" i="8" s="1"/>
  <c r="L849" i="8" s="1"/>
  <c r="H837" i="8"/>
  <c r="K837" i="8" s="1"/>
  <c r="L837" i="8" s="1"/>
  <c r="H862" i="8"/>
  <c r="K862" i="8" s="1"/>
  <c r="L862" i="8" s="1"/>
  <c r="H850" i="8"/>
  <c r="K850" i="8" s="1"/>
  <c r="L850" i="8" s="1"/>
  <c r="H838" i="8"/>
  <c r="K838" i="8" s="1"/>
  <c r="L838" i="8" s="1"/>
  <c r="H863" i="8"/>
  <c r="K863" i="8" s="1"/>
  <c r="L863" i="8" s="1"/>
  <c r="H851" i="8"/>
  <c r="K851" i="8" s="1"/>
  <c r="L851" i="8" s="1"/>
  <c r="H839" i="8"/>
  <c r="K839" i="8" s="1"/>
  <c r="L839" i="8" s="1"/>
  <c r="H864" i="8"/>
  <c r="K864" i="8" s="1"/>
  <c r="L864" i="8" s="1"/>
  <c r="H852" i="8"/>
  <c r="K852" i="8" s="1"/>
  <c r="L852" i="8" s="1"/>
  <c r="H840" i="8"/>
  <c r="K840" i="8" s="1"/>
  <c r="L840" i="8" s="1"/>
  <c r="H853" i="8"/>
  <c r="K853" i="8" s="1"/>
  <c r="L853" i="8" s="1"/>
  <c r="H841" i="8"/>
  <c r="K841" i="8" s="1"/>
  <c r="L841" i="8" s="1"/>
  <c r="H842" i="8"/>
  <c r="K842" i="8" s="1"/>
  <c r="L842" i="8" s="1"/>
  <c r="H855" i="8"/>
  <c r="K855" i="8" s="1"/>
  <c r="L855" i="8" s="1"/>
  <c r="H833" i="8"/>
  <c r="K833" i="8" s="1"/>
  <c r="L833" i="8" s="1"/>
  <c r="H830" i="8"/>
  <c r="K830" i="8" s="1"/>
  <c r="L830" i="8" s="1"/>
  <c r="H828" i="8"/>
  <c r="K828" i="8" s="1"/>
  <c r="L828" i="8" s="1"/>
  <c r="H845" i="8"/>
  <c r="K845" i="8" s="1"/>
  <c r="L845" i="8" s="1"/>
  <c r="H854" i="8"/>
  <c r="K854" i="8" s="1"/>
  <c r="L854" i="8" s="1"/>
  <c r="H832" i="8"/>
  <c r="K832" i="8" s="1"/>
  <c r="L832" i="8" s="1"/>
  <c r="H844" i="8"/>
  <c r="K844" i="8" s="1"/>
  <c r="L844" i="8" s="1"/>
  <c r="H857" i="8"/>
  <c r="K857" i="8" s="1"/>
  <c r="L857" i="8" s="1"/>
  <c r="H829" i="8"/>
  <c r="K829" i="8" s="1"/>
  <c r="L829" i="8" s="1"/>
  <c r="H827" i="8"/>
  <c r="K827" i="8" s="1"/>
  <c r="L827" i="8" s="1"/>
  <c r="H843" i="8"/>
  <c r="K843" i="8" s="1"/>
  <c r="L843" i="8" s="1"/>
  <c r="H831" i="8"/>
  <c r="K831" i="8" s="1"/>
  <c r="L831" i="8" s="1"/>
  <c r="H856" i="8"/>
  <c r="K856" i="8" s="1"/>
  <c r="L856" i="8" s="1"/>
  <c r="H857" i="6"/>
  <c r="K857" i="6" s="1"/>
  <c r="L857" i="6" s="1"/>
  <c r="H845" i="6"/>
  <c r="K845" i="6" s="1"/>
  <c r="L845" i="6" s="1"/>
  <c r="H833" i="6"/>
  <c r="K833" i="6" s="1"/>
  <c r="L833" i="6" s="1"/>
  <c r="H863" i="6"/>
  <c r="K863" i="6" s="1"/>
  <c r="L863" i="6" s="1"/>
  <c r="H851" i="6"/>
  <c r="K851" i="6" s="1"/>
  <c r="L851" i="6" s="1"/>
  <c r="H839" i="6"/>
  <c r="K839" i="6" s="1"/>
  <c r="L839" i="6" s="1"/>
  <c r="H827" i="6"/>
  <c r="K827" i="6" s="1"/>
  <c r="L827" i="6" s="1"/>
  <c r="H849" i="6"/>
  <c r="K849" i="6" s="1"/>
  <c r="L849" i="6" s="1"/>
  <c r="H832" i="6"/>
  <c r="K832" i="6" s="1"/>
  <c r="L832" i="6" s="1"/>
  <c r="H828" i="6"/>
  <c r="K828" i="6" s="1"/>
  <c r="L828" i="6" s="1"/>
  <c r="H859" i="6"/>
  <c r="K859" i="6" s="1"/>
  <c r="L859" i="6" s="1"/>
  <c r="H829" i="6"/>
  <c r="K829" i="6" s="1"/>
  <c r="L829" i="6" s="1"/>
  <c r="H846" i="6"/>
  <c r="K846" i="6" s="1"/>
  <c r="L846" i="6" s="1"/>
  <c r="H856" i="6"/>
  <c r="K856" i="6" s="1"/>
  <c r="L856" i="6" s="1"/>
  <c r="H836" i="6"/>
  <c r="K836" i="6" s="1"/>
  <c r="L836" i="6" s="1"/>
  <c r="H853" i="6"/>
  <c r="K853" i="6" s="1"/>
  <c r="L853" i="6" s="1"/>
  <c r="H843" i="6"/>
  <c r="K843" i="6" s="1"/>
  <c r="L843" i="6" s="1"/>
  <c r="H860" i="6"/>
  <c r="K860" i="6" s="1"/>
  <c r="L860" i="6" s="1"/>
  <c r="H850" i="6"/>
  <c r="K850" i="6" s="1"/>
  <c r="L850" i="6" s="1"/>
  <c r="H840" i="6"/>
  <c r="K840" i="6" s="1"/>
  <c r="L840" i="6" s="1"/>
  <c r="H830" i="6"/>
  <c r="K830" i="6" s="1"/>
  <c r="L830" i="6" s="1"/>
  <c r="H841" i="6"/>
  <c r="K841" i="6" s="1"/>
  <c r="L841" i="6" s="1"/>
  <c r="H858" i="6"/>
  <c r="K858" i="6" s="1"/>
  <c r="L858" i="6" s="1"/>
  <c r="H848" i="6"/>
  <c r="K848" i="6" s="1"/>
  <c r="L848" i="6" s="1"/>
  <c r="H838" i="6"/>
  <c r="K838" i="6" s="1"/>
  <c r="L838" i="6" s="1"/>
  <c r="H855" i="6"/>
  <c r="K855" i="6" s="1"/>
  <c r="L855" i="6" s="1"/>
  <c r="H847" i="6"/>
  <c r="K847" i="6" s="1"/>
  <c r="L847" i="6" s="1"/>
  <c r="H864" i="6"/>
  <c r="K864" i="6" s="1"/>
  <c r="L864" i="6" s="1"/>
  <c r="H862" i="6"/>
  <c r="K862" i="6" s="1"/>
  <c r="L862" i="6" s="1"/>
  <c r="H837" i="6"/>
  <c r="K837" i="6" s="1"/>
  <c r="L837" i="6" s="1"/>
  <c r="H835" i="6"/>
  <c r="K835" i="6" s="1"/>
  <c r="L835" i="6" s="1"/>
  <c r="H854" i="6"/>
  <c r="K854" i="6" s="1"/>
  <c r="L854" i="6" s="1"/>
  <c r="H852" i="6"/>
  <c r="K852" i="6" s="1"/>
  <c r="L852" i="6" s="1"/>
  <c r="H842" i="6"/>
  <c r="K842" i="6" s="1"/>
  <c r="L842" i="6" s="1"/>
  <c r="H834" i="6"/>
  <c r="K834" i="6" s="1"/>
  <c r="L834" i="6" s="1"/>
  <c r="H844" i="6"/>
  <c r="K844" i="6" s="1"/>
  <c r="L844" i="6" s="1"/>
  <c r="H861" i="6"/>
  <c r="K861" i="6" s="1"/>
  <c r="L861" i="6" s="1"/>
  <c r="AC15" i="8"/>
  <c r="AF15" i="8" s="1"/>
  <c r="AG15" i="8" s="1"/>
  <c r="AC14" i="8"/>
  <c r="AF14" i="8" s="1"/>
  <c r="AG14" i="8" s="1"/>
  <c r="AC13" i="8"/>
  <c r="AF13" i="8" s="1"/>
  <c r="AG13" i="8" s="1"/>
  <c r="AC12" i="8"/>
  <c r="AF12" i="8" s="1"/>
  <c r="AG12" i="8" s="1"/>
  <c r="AC11" i="8"/>
  <c r="AF11" i="8" s="1"/>
  <c r="AG11" i="8" s="1"/>
  <c r="AC22" i="8"/>
  <c r="AF22" i="8" s="1"/>
  <c r="AG22" i="8" s="1"/>
  <c r="AC10" i="8"/>
  <c r="AF10" i="8" s="1"/>
  <c r="AG10" i="8" s="1"/>
  <c r="AC21" i="8"/>
  <c r="AF21" i="8" s="1"/>
  <c r="AG21" i="8" s="1"/>
  <c r="AC20" i="8"/>
  <c r="AF20" i="8" s="1"/>
  <c r="AG20" i="8" s="1"/>
  <c r="AC19" i="8"/>
  <c r="AF19" i="8" s="1"/>
  <c r="AG19" i="8" s="1"/>
  <c r="AC16" i="8"/>
  <c r="AF16" i="8" s="1"/>
  <c r="AG16" i="8" s="1"/>
  <c r="AC18" i="8"/>
  <c r="AF18" i="8" s="1"/>
  <c r="AG18" i="8" s="1"/>
  <c r="AC17" i="8"/>
  <c r="AF17" i="8" s="1"/>
  <c r="AG17" i="8" s="1"/>
  <c r="V11" i="6"/>
  <c r="Y11" i="6" s="1"/>
  <c r="Z11" i="6" s="1"/>
  <c r="H17" i="6"/>
  <c r="K17" i="6" s="1"/>
  <c r="L17" i="6" s="1"/>
  <c r="AC20" i="6"/>
  <c r="AF20" i="6" s="1"/>
  <c r="AG20" i="6" s="1"/>
  <c r="H101" i="6"/>
  <c r="K101" i="6" s="1"/>
  <c r="L101" i="6" s="1"/>
  <c r="H113" i="6"/>
  <c r="K113" i="6" s="1"/>
  <c r="L113" i="6" s="1"/>
  <c r="H125" i="6"/>
  <c r="K125" i="6" s="1"/>
  <c r="L125" i="6" s="1"/>
  <c r="O165" i="6"/>
  <c r="R165" i="6" s="1"/>
  <c r="S165" i="6" s="1"/>
  <c r="V166" i="6"/>
  <c r="Y166" i="6" s="1"/>
  <c r="Z166" i="6" s="1"/>
  <c r="H169" i="6"/>
  <c r="K169" i="6" s="1"/>
  <c r="L169" i="6" s="1"/>
  <c r="O174" i="6"/>
  <c r="R174" i="6" s="1"/>
  <c r="S174" i="6" s="1"/>
  <c r="V175" i="6"/>
  <c r="Y175" i="6" s="1"/>
  <c r="Z175" i="6" s="1"/>
  <c r="H178" i="6"/>
  <c r="K178" i="6" s="1"/>
  <c r="L178" i="6" s="1"/>
  <c r="V184" i="6"/>
  <c r="Y184" i="6" s="1"/>
  <c r="Z184" i="6" s="1"/>
  <c r="H187" i="6"/>
  <c r="K187" i="6" s="1"/>
  <c r="L187" i="6" s="1"/>
  <c r="V193" i="6"/>
  <c r="Y193" i="6" s="1"/>
  <c r="Z193" i="6" s="1"/>
  <c r="H199" i="6"/>
  <c r="K199" i="6" s="1"/>
  <c r="L199" i="6" s="1"/>
  <c r="V203" i="6"/>
  <c r="Y203" i="6" s="1"/>
  <c r="Z203" i="6" s="1"/>
  <c r="O206" i="6"/>
  <c r="R206" i="6" s="1"/>
  <c r="S206" i="6" s="1"/>
  <c r="V207" i="6"/>
  <c r="Y207" i="6" s="1"/>
  <c r="Z207" i="6" s="1"/>
  <c r="V213" i="6"/>
  <c r="Y213" i="6" s="1"/>
  <c r="Z213" i="6" s="1"/>
  <c r="V219" i="6"/>
  <c r="Y219" i="6" s="1"/>
  <c r="Z219" i="6" s="1"/>
  <c r="H221" i="6"/>
  <c r="K221" i="6" s="1"/>
  <c r="L221" i="6" s="1"/>
  <c r="O238" i="6"/>
  <c r="R238" i="6" s="1"/>
  <c r="S238" i="6" s="1"/>
  <c r="H245" i="6"/>
  <c r="K245" i="6" s="1"/>
  <c r="L245" i="6" s="1"/>
  <c r="V250" i="6"/>
  <c r="Y250" i="6" s="1"/>
  <c r="Z250" i="6" s="1"/>
  <c r="V257" i="6"/>
  <c r="Y257" i="6" s="1"/>
  <c r="Z257" i="6" s="1"/>
  <c r="V259" i="6"/>
  <c r="Y259" i="6" s="1"/>
  <c r="Z259" i="6" s="1"/>
  <c r="V261" i="6"/>
  <c r="Y261" i="6" s="1"/>
  <c r="Z261" i="6" s="1"/>
  <c r="V263" i="6"/>
  <c r="Y263" i="6" s="1"/>
  <c r="Z263" i="6" s="1"/>
  <c r="V265" i="6"/>
  <c r="Y265" i="6" s="1"/>
  <c r="Z265" i="6" s="1"/>
  <c r="H307" i="6"/>
  <c r="K307" i="6" s="1"/>
  <c r="L307" i="6" s="1"/>
  <c r="H311" i="6"/>
  <c r="K311" i="6" s="1"/>
  <c r="L311" i="6" s="1"/>
  <c r="H315" i="6"/>
  <c r="K315" i="6" s="1"/>
  <c r="L315" i="6" s="1"/>
  <c r="H319" i="6"/>
  <c r="K319" i="6" s="1"/>
  <c r="L319" i="6" s="1"/>
  <c r="H323" i="6"/>
  <c r="K323" i="6" s="1"/>
  <c r="L323" i="6" s="1"/>
  <c r="H327" i="6"/>
  <c r="K327" i="6" s="1"/>
  <c r="L327" i="6" s="1"/>
  <c r="O331" i="6"/>
  <c r="R331" i="6" s="1"/>
  <c r="S331" i="6" s="1"/>
  <c r="H340" i="6"/>
  <c r="K340" i="6" s="1"/>
  <c r="L340" i="6" s="1"/>
  <c r="AC348" i="6"/>
  <c r="AF348" i="6" s="1"/>
  <c r="AG348" i="6" s="1"/>
  <c r="H365" i="6"/>
  <c r="K365" i="6" s="1"/>
  <c r="L365" i="6" s="1"/>
  <c r="O371" i="6"/>
  <c r="R371" i="6" s="1"/>
  <c r="S371" i="6" s="1"/>
  <c r="H394" i="6"/>
  <c r="K394" i="6" s="1"/>
  <c r="L394" i="6" s="1"/>
  <c r="AC414" i="6"/>
  <c r="AF414" i="6" s="1"/>
  <c r="AG414" i="6" s="1"/>
  <c r="V428" i="6"/>
  <c r="Y428" i="6" s="1"/>
  <c r="Z428" i="6" s="1"/>
  <c r="O435" i="6"/>
  <c r="R435" i="6" s="1"/>
  <c r="S435" i="6" s="1"/>
  <c r="H442" i="6"/>
  <c r="K442" i="6" s="1"/>
  <c r="L442" i="6" s="1"/>
  <c r="AC462" i="6"/>
  <c r="AF462" i="6" s="1"/>
  <c r="AG462" i="6" s="1"/>
  <c r="O470" i="6"/>
  <c r="R470" i="6" s="1"/>
  <c r="S470" i="6" s="1"/>
  <c r="O478" i="6"/>
  <c r="R478" i="6" s="1"/>
  <c r="S478" i="6" s="1"/>
  <c r="O486" i="6"/>
  <c r="R486" i="6" s="1"/>
  <c r="S486" i="6" s="1"/>
  <c r="AC495" i="6"/>
  <c r="AF495" i="6" s="1"/>
  <c r="AG495" i="6" s="1"/>
  <c r="V569" i="6"/>
  <c r="Y569" i="6" s="1"/>
  <c r="Z569" i="6" s="1"/>
  <c r="L8" i="4"/>
  <c r="O861" i="8"/>
  <c r="R861" i="8" s="1"/>
  <c r="S861" i="8" s="1"/>
  <c r="O849" i="8"/>
  <c r="R849" i="8" s="1"/>
  <c r="S849" i="8" s="1"/>
  <c r="O837" i="8"/>
  <c r="R837" i="8" s="1"/>
  <c r="S837" i="8" s="1"/>
  <c r="O862" i="8"/>
  <c r="R862" i="8" s="1"/>
  <c r="S862" i="8" s="1"/>
  <c r="O850" i="8"/>
  <c r="R850" i="8" s="1"/>
  <c r="S850" i="8" s="1"/>
  <c r="O838" i="8"/>
  <c r="R838" i="8" s="1"/>
  <c r="S838" i="8" s="1"/>
  <c r="O863" i="8"/>
  <c r="R863" i="8" s="1"/>
  <c r="S863" i="8" s="1"/>
  <c r="O851" i="8"/>
  <c r="R851" i="8" s="1"/>
  <c r="S851" i="8" s="1"/>
  <c r="O839" i="8"/>
  <c r="R839" i="8" s="1"/>
  <c r="S839" i="8" s="1"/>
  <c r="O827" i="8"/>
  <c r="R827" i="8" s="1"/>
  <c r="S827" i="8" s="1"/>
  <c r="O864" i="8"/>
  <c r="R864" i="8" s="1"/>
  <c r="S864" i="8" s="1"/>
  <c r="O852" i="8"/>
  <c r="R852" i="8" s="1"/>
  <c r="S852" i="8" s="1"/>
  <c r="O840" i="8"/>
  <c r="R840" i="8" s="1"/>
  <c r="S840" i="8" s="1"/>
  <c r="O828" i="8"/>
  <c r="R828" i="8" s="1"/>
  <c r="S828" i="8" s="1"/>
  <c r="O853" i="8"/>
  <c r="R853" i="8" s="1"/>
  <c r="S853" i="8" s="1"/>
  <c r="O841" i="8"/>
  <c r="R841" i="8" s="1"/>
  <c r="S841" i="8" s="1"/>
  <c r="O829" i="8"/>
  <c r="R829" i="8" s="1"/>
  <c r="S829" i="8" s="1"/>
  <c r="O854" i="8"/>
  <c r="R854" i="8" s="1"/>
  <c r="S854" i="8" s="1"/>
  <c r="O842" i="8"/>
  <c r="R842" i="8" s="1"/>
  <c r="S842" i="8" s="1"/>
  <c r="O830" i="8"/>
  <c r="R830" i="8" s="1"/>
  <c r="S830" i="8" s="1"/>
  <c r="O855" i="8"/>
  <c r="R855" i="8" s="1"/>
  <c r="S855" i="8" s="1"/>
  <c r="O843" i="8"/>
  <c r="R843" i="8" s="1"/>
  <c r="S843" i="8" s="1"/>
  <c r="O831" i="8"/>
  <c r="R831" i="8" s="1"/>
  <c r="S831" i="8" s="1"/>
  <c r="O856" i="8"/>
  <c r="R856" i="8" s="1"/>
  <c r="S856" i="8" s="1"/>
  <c r="O844" i="8"/>
  <c r="R844" i="8" s="1"/>
  <c r="S844" i="8" s="1"/>
  <c r="O845" i="8"/>
  <c r="R845" i="8" s="1"/>
  <c r="S845" i="8" s="1"/>
  <c r="O858" i="8"/>
  <c r="R858" i="8" s="1"/>
  <c r="S858" i="8" s="1"/>
  <c r="O835" i="8"/>
  <c r="R835" i="8" s="1"/>
  <c r="S835" i="8" s="1"/>
  <c r="O832" i="8"/>
  <c r="R832" i="8" s="1"/>
  <c r="S832" i="8" s="1"/>
  <c r="O848" i="8"/>
  <c r="R848" i="8" s="1"/>
  <c r="S848" i="8" s="1"/>
  <c r="O857" i="8"/>
  <c r="R857" i="8" s="1"/>
  <c r="S857" i="8" s="1"/>
  <c r="O847" i="8"/>
  <c r="R847" i="8" s="1"/>
  <c r="S847" i="8" s="1"/>
  <c r="O834" i="8"/>
  <c r="R834" i="8" s="1"/>
  <c r="S834" i="8" s="1"/>
  <c r="O860" i="8"/>
  <c r="R860" i="8" s="1"/>
  <c r="S860" i="8" s="1"/>
  <c r="O846" i="8"/>
  <c r="R846" i="8" s="1"/>
  <c r="S846" i="8" s="1"/>
  <c r="O833" i="8"/>
  <c r="R833" i="8" s="1"/>
  <c r="S833" i="8" s="1"/>
  <c r="O859" i="8"/>
  <c r="R859" i="8" s="1"/>
  <c r="S859" i="8" s="1"/>
  <c r="O836" i="8"/>
  <c r="R836" i="8" s="1"/>
  <c r="S836" i="8" s="1"/>
  <c r="O859" i="6"/>
  <c r="R859" i="6" s="1"/>
  <c r="S859" i="6" s="1"/>
  <c r="O847" i="6"/>
  <c r="R847" i="6" s="1"/>
  <c r="S847" i="6" s="1"/>
  <c r="O835" i="6"/>
  <c r="R835" i="6" s="1"/>
  <c r="S835" i="6" s="1"/>
  <c r="O853" i="6"/>
  <c r="R853" i="6" s="1"/>
  <c r="S853" i="6" s="1"/>
  <c r="O841" i="6"/>
  <c r="R841" i="6" s="1"/>
  <c r="S841" i="6" s="1"/>
  <c r="O829" i="6"/>
  <c r="R829" i="6" s="1"/>
  <c r="S829" i="6" s="1"/>
  <c r="O858" i="6"/>
  <c r="R858" i="6" s="1"/>
  <c r="S858" i="6" s="1"/>
  <c r="O854" i="6"/>
  <c r="R854" i="6" s="1"/>
  <c r="S854" i="6" s="1"/>
  <c r="O837" i="6"/>
  <c r="R837" i="6" s="1"/>
  <c r="S837" i="6" s="1"/>
  <c r="O856" i="6"/>
  <c r="R856" i="6" s="1"/>
  <c r="S856" i="6" s="1"/>
  <c r="O846" i="6"/>
  <c r="R846" i="6" s="1"/>
  <c r="S846" i="6" s="1"/>
  <c r="O836" i="6"/>
  <c r="R836" i="6" s="1"/>
  <c r="S836" i="6" s="1"/>
  <c r="O863" i="6"/>
  <c r="R863" i="6" s="1"/>
  <c r="S863" i="6" s="1"/>
  <c r="O843" i="6"/>
  <c r="R843" i="6" s="1"/>
  <c r="S843" i="6" s="1"/>
  <c r="O833" i="6"/>
  <c r="R833" i="6" s="1"/>
  <c r="S833" i="6" s="1"/>
  <c r="O860" i="6"/>
  <c r="R860" i="6" s="1"/>
  <c r="S860" i="6" s="1"/>
  <c r="O850" i="6"/>
  <c r="R850" i="6" s="1"/>
  <c r="S850" i="6" s="1"/>
  <c r="O830" i="6"/>
  <c r="R830" i="6" s="1"/>
  <c r="S830" i="6" s="1"/>
  <c r="O840" i="6"/>
  <c r="R840" i="6" s="1"/>
  <c r="S840" i="6" s="1"/>
  <c r="O857" i="6"/>
  <c r="R857" i="6" s="1"/>
  <c r="S857" i="6" s="1"/>
  <c r="O827" i="6"/>
  <c r="R827" i="6" s="1"/>
  <c r="S827" i="6" s="1"/>
  <c r="O831" i="6"/>
  <c r="R831" i="6" s="1"/>
  <c r="S831" i="6" s="1"/>
  <c r="O848" i="6"/>
  <c r="R848" i="6" s="1"/>
  <c r="S848" i="6" s="1"/>
  <c r="O855" i="6"/>
  <c r="R855" i="6" s="1"/>
  <c r="S855" i="6" s="1"/>
  <c r="O828" i="6"/>
  <c r="R828" i="6" s="1"/>
  <c r="S828" i="6" s="1"/>
  <c r="O845" i="6"/>
  <c r="R845" i="6" s="1"/>
  <c r="S845" i="6" s="1"/>
  <c r="O864" i="6"/>
  <c r="R864" i="6" s="1"/>
  <c r="S864" i="6" s="1"/>
  <c r="O862" i="6"/>
  <c r="R862" i="6" s="1"/>
  <c r="S862" i="6" s="1"/>
  <c r="O852" i="6"/>
  <c r="R852" i="6" s="1"/>
  <c r="S852" i="6" s="1"/>
  <c r="O842" i="6"/>
  <c r="R842" i="6" s="1"/>
  <c r="S842" i="6" s="1"/>
  <c r="O844" i="6"/>
  <c r="R844" i="6" s="1"/>
  <c r="S844" i="6" s="1"/>
  <c r="O834" i="6"/>
  <c r="R834" i="6" s="1"/>
  <c r="S834" i="6" s="1"/>
  <c r="O849" i="6"/>
  <c r="R849" i="6" s="1"/>
  <c r="S849" i="6" s="1"/>
  <c r="O861" i="6"/>
  <c r="R861" i="6" s="1"/>
  <c r="S861" i="6" s="1"/>
  <c r="O832" i="6"/>
  <c r="R832" i="6" s="1"/>
  <c r="S832" i="6" s="1"/>
  <c r="O851" i="6"/>
  <c r="R851" i="6" s="1"/>
  <c r="S851" i="6" s="1"/>
  <c r="O839" i="6"/>
  <c r="R839" i="6" s="1"/>
  <c r="S839" i="6" s="1"/>
  <c r="O838" i="6"/>
  <c r="R838" i="6" s="1"/>
  <c r="S838" i="6" s="1"/>
  <c r="V358" i="6"/>
  <c r="Y358" i="6" s="1"/>
  <c r="Z358" i="6" s="1"/>
  <c r="T15" i="4"/>
  <c r="U15" i="4" s="1"/>
  <c r="O617" i="8"/>
  <c r="R617" i="8" s="1"/>
  <c r="S617" i="8" s="1"/>
  <c r="O605" i="8"/>
  <c r="R605" i="8" s="1"/>
  <c r="S605" i="8" s="1"/>
  <c r="O593" i="8"/>
  <c r="R593" i="8" s="1"/>
  <c r="S593" i="8" s="1"/>
  <c r="O581" i="8"/>
  <c r="R581" i="8" s="1"/>
  <c r="S581" i="8" s="1"/>
  <c r="O569" i="8"/>
  <c r="R569" i="8" s="1"/>
  <c r="S569" i="8" s="1"/>
  <c r="O557" i="8"/>
  <c r="R557" i="8" s="1"/>
  <c r="S557" i="8" s="1"/>
  <c r="O545" i="8"/>
  <c r="R545" i="8" s="1"/>
  <c r="S545" i="8" s="1"/>
  <c r="O606" i="8"/>
  <c r="R606" i="8" s="1"/>
  <c r="S606" i="8" s="1"/>
  <c r="O594" i="8"/>
  <c r="R594" i="8" s="1"/>
  <c r="S594" i="8" s="1"/>
  <c r="O582" i="8"/>
  <c r="R582" i="8" s="1"/>
  <c r="S582" i="8" s="1"/>
  <c r="O570" i="8"/>
  <c r="R570" i="8" s="1"/>
  <c r="S570" i="8" s="1"/>
  <c r="O558" i="8"/>
  <c r="R558" i="8" s="1"/>
  <c r="S558" i="8" s="1"/>
  <c r="O546" i="8"/>
  <c r="R546" i="8" s="1"/>
  <c r="S546" i="8" s="1"/>
  <c r="O534" i="8"/>
  <c r="R534" i="8" s="1"/>
  <c r="S534" i="8" s="1"/>
  <c r="O522" i="8"/>
  <c r="R522" i="8" s="1"/>
  <c r="S522" i="8" s="1"/>
  <c r="O510" i="8"/>
  <c r="R510" i="8" s="1"/>
  <c r="S510" i="8" s="1"/>
  <c r="O607" i="8"/>
  <c r="R607" i="8" s="1"/>
  <c r="S607" i="8" s="1"/>
  <c r="O595" i="8"/>
  <c r="R595" i="8" s="1"/>
  <c r="S595" i="8" s="1"/>
  <c r="O583" i="8"/>
  <c r="R583" i="8" s="1"/>
  <c r="S583" i="8" s="1"/>
  <c r="O571" i="8"/>
  <c r="R571" i="8" s="1"/>
  <c r="S571" i="8" s="1"/>
  <c r="O559" i="8"/>
  <c r="R559" i="8" s="1"/>
  <c r="S559" i="8" s="1"/>
  <c r="O608" i="8"/>
  <c r="R608" i="8" s="1"/>
  <c r="S608" i="8" s="1"/>
  <c r="O596" i="8"/>
  <c r="R596" i="8" s="1"/>
  <c r="S596" i="8" s="1"/>
  <c r="O584" i="8"/>
  <c r="R584" i="8" s="1"/>
  <c r="S584" i="8" s="1"/>
  <c r="O572" i="8"/>
  <c r="R572" i="8" s="1"/>
  <c r="S572" i="8" s="1"/>
  <c r="O560" i="8"/>
  <c r="R560" i="8" s="1"/>
  <c r="S560" i="8" s="1"/>
  <c r="O548" i="8"/>
  <c r="R548" i="8" s="1"/>
  <c r="S548" i="8" s="1"/>
  <c r="O536" i="8"/>
  <c r="R536" i="8" s="1"/>
  <c r="S536" i="8" s="1"/>
  <c r="O524" i="8"/>
  <c r="R524" i="8" s="1"/>
  <c r="S524" i="8" s="1"/>
  <c r="O512" i="8"/>
  <c r="R512" i="8" s="1"/>
  <c r="S512" i="8" s="1"/>
  <c r="O609" i="8"/>
  <c r="R609" i="8" s="1"/>
  <c r="S609" i="8" s="1"/>
  <c r="O597" i="8"/>
  <c r="R597" i="8" s="1"/>
  <c r="S597" i="8" s="1"/>
  <c r="O585" i="8"/>
  <c r="R585" i="8" s="1"/>
  <c r="S585" i="8" s="1"/>
  <c r="O573" i="8"/>
  <c r="R573" i="8" s="1"/>
  <c r="S573" i="8" s="1"/>
  <c r="O561" i="8"/>
  <c r="R561" i="8" s="1"/>
  <c r="S561" i="8" s="1"/>
  <c r="O610" i="8"/>
  <c r="R610" i="8" s="1"/>
  <c r="S610" i="8" s="1"/>
  <c r="O598" i="8"/>
  <c r="R598" i="8" s="1"/>
  <c r="S598" i="8" s="1"/>
  <c r="O586" i="8"/>
  <c r="R586" i="8" s="1"/>
  <c r="S586" i="8" s="1"/>
  <c r="O574" i="8"/>
  <c r="R574" i="8" s="1"/>
  <c r="S574" i="8" s="1"/>
  <c r="O611" i="8"/>
  <c r="R611" i="8" s="1"/>
  <c r="S611" i="8" s="1"/>
  <c r="O599" i="8"/>
  <c r="R599" i="8" s="1"/>
  <c r="S599" i="8" s="1"/>
  <c r="O587" i="8"/>
  <c r="R587" i="8" s="1"/>
  <c r="S587" i="8" s="1"/>
  <c r="O575" i="8"/>
  <c r="R575" i="8" s="1"/>
  <c r="S575" i="8" s="1"/>
  <c r="O612" i="8"/>
  <c r="R612" i="8" s="1"/>
  <c r="S612" i="8" s="1"/>
  <c r="O600" i="8"/>
  <c r="R600" i="8" s="1"/>
  <c r="S600" i="8" s="1"/>
  <c r="O588" i="8"/>
  <c r="R588" i="8" s="1"/>
  <c r="S588" i="8" s="1"/>
  <c r="O576" i="8"/>
  <c r="R576" i="8" s="1"/>
  <c r="S576" i="8" s="1"/>
  <c r="O564" i="8"/>
  <c r="R564" i="8" s="1"/>
  <c r="S564" i="8" s="1"/>
  <c r="O552" i="8"/>
  <c r="R552" i="8" s="1"/>
  <c r="S552" i="8" s="1"/>
  <c r="O613" i="8"/>
  <c r="R613" i="8" s="1"/>
  <c r="S613" i="8" s="1"/>
  <c r="O601" i="8"/>
  <c r="R601" i="8" s="1"/>
  <c r="S601" i="8" s="1"/>
  <c r="O589" i="8"/>
  <c r="R589" i="8" s="1"/>
  <c r="S589" i="8" s="1"/>
  <c r="O577" i="8"/>
  <c r="R577" i="8" s="1"/>
  <c r="S577" i="8" s="1"/>
  <c r="O565" i="8"/>
  <c r="R565" i="8" s="1"/>
  <c r="S565" i="8" s="1"/>
  <c r="O553" i="8"/>
  <c r="R553" i="8" s="1"/>
  <c r="S553" i="8" s="1"/>
  <c r="O541" i="8"/>
  <c r="R541" i="8" s="1"/>
  <c r="S541" i="8" s="1"/>
  <c r="O529" i="8"/>
  <c r="R529" i="8" s="1"/>
  <c r="S529" i="8" s="1"/>
  <c r="O517" i="8"/>
  <c r="R517" i="8" s="1"/>
  <c r="S517" i="8" s="1"/>
  <c r="O614" i="8"/>
  <c r="R614" i="8" s="1"/>
  <c r="S614" i="8" s="1"/>
  <c r="O602" i="8"/>
  <c r="R602" i="8" s="1"/>
  <c r="S602" i="8" s="1"/>
  <c r="O590" i="8"/>
  <c r="R590" i="8" s="1"/>
  <c r="S590" i="8" s="1"/>
  <c r="O578" i="8"/>
  <c r="R578" i="8" s="1"/>
  <c r="S578" i="8" s="1"/>
  <c r="O566" i="8"/>
  <c r="R566" i="8" s="1"/>
  <c r="S566" i="8" s="1"/>
  <c r="O554" i="8"/>
  <c r="R554" i="8" s="1"/>
  <c r="S554" i="8" s="1"/>
  <c r="O542" i="8"/>
  <c r="R542" i="8" s="1"/>
  <c r="S542" i="8" s="1"/>
  <c r="O530" i="8"/>
  <c r="R530" i="8" s="1"/>
  <c r="S530" i="8" s="1"/>
  <c r="O518" i="8"/>
  <c r="R518" i="8" s="1"/>
  <c r="S518" i="8" s="1"/>
  <c r="O603" i="8"/>
  <c r="R603" i="8" s="1"/>
  <c r="S603" i="8" s="1"/>
  <c r="O544" i="8"/>
  <c r="R544" i="8" s="1"/>
  <c r="S544" i="8" s="1"/>
  <c r="O537" i="8"/>
  <c r="R537" i="8" s="1"/>
  <c r="S537" i="8" s="1"/>
  <c r="O519" i="8"/>
  <c r="R519" i="8" s="1"/>
  <c r="S519" i="8" s="1"/>
  <c r="O504" i="8"/>
  <c r="R504" i="8" s="1"/>
  <c r="S504" i="8" s="1"/>
  <c r="O498" i="8"/>
  <c r="R498" i="8" s="1"/>
  <c r="S498" i="8" s="1"/>
  <c r="O486" i="8"/>
  <c r="R486" i="8" s="1"/>
  <c r="S486" i="8" s="1"/>
  <c r="O616" i="8"/>
  <c r="R616" i="8" s="1"/>
  <c r="S616" i="8" s="1"/>
  <c r="O563" i="8"/>
  <c r="R563" i="8" s="1"/>
  <c r="S563" i="8" s="1"/>
  <c r="O532" i="8"/>
  <c r="R532" i="8" s="1"/>
  <c r="S532" i="8" s="1"/>
  <c r="O514" i="8"/>
  <c r="R514" i="8" s="1"/>
  <c r="S514" i="8" s="1"/>
  <c r="O487" i="8"/>
  <c r="R487" i="8" s="1"/>
  <c r="S487" i="8" s="1"/>
  <c r="O615" i="8"/>
  <c r="R615" i="8" s="1"/>
  <c r="S615" i="8" s="1"/>
  <c r="O527" i="8"/>
  <c r="R527" i="8" s="1"/>
  <c r="S527" i="8" s="1"/>
  <c r="O505" i="8"/>
  <c r="R505" i="8" s="1"/>
  <c r="S505" i="8" s="1"/>
  <c r="O499" i="8"/>
  <c r="R499" i="8" s="1"/>
  <c r="S499" i="8" s="1"/>
  <c r="O488" i="8"/>
  <c r="R488" i="8" s="1"/>
  <c r="S488" i="8" s="1"/>
  <c r="O550" i="8"/>
  <c r="R550" i="8" s="1"/>
  <c r="S550" i="8" s="1"/>
  <c r="O540" i="8"/>
  <c r="R540" i="8" s="1"/>
  <c r="S540" i="8" s="1"/>
  <c r="O535" i="8"/>
  <c r="R535" i="8" s="1"/>
  <c r="S535" i="8" s="1"/>
  <c r="O509" i="8"/>
  <c r="R509" i="8" s="1"/>
  <c r="S509" i="8" s="1"/>
  <c r="O489" i="8"/>
  <c r="R489" i="8" s="1"/>
  <c r="S489" i="8" s="1"/>
  <c r="O562" i="8"/>
  <c r="R562" i="8" s="1"/>
  <c r="S562" i="8" s="1"/>
  <c r="O525" i="8"/>
  <c r="R525" i="8" s="1"/>
  <c r="S525" i="8" s="1"/>
  <c r="O506" i="8"/>
  <c r="R506" i="8" s="1"/>
  <c r="S506" i="8" s="1"/>
  <c r="O500" i="8"/>
  <c r="R500" i="8" s="1"/>
  <c r="S500" i="8" s="1"/>
  <c r="O490" i="8"/>
  <c r="R490" i="8" s="1"/>
  <c r="S490" i="8" s="1"/>
  <c r="O543" i="8"/>
  <c r="R543" i="8" s="1"/>
  <c r="S543" i="8" s="1"/>
  <c r="O538" i="8"/>
  <c r="R538" i="8" s="1"/>
  <c r="S538" i="8" s="1"/>
  <c r="O520" i="8"/>
  <c r="R520" i="8" s="1"/>
  <c r="S520" i="8" s="1"/>
  <c r="O491" i="8"/>
  <c r="R491" i="8" s="1"/>
  <c r="S491" i="8" s="1"/>
  <c r="O556" i="8"/>
  <c r="R556" i="8" s="1"/>
  <c r="S556" i="8" s="1"/>
  <c r="O533" i="8"/>
  <c r="R533" i="8" s="1"/>
  <c r="S533" i="8" s="1"/>
  <c r="O515" i="8"/>
  <c r="R515" i="8" s="1"/>
  <c r="S515" i="8" s="1"/>
  <c r="O501" i="8"/>
  <c r="R501" i="8" s="1"/>
  <c r="S501" i="8" s="1"/>
  <c r="O492" i="8"/>
  <c r="R492" i="8" s="1"/>
  <c r="S492" i="8" s="1"/>
  <c r="O580" i="8"/>
  <c r="R580" i="8" s="1"/>
  <c r="S580" i="8" s="1"/>
  <c r="O547" i="8"/>
  <c r="R547" i="8" s="1"/>
  <c r="S547" i="8" s="1"/>
  <c r="O528" i="8"/>
  <c r="R528" i="8" s="1"/>
  <c r="S528" i="8" s="1"/>
  <c r="O523" i="8"/>
  <c r="R523" i="8" s="1"/>
  <c r="S523" i="8" s="1"/>
  <c r="O507" i="8"/>
  <c r="R507" i="8" s="1"/>
  <c r="S507" i="8" s="1"/>
  <c r="O493" i="8"/>
  <c r="R493" i="8" s="1"/>
  <c r="S493" i="8" s="1"/>
  <c r="O424" i="8"/>
  <c r="R424" i="8" s="1"/>
  <c r="S424" i="8" s="1"/>
  <c r="O418" i="8"/>
  <c r="R418" i="8" s="1"/>
  <c r="S418" i="8" s="1"/>
  <c r="O412" i="8"/>
  <c r="R412" i="8" s="1"/>
  <c r="S412" i="8" s="1"/>
  <c r="O406" i="8"/>
  <c r="R406" i="8" s="1"/>
  <c r="S406" i="8" s="1"/>
  <c r="O400" i="8"/>
  <c r="R400" i="8" s="1"/>
  <c r="S400" i="8" s="1"/>
  <c r="O394" i="8"/>
  <c r="R394" i="8" s="1"/>
  <c r="S394" i="8" s="1"/>
  <c r="O387" i="8"/>
  <c r="R387" i="8" s="1"/>
  <c r="S387" i="8" s="1"/>
  <c r="O555" i="8"/>
  <c r="R555" i="8" s="1"/>
  <c r="S555" i="8" s="1"/>
  <c r="O508" i="8"/>
  <c r="R508" i="8" s="1"/>
  <c r="S508" i="8" s="1"/>
  <c r="O497" i="8"/>
  <c r="R497" i="8" s="1"/>
  <c r="S497" i="8" s="1"/>
  <c r="O484" i="8"/>
  <c r="R484" i="8" s="1"/>
  <c r="S484" i="8" s="1"/>
  <c r="O450" i="8"/>
  <c r="R450" i="8" s="1"/>
  <c r="S450" i="8" s="1"/>
  <c r="O446" i="8"/>
  <c r="R446" i="8" s="1"/>
  <c r="S446" i="8" s="1"/>
  <c r="O442" i="8"/>
  <c r="R442" i="8" s="1"/>
  <c r="S442" i="8" s="1"/>
  <c r="O438" i="8"/>
  <c r="R438" i="8" s="1"/>
  <c r="S438" i="8" s="1"/>
  <c r="O434" i="8"/>
  <c r="R434" i="8" s="1"/>
  <c r="S434" i="8" s="1"/>
  <c r="O430" i="8"/>
  <c r="R430" i="8" s="1"/>
  <c r="S430" i="8" s="1"/>
  <c r="O388" i="8"/>
  <c r="R388" i="8" s="1"/>
  <c r="S388" i="8" s="1"/>
  <c r="O531" i="8"/>
  <c r="R531" i="8" s="1"/>
  <c r="S531" i="8" s="1"/>
  <c r="O466" i="8"/>
  <c r="R466" i="8" s="1"/>
  <c r="S466" i="8" s="1"/>
  <c r="O463" i="8"/>
  <c r="R463" i="8" s="1"/>
  <c r="S463" i="8" s="1"/>
  <c r="O460" i="8"/>
  <c r="R460" i="8" s="1"/>
  <c r="S460" i="8" s="1"/>
  <c r="O457" i="8"/>
  <c r="R457" i="8" s="1"/>
  <c r="S457" i="8" s="1"/>
  <c r="O454" i="8"/>
  <c r="R454" i="8" s="1"/>
  <c r="S454" i="8" s="1"/>
  <c r="O425" i="8"/>
  <c r="R425" i="8" s="1"/>
  <c r="S425" i="8" s="1"/>
  <c r="O419" i="8"/>
  <c r="R419" i="8" s="1"/>
  <c r="S419" i="8" s="1"/>
  <c r="O413" i="8"/>
  <c r="R413" i="8" s="1"/>
  <c r="S413" i="8" s="1"/>
  <c r="O407" i="8"/>
  <c r="R407" i="8" s="1"/>
  <c r="S407" i="8" s="1"/>
  <c r="O401" i="8"/>
  <c r="R401" i="8" s="1"/>
  <c r="S401" i="8" s="1"/>
  <c r="O395" i="8"/>
  <c r="R395" i="8" s="1"/>
  <c r="S395" i="8" s="1"/>
  <c r="O389" i="8"/>
  <c r="R389" i="8" s="1"/>
  <c r="S389" i="8" s="1"/>
  <c r="O592" i="8"/>
  <c r="R592" i="8" s="1"/>
  <c r="S592" i="8" s="1"/>
  <c r="O526" i="8"/>
  <c r="R526" i="8" s="1"/>
  <c r="S526" i="8" s="1"/>
  <c r="O378" i="8"/>
  <c r="R378" i="8" s="1"/>
  <c r="S378" i="8" s="1"/>
  <c r="O591" i="8"/>
  <c r="R591" i="8" s="1"/>
  <c r="S591" i="8" s="1"/>
  <c r="O521" i="8"/>
  <c r="R521" i="8" s="1"/>
  <c r="S521" i="8" s="1"/>
  <c r="O503" i="8"/>
  <c r="R503" i="8" s="1"/>
  <c r="S503" i="8" s="1"/>
  <c r="O496" i="8"/>
  <c r="R496" i="8" s="1"/>
  <c r="S496" i="8" s="1"/>
  <c r="O451" i="8"/>
  <c r="R451" i="8" s="1"/>
  <c r="S451" i="8" s="1"/>
  <c r="O447" i="8"/>
  <c r="R447" i="8" s="1"/>
  <c r="S447" i="8" s="1"/>
  <c r="O443" i="8"/>
  <c r="R443" i="8" s="1"/>
  <c r="S443" i="8" s="1"/>
  <c r="O439" i="8"/>
  <c r="R439" i="8" s="1"/>
  <c r="S439" i="8" s="1"/>
  <c r="O435" i="8"/>
  <c r="R435" i="8" s="1"/>
  <c r="S435" i="8" s="1"/>
  <c r="O431" i="8"/>
  <c r="R431" i="8" s="1"/>
  <c r="S431" i="8" s="1"/>
  <c r="O426" i="8"/>
  <c r="R426" i="8" s="1"/>
  <c r="S426" i="8" s="1"/>
  <c r="O420" i="8"/>
  <c r="R420" i="8" s="1"/>
  <c r="S420" i="8" s="1"/>
  <c r="O414" i="8"/>
  <c r="R414" i="8" s="1"/>
  <c r="S414" i="8" s="1"/>
  <c r="O408" i="8"/>
  <c r="R408" i="8" s="1"/>
  <c r="S408" i="8" s="1"/>
  <c r="O402" i="8"/>
  <c r="R402" i="8" s="1"/>
  <c r="S402" i="8" s="1"/>
  <c r="O396" i="8"/>
  <c r="R396" i="8" s="1"/>
  <c r="S396" i="8" s="1"/>
  <c r="O390" i="8"/>
  <c r="R390" i="8" s="1"/>
  <c r="S390" i="8" s="1"/>
  <c r="O379" i="8"/>
  <c r="R379" i="8" s="1"/>
  <c r="S379" i="8" s="1"/>
  <c r="O516" i="8"/>
  <c r="R516" i="8" s="1"/>
  <c r="S516" i="8" s="1"/>
  <c r="O511" i="8"/>
  <c r="R511" i="8" s="1"/>
  <c r="S511" i="8" s="1"/>
  <c r="O481" i="8"/>
  <c r="R481" i="8" s="1"/>
  <c r="S481" i="8" s="1"/>
  <c r="O479" i="8"/>
  <c r="R479" i="8" s="1"/>
  <c r="S479" i="8" s="1"/>
  <c r="O477" i="8"/>
  <c r="R477" i="8" s="1"/>
  <c r="S477" i="8" s="1"/>
  <c r="O475" i="8"/>
  <c r="R475" i="8" s="1"/>
  <c r="S475" i="8" s="1"/>
  <c r="O473" i="8"/>
  <c r="R473" i="8" s="1"/>
  <c r="S473" i="8" s="1"/>
  <c r="O471" i="8"/>
  <c r="R471" i="8" s="1"/>
  <c r="S471" i="8" s="1"/>
  <c r="O469" i="8"/>
  <c r="R469" i="8" s="1"/>
  <c r="S469" i="8" s="1"/>
  <c r="O380" i="8"/>
  <c r="R380" i="8" s="1"/>
  <c r="S380" i="8" s="1"/>
  <c r="O568" i="8"/>
  <c r="R568" i="8" s="1"/>
  <c r="S568" i="8" s="1"/>
  <c r="O502" i="8"/>
  <c r="R502" i="8" s="1"/>
  <c r="S502" i="8" s="1"/>
  <c r="O483" i="8"/>
  <c r="R483" i="8" s="1"/>
  <c r="S483" i="8" s="1"/>
  <c r="O467" i="8"/>
  <c r="R467" i="8" s="1"/>
  <c r="S467" i="8" s="1"/>
  <c r="O464" i="8"/>
  <c r="R464" i="8" s="1"/>
  <c r="S464" i="8" s="1"/>
  <c r="O461" i="8"/>
  <c r="R461" i="8" s="1"/>
  <c r="S461" i="8" s="1"/>
  <c r="O458" i="8"/>
  <c r="R458" i="8" s="1"/>
  <c r="S458" i="8" s="1"/>
  <c r="O455" i="8"/>
  <c r="R455" i="8" s="1"/>
  <c r="S455" i="8" s="1"/>
  <c r="O427" i="8"/>
  <c r="R427" i="8" s="1"/>
  <c r="S427" i="8" s="1"/>
  <c r="O421" i="8"/>
  <c r="R421" i="8" s="1"/>
  <c r="S421" i="8" s="1"/>
  <c r="O415" i="8"/>
  <c r="R415" i="8" s="1"/>
  <c r="S415" i="8" s="1"/>
  <c r="O409" i="8"/>
  <c r="R409" i="8" s="1"/>
  <c r="S409" i="8" s="1"/>
  <c r="O403" i="8"/>
  <c r="R403" i="8" s="1"/>
  <c r="S403" i="8" s="1"/>
  <c r="O397" i="8"/>
  <c r="R397" i="8" s="1"/>
  <c r="S397" i="8" s="1"/>
  <c r="O391" i="8"/>
  <c r="R391" i="8" s="1"/>
  <c r="S391" i="8" s="1"/>
  <c r="O381" i="8"/>
  <c r="R381" i="8" s="1"/>
  <c r="S381" i="8" s="1"/>
  <c r="O495" i="8"/>
  <c r="R495" i="8" s="1"/>
  <c r="S495" i="8" s="1"/>
  <c r="O452" i="8"/>
  <c r="R452" i="8" s="1"/>
  <c r="S452" i="8" s="1"/>
  <c r="O448" i="8"/>
  <c r="R448" i="8" s="1"/>
  <c r="S448" i="8" s="1"/>
  <c r="O444" i="8"/>
  <c r="R444" i="8" s="1"/>
  <c r="S444" i="8" s="1"/>
  <c r="O440" i="8"/>
  <c r="R440" i="8" s="1"/>
  <c r="S440" i="8" s="1"/>
  <c r="O436" i="8"/>
  <c r="R436" i="8" s="1"/>
  <c r="S436" i="8" s="1"/>
  <c r="O432" i="8"/>
  <c r="R432" i="8" s="1"/>
  <c r="S432" i="8" s="1"/>
  <c r="O382" i="8"/>
  <c r="R382" i="8" s="1"/>
  <c r="S382" i="8" s="1"/>
  <c r="O604" i="8"/>
  <c r="R604" i="8" s="1"/>
  <c r="S604" i="8" s="1"/>
  <c r="O384" i="8"/>
  <c r="R384" i="8" s="1"/>
  <c r="S384" i="8" s="1"/>
  <c r="O459" i="8"/>
  <c r="R459" i="8" s="1"/>
  <c r="S459" i="8" s="1"/>
  <c r="O423" i="8"/>
  <c r="R423" i="8" s="1"/>
  <c r="S423" i="8" s="1"/>
  <c r="O405" i="8"/>
  <c r="R405" i="8" s="1"/>
  <c r="S405" i="8" s="1"/>
  <c r="O480" i="8"/>
  <c r="R480" i="8" s="1"/>
  <c r="S480" i="8" s="1"/>
  <c r="O474" i="8"/>
  <c r="R474" i="8" s="1"/>
  <c r="S474" i="8" s="1"/>
  <c r="O468" i="8"/>
  <c r="R468" i="8" s="1"/>
  <c r="S468" i="8" s="1"/>
  <c r="O551" i="8"/>
  <c r="R551" i="8" s="1"/>
  <c r="S551" i="8" s="1"/>
  <c r="O422" i="8"/>
  <c r="R422" i="8" s="1"/>
  <c r="S422" i="8" s="1"/>
  <c r="O404" i="8"/>
  <c r="R404" i="8" s="1"/>
  <c r="S404" i="8" s="1"/>
  <c r="O383" i="8"/>
  <c r="R383" i="8" s="1"/>
  <c r="S383" i="8" s="1"/>
  <c r="O485" i="8"/>
  <c r="R485" i="8" s="1"/>
  <c r="S485" i="8" s="1"/>
  <c r="O579" i="8"/>
  <c r="R579" i="8" s="1"/>
  <c r="S579" i="8" s="1"/>
  <c r="O549" i="8"/>
  <c r="R549" i="8" s="1"/>
  <c r="S549" i="8" s="1"/>
  <c r="O494" i="8"/>
  <c r="R494" i="8" s="1"/>
  <c r="S494" i="8" s="1"/>
  <c r="O462" i="8"/>
  <c r="R462" i="8" s="1"/>
  <c r="S462" i="8" s="1"/>
  <c r="O453" i="8"/>
  <c r="R453" i="8" s="1"/>
  <c r="S453" i="8" s="1"/>
  <c r="O449" i="8"/>
  <c r="R449" i="8" s="1"/>
  <c r="S449" i="8" s="1"/>
  <c r="O445" i="8"/>
  <c r="R445" i="8" s="1"/>
  <c r="S445" i="8" s="1"/>
  <c r="O441" i="8"/>
  <c r="R441" i="8" s="1"/>
  <c r="S441" i="8" s="1"/>
  <c r="O437" i="8"/>
  <c r="R437" i="8" s="1"/>
  <c r="S437" i="8" s="1"/>
  <c r="O433" i="8"/>
  <c r="R433" i="8" s="1"/>
  <c r="S433" i="8" s="1"/>
  <c r="O429" i="8"/>
  <c r="R429" i="8" s="1"/>
  <c r="S429" i="8" s="1"/>
  <c r="O411" i="8"/>
  <c r="R411" i="8" s="1"/>
  <c r="S411" i="8" s="1"/>
  <c r="O393" i="8"/>
  <c r="R393" i="8" s="1"/>
  <c r="S393" i="8" s="1"/>
  <c r="O478" i="8"/>
  <c r="R478" i="8" s="1"/>
  <c r="S478" i="8" s="1"/>
  <c r="O472" i="8"/>
  <c r="R472" i="8" s="1"/>
  <c r="S472" i="8" s="1"/>
  <c r="O386" i="8"/>
  <c r="R386" i="8" s="1"/>
  <c r="S386" i="8" s="1"/>
  <c r="O567" i="8"/>
  <c r="R567" i="8" s="1"/>
  <c r="S567" i="8" s="1"/>
  <c r="O428" i="8"/>
  <c r="R428" i="8" s="1"/>
  <c r="S428" i="8" s="1"/>
  <c r="O410" i="8"/>
  <c r="R410" i="8" s="1"/>
  <c r="S410" i="8" s="1"/>
  <c r="O392" i="8"/>
  <c r="R392" i="8" s="1"/>
  <c r="S392" i="8" s="1"/>
  <c r="O416" i="8"/>
  <c r="R416" i="8" s="1"/>
  <c r="S416" i="8" s="1"/>
  <c r="O476" i="8"/>
  <c r="R476" i="8" s="1"/>
  <c r="S476" i="8" s="1"/>
  <c r="O539" i="8"/>
  <c r="R539" i="8" s="1"/>
  <c r="S539" i="8" s="1"/>
  <c r="O456" i="8"/>
  <c r="R456" i="8" s="1"/>
  <c r="S456" i="8" s="1"/>
  <c r="O399" i="8"/>
  <c r="R399" i="8" s="1"/>
  <c r="S399" i="8" s="1"/>
  <c r="O470" i="8"/>
  <c r="R470" i="8" s="1"/>
  <c r="S470" i="8" s="1"/>
  <c r="O513" i="8"/>
  <c r="R513" i="8" s="1"/>
  <c r="S513" i="8" s="1"/>
  <c r="O417" i="8"/>
  <c r="R417" i="8" s="1"/>
  <c r="S417" i="8" s="1"/>
  <c r="O385" i="8"/>
  <c r="R385" i="8" s="1"/>
  <c r="S385" i="8" s="1"/>
  <c r="O482" i="8"/>
  <c r="R482" i="8" s="1"/>
  <c r="S482" i="8" s="1"/>
  <c r="O398" i="8"/>
  <c r="R398" i="8" s="1"/>
  <c r="S398" i="8" s="1"/>
  <c r="O465" i="8"/>
  <c r="R465" i="8" s="1"/>
  <c r="S465" i="8" s="1"/>
  <c r="O614" i="6"/>
  <c r="R614" i="6" s="1"/>
  <c r="S614" i="6" s="1"/>
  <c r="O592" i="6"/>
  <c r="R592" i="6" s="1"/>
  <c r="S592" i="6" s="1"/>
  <c r="O580" i="6"/>
  <c r="R580" i="6" s="1"/>
  <c r="S580" i="6" s="1"/>
  <c r="O568" i="6"/>
  <c r="R568" i="6" s="1"/>
  <c r="S568" i="6" s="1"/>
  <c r="O556" i="6"/>
  <c r="R556" i="6" s="1"/>
  <c r="S556" i="6" s="1"/>
  <c r="O616" i="6"/>
  <c r="R616" i="6" s="1"/>
  <c r="S616" i="6" s="1"/>
  <c r="O610" i="6"/>
  <c r="R610" i="6" s="1"/>
  <c r="S610" i="6" s="1"/>
  <c r="O604" i="6"/>
  <c r="R604" i="6" s="1"/>
  <c r="S604" i="6" s="1"/>
  <c r="O593" i="6"/>
  <c r="R593" i="6" s="1"/>
  <c r="S593" i="6" s="1"/>
  <c r="O581" i="6"/>
  <c r="R581" i="6" s="1"/>
  <c r="S581" i="6" s="1"/>
  <c r="O569" i="6"/>
  <c r="R569" i="6" s="1"/>
  <c r="S569" i="6" s="1"/>
  <c r="O557" i="6"/>
  <c r="R557" i="6" s="1"/>
  <c r="S557" i="6" s="1"/>
  <c r="O594" i="6"/>
  <c r="R594" i="6" s="1"/>
  <c r="S594" i="6" s="1"/>
  <c r="O582" i="6"/>
  <c r="R582" i="6" s="1"/>
  <c r="S582" i="6" s="1"/>
  <c r="O570" i="6"/>
  <c r="R570" i="6" s="1"/>
  <c r="S570" i="6" s="1"/>
  <c r="O558" i="6"/>
  <c r="R558" i="6" s="1"/>
  <c r="S558" i="6" s="1"/>
  <c r="O611" i="6"/>
  <c r="R611" i="6" s="1"/>
  <c r="S611" i="6" s="1"/>
  <c r="O605" i="6"/>
  <c r="R605" i="6" s="1"/>
  <c r="S605" i="6" s="1"/>
  <c r="O595" i="6"/>
  <c r="R595" i="6" s="1"/>
  <c r="S595" i="6" s="1"/>
  <c r="O583" i="6"/>
  <c r="R583" i="6" s="1"/>
  <c r="S583" i="6" s="1"/>
  <c r="O571" i="6"/>
  <c r="R571" i="6" s="1"/>
  <c r="S571" i="6" s="1"/>
  <c r="O559" i="6"/>
  <c r="R559" i="6" s="1"/>
  <c r="S559" i="6" s="1"/>
  <c r="O596" i="6"/>
  <c r="R596" i="6" s="1"/>
  <c r="S596" i="6" s="1"/>
  <c r="O584" i="6"/>
  <c r="R584" i="6" s="1"/>
  <c r="S584" i="6" s="1"/>
  <c r="O572" i="6"/>
  <c r="R572" i="6" s="1"/>
  <c r="S572" i="6" s="1"/>
  <c r="O560" i="6"/>
  <c r="R560" i="6" s="1"/>
  <c r="S560" i="6" s="1"/>
  <c r="O548" i="6"/>
  <c r="R548" i="6" s="1"/>
  <c r="S548" i="6" s="1"/>
  <c r="O547" i="6"/>
  <c r="R547" i="6" s="1"/>
  <c r="S547" i="6" s="1"/>
  <c r="O546" i="6"/>
  <c r="R546" i="6" s="1"/>
  <c r="S546" i="6" s="1"/>
  <c r="O545" i="6"/>
  <c r="R545" i="6" s="1"/>
  <c r="S545" i="6" s="1"/>
  <c r="O544" i="6"/>
  <c r="R544" i="6" s="1"/>
  <c r="S544" i="6" s="1"/>
  <c r="O543" i="6"/>
  <c r="R543" i="6" s="1"/>
  <c r="S543" i="6" s="1"/>
  <c r="O542" i="6"/>
  <c r="R542" i="6" s="1"/>
  <c r="S542" i="6" s="1"/>
  <c r="O541" i="6"/>
  <c r="R541" i="6" s="1"/>
  <c r="S541" i="6" s="1"/>
  <c r="O540" i="6"/>
  <c r="R540" i="6" s="1"/>
  <c r="S540" i="6" s="1"/>
  <c r="O539" i="6"/>
  <c r="R539" i="6" s="1"/>
  <c r="S539" i="6" s="1"/>
  <c r="O538" i="6"/>
  <c r="R538" i="6" s="1"/>
  <c r="S538" i="6" s="1"/>
  <c r="O537" i="6"/>
  <c r="R537" i="6" s="1"/>
  <c r="S537" i="6" s="1"/>
  <c r="O536" i="6"/>
  <c r="R536" i="6" s="1"/>
  <c r="S536" i="6" s="1"/>
  <c r="O535" i="6"/>
  <c r="R535" i="6" s="1"/>
  <c r="S535" i="6" s="1"/>
  <c r="O534" i="6"/>
  <c r="R534" i="6" s="1"/>
  <c r="S534" i="6" s="1"/>
  <c r="O533" i="6"/>
  <c r="R533" i="6" s="1"/>
  <c r="S533" i="6" s="1"/>
  <c r="O532" i="6"/>
  <c r="R532" i="6" s="1"/>
  <c r="S532" i="6" s="1"/>
  <c r="O531" i="6"/>
  <c r="R531" i="6" s="1"/>
  <c r="S531" i="6" s="1"/>
  <c r="O530" i="6"/>
  <c r="R530" i="6" s="1"/>
  <c r="S530" i="6" s="1"/>
  <c r="O529" i="6"/>
  <c r="R529" i="6" s="1"/>
  <c r="S529" i="6" s="1"/>
  <c r="O528" i="6"/>
  <c r="R528" i="6" s="1"/>
  <c r="S528" i="6" s="1"/>
  <c r="O527" i="6"/>
  <c r="R527" i="6" s="1"/>
  <c r="S527" i="6" s="1"/>
  <c r="O526" i="6"/>
  <c r="R526" i="6" s="1"/>
  <c r="S526" i="6" s="1"/>
  <c r="O525" i="6"/>
  <c r="R525" i="6" s="1"/>
  <c r="S525" i="6" s="1"/>
  <c r="O524" i="6"/>
  <c r="R524" i="6" s="1"/>
  <c r="S524" i="6" s="1"/>
  <c r="O523" i="6"/>
  <c r="R523" i="6" s="1"/>
  <c r="S523" i="6" s="1"/>
  <c r="O522" i="6"/>
  <c r="R522" i="6" s="1"/>
  <c r="S522" i="6" s="1"/>
  <c r="O521" i="6"/>
  <c r="R521" i="6" s="1"/>
  <c r="S521" i="6" s="1"/>
  <c r="O520" i="6"/>
  <c r="R520" i="6" s="1"/>
  <c r="S520" i="6" s="1"/>
  <c r="O519" i="6"/>
  <c r="R519" i="6" s="1"/>
  <c r="S519" i="6" s="1"/>
  <c r="O518" i="6"/>
  <c r="R518" i="6" s="1"/>
  <c r="S518" i="6" s="1"/>
  <c r="O517" i="6"/>
  <c r="R517" i="6" s="1"/>
  <c r="S517" i="6" s="1"/>
  <c r="O516" i="6"/>
  <c r="R516" i="6" s="1"/>
  <c r="S516" i="6" s="1"/>
  <c r="O515" i="6"/>
  <c r="R515" i="6" s="1"/>
  <c r="S515" i="6" s="1"/>
  <c r="O514" i="6"/>
  <c r="R514" i="6" s="1"/>
  <c r="S514" i="6" s="1"/>
  <c r="O513" i="6"/>
  <c r="R513" i="6" s="1"/>
  <c r="S513" i="6" s="1"/>
  <c r="O512" i="6"/>
  <c r="R512" i="6" s="1"/>
  <c r="S512" i="6" s="1"/>
  <c r="O511" i="6"/>
  <c r="R511" i="6" s="1"/>
  <c r="S511" i="6" s="1"/>
  <c r="O510" i="6"/>
  <c r="R510" i="6" s="1"/>
  <c r="S510" i="6" s="1"/>
  <c r="O509" i="6"/>
  <c r="R509" i="6" s="1"/>
  <c r="S509" i="6" s="1"/>
  <c r="O508" i="6"/>
  <c r="R508" i="6" s="1"/>
  <c r="S508" i="6" s="1"/>
  <c r="O507" i="6"/>
  <c r="R507" i="6" s="1"/>
  <c r="S507" i="6" s="1"/>
  <c r="O506" i="6"/>
  <c r="R506" i="6" s="1"/>
  <c r="S506" i="6" s="1"/>
  <c r="O505" i="6"/>
  <c r="R505" i="6" s="1"/>
  <c r="S505" i="6" s="1"/>
  <c r="O504" i="6"/>
  <c r="R504" i="6" s="1"/>
  <c r="S504" i="6" s="1"/>
  <c r="O503" i="6"/>
  <c r="R503" i="6" s="1"/>
  <c r="S503" i="6" s="1"/>
  <c r="O502" i="6"/>
  <c r="R502" i="6" s="1"/>
  <c r="S502" i="6" s="1"/>
  <c r="O501" i="6"/>
  <c r="R501" i="6" s="1"/>
  <c r="S501" i="6" s="1"/>
  <c r="O500" i="6"/>
  <c r="R500" i="6" s="1"/>
  <c r="S500" i="6" s="1"/>
  <c r="O499" i="6"/>
  <c r="R499" i="6" s="1"/>
  <c r="S499" i="6" s="1"/>
  <c r="O498" i="6"/>
  <c r="R498" i="6" s="1"/>
  <c r="S498" i="6" s="1"/>
  <c r="O497" i="6"/>
  <c r="R497" i="6" s="1"/>
  <c r="S497" i="6" s="1"/>
  <c r="O617" i="6"/>
  <c r="R617" i="6" s="1"/>
  <c r="S617" i="6" s="1"/>
  <c r="O612" i="6"/>
  <c r="R612" i="6" s="1"/>
  <c r="S612" i="6" s="1"/>
  <c r="O606" i="6"/>
  <c r="R606" i="6" s="1"/>
  <c r="S606" i="6" s="1"/>
  <c r="O597" i="6"/>
  <c r="R597" i="6" s="1"/>
  <c r="S597" i="6" s="1"/>
  <c r="O585" i="6"/>
  <c r="R585" i="6" s="1"/>
  <c r="S585" i="6" s="1"/>
  <c r="O573" i="6"/>
  <c r="R573" i="6" s="1"/>
  <c r="S573" i="6" s="1"/>
  <c r="O561" i="6"/>
  <c r="R561" i="6" s="1"/>
  <c r="S561" i="6" s="1"/>
  <c r="O549" i="6"/>
  <c r="R549" i="6" s="1"/>
  <c r="S549" i="6" s="1"/>
  <c r="O598" i="6"/>
  <c r="R598" i="6" s="1"/>
  <c r="S598" i="6" s="1"/>
  <c r="O586" i="6"/>
  <c r="R586" i="6" s="1"/>
  <c r="S586" i="6" s="1"/>
  <c r="O574" i="6"/>
  <c r="R574" i="6" s="1"/>
  <c r="S574" i="6" s="1"/>
  <c r="O562" i="6"/>
  <c r="R562" i="6" s="1"/>
  <c r="S562" i="6" s="1"/>
  <c r="O550" i="6"/>
  <c r="R550" i="6" s="1"/>
  <c r="S550" i="6" s="1"/>
  <c r="O613" i="6"/>
  <c r="R613" i="6" s="1"/>
  <c r="S613" i="6" s="1"/>
  <c r="O607" i="6"/>
  <c r="R607" i="6" s="1"/>
  <c r="S607" i="6" s="1"/>
  <c r="O599" i="6"/>
  <c r="R599" i="6" s="1"/>
  <c r="S599" i="6" s="1"/>
  <c r="O587" i="6"/>
  <c r="R587" i="6" s="1"/>
  <c r="S587" i="6" s="1"/>
  <c r="O575" i="6"/>
  <c r="R575" i="6" s="1"/>
  <c r="S575" i="6" s="1"/>
  <c r="O563" i="6"/>
  <c r="R563" i="6" s="1"/>
  <c r="S563" i="6" s="1"/>
  <c r="O551" i="6"/>
  <c r="R551" i="6" s="1"/>
  <c r="S551" i="6" s="1"/>
  <c r="O608" i="6"/>
  <c r="R608" i="6" s="1"/>
  <c r="S608" i="6" s="1"/>
  <c r="O601" i="6"/>
  <c r="R601" i="6" s="1"/>
  <c r="S601" i="6" s="1"/>
  <c r="O565" i="6"/>
  <c r="R565" i="6" s="1"/>
  <c r="S565" i="6" s="1"/>
  <c r="O495" i="6"/>
  <c r="R495" i="6" s="1"/>
  <c r="S495" i="6" s="1"/>
  <c r="O457" i="6"/>
  <c r="R457" i="6" s="1"/>
  <c r="S457" i="6" s="1"/>
  <c r="O445" i="6"/>
  <c r="R445" i="6" s="1"/>
  <c r="S445" i="6" s="1"/>
  <c r="O433" i="6"/>
  <c r="R433" i="6" s="1"/>
  <c r="S433" i="6" s="1"/>
  <c r="O421" i="6"/>
  <c r="R421" i="6" s="1"/>
  <c r="S421" i="6" s="1"/>
  <c r="O409" i="6"/>
  <c r="R409" i="6" s="1"/>
  <c r="S409" i="6" s="1"/>
  <c r="O397" i="6"/>
  <c r="R397" i="6" s="1"/>
  <c r="S397" i="6" s="1"/>
  <c r="O392" i="6"/>
  <c r="R392" i="6" s="1"/>
  <c r="S392" i="6" s="1"/>
  <c r="O389" i="6"/>
  <c r="R389" i="6" s="1"/>
  <c r="S389" i="6" s="1"/>
  <c r="O615" i="6"/>
  <c r="R615" i="6" s="1"/>
  <c r="S615" i="6" s="1"/>
  <c r="O578" i="6"/>
  <c r="R578" i="6" s="1"/>
  <c r="S578" i="6" s="1"/>
  <c r="O490" i="6"/>
  <c r="R490" i="6" s="1"/>
  <c r="S490" i="6" s="1"/>
  <c r="O462" i="6"/>
  <c r="R462" i="6" s="1"/>
  <c r="S462" i="6" s="1"/>
  <c r="O450" i="6"/>
  <c r="R450" i="6" s="1"/>
  <c r="S450" i="6" s="1"/>
  <c r="O438" i="6"/>
  <c r="R438" i="6" s="1"/>
  <c r="S438" i="6" s="1"/>
  <c r="O426" i="6"/>
  <c r="R426" i="6" s="1"/>
  <c r="S426" i="6" s="1"/>
  <c r="O414" i="6"/>
  <c r="R414" i="6" s="1"/>
  <c r="S414" i="6" s="1"/>
  <c r="O402" i="6"/>
  <c r="R402" i="6" s="1"/>
  <c r="S402" i="6" s="1"/>
  <c r="O386" i="6"/>
  <c r="R386" i="6" s="1"/>
  <c r="S386" i="6" s="1"/>
  <c r="O382" i="6"/>
  <c r="R382" i="6" s="1"/>
  <c r="S382" i="6" s="1"/>
  <c r="O378" i="6"/>
  <c r="R378" i="6" s="1"/>
  <c r="S378" i="6" s="1"/>
  <c r="O591" i="6"/>
  <c r="R591" i="6" s="1"/>
  <c r="S591" i="6" s="1"/>
  <c r="O555" i="6"/>
  <c r="R555" i="6" s="1"/>
  <c r="S555" i="6" s="1"/>
  <c r="O455" i="6"/>
  <c r="R455" i="6" s="1"/>
  <c r="S455" i="6" s="1"/>
  <c r="O443" i="6"/>
  <c r="R443" i="6" s="1"/>
  <c r="S443" i="6" s="1"/>
  <c r="O431" i="6"/>
  <c r="R431" i="6" s="1"/>
  <c r="S431" i="6" s="1"/>
  <c r="O419" i="6"/>
  <c r="R419" i="6" s="1"/>
  <c r="S419" i="6" s="1"/>
  <c r="O407" i="6"/>
  <c r="R407" i="6" s="1"/>
  <c r="S407" i="6" s="1"/>
  <c r="O395" i="6"/>
  <c r="R395" i="6" s="1"/>
  <c r="S395" i="6" s="1"/>
  <c r="O600" i="6"/>
  <c r="R600" i="6" s="1"/>
  <c r="S600" i="6" s="1"/>
  <c r="O564" i="6"/>
  <c r="R564" i="6" s="1"/>
  <c r="S564" i="6" s="1"/>
  <c r="O492" i="6"/>
  <c r="R492" i="6" s="1"/>
  <c r="S492" i="6" s="1"/>
  <c r="O460" i="6"/>
  <c r="R460" i="6" s="1"/>
  <c r="S460" i="6" s="1"/>
  <c r="O448" i="6"/>
  <c r="R448" i="6" s="1"/>
  <c r="S448" i="6" s="1"/>
  <c r="O436" i="6"/>
  <c r="R436" i="6" s="1"/>
  <c r="S436" i="6" s="1"/>
  <c r="O424" i="6"/>
  <c r="R424" i="6" s="1"/>
  <c r="S424" i="6" s="1"/>
  <c r="O412" i="6"/>
  <c r="R412" i="6" s="1"/>
  <c r="S412" i="6" s="1"/>
  <c r="O400" i="6"/>
  <c r="R400" i="6" s="1"/>
  <c r="S400" i="6" s="1"/>
  <c r="O577" i="6"/>
  <c r="R577" i="6" s="1"/>
  <c r="S577" i="6" s="1"/>
  <c r="O487" i="6"/>
  <c r="R487" i="6" s="1"/>
  <c r="S487" i="6" s="1"/>
  <c r="O485" i="6"/>
  <c r="R485" i="6" s="1"/>
  <c r="S485" i="6" s="1"/>
  <c r="O483" i="6"/>
  <c r="R483" i="6" s="1"/>
  <c r="S483" i="6" s="1"/>
  <c r="O481" i="6"/>
  <c r="R481" i="6" s="1"/>
  <c r="S481" i="6" s="1"/>
  <c r="O479" i="6"/>
  <c r="R479" i="6" s="1"/>
  <c r="S479" i="6" s="1"/>
  <c r="O477" i="6"/>
  <c r="R477" i="6" s="1"/>
  <c r="S477" i="6" s="1"/>
  <c r="O475" i="6"/>
  <c r="R475" i="6" s="1"/>
  <c r="S475" i="6" s="1"/>
  <c r="O473" i="6"/>
  <c r="R473" i="6" s="1"/>
  <c r="S473" i="6" s="1"/>
  <c r="O471" i="6"/>
  <c r="R471" i="6" s="1"/>
  <c r="S471" i="6" s="1"/>
  <c r="O469" i="6"/>
  <c r="R469" i="6" s="1"/>
  <c r="S469" i="6" s="1"/>
  <c r="O467" i="6"/>
  <c r="R467" i="6" s="1"/>
  <c r="S467" i="6" s="1"/>
  <c r="O465" i="6"/>
  <c r="R465" i="6" s="1"/>
  <c r="S465" i="6" s="1"/>
  <c r="O453" i="6"/>
  <c r="R453" i="6" s="1"/>
  <c r="S453" i="6" s="1"/>
  <c r="O441" i="6"/>
  <c r="R441" i="6" s="1"/>
  <c r="S441" i="6" s="1"/>
  <c r="O429" i="6"/>
  <c r="R429" i="6" s="1"/>
  <c r="S429" i="6" s="1"/>
  <c r="O417" i="6"/>
  <c r="R417" i="6" s="1"/>
  <c r="S417" i="6" s="1"/>
  <c r="O405" i="6"/>
  <c r="R405" i="6" s="1"/>
  <c r="S405" i="6" s="1"/>
  <c r="O393" i="6"/>
  <c r="R393" i="6" s="1"/>
  <c r="S393" i="6" s="1"/>
  <c r="O390" i="6"/>
  <c r="R390" i="6" s="1"/>
  <c r="S390" i="6" s="1"/>
  <c r="O387" i="6"/>
  <c r="R387" i="6" s="1"/>
  <c r="S387" i="6" s="1"/>
  <c r="O383" i="6"/>
  <c r="R383" i="6" s="1"/>
  <c r="S383" i="6" s="1"/>
  <c r="O379" i="6"/>
  <c r="R379" i="6" s="1"/>
  <c r="S379" i="6" s="1"/>
  <c r="O590" i="6"/>
  <c r="R590" i="6" s="1"/>
  <c r="S590" i="6" s="1"/>
  <c r="O554" i="6"/>
  <c r="R554" i="6" s="1"/>
  <c r="S554" i="6" s="1"/>
  <c r="O494" i="6"/>
  <c r="R494" i="6" s="1"/>
  <c r="S494" i="6" s="1"/>
  <c r="O458" i="6"/>
  <c r="R458" i="6" s="1"/>
  <c r="S458" i="6" s="1"/>
  <c r="O446" i="6"/>
  <c r="R446" i="6" s="1"/>
  <c r="S446" i="6" s="1"/>
  <c r="O434" i="6"/>
  <c r="R434" i="6" s="1"/>
  <c r="S434" i="6" s="1"/>
  <c r="O422" i="6"/>
  <c r="R422" i="6" s="1"/>
  <c r="S422" i="6" s="1"/>
  <c r="O410" i="6"/>
  <c r="R410" i="6" s="1"/>
  <c r="S410" i="6" s="1"/>
  <c r="O398" i="6"/>
  <c r="R398" i="6" s="1"/>
  <c r="S398" i="6" s="1"/>
  <c r="O603" i="6"/>
  <c r="R603" i="6" s="1"/>
  <c r="S603" i="6" s="1"/>
  <c r="O567" i="6"/>
  <c r="R567" i="6" s="1"/>
  <c r="S567" i="6" s="1"/>
  <c r="O489" i="6"/>
  <c r="R489" i="6" s="1"/>
  <c r="S489" i="6" s="1"/>
  <c r="O463" i="6"/>
  <c r="R463" i="6" s="1"/>
  <c r="S463" i="6" s="1"/>
  <c r="O451" i="6"/>
  <c r="R451" i="6" s="1"/>
  <c r="S451" i="6" s="1"/>
  <c r="O439" i="6"/>
  <c r="R439" i="6" s="1"/>
  <c r="S439" i="6" s="1"/>
  <c r="O427" i="6"/>
  <c r="R427" i="6" s="1"/>
  <c r="S427" i="6" s="1"/>
  <c r="O415" i="6"/>
  <c r="R415" i="6" s="1"/>
  <c r="S415" i="6" s="1"/>
  <c r="O403" i="6"/>
  <c r="R403" i="6" s="1"/>
  <c r="S403" i="6" s="1"/>
  <c r="O576" i="6"/>
  <c r="R576" i="6" s="1"/>
  <c r="S576" i="6" s="1"/>
  <c r="O496" i="6"/>
  <c r="R496" i="6" s="1"/>
  <c r="S496" i="6" s="1"/>
  <c r="O456" i="6"/>
  <c r="R456" i="6" s="1"/>
  <c r="S456" i="6" s="1"/>
  <c r="O444" i="6"/>
  <c r="R444" i="6" s="1"/>
  <c r="S444" i="6" s="1"/>
  <c r="O432" i="6"/>
  <c r="R432" i="6" s="1"/>
  <c r="S432" i="6" s="1"/>
  <c r="O420" i="6"/>
  <c r="R420" i="6" s="1"/>
  <c r="S420" i="6" s="1"/>
  <c r="O408" i="6"/>
  <c r="R408" i="6" s="1"/>
  <c r="S408" i="6" s="1"/>
  <c r="O396" i="6"/>
  <c r="R396" i="6" s="1"/>
  <c r="S396" i="6" s="1"/>
  <c r="O384" i="6"/>
  <c r="R384" i="6" s="1"/>
  <c r="S384" i="6" s="1"/>
  <c r="O380" i="6"/>
  <c r="R380" i="6" s="1"/>
  <c r="S380" i="6" s="1"/>
  <c r="O589" i="6"/>
  <c r="R589" i="6" s="1"/>
  <c r="S589" i="6" s="1"/>
  <c r="O553" i="6"/>
  <c r="R553" i="6" s="1"/>
  <c r="S553" i="6" s="1"/>
  <c r="O491" i="6"/>
  <c r="R491" i="6" s="1"/>
  <c r="S491" i="6" s="1"/>
  <c r="O461" i="6"/>
  <c r="R461" i="6" s="1"/>
  <c r="S461" i="6" s="1"/>
  <c r="O449" i="6"/>
  <c r="R449" i="6" s="1"/>
  <c r="S449" i="6" s="1"/>
  <c r="O437" i="6"/>
  <c r="R437" i="6" s="1"/>
  <c r="S437" i="6" s="1"/>
  <c r="O425" i="6"/>
  <c r="R425" i="6" s="1"/>
  <c r="S425" i="6" s="1"/>
  <c r="O413" i="6"/>
  <c r="R413" i="6" s="1"/>
  <c r="S413" i="6" s="1"/>
  <c r="O401" i="6"/>
  <c r="R401" i="6" s="1"/>
  <c r="S401" i="6" s="1"/>
  <c r="O391" i="6"/>
  <c r="R391" i="6" s="1"/>
  <c r="S391" i="6" s="1"/>
  <c r="O388" i="6"/>
  <c r="R388" i="6" s="1"/>
  <c r="S388" i="6" s="1"/>
  <c r="O1124" i="8"/>
  <c r="R1124" i="8" s="1"/>
  <c r="S1124" i="8" s="1"/>
  <c r="O1112" i="8"/>
  <c r="R1112" i="8" s="1"/>
  <c r="S1112" i="8" s="1"/>
  <c r="O1150" i="8"/>
  <c r="R1150" i="8" s="1"/>
  <c r="S1150" i="8" s="1"/>
  <c r="O1144" i="8"/>
  <c r="R1144" i="8" s="1"/>
  <c r="S1144" i="8" s="1"/>
  <c r="O1138" i="8"/>
  <c r="R1138" i="8" s="1"/>
  <c r="S1138" i="8" s="1"/>
  <c r="O1129" i="8"/>
  <c r="R1129" i="8" s="1"/>
  <c r="S1129" i="8" s="1"/>
  <c r="O1117" i="8"/>
  <c r="R1117" i="8" s="1"/>
  <c r="S1117" i="8" s="1"/>
  <c r="O1155" i="8"/>
  <c r="R1155" i="8" s="1"/>
  <c r="S1155" i="8" s="1"/>
  <c r="O1142" i="8"/>
  <c r="R1142" i="8" s="1"/>
  <c r="S1142" i="8" s="1"/>
  <c r="O1127" i="8"/>
  <c r="R1127" i="8" s="1"/>
  <c r="S1127" i="8" s="1"/>
  <c r="O1110" i="8"/>
  <c r="R1110" i="8" s="1"/>
  <c r="S1110" i="8" s="1"/>
  <c r="O1106" i="8"/>
  <c r="R1106" i="8" s="1"/>
  <c r="S1106" i="8" s="1"/>
  <c r="O1100" i="8"/>
  <c r="R1100" i="8" s="1"/>
  <c r="S1100" i="8" s="1"/>
  <c r="O1094" i="8"/>
  <c r="R1094" i="8" s="1"/>
  <c r="S1094" i="8" s="1"/>
  <c r="O1087" i="8"/>
  <c r="R1087" i="8" s="1"/>
  <c r="S1087" i="8" s="1"/>
  <c r="O1075" i="8"/>
  <c r="R1075" i="8" s="1"/>
  <c r="S1075" i="8" s="1"/>
  <c r="O1153" i="8"/>
  <c r="R1153" i="8" s="1"/>
  <c r="S1153" i="8" s="1"/>
  <c r="O1107" i="8"/>
  <c r="R1107" i="8" s="1"/>
  <c r="S1107" i="8" s="1"/>
  <c r="O1103" i="8"/>
  <c r="R1103" i="8" s="1"/>
  <c r="S1103" i="8" s="1"/>
  <c r="O1072" i="8"/>
  <c r="R1072" i="8" s="1"/>
  <c r="S1072" i="8" s="1"/>
  <c r="O1128" i="8"/>
  <c r="R1128" i="8" s="1"/>
  <c r="S1128" i="8" s="1"/>
  <c r="O1114" i="8"/>
  <c r="R1114" i="8" s="1"/>
  <c r="S1114" i="8" s="1"/>
  <c r="O1099" i="8"/>
  <c r="R1099" i="8" s="1"/>
  <c r="S1099" i="8" s="1"/>
  <c r="O1089" i="8"/>
  <c r="R1089" i="8" s="1"/>
  <c r="S1089" i="8" s="1"/>
  <c r="O1076" i="8"/>
  <c r="R1076" i="8" s="1"/>
  <c r="S1076" i="8" s="1"/>
  <c r="O1065" i="8"/>
  <c r="R1065" i="8" s="1"/>
  <c r="S1065" i="8" s="1"/>
  <c r="O1053" i="8"/>
  <c r="R1053" i="8" s="1"/>
  <c r="S1053" i="8" s="1"/>
  <c r="O1041" i="8"/>
  <c r="R1041" i="8" s="1"/>
  <c r="S1041" i="8" s="1"/>
  <c r="O1029" i="8"/>
  <c r="R1029" i="8" s="1"/>
  <c r="S1029" i="8" s="1"/>
  <c r="O1017" i="8"/>
  <c r="R1017" i="8" s="1"/>
  <c r="S1017" i="8" s="1"/>
  <c r="O1005" i="8"/>
  <c r="R1005" i="8" s="1"/>
  <c r="S1005" i="8" s="1"/>
  <c r="O993" i="8"/>
  <c r="R993" i="8" s="1"/>
  <c r="S993" i="8" s="1"/>
  <c r="O981" i="8"/>
  <c r="R981" i="8" s="1"/>
  <c r="S981" i="8" s="1"/>
  <c r="O1134" i="8"/>
  <c r="R1134" i="8" s="1"/>
  <c r="S1134" i="8" s="1"/>
  <c r="O1084" i="8"/>
  <c r="R1084" i="8" s="1"/>
  <c r="S1084" i="8" s="1"/>
  <c r="O1081" i="8"/>
  <c r="R1081" i="8" s="1"/>
  <c r="S1081" i="8" s="1"/>
  <c r="O1074" i="8"/>
  <c r="R1074" i="8" s="1"/>
  <c r="S1074" i="8" s="1"/>
  <c r="O1060" i="8"/>
  <c r="R1060" i="8" s="1"/>
  <c r="S1060" i="8" s="1"/>
  <c r="O1054" i="8"/>
  <c r="R1054" i="8" s="1"/>
  <c r="S1054" i="8" s="1"/>
  <c r="O1035" i="8"/>
  <c r="R1035" i="8" s="1"/>
  <c r="S1035" i="8" s="1"/>
  <c r="O1147" i="8"/>
  <c r="R1147" i="8" s="1"/>
  <c r="S1147" i="8" s="1"/>
  <c r="O1145" i="8"/>
  <c r="R1145" i="8" s="1"/>
  <c r="S1145" i="8" s="1"/>
  <c r="O1102" i="8"/>
  <c r="R1102" i="8" s="1"/>
  <c r="S1102" i="8" s="1"/>
  <c r="O1091" i="8"/>
  <c r="R1091" i="8" s="1"/>
  <c r="S1091" i="8" s="1"/>
  <c r="O1088" i="8"/>
  <c r="R1088" i="8" s="1"/>
  <c r="S1088" i="8" s="1"/>
  <c r="O1067" i="8"/>
  <c r="R1067" i="8" s="1"/>
  <c r="S1067" i="8" s="1"/>
  <c r="O1143" i="8"/>
  <c r="R1143" i="8" s="1"/>
  <c r="S1143" i="8" s="1"/>
  <c r="O1132" i="8"/>
  <c r="R1132" i="8" s="1"/>
  <c r="S1132" i="8" s="1"/>
  <c r="O1122" i="8"/>
  <c r="R1122" i="8" s="1"/>
  <c r="S1122" i="8" s="1"/>
  <c r="O1115" i="8"/>
  <c r="R1115" i="8" s="1"/>
  <c r="S1115" i="8" s="1"/>
  <c r="O1105" i="8"/>
  <c r="R1105" i="8" s="1"/>
  <c r="S1105" i="8" s="1"/>
  <c r="O1141" i="8"/>
  <c r="R1141" i="8" s="1"/>
  <c r="S1141" i="8" s="1"/>
  <c r="O1139" i="8"/>
  <c r="R1139" i="8" s="1"/>
  <c r="S1139" i="8" s="1"/>
  <c r="O1120" i="8"/>
  <c r="R1120" i="8" s="1"/>
  <c r="S1120" i="8" s="1"/>
  <c r="O1097" i="8"/>
  <c r="R1097" i="8" s="1"/>
  <c r="S1097" i="8" s="1"/>
  <c r="O1068" i="8"/>
  <c r="R1068" i="8" s="1"/>
  <c r="S1068" i="8" s="1"/>
  <c r="O1049" i="8"/>
  <c r="R1049" i="8" s="1"/>
  <c r="S1049" i="8" s="1"/>
  <c r="O1152" i="8"/>
  <c r="R1152" i="8" s="1"/>
  <c r="S1152" i="8" s="1"/>
  <c r="O1130" i="8"/>
  <c r="R1130" i="8" s="1"/>
  <c r="S1130" i="8" s="1"/>
  <c r="O1118" i="8"/>
  <c r="R1118" i="8" s="1"/>
  <c r="S1118" i="8" s="1"/>
  <c r="O1113" i="8"/>
  <c r="R1113" i="8" s="1"/>
  <c r="S1113" i="8" s="1"/>
  <c r="O1079" i="8"/>
  <c r="R1079" i="8" s="1"/>
  <c r="S1079" i="8" s="1"/>
  <c r="O1111" i="8"/>
  <c r="R1111" i="8" s="1"/>
  <c r="S1111" i="8" s="1"/>
  <c r="O1133" i="8"/>
  <c r="R1133" i="8" s="1"/>
  <c r="S1133" i="8" s="1"/>
  <c r="O1121" i="8"/>
  <c r="R1121" i="8" s="1"/>
  <c r="S1121" i="8" s="1"/>
  <c r="O1116" i="8"/>
  <c r="R1116" i="8" s="1"/>
  <c r="S1116" i="8" s="1"/>
  <c r="O1101" i="8"/>
  <c r="R1101" i="8" s="1"/>
  <c r="S1101" i="8" s="1"/>
  <c r="O1098" i="8"/>
  <c r="R1098" i="8" s="1"/>
  <c r="S1098" i="8" s="1"/>
  <c r="O1140" i="8"/>
  <c r="R1140" i="8" s="1"/>
  <c r="S1140" i="8" s="1"/>
  <c r="O1131" i="8"/>
  <c r="R1131" i="8" s="1"/>
  <c r="S1131" i="8" s="1"/>
  <c r="O1126" i="8"/>
  <c r="R1126" i="8" s="1"/>
  <c r="S1126" i="8" s="1"/>
  <c r="O1109" i="8"/>
  <c r="R1109" i="8" s="1"/>
  <c r="S1109" i="8" s="1"/>
  <c r="O1119" i="8"/>
  <c r="R1119" i="8" s="1"/>
  <c r="S1119" i="8" s="1"/>
  <c r="O1086" i="8"/>
  <c r="R1086" i="8" s="1"/>
  <c r="S1086" i="8" s="1"/>
  <c r="O1069" i="8"/>
  <c r="R1069" i="8" s="1"/>
  <c r="S1069" i="8" s="1"/>
  <c r="O1062" i="8"/>
  <c r="R1062" i="8" s="1"/>
  <c r="S1062" i="8" s="1"/>
  <c r="O1046" i="8"/>
  <c r="R1046" i="8" s="1"/>
  <c r="S1046" i="8" s="1"/>
  <c r="O1042" i="8"/>
  <c r="R1042" i="8" s="1"/>
  <c r="S1042" i="8" s="1"/>
  <c r="O1033" i="8"/>
  <c r="R1033" i="8" s="1"/>
  <c r="S1033" i="8" s="1"/>
  <c r="O1014" i="8"/>
  <c r="R1014" i="8" s="1"/>
  <c r="S1014" i="8" s="1"/>
  <c r="O1008" i="8"/>
  <c r="R1008" i="8" s="1"/>
  <c r="S1008" i="8" s="1"/>
  <c r="O989" i="8"/>
  <c r="R989" i="8" s="1"/>
  <c r="S989" i="8" s="1"/>
  <c r="O983" i="8"/>
  <c r="R983" i="8" s="1"/>
  <c r="S983" i="8" s="1"/>
  <c r="O1151" i="8"/>
  <c r="R1151" i="8" s="1"/>
  <c r="S1151" i="8" s="1"/>
  <c r="O1027" i="8"/>
  <c r="R1027" i="8" s="1"/>
  <c r="S1027" i="8" s="1"/>
  <c r="O1021" i="8"/>
  <c r="R1021" i="8" s="1"/>
  <c r="S1021" i="8" s="1"/>
  <c r="O1002" i="8"/>
  <c r="R1002" i="8" s="1"/>
  <c r="S1002" i="8" s="1"/>
  <c r="O996" i="8"/>
  <c r="R996" i="8" s="1"/>
  <c r="S996" i="8" s="1"/>
  <c r="O1108" i="8"/>
  <c r="R1108" i="8" s="1"/>
  <c r="S1108" i="8" s="1"/>
  <c r="O1104" i="8"/>
  <c r="R1104" i="8" s="1"/>
  <c r="S1104" i="8" s="1"/>
  <c r="O1073" i="8"/>
  <c r="R1073" i="8" s="1"/>
  <c r="S1073" i="8" s="1"/>
  <c r="O1071" i="8"/>
  <c r="R1071" i="8" s="1"/>
  <c r="S1071" i="8" s="1"/>
  <c r="O1050" i="8"/>
  <c r="R1050" i="8" s="1"/>
  <c r="S1050" i="8" s="1"/>
  <c r="O1038" i="8"/>
  <c r="R1038" i="8" s="1"/>
  <c r="S1038" i="8" s="1"/>
  <c r="O1015" i="8"/>
  <c r="R1015" i="8" s="1"/>
  <c r="S1015" i="8" s="1"/>
  <c r="O1009" i="8"/>
  <c r="R1009" i="8" s="1"/>
  <c r="S1009" i="8" s="1"/>
  <c r="O990" i="8"/>
  <c r="R990" i="8" s="1"/>
  <c r="S990" i="8" s="1"/>
  <c r="O984" i="8"/>
  <c r="R984" i="8" s="1"/>
  <c r="S984" i="8" s="1"/>
  <c r="O1123" i="8"/>
  <c r="R1123" i="8" s="1"/>
  <c r="S1123" i="8" s="1"/>
  <c r="O1057" i="8"/>
  <c r="R1057" i="8" s="1"/>
  <c r="S1057" i="8" s="1"/>
  <c r="O1043" i="8"/>
  <c r="R1043" i="8" s="1"/>
  <c r="S1043" i="8" s="1"/>
  <c r="O1034" i="8"/>
  <c r="R1034" i="8" s="1"/>
  <c r="S1034" i="8" s="1"/>
  <c r="O1028" i="8"/>
  <c r="R1028" i="8" s="1"/>
  <c r="S1028" i="8" s="1"/>
  <c r="O1022" i="8"/>
  <c r="R1022" i="8" s="1"/>
  <c r="S1022" i="8" s="1"/>
  <c r="O1077" i="8"/>
  <c r="R1077" i="8" s="1"/>
  <c r="S1077" i="8" s="1"/>
  <c r="O1063" i="8"/>
  <c r="R1063" i="8" s="1"/>
  <c r="S1063" i="8" s="1"/>
  <c r="O1047" i="8"/>
  <c r="R1047" i="8" s="1"/>
  <c r="S1047" i="8" s="1"/>
  <c r="O1149" i="8"/>
  <c r="R1149" i="8" s="1"/>
  <c r="S1149" i="8" s="1"/>
  <c r="O1039" i="8"/>
  <c r="R1039" i="8" s="1"/>
  <c r="S1039" i="8" s="1"/>
  <c r="O1023" i="8"/>
  <c r="R1023" i="8" s="1"/>
  <c r="S1023" i="8" s="1"/>
  <c r="O1137" i="8"/>
  <c r="R1137" i="8" s="1"/>
  <c r="S1137" i="8" s="1"/>
  <c r="O1096" i="8"/>
  <c r="R1096" i="8" s="1"/>
  <c r="S1096" i="8" s="1"/>
  <c r="O1093" i="8"/>
  <c r="R1093" i="8" s="1"/>
  <c r="S1093" i="8" s="1"/>
  <c r="O1090" i="8"/>
  <c r="R1090" i="8" s="1"/>
  <c r="S1090" i="8" s="1"/>
  <c r="O1085" i="8"/>
  <c r="R1085" i="8" s="1"/>
  <c r="S1085" i="8" s="1"/>
  <c r="O1083" i="8"/>
  <c r="R1083" i="8" s="1"/>
  <c r="S1083" i="8" s="1"/>
  <c r="O1051" i="8"/>
  <c r="R1051" i="8" s="1"/>
  <c r="S1051" i="8" s="1"/>
  <c r="O1154" i="8"/>
  <c r="R1154" i="8" s="1"/>
  <c r="S1154" i="8" s="1"/>
  <c r="O1148" i="8"/>
  <c r="R1148" i="8" s="1"/>
  <c r="S1148" i="8" s="1"/>
  <c r="O1019" i="8"/>
  <c r="R1019" i="8" s="1"/>
  <c r="S1019" i="8" s="1"/>
  <c r="O1006" i="8"/>
  <c r="R1006" i="8" s="1"/>
  <c r="S1006" i="8" s="1"/>
  <c r="O998" i="8"/>
  <c r="R998" i="8" s="1"/>
  <c r="S998" i="8" s="1"/>
  <c r="O995" i="8"/>
  <c r="R995" i="8" s="1"/>
  <c r="S995" i="8" s="1"/>
  <c r="O970" i="8"/>
  <c r="R970" i="8" s="1"/>
  <c r="S970" i="8" s="1"/>
  <c r="O958" i="8"/>
  <c r="R958" i="8" s="1"/>
  <c r="S958" i="8" s="1"/>
  <c r="O1136" i="8"/>
  <c r="R1136" i="8" s="1"/>
  <c r="S1136" i="8" s="1"/>
  <c r="O1095" i="8"/>
  <c r="R1095" i="8" s="1"/>
  <c r="S1095" i="8" s="1"/>
  <c r="O1082" i="8"/>
  <c r="R1082" i="8" s="1"/>
  <c r="S1082" i="8" s="1"/>
  <c r="O1059" i="8"/>
  <c r="R1059" i="8" s="1"/>
  <c r="S1059" i="8" s="1"/>
  <c r="O1055" i="8"/>
  <c r="R1055" i="8" s="1"/>
  <c r="S1055" i="8" s="1"/>
  <c r="O1052" i="8"/>
  <c r="R1052" i="8" s="1"/>
  <c r="S1052" i="8" s="1"/>
  <c r="O1026" i="8"/>
  <c r="R1026" i="8" s="1"/>
  <c r="S1026" i="8" s="1"/>
  <c r="O976" i="8"/>
  <c r="R976" i="8" s="1"/>
  <c r="S976" i="8" s="1"/>
  <c r="O971" i="8"/>
  <c r="R971" i="8" s="1"/>
  <c r="S971" i="8" s="1"/>
  <c r="O959" i="8"/>
  <c r="R959" i="8" s="1"/>
  <c r="S959" i="8" s="1"/>
  <c r="O1058" i="8"/>
  <c r="R1058" i="8" s="1"/>
  <c r="S1058" i="8" s="1"/>
  <c r="O1030" i="8"/>
  <c r="R1030" i="8" s="1"/>
  <c r="S1030" i="8" s="1"/>
  <c r="O980" i="8"/>
  <c r="R980" i="8" s="1"/>
  <c r="S980" i="8" s="1"/>
  <c r="O972" i="8"/>
  <c r="R972" i="8" s="1"/>
  <c r="S972" i="8" s="1"/>
  <c r="O960" i="8"/>
  <c r="R960" i="8" s="1"/>
  <c r="S960" i="8" s="1"/>
  <c r="O1135" i="8"/>
  <c r="R1135" i="8" s="1"/>
  <c r="S1135" i="8" s="1"/>
  <c r="O1066" i="8"/>
  <c r="R1066" i="8" s="1"/>
  <c r="S1066" i="8" s="1"/>
  <c r="O1048" i="8"/>
  <c r="R1048" i="8" s="1"/>
  <c r="S1048" i="8" s="1"/>
  <c r="O1012" i="8"/>
  <c r="R1012" i="8" s="1"/>
  <c r="S1012" i="8" s="1"/>
  <c r="O1004" i="8"/>
  <c r="R1004" i="8" s="1"/>
  <c r="S1004" i="8" s="1"/>
  <c r="O1001" i="8"/>
  <c r="R1001" i="8" s="1"/>
  <c r="S1001" i="8" s="1"/>
  <c r="O987" i="8"/>
  <c r="R987" i="8" s="1"/>
  <c r="S987" i="8" s="1"/>
  <c r="O961" i="8"/>
  <c r="R961" i="8" s="1"/>
  <c r="S961" i="8" s="1"/>
  <c r="O1070" i="8"/>
  <c r="R1070" i="8" s="1"/>
  <c r="S1070" i="8" s="1"/>
  <c r="O1040" i="8"/>
  <c r="R1040" i="8" s="1"/>
  <c r="S1040" i="8" s="1"/>
  <c r="O977" i="8"/>
  <c r="R977" i="8" s="1"/>
  <c r="S977" i="8" s="1"/>
  <c r="O973" i="8"/>
  <c r="R973" i="8" s="1"/>
  <c r="S973" i="8" s="1"/>
  <c r="O962" i="8"/>
  <c r="R962" i="8" s="1"/>
  <c r="S962" i="8" s="1"/>
  <c r="O1092" i="8"/>
  <c r="R1092" i="8" s="1"/>
  <c r="S1092" i="8" s="1"/>
  <c r="O1061" i="8"/>
  <c r="R1061" i="8" s="1"/>
  <c r="S1061" i="8" s="1"/>
  <c r="O1045" i="8"/>
  <c r="R1045" i="8" s="1"/>
  <c r="S1045" i="8" s="1"/>
  <c r="O1025" i="8"/>
  <c r="R1025" i="8" s="1"/>
  <c r="S1025" i="8" s="1"/>
  <c r="O1018" i="8"/>
  <c r="R1018" i="8" s="1"/>
  <c r="S1018" i="8" s="1"/>
  <c r="O1010" i="8"/>
  <c r="R1010" i="8" s="1"/>
  <c r="S1010" i="8" s="1"/>
  <c r="O1007" i="8"/>
  <c r="R1007" i="8" s="1"/>
  <c r="S1007" i="8" s="1"/>
  <c r="O999" i="8"/>
  <c r="R999" i="8" s="1"/>
  <c r="S999" i="8" s="1"/>
  <c r="O991" i="8"/>
  <c r="R991" i="8" s="1"/>
  <c r="S991" i="8" s="1"/>
  <c r="O963" i="8"/>
  <c r="R963" i="8" s="1"/>
  <c r="S963" i="8" s="1"/>
  <c r="O1080" i="8"/>
  <c r="R1080" i="8" s="1"/>
  <c r="S1080" i="8" s="1"/>
  <c r="O1032" i="8"/>
  <c r="R1032" i="8" s="1"/>
  <c r="S1032" i="8" s="1"/>
  <c r="O978" i="8"/>
  <c r="R978" i="8" s="1"/>
  <c r="S978" i="8" s="1"/>
  <c r="O1146" i="8"/>
  <c r="R1146" i="8" s="1"/>
  <c r="S1146" i="8" s="1"/>
  <c r="O1037" i="8"/>
  <c r="R1037" i="8" s="1"/>
  <c r="S1037" i="8" s="1"/>
  <c r="O1020" i="8"/>
  <c r="R1020" i="8" s="1"/>
  <c r="S1020" i="8" s="1"/>
  <c r="O997" i="8"/>
  <c r="R997" i="8" s="1"/>
  <c r="S997" i="8" s="1"/>
  <c r="O994" i="8"/>
  <c r="R994" i="8" s="1"/>
  <c r="S994" i="8" s="1"/>
  <c r="O988" i="8"/>
  <c r="R988" i="8" s="1"/>
  <c r="S988" i="8" s="1"/>
  <c r="O985" i="8"/>
  <c r="R985" i="8" s="1"/>
  <c r="S985" i="8" s="1"/>
  <c r="O1044" i="8"/>
  <c r="R1044" i="8" s="1"/>
  <c r="S1044" i="8" s="1"/>
  <c r="O1016" i="8"/>
  <c r="R1016" i="8" s="1"/>
  <c r="S1016" i="8" s="1"/>
  <c r="O966" i="8"/>
  <c r="R966" i="8" s="1"/>
  <c r="S966" i="8" s="1"/>
  <c r="O953" i="8"/>
  <c r="R953" i="8" s="1"/>
  <c r="S953" i="8" s="1"/>
  <c r="O939" i="8"/>
  <c r="R939" i="8" s="1"/>
  <c r="S939" i="8" s="1"/>
  <c r="O933" i="8"/>
  <c r="R933" i="8" s="1"/>
  <c r="S933" i="8" s="1"/>
  <c r="O927" i="8"/>
  <c r="R927" i="8" s="1"/>
  <c r="S927" i="8" s="1"/>
  <c r="O921" i="8"/>
  <c r="R921" i="8" s="1"/>
  <c r="S921" i="8" s="1"/>
  <c r="O915" i="8"/>
  <c r="R915" i="8" s="1"/>
  <c r="S915" i="8" s="1"/>
  <c r="O909" i="8"/>
  <c r="R909" i="8" s="1"/>
  <c r="S909" i="8" s="1"/>
  <c r="O903" i="8"/>
  <c r="R903" i="8" s="1"/>
  <c r="S903" i="8" s="1"/>
  <c r="O897" i="8"/>
  <c r="R897" i="8" s="1"/>
  <c r="S897" i="8" s="1"/>
  <c r="O891" i="8"/>
  <c r="R891" i="8" s="1"/>
  <c r="S891" i="8" s="1"/>
  <c r="O885" i="8"/>
  <c r="R885" i="8" s="1"/>
  <c r="S885" i="8" s="1"/>
  <c r="O1064" i="8"/>
  <c r="R1064" i="8" s="1"/>
  <c r="S1064" i="8" s="1"/>
  <c r="O955" i="8"/>
  <c r="R955" i="8" s="1"/>
  <c r="S955" i="8" s="1"/>
  <c r="O1078" i="8"/>
  <c r="R1078" i="8" s="1"/>
  <c r="S1078" i="8" s="1"/>
  <c r="O1036" i="8"/>
  <c r="R1036" i="8" s="1"/>
  <c r="S1036" i="8" s="1"/>
  <c r="O1011" i="8"/>
  <c r="R1011" i="8" s="1"/>
  <c r="S1011" i="8" s="1"/>
  <c r="O992" i="8"/>
  <c r="R992" i="8" s="1"/>
  <c r="S992" i="8" s="1"/>
  <c r="O968" i="8"/>
  <c r="R968" i="8" s="1"/>
  <c r="S968" i="8" s="1"/>
  <c r="O951" i="8"/>
  <c r="R951" i="8" s="1"/>
  <c r="S951" i="8" s="1"/>
  <c r="O945" i="8"/>
  <c r="R945" i="8" s="1"/>
  <c r="S945" i="8" s="1"/>
  <c r="O940" i="8"/>
  <c r="R940" i="8" s="1"/>
  <c r="S940" i="8" s="1"/>
  <c r="O934" i="8"/>
  <c r="R934" i="8" s="1"/>
  <c r="S934" i="8" s="1"/>
  <c r="O928" i="8"/>
  <c r="R928" i="8" s="1"/>
  <c r="S928" i="8" s="1"/>
  <c r="O922" i="8"/>
  <c r="R922" i="8" s="1"/>
  <c r="S922" i="8" s="1"/>
  <c r="O916" i="8"/>
  <c r="R916" i="8" s="1"/>
  <c r="S916" i="8" s="1"/>
  <c r="O910" i="8"/>
  <c r="R910" i="8" s="1"/>
  <c r="S910" i="8" s="1"/>
  <c r="O904" i="8"/>
  <c r="R904" i="8" s="1"/>
  <c r="S904" i="8" s="1"/>
  <c r="O898" i="8"/>
  <c r="R898" i="8" s="1"/>
  <c r="S898" i="8" s="1"/>
  <c r="O892" i="8"/>
  <c r="R892" i="8" s="1"/>
  <c r="S892" i="8" s="1"/>
  <c r="O886" i="8"/>
  <c r="R886" i="8" s="1"/>
  <c r="S886" i="8" s="1"/>
  <c r="O957" i="8"/>
  <c r="R957" i="8" s="1"/>
  <c r="S957" i="8" s="1"/>
  <c r="O979" i="8"/>
  <c r="R979" i="8" s="1"/>
  <c r="S979" i="8" s="1"/>
  <c r="O949" i="8"/>
  <c r="R949" i="8" s="1"/>
  <c r="S949" i="8" s="1"/>
  <c r="O941" i="8"/>
  <c r="R941" i="8" s="1"/>
  <c r="S941" i="8" s="1"/>
  <c r="O935" i="8"/>
  <c r="R935" i="8" s="1"/>
  <c r="S935" i="8" s="1"/>
  <c r="O929" i="8"/>
  <c r="R929" i="8" s="1"/>
  <c r="S929" i="8" s="1"/>
  <c r="O923" i="8"/>
  <c r="R923" i="8" s="1"/>
  <c r="S923" i="8" s="1"/>
  <c r="O917" i="8"/>
  <c r="R917" i="8" s="1"/>
  <c r="S917" i="8" s="1"/>
  <c r="O911" i="8"/>
  <c r="R911" i="8" s="1"/>
  <c r="S911" i="8" s="1"/>
  <c r="O905" i="8"/>
  <c r="R905" i="8" s="1"/>
  <c r="S905" i="8" s="1"/>
  <c r="O899" i="8"/>
  <c r="R899" i="8" s="1"/>
  <c r="S899" i="8" s="1"/>
  <c r="O893" i="8"/>
  <c r="R893" i="8" s="1"/>
  <c r="S893" i="8" s="1"/>
  <c r="O887" i="8"/>
  <c r="R887" i="8" s="1"/>
  <c r="S887" i="8" s="1"/>
  <c r="O982" i="8"/>
  <c r="R982" i="8" s="1"/>
  <c r="S982" i="8" s="1"/>
  <c r="O965" i="8"/>
  <c r="R965" i="8" s="1"/>
  <c r="S965" i="8" s="1"/>
  <c r="O946" i="8"/>
  <c r="R946" i="8" s="1"/>
  <c r="S946" i="8" s="1"/>
  <c r="O1125" i="8"/>
  <c r="R1125" i="8" s="1"/>
  <c r="S1125" i="8" s="1"/>
  <c r="O1000" i="8"/>
  <c r="R1000" i="8" s="1"/>
  <c r="S1000" i="8" s="1"/>
  <c r="O954" i="8"/>
  <c r="R954" i="8" s="1"/>
  <c r="S954" i="8" s="1"/>
  <c r="O942" i="8"/>
  <c r="R942" i="8" s="1"/>
  <c r="S942" i="8" s="1"/>
  <c r="O936" i="8"/>
  <c r="R936" i="8" s="1"/>
  <c r="S936" i="8" s="1"/>
  <c r="O930" i="8"/>
  <c r="R930" i="8" s="1"/>
  <c r="S930" i="8" s="1"/>
  <c r="O924" i="8"/>
  <c r="R924" i="8" s="1"/>
  <c r="S924" i="8" s="1"/>
  <c r="O918" i="8"/>
  <c r="R918" i="8" s="1"/>
  <c r="S918" i="8" s="1"/>
  <c r="O912" i="8"/>
  <c r="R912" i="8" s="1"/>
  <c r="S912" i="8" s="1"/>
  <c r="O906" i="8"/>
  <c r="R906" i="8" s="1"/>
  <c r="S906" i="8" s="1"/>
  <c r="O900" i="8"/>
  <c r="R900" i="8" s="1"/>
  <c r="S900" i="8" s="1"/>
  <c r="O986" i="8"/>
  <c r="R986" i="8" s="1"/>
  <c r="S986" i="8" s="1"/>
  <c r="O975" i="8"/>
  <c r="R975" i="8" s="1"/>
  <c r="S975" i="8" s="1"/>
  <c r="O967" i="8"/>
  <c r="R967" i="8" s="1"/>
  <c r="S967" i="8" s="1"/>
  <c r="O952" i="8"/>
  <c r="R952" i="8" s="1"/>
  <c r="S952" i="8" s="1"/>
  <c r="O1013" i="8"/>
  <c r="R1013" i="8" s="1"/>
  <c r="S1013" i="8" s="1"/>
  <c r="O956" i="8"/>
  <c r="R956" i="8" s="1"/>
  <c r="S956" i="8" s="1"/>
  <c r="O947" i="8"/>
  <c r="R947" i="8" s="1"/>
  <c r="S947" i="8" s="1"/>
  <c r="O943" i="8"/>
  <c r="R943" i="8" s="1"/>
  <c r="S943" i="8" s="1"/>
  <c r="O937" i="8"/>
  <c r="R937" i="8" s="1"/>
  <c r="S937" i="8" s="1"/>
  <c r="O931" i="8"/>
  <c r="R931" i="8" s="1"/>
  <c r="S931" i="8" s="1"/>
  <c r="O925" i="8"/>
  <c r="R925" i="8" s="1"/>
  <c r="S925" i="8" s="1"/>
  <c r="O919" i="8"/>
  <c r="R919" i="8" s="1"/>
  <c r="S919" i="8" s="1"/>
  <c r="O913" i="8"/>
  <c r="R913" i="8" s="1"/>
  <c r="S913" i="8" s="1"/>
  <c r="O907" i="8"/>
  <c r="R907" i="8" s="1"/>
  <c r="S907" i="8" s="1"/>
  <c r="O969" i="8"/>
  <c r="R969" i="8" s="1"/>
  <c r="S969" i="8" s="1"/>
  <c r="O883" i="8"/>
  <c r="R883" i="8" s="1"/>
  <c r="S883" i="8" s="1"/>
  <c r="O873" i="8"/>
  <c r="R873" i="8" s="1"/>
  <c r="S873" i="8" s="1"/>
  <c r="O926" i="8"/>
  <c r="R926" i="8" s="1"/>
  <c r="S926" i="8" s="1"/>
  <c r="O874" i="8"/>
  <c r="R874" i="8" s="1"/>
  <c r="S874" i="8" s="1"/>
  <c r="O901" i="8"/>
  <c r="R901" i="8" s="1"/>
  <c r="S901" i="8" s="1"/>
  <c r="O890" i="8"/>
  <c r="R890" i="8" s="1"/>
  <c r="S890" i="8" s="1"/>
  <c r="O888" i="8"/>
  <c r="R888" i="8" s="1"/>
  <c r="S888" i="8" s="1"/>
  <c r="O875" i="8"/>
  <c r="R875" i="8" s="1"/>
  <c r="S875" i="8" s="1"/>
  <c r="O950" i="8"/>
  <c r="R950" i="8" s="1"/>
  <c r="S950" i="8" s="1"/>
  <c r="O876" i="8"/>
  <c r="R876" i="8" s="1"/>
  <c r="S876" i="8" s="1"/>
  <c r="O920" i="8"/>
  <c r="R920" i="8" s="1"/>
  <c r="S920" i="8" s="1"/>
  <c r="O895" i="8"/>
  <c r="R895" i="8" s="1"/>
  <c r="S895" i="8" s="1"/>
  <c r="O877" i="8"/>
  <c r="R877" i="8" s="1"/>
  <c r="S877" i="8" s="1"/>
  <c r="O865" i="8"/>
  <c r="R865" i="8" s="1"/>
  <c r="S865" i="8" s="1"/>
  <c r="O944" i="8"/>
  <c r="R944" i="8" s="1"/>
  <c r="S944" i="8" s="1"/>
  <c r="O878" i="8"/>
  <c r="R878" i="8" s="1"/>
  <c r="S878" i="8" s="1"/>
  <c r="O866" i="8"/>
  <c r="R866" i="8" s="1"/>
  <c r="S866" i="8" s="1"/>
  <c r="O974" i="8"/>
  <c r="R974" i="8" s="1"/>
  <c r="S974" i="8" s="1"/>
  <c r="O884" i="8"/>
  <c r="R884" i="8" s="1"/>
  <c r="S884" i="8" s="1"/>
  <c r="O879" i="8"/>
  <c r="R879" i="8" s="1"/>
  <c r="S879" i="8" s="1"/>
  <c r="O867" i="8"/>
  <c r="R867" i="8" s="1"/>
  <c r="S867" i="8" s="1"/>
  <c r="O1031" i="8"/>
  <c r="R1031" i="8" s="1"/>
  <c r="S1031" i="8" s="1"/>
  <c r="O964" i="8"/>
  <c r="R964" i="8" s="1"/>
  <c r="S964" i="8" s="1"/>
  <c r="O938" i="8"/>
  <c r="R938" i="8" s="1"/>
  <c r="S938" i="8" s="1"/>
  <c r="O914" i="8"/>
  <c r="R914" i="8" s="1"/>
  <c r="S914" i="8" s="1"/>
  <c r="O880" i="8"/>
  <c r="R880" i="8" s="1"/>
  <c r="S880" i="8" s="1"/>
  <c r="O868" i="8"/>
  <c r="R868" i="8" s="1"/>
  <c r="S868" i="8" s="1"/>
  <c r="O881" i="8"/>
  <c r="R881" i="8" s="1"/>
  <c r="S881" i="8" s="1"/>
  <c r="O902" i="8"/>
  <c r="R902" i="8" s="1"/>
  <c r="S902" i="8" s="1"/>
  <c r="O896" i="8"/>
  <c r="R896" i="8" s="1"/>
  <c r="S896" i="8" s="1"/>
  <c r="O871" i="8"/>
  <c r="R871" i="8" s="1"/>
  <c r="S871" i="8" s="1"/>
  <c r="O1056" i="8"/>
  <c r="R1056" i="8" s="1"/>
  <c r="S1056" i="8" s="1"/>
  <c r="O948" i="8"/>
  <c r="R948" i="8" s="1"/>
  <c r="S948" i="8" s="1"/>
  <c r="O908" i="8"/>
  <c r="R908" i="8" s="1"/>
  <c r="S908" i="8" s="1"/>
  <c r="O889" i="8"/>
  <c r="R889" i="8" s="1"/>
  <c r="S889" i="8" s="1"/>
  <c r="O1024" i="8"/>
  <c r="R1024" i="8" s="1"/>
  <c r="S1024" i="8" s="1"/>
  <c r="O870" i="8"/>
  <c r="R870" i="8" s="1"/>
  <c r="S870" i="8" s="1"/>
  <c r="O932" i="8"/>
  <c r="R932" i="8" s="1"/>
  <c r="S932" i="8" s="1"/>
  <c r="O894" i="8"/>
  <c r="R894" i="8" s="1"/>
  <c r="S894" i="8" s="1"/>
  <c r="O869" i="8"/>
  <c r="R869" i="8" s="1"/>
  <c r="S869" i="8" s="1"/>
  <c r="O882" i="8"/>
  <c r="R882" i="8" s="1"/>
  <c r="S882" i="8" s="1"/>
  <c r="O1003" i="8"/>
  <c r="R1003" i="8" s="1"/>
  <c r="S1003" i="8" s="1"/>
  <c r="O872" i="8"/>
  <c r="R872" i="8" s="1"/>
  <c r="S872" i="8" s="1"/>
  <c r="O1096" i="6"/>
  <c r="R1096" i="6" s="1"/>
  <c r="S1096" i="6" s="1"/>
  <c r="O1084" i="6"/>
  <c r="R1084" i="6" s="1"/>
  <c r="S1084" i="6" s="1"/>
  <c r="O1072" i="6"/>
  <c r="R1072" i="6" s="1"/>
  <c r="S1072" i="6" s="1"/>
  <c r="O1060" i="6"/>
  <c r="R1060" i="6" s="1"/>
  <c r="S1060" i="6" s="1"/>
  <c r="O1048" i="6"/>
  <c r="R1048" i="6" s="1"/>
  <c r="S1048" i="6" s="1"/>
  <c r="O1038" i="6"/>
  <c r="R1038" i="6" s="1"/>
  <c r="S1038" i="6" s="1"/>
  <c r="O1034" i="6"/>
  <c r="R1034" i="6" s="1"/>
  <c r="S1034" i="6" s="1"/>
  <c r="O1030" i="6"/>
  <c r="R1030" i="6" s="1"/>
  <c r="S1030" i="6" s="1"/>
  <c r="O1026" i="6"/>
  <c r="R1026" i="6" s="1"/>
  <c r="S1026" i="6" s="1"/>
  <c r="O1021" i="6"/>
  <c r="R1021" i="6" s="1"/>
  <c r="S1021" i="6" s="1"/>
  <c r="O1015" i="6"/>
  <c r="R1015" i="6" s="1"/>
  <c r="S1015" i="6" s="1"/>
  <c r="O1009" i="6"/>
  <c r="R1009" i="6" s="1"/>
  <c r="S1009" i="6" s="1"/>
  <c r="O1003" i="6"/>
  <c r="R1003" i="6" s="1"/>
  <c r="S1003" i="6" s="1"/>
  <c r="O997" i="6"/>
  <c r="R997" i="6" s="1"/>
  <c r="S997" i="6" s="1"/>
  <c r="O991" i="6"/>
  <c r="R991" i="6" s="1"/>
  <c r="S991" i="6" s="1"/>
  <c r="O985" i="6"/>
  <c r="R985" i="6" s="1"/>
  <c r="S985" i="6" s="1"/>
  <c r="O979" i="6"/>
  <c r="R979" i="6" s="1"/>
  <c r="S979" i="6" s="1"/>
  <c r="O973" i="6"/>
  <c r="R973" i="6" s="1"/>
  <c r="S973" i="6" s="1"/>
  <c r="O967" i="6"/>
  <c r="R967" i="6" s="1"/>
  <c r="S967" i="6" s="1"/>
  <c r="O960" i="6"/>
  <c r="R960" i="6" s="1"/>
  <c r="S960" i="6" s="1"/>
  <c r="O959" i="6"/>
  <c r="R959" i="6" s="1"/>
  <c r="S959" i="6" s="1"/>
  <c r="O958" i="6"/>
  <c r="R958" i="6" s="1"/>
  <c r="S958" i="6" s="1"/>
  <c r="O957" i="6"/>
  <c r="R957" i="6" s="1"/>
  <c r="S957" i="6" s="1"/>
  <c r="O956" i="6"/>
  <c r="R956" i="6" s="1"/>
  <c r="S956" i="6" s="1"/>
  <c r="O955" i="6"/>
  <c r="R955" i="6" s="1"/>
  <c r="S955" i="6" s="1"/>
  <c r="O954" i="6"/>
  <c r="R954" i="6" s="1"/>
  <c r="S954" i="6" s="1"/>
  <c r="O953" i="6"/>
  <c r="R953" i="6" s="1"/>
  <c r="S953" i="6" s="1"/>
  <c r="O952" i="6"/>
  <c r="R952" i="6" s="1"/>
  <c r="S952" i="6" s="1"/>
  <c r="O951" i="6"/>
  <c r="R951" i="6" s="1"/>
  <c r="S951" i="6" s="1"/>
  <c r="O950" i="6"/>
  <c r="R950" i="6" s="1"/>
  <c r="S950" i="6" s="1"/>
  <c r="O949" i="6"/>
  <c r="R949" i="6" s="1"/>
  <c r="S949" i="6" s="1"/>
  <c r="O948" i="6"/>
  <c r="R948" i="6" s="1"/>
  <c r="S948" i="6" s="1"/>
  <c r="O947" i="6"/>
  <c r="R947" i="6" s="1"/>
  <c r="S947" i="6" s="1"/>
  <c r="O946" i="6"/>
  <c r="R946" i="6" s="1"/>
  <c r="S946" i="6" s="1"/>
  <c r="O945" i="6"/>
  <c r="R945" i="6" s="1"/>
  <c r="S945" i="6" s="1"/>
  <c r="O944" i="6"/>
  <c r="R944" i="6" s="1"/>
  <c r="S944" i="6" s="1"/>
  <c r="O943" i="6"/>
  <c r="R943" i="6" s="1"/>
  <c r="S943" i="6" s="1"/>
  <c r="O942" i="6"/>
  <c r="R942" i="6" s="1"/>
  <c r="S942" i="6" s="1"/>
  <c r="O941" i="6"/>
  <c r="R941" i="6" s="1"/>
  <c r="S941" i="6" s="1"/>
  <c r="O940" i="6"/>
  <c r="R940" i="6" s="1"/>
  <c r="S940" i="6" s="1"/>
  <c r="O939" i="6"/>
  <c r="R939" i="6" s="1"/>
  <c r="S939" i="6" s="1"/>
  <c r="O938" i="6"/>
  <c r="R938" i="6" s="1"/>
  <c r="S938" i="6" s="1"/>
  <c r="O937" i="6"/>
  <c r="R937" i="6" s="1"/>
  <c r="S937" i="6" s="1"/>
  <c r="O936" i="6"/>
  <c r="R936" i="6" s="1"/>
  <c r="S936" i="6" s="1"/>
  <c r="O935" i="6"/>
  <c r="R935" i="6" s="1"/>
  <c r="S935" i="6" s="1"/>
  <c r="O934" i="6"/>
  <c r="R934" i="6" s="1"/>
  <c r="S934" i="6" s="1"/>
  <c r="O933" i="6"/>
  <c r="R933" i="6" s="1"/>
  <c r="S933" i="6" s="1"/>
  <c r="O932" i="6"/>
  <c r="R932" i="6" s="1"/>
  <c r="S932" i="6" s="1"/>
  <c r="O931" i="6"/>
  <c r="R931" i="6" s="1"/>
  <c r="S931" i="6" s="1"/>
  <c r="O930" i="6"/>
  <c r="R930" i="6" s="1"/>
  <c r="S930" i="6" s="1"/>
  <c r="O929" i="6"/>
  <c r="R929" i="6" s="1"/>
  <c r="S929" i="6" s="1"/>
  <c r="O928" i="6"/>
  <c r="R928" i="6" s="1"/>
  <c r="S928" i="6" s="1"/>
  <c r="O927" i="6"/>
  <c r="R927" i="6" s="1"/>
  <c r="S927" i="6" s="1"/>
  <c r="O926" i="6"/>
  <c r="R926" i="6" s="1"/>
  <c r="S926" i="6" s="1"/>
  <c r="O925" i="6"/>
  <c r="R925" i="6" s="1"/>
  <c r="S925" i="6" s="1"/>
  <c r="O924" i="6"/>
  <c r="R924" i="6" s="1"/>
  <c r="S924" i="6" s="1"/>
  <c r="O923" i="6"/>
  <c r="R923" i="6" s="1"/>
  <c r="S923" i="6" s="1"/>
  <c r="O922" i="6"/>
  <c r="R922" i="6" s="1"/>
  <c r="S922" i="6" s="1"/>
  <c r="O921" i="6"/>
  <c r="R921" i="6" s="1"/>
  <c r="S921" i="6" s="1"/>
  <c r="O920" i="6"/>
  <c r="R920" i="6" s="1"/>
  <c r="S920" i="6" s="1"/>
  <c r="O919" i="6"/>
  <c r="R919" i="6" s="1"/>
  <c r="S919" i="6" s="1"/>
  <c r="O918" i="6"/>
  <c r="R918" i="6" s="1"/>
  <c r="S918" i="6" s="1"/>
  <c r="O1101" i="6"/>
  <c r="R1101" i="6" s="1"/>
  <c r="S1101" i="6" s="1"/>
  <c r="O1089" i="6"/>
  <c r="R1089" i="6" s="1"/>
  <c r="S1089" i="6" s="1"/>
  <c r="O1077" i="6"/>
  <c r="R1077" i="6" s="1"/>
  <c r="S1077" i="6" s="1"/>
  <c r="O1065" i="6"/>
  <c r="R1065" i="6" s="1"/>
  <c r="S1065" i="6" s="1"/>
  <c r="O1053" i="6"/>
  <c r="R1053" i="6" s="1"/>
  <c r="S1053" i="6" s="1"/>
  <c r="O1041" i="6"/>
  <c r="R1041" i="6" s="1"/>
  <c r="S1041" i="6" s="1"/>
  <c r="O961" i="6"/>
  <c r="R961" i="6" s="1"/>
  <c r="S961" i="6" s="1"/>
  <c r="O1102" i="6"/>
  <c r="R1102" i="6" s="1"/>
  <c r="S1102" i="6" s="1"/>
  <c r="O1090" i="6"/>
  <c r="R1090" i="6" s="1"/>
  <c r="S1090" i="6" s="1"/>
  <c r="O1078" i="6"/>
  <c r="R1078" i="6" s="1"/>
  <c r="S1078" i="6" s="1"/>
  <c r="O1066" i="6"/>
  <c r="R1066" i="6" s="1"/>
  <c r="S1066" i="6" s="1"/>
  <c r="O1054" i="6"/>
  <c r="R1054" i="6" s="1"/>
  <c r="S1054" i="6" s="1"/>
  <c r="O1042" i="6"/>
  <c r="R1042" i="6" s="1"/>
  <c r="S1042" i="6" s="1"/>
  <c r="O1036" i="6"/>
  <c r="R1036" i="6" s="1"/>
  <c r="S1036" i="6" s="1"/>
  <c r="O1032" i="6"/>
  <c r="R1032" i="6" s="1"/>
  <c r="S1032" i="6" s="1"/>
  <c r="O1028" i="6"/>
  <c r="R1028" i="6" s="1"/>
  <c r="S1028" i="6" s="1"/>
  <c r="O1024" i="6"/>
  <c r="R1024" i="6" s="1"/>
  <c r="S1024" i="6" s="1"/>
  <c r="O1018" i="6"/>
  <c r="R1018" i="6" s="1"/>
  <c r="S1018" i="6" s="1"/>
  <c r="O1012" i="6"/>
  <c r="R1012" i="6" s="1"/>
  <c r="S1012" i="6" s="1"/>
  <c r="O1006" i="6"/>
  <c r="R1006" i="6" s="1"/>
  <c r="S1006" i="6" s="1"/>
  <c r="O1000" i="6"/>
  <c r="R1000" i="6" s="1"/>
  <c r="S1000" i="6" s="1"/>
  <c r="O994" i="6"/>
  <c r="R994" i="6" s="1"/>
  <c r="S994" i="6" s="1"/>
  <c r="O988" i="6"/>
  <c r="R988" i="6" s="1"/>
  <c r="S988" i="6" s="1"/>
  <c r="O982" i="6"/>
  <c r="R982" i="6" s="1"/>
  <c r="S982" i="6" s="1"/>
  <c r="O976" i="6"/>
  <c r="R976" i="6" s="1"/>
  <c r="S976" i="6" s="1"/>
  <c r="O970" i="6"/>
  <c r="R970" i="6" s="1"/>
  <c r="S970" i="6" s="1"/>
  <c r="O964" i="6"/>
  <c r="R964" i="6" s="1"/>
  <c r="S964" i="6" s="1"/>
  <c r="O1087" i="6"/>
  <c r="R1087" i="6" s="1"/>
  <c r="S1087" i="6" s="1"/>
  <c r="O1071" i="6"/>
  <c r="R1071" i="6" s="1"/>
  <c r="S1071" i="6" s="1"/>
  <c r="O1062" i="6"/>
  <c r="R1062" i="6" s="1"/>
  <c r="S1062" i="6" s="1"/>
  <c r="O1039" i="6"/>
  <c r="R1039" i="6" s="1"/>
  <c r="S1039" i="6" s="1"/>
  <c r="O1020" i="6"/>
  <c r="R1020" i="6" s="1"/>
  <c r="S1020" i="6" s="1"/>
  <c r="O996" i="6"/>
  <c r="R996" i="6" s="1"/>
  <c r="S996" i="6" s="1"/>
  <c r="O972" i="6"/>
  <c r="R972" i="6" s="1"/>
  <c r="S972" i="6" s="1"/>
  <c r="O871" i="6"/>
  <c r="R871" i="6" s="1"/>
  <c r="S871" i="6" s="1"/>
  <c r="O1098" i="6"/>
  <c r="R1098" i="6" s="1"/>
  <c r="S1098" i="6" s="1"/>
  <c r="O1095" i="6"/>
  <c r="R1095" i="6" s="1"/>
  <c r="S1095" i="6" s="1"/>
  <c r="O1086" i="6"/>
  <c r="R1086" i="6" s="1"/>
  <c r="S1086" i="6" s="1"/>
  <c r="O1063" i="6"/>
  <c r="R1063" i="6" s="1"/>
  <c r="S1063" i="6" s="1"/>
  <c r="O1047" i="6"/>
  <c r="R1047" i="6" s="1"/>
  <c r="S1047" i="6" s="1"/>
  <c r="O1031" i="6"/>
  <c r="R1031" i="6" s="1"/>
  <c r="S1031" i="6" s="1"/>
  <c r="O1008" i="6"/>
  <c r="R1008" i="6" s="1"/>
  <c r="S1008" i="6" s="1"/>
  <c r="O984" i="6"/>
  <c r="R984" i="6" s="1"/>
  <c r="S984" i="6" s="1"/>
  <c r="O877" i="6"/>
  <c r="R877" i="6" s="1"/>
  <c r="S877" i="6" s="1"/>
  <c r="O865" i="6"/>
  <c r="R865" i="6" s="1"/>
  <c r="S865" i="6" s="1"/>
  <c r="O1144" i="6"/>
  <c r="R1144" i="6" s="1"/>
  <c r="S1144" i="6" s="1"/>
  <c r="O1137" i="6"/>
  <c r="R1137" i="6" s="1"/>
  <c r="S1137" i="6" s="1"/>
  <c r="O1130" i="6"/>
  <c r="R1130" i="6" s="1"/>
  <c r="S1130" i="6" s="1"/>
  <c r="O1112" i="6"/>
  <c r="R1112" i="6" s="1"/>
  <c r="S1112" i="6" s="1"/>
  <c r="O1105" i="6"/>
  <c r="R1105" i="6" s="1"/>
  <c r="S1105" i="6" s="1"/>
  <c r="O1037" i="6"/>
  <c r="R1037" i="6" s="1"/>
  <c r="S1037" i="6" s="1"/>
  <c r="O1005" i="6"/>
  <c r="R1005" i="6" s="1"/>
  <c r="S1005" i="6" s="1"/>
  <c r="O980" i="6"/>
  <c r="R980" i="6" s="1"/>
  <c r="S980" i="6" s="1"/>
  <c r="O909" i="6"/>
  <c r="R909" i="6" s="1"/>
  <c r="S909" i="6" s="1"/>
  <c r="O899" i="6"/>
  <c r="R899" i="6" s="1"/>
  <c r="S899" i="6" s="1"/>
  <c r="O886" i="6"/>
  <c r="R886" i="6" s="1"/>
  <c r="S886" i="6" s="1"/>
  <c r="O875" i="6"/>
  <c r="R875" i="6" s="1"/>
  <c r="S875" i="6" s="1"/>
  <c r="O1135" i="6"/>
  <c r="R1135" i="6" s="1"/>
  <c r="S1135" i="6" s="1"/>
  <c r="O1131" i="6"/>
  <c r="R1131" i="6" s="1"/>
  <c r="S1131" i="6" s="1"/>
  <c r="O1097" i="6"/>
  <c r="R1097" i="6" s="1"/>
  <c r="S1097" i="6" s="1"/>
  <c r="O1027" i="6"/>
  <c r="R1027" i="6" s="1"/>
  <c r="S1027" i="6" s="1"/>
  <c r="O989" i="6"/>
  <c r="R989" i="6" s="1"/>
  <c r="S989" i="6" s="1"/>
  <c r="O968" i="6"/>
  <c r="R968" i="6" s="1"/>
  <c r="S968" i="6" s="1"/>
  <c r="O966" i="6"/>
  <c r="R966" i="6" s="1"/>
  <c r="S966" i="6" s="1"/>
  <c r="O907" i="6"/>
  <c r="R907" i="6" s="1"/>
  <c r="S907" i="6" s="1"/>
  <c r="O896" i="6"/>
  <c r="R896" i="6" s="1"/>
  <c r="S896" i="6" s="1"/>
  <c r="O885" i="6"/>
  <c r="R885" i="6" s="1"/>
  <c r="S885" i="6" s="1"/>
  <c r="O876" i="6"/>
  <c r="R876" i="6" s="1"/>
  <c r="S876" i="6" s="1"/>
  <c r="O866" i="6"/>
  <c r="R866" i="6" s="1"/>
  <c r="S866" i="6" s="1"/>
  <c r="O1154" i="6"/>
  <c r="R1154" i="6" s="1"/>
  <c r="S1154" i="6" s="1"/>
  <c r="O1150" i="6"/>
  <c r="R1150" i="6" s="1"/>
  <c r="S1150" i="6" s="1"/>
  <c r="O1127" i="6"/>
  <c r="R1127" i="6" s="1"/>
  <c r="S1127" i="6" s="1"/>
  <c r="O1123" i="6"/>
  <c r="R1123" i="6" s="1"/>
  <c r="S1123" i="6" s="1"/>
  <c r="O1119" i="6"/>
  <c r="R1119" i="6" s="1"/>
  <c r="S1119" i="6" s="1"/>
  <c r="O1115" i="6"/>
  <c r="R1115" i="6" s="1"/>
  <c r="S1115" i="6" s="1"/>
  <c r="O1100" i="6"/>
  <c r="R1100" i="6" s="1"/>
  <c r="S1100" i="6" s="1"/>
  <c r="O1080" i="6"/>
  <c r="R1080" i="6" s="1"/>
  <c r="S1080" i="6" s="1"/>
  <c r="O1016" i="6"/>
  <c r="R1016" i="6" s="1"/>
  <c r="S1016" i="6" s="1"/>
  <c r="O1014" i="6"/>
  <c r="R1014" i="6" s="1"/>
  <c r="S1014" i="6" s="1"/>
  <c r="O995" i="6"/>
  <c r="R995" i="6" s="1"/>
  <c r="S995" i="6" s="1"/>
  <c r="O993" i="6"/>
  <c r="R993" i="6" s="1"/>
  <c r="S993" i="6" s="1"/>
  <c r="O974" i="6"/>
  <c r="R974" i="6" s="1"/>
  <c r="S974" i="6" s="1"/>
  <c r="O910" i="6"/>
  <c r="R910" i="6" s="1"/>
  <c r="S910" i="6" s="1"/>
  <c r="O888" i="6"/>
  <c r="R888" i="6" s="1"/>
  <c r="S888" i="6" s="1"/>
  <c r="O873" i="6"/>
  <c r="R873" i="6" s="1"/>
  <c r="S873" i="6" s="1"/>
  <c r="O1146" i="6"/>
  <c r="R1146" i="6" s="1"/>
  <c r="S1146" i="6" s="1"/>
  <c r="O1142" i="6"/>
  <c r="R1142" i="6" s="1"/>
  <c r="S1142" i="6" s="1"/>
  <c r="O1111" i="6"/>
  <c r="R1111" i="6" s="1"/>
  <c r="S1111" i="6" s="1"/>
  <c r="O1107" i="6"/>
  <c r="R1107" i="6" s="1"/>
  <c r="S1107" i="6" s="1"/>
  <c r="O1083" i="6"/>
  <c r="R1083" i="6" s="1"/>
  <c r="S1083" i="6" s="1"/>
  <c r="O1074" i="6"/>
  <c r="R1074" i="6" s="1"/>
  <c r="S1074" i="6" s="1"/>
  <c r="O1068" i="6"/>
  <c r="R1068" i="6" s="1"/>
  <c r="S1068" i="6" s="1"/>
  <c r="O1059" i="6"/>
  <c r="R1059" i="6" s="1"/>
  <c r="S1059" i="6" s="1"/>
  <c r="O1056" i="6"/>
  <c r="R1056" i="6" s="1"/>
  <c r="S1056" i="6" s="1"/>
  <c r="O1050" i="6"/>
  <c r="R1050" i="6" s="1"/>
  <c r="S1050" i="6" s="1"/>
  <c r="O1044" i="6"/>
  <c r="R1044" i="6" s="1"/>
  <c r="S1044" i="6" s="1"/>
  <c r="O1029" i="6"/>
  <c r="R1029" i="6" s="1"/>
  <c r="S1029" i="6" s="1"/>
  <c r="O1022" i="6"/>
  <c r="R1022" i="6" s="1"/>
  <c r="S1022" i="6" s="1"/>
  <c r="O999" i="6"/>
  <c r="R999" i="6" s="1"/>
  <c r="S999" i="6" s="1"/>
  <c r="O913" i="6"/>
  <c r="R913" i="6" s="1"/>
  <c r="S913" i="6" s="1"/>
  <c r="O891" i="6"/>
  <c r="R891" i="6" s="1"/>
  <c r="S891" i="6" s="1"/>
  <c r="O880" i="6"/>
  <c r="R880" i="6" s="1"/>
  <c r="S880" i="6" s="1"/>
  <c r="O1138" i="6"/>
  <c r="R1138" i="6" s="1"/>
  <c r="S1138" i="6" s="1"/>
  <c r="O1134" i="6"/>
  <c r="R1134" i="6" s="1"/>
  <c r="S1134" i="6" s="1"/>
  <c r="O1126" i="6"/>
  <c r="R1126" i="6" s="1"/>
  <c r="S1126" i="6" s="1"/>
  <c r="O1103" i="6"/>
  <c r="R1103" i="6" s="1"/>
  <c r="S1103" i="6" s="1"/>
  <c r="O1093" i="6"/>
  <c r="R1093" i="6" s="1"/>
  <c r="S1093" i="6" s="1"/>
  <c r="O1001" i="6"/>
  <c r="R1001" i="6" s="1"/>
  <c r="S1001" i="6" s="1"/>
  <c r="O978" i="6"/>
  <c r="R978" i="6" s="1"/>
  <c r="S978" i="6" s="1"/>
  <c r="O916" i="6"/>
  <c r="R916" i="6" s="1"/>
  <c r="S916" i="6" s="1"/>
  <c r="O902" i="6"/>
  <c r="R902" i="6" s="1"/>
  <c r="S902" i="6" s="1"/>
  <c r="O894" i="6"/>
  <c r="R894" i="6" s="1"/>
  <c r="S894" i="6" s="1"/>
  <c r="O883" i="6"/>
  <c r="R883" i="6" s="1"/>
  <c r="S883" i="6" s="1"/>
  <c r="O870" i="6"/>
  <c r="R870" i="6" s="1"/>
  <c r="S870" i="6" s="1"/>
  <c r="O867" i="6"/>
  <c r="R867" i="6" s="1"/>
  <c r="S867" i="6" s="1"/>
  <c r="O1153" i="6"/>
  <c r="R1153" i="6" s="1"/>
  <c r="S1153" i="6" s="1"/>
  <c r="O1122" i="6"/>
  <c r="R1122" i="6" s="1"/>
  <c r="S1122" i="6" s="1"/>
  <c r="O1118" i="6"/>
  <c r="R1118" i="6" s="1"/>
  <c r="S1118" i="6" s="1"/>
  <c r="O905" i="6"/>
  <c r="R905" i="6" s="1"/>
  <c r="S905" i="6" s="1"/>
  <c r="O897" i="6"/>
  <c r="R897" i="6" s="1"/>
  <c r="S897" i="6" s="1"/>
  <c r="O1141" i="6"/>
  <c r="R1141" i="6" s="1"/>
  <c r="S1141" i="6" s="1"/>
  <c r="O1152" i="6"/>
  <c r="R1152" i="6" s="1"/>
  <c r="S1152" i="6" s="1"/>
  <c r="O1148" i="6"/>
  <c r="R1148" i="6" s="1"/>
  <c r="S1148" i="6" s="1"/>
  <c r="O1076" i="6"/>
  <c r="R1076" i="6" s="1"/>
  <c r="S1076" i="6" s="1"/>
  <c r="O1051" i="6"/>
  <c r="R1051" i="6" s="1"/>
  <c r="S1051" i="6" s="1"/>
  <c r="O1040" i="6"/>
  <c r="R1040" i="6" s="1"/>
  <c r="S1040" i="6" s="1"/>
  <c r="O1017" i="6"/>
  <c r="R1017" i="6" s="1"/>
  <c r="S1017" i="6" s="1"/>
  <c r="O1010" i="6"/>
  <c r="R1010" i="6" s="1"/>
  <c r="S1010" i="6" s="1"/>
  <c r="O1139" i="6"/>
  <c r="R1139" i="6" s="1"/>
  <c r="S1139" i="6" s="1"/>
  <c r="O1110" i="6"/>
  <c r="R1110" i="6" s="1"/>
  <c r="S1110" i="6" s="1"/>
  <c r="O1092" i="6"/>
  <c r="R1092" i="6" s="1"/>
  <c r="S1092" i="6" s="1"/>
  <c r="O1055" i="6"/>
  <c r="R1055" i="6" s="1"/>
  <c r="S1055" i="6" s="1"/>
  <c r="O1013" i="6"/>
  <c r="R1013" i="6" s="1"/>
  <c r="S1013" i="6" s="1"/>
  <c r="O981" i="6"/>
  <c r="R981" i="6" s="1"/>
  <c r="S981" i="6" s="1"/>
  <c r="O1136" i="6"/>
  <c r="R1136" i="6" s="1"/>
  <c r="S1136" i="6" s="1"/>
  <c r="O1129" i="6"/>
  <c r="R1129" i="6" s="1"/>
  <c r="S1129" i="6" s="1"/>
  <c r="O1049" i="6"/>
  <c r="R1049" i="6" s="1"/>
  <c r="S1049" i="6" s="1"/>
  <c r="O1045" i="6"/>
  <c r="R1045" i="6" s="1"/>
  <c r="S1045" i="6" s="1"/>
  <c r="O1035" i="6"/>
  <c r="R1035" i="6" s="1"/>
  <c r="S1035" i="6" s="1"/>
  <c r="O1002" i="6"/>
  <c r="R1002" i="6" s="1"/>
  <c r="S1002" i="6" s="1"/>
  <c r="O998" i="6"/>
  <c r="R998" i="6" s="1"/>
  <c r="S998" i="6" s="1"/>
  <c r="O912" i="6"/>
  <c r="R912" i="6" s="1"/>
  <c r="S912" i="6" s="1"/>
  <c r="O904" i="6"/>
  <c r="R904" i="6" s="1"/>
  <c r="S904" i="6" s="1"/>
  <c r="O1155" i="6"/>
  <c r="R1155" i="6" s="1"/>
  <c r="S1155" i="6" s="1"/>
  <c r="O1145" i="6"/>
  <c r="R1145" i="6" s="1"/>
  <c r="S1145" i="6" s="1"/>
  <c r="O1075" i="6"/>
  <c r="R1075" i="6" s="1"/>
  <c r="S1075" i="6" s="1"/>
  <c r="O1064" i="6"/>
  <c r="R1064" i="6" s="1"/>
  <c r="S1064" i="6" s="1"/>
  <c r="O1023" i="6"/>
  <c r="R1023" i="6" s="1"/>
  <c r="S1023" i="6" s="1"/>
  <c r="O969" i="6"/>
  <c r="R969" i="6" s="1"/>
  <c r="S969" i="6" s="1"/>
  <c r="O962" i="6"/>
  <c r="R962" i="6" s="1"/>
  <c r="S962" i="6" s="1"/>
  <c r="O917" i="6"/>
  <c r="R917" i="6" s="1"/>
  <c r="S917" i="6" s="1"/>
  <c r="O906" i="6"/>
  <c r="R906" i="6" s="1"/>
  <c r="S906" i="6" s="1"/>
  <c r="O901" i="6"/>
  <c r="R901" i="6" s="1"/>
  <c r="S901" i="6" s="1"/>
  <c r="O893" i="6"/>
  <c r="R893" i="6" s="1"/>
  <c r="S893" i="6" s="1"/>
  <c r="O872" i="6"/>
  <c r="R872" i="6" s="1"/>
  <c r="S872" i="6" s="1"/>
  <c r="O1116" i="6"/>
  <c r="R1116" i="6" s="1"/>
  <c r="S1116" i="6" s="1"/>
  <c r="O1109" i="6"/>
  <c r="R1109" i="6" s="1"/>
  <c r="S1109" i="6" s="1"/>
  <c r="O1091" i="6"/>
  <c r="R1091" i="6" s="1"/>
  <c r="S1091" i="6" s="1"/>
  <c r="O1085" i="6"/>
  <c r="R1085" i="6" s="1"/>
  <c r="S1085" i="6" s="1"/>
  <c r="O1079" i="6"/>
  <c r="R1079" i="6" s="1"/>
  <c r="S1079" i="6" s="1"/>
  <c r="O1058" i="6"/>
  <c r="R1058" i="6" s="1"/>
  <c r="S1058" i="6" s="1"/>
  <c r="O1019" i="6"/>
  <c r="R1019" i="6" s="1"/>
  <c r="S1019" i="6" s="1"/>
  <c r="O987" i="6"/>
  <c r="R987" i="6" s="1"/>
  <c r="S987" i="6" s="1"/>
  <c r="O965" i="6"/>
  <c r="R965" i="6" s="1"/>
  <c r="S965" i="6" s="1"/>
  <c r="O914" i="6"/>
  <c r="R914" i="6" s="1"/>
  <c r="S914" i="6" s="1"/>
  <c r="O903" i="6"/>
  <c r="R903" i="6" s="1"/>
  <c r="S903" i="6" s="1"/>
  <c r="O898" i="6"/>
  <c r="R898" i="6" s="1"/>
  <c r="S898" i="6" s="1"/>
  <c r="O890" i="6"/>
  <c r="R890" i="6" s="1"/>
  <c r="S890" i="6" s="1"/>
  <c r="O882" i="6"/>
  <c r="R882" i="6" s="1"/>
  <c r="S882" i="6" s="1"/>
  <c r="O874" i="6"/>
  <c r="R874" i="6" s="1"/>
  <c r="S874" i="6" s="1"/>
  <c r="O1128" i="6"/>
  <c r="R1128" i="6" s="1"/>
  <c r="S1128" i="6" s="1"/>
  <c r="O1121" i="6"/>
  <c r="R1121" i="6" s="1"/>
  <c r="S1121" i="6" s="1"/>
  <c r="O1114" i="6"/>
  <c r="R1114" i="6" s="1"/>
  <c r="S1114" i="6" s="1"/>
  <c r="O1069" i="6"/>
  <c r="R1069" i="6" s="1"/>
  <c r="S1069" i="6" s="1"/>
  <c r="O1043" i="6"/>
  <c r="R1043" i="6" s="1"/>
  <c r="S1043" i="6" s="1"/>
  <c r="O990" i="6"/>
  <c r="R990" i="6" s="1"/>
  <c r="S990" i="6" s="1"/>
  <c r="O986" i="6"/>
  <c r="R986" i="6" s="1"/>
  <c r="S986" i="6" s="1"/>
  <c r="O983" i="6"/>
  <c r="R983" i="6" s="1"/>
  <c r="S983" i="6" s="1"/>
  <c r="O911" i="6"/>
  <c r="R911" i="6" s="1"/>
  <c r="S911" i="6" s="1"/>
  <c r="O900" i="6"/>
  <c r="R900" i="6" s="1"/>
  <c r="S900" i="6" s="1"/>
  <c r="O895" i="6"/>
  <c r="R895" i="6" s="1"/>
  <c r="S895" i="6" s="1"/>
  <c r="O887" i="6"/>
  <c r="R887" i="6" s="1"/>
  <c r="S887" i="6" s="1"/>
  <c r="O1108" i="6"/>
  <c r="R1108" i="6" s="1"/>
  <c r="S1108" i="6" s="1"/>
  <c r="O1073" i="6"/>
  <c r="R1073" i="6" s="1"/>
  <c r="S1073" i="6" s="1"/>
  <c r="O1011" i="6"/>
  <c r="R1011" i="6" s="1"/>
  <c r="S1011" i="6" s="1"/>
  <c r="O908" i="6"/>
  <c r="R908" i="6" s="1"/>
  <c r="S908" i="6" s="1"/>
  <c r="O892" i="6"/>
  <c r="R892" i="6" s="1"/>
  <c r="S892" i="6" s="1"/>
  <c r="O884" i="6"/>
  <c r="R884" i="6" s="1"/>
  <c r="S884" i="6" s="1"/>
  <c r="O879" i="6"/>
  <c r="R879" i="6" s="1"/>
  <c r="S879" i="6" s="1"/>
  <c r="O1143" i="6"/>
  <c r="R1143" i="6" s="1"/>
  <c r="S1143" i="6" s="1"/>
  <c r="O1133" i="6"/>
  <c r="R1133" i="6" s="1"/>
  <c r="S1133" i="6" s="1"/>
  <c r="O1052" i="6"/>
  <c r="R1052" i="6" s="1"/>
  <c r="S1052" i="6" s="1"/>
  <c r="O1007" i="6"/>
  <c r="R1007" i="6" s="1"/>
  <c r="S1007" i="6" s="1"/>
  <c r="O1004" i="6"/>
  <c r="R1004" i="6" s="1"/>
  <c r="S1004" i="6" s="1"/>
  <c r="O975" i="6"/>
  <c r="R975" i="6" s="1"/>
  <c r="S975" i="6" s="1"/>
  <c r="O889" i="6"/>
  <c r="R889" i="6" s="1"/>
  <c r="S889" i="6" s="1"/>
  <c r="O881" i="6"/>
  <c r="R881" i="6" s="1"/>
  <c r="S881" i="6" s="1"/>
  <c r="O869" i="6"/>
  <c r="R869" i="6" s="1"/>
  <c r="S869" i="6" s="1"/>
  <c r="O1132" i="6"/>
  <c r="R1132" i="6" s="1"/>
  <c r="S1132" i="6" s="1"/>
  <c r="O1094" i="6"/>
  <c r="R1094" i="6" s="1"/>
  <c r="S1094" i="6" s="1"/>
  <c r="O1061" i="6"/>
  <c r="R1061" i="6" s="1"/>
  <c r="S1061" i="6" s="1"/>
  <c r="O977" i="6"/>
  <c r="R977" i="6" s="1"/>
  <c r="S977" i="6" s="1"/>
  <c r="O1151" i="6"/>
  <c r="R1151" i="6" s="1"/>
  <c r="S1151" i="6" s="1"/>
  <c r="O1106" i="6"/>
  <c r="R1106" i="6" s="1"/>
  <c r="S1106" i="6" s="1"/>
  <c r="O1088" i="6"/>
  <c r="R1088" i="6" s="1"/>
  <c r="S1088" i="6" s="1"/>
  <c r="O1057" i="6"/>
  <c r="R1057" i="6" s="1"/>
  <c r="S1057" i="6" s="1"/>
  <c r="O878" i="6"/>
  <c r="R878" i="6" s="1"/>
  <c r="S878" i="6" s="1"/>
  <c r="O1149" i="6"/>
  <c r="R1149" i="6" s="1"/>
  <c r="S1149" i="6" s="1"/>
  <c r="O1125" i="6"/>
  <c r="R1125" i="6" s="1"/>
  <c r="S1125" i="6" s="1"/>
  <c r="O963" i="6"/>
  <c r="R963" i="6" s="1"/>
  <c r="S963" i="6" s="1"/>
  <c r="O1147" i="6"/>
  <c r="R1147" i="6" s="1"/>
  <c r="S1147" i="6" s="1"/>
  <c r="O1124" i="6"/>
  <c r="R1124" i="6" s="1"/>
  <c r="S1124" i="6" s="1"/>
  <c r="O1104" i="6"/>
  <c r="R1104" i="6" s="1"/>
  <c r="S1104" i="6" s="1"/>
  <c r="O1070" i="6"/>
  <c r="R1070" i="6" s="1"/>
  <c r="S1070" i="6" s="1"/>
  <c r="O1120" i="6"/>
  <c r="R1120" i="6" s="1"/>
  <c r="S1120" i="6" s="1"/>
  <c r="O971" i="6"/>
  <c r="R971" i="6" s="1"/>
  <c r="S971" i="6" s="1"/>
  <c r="O1140" i="6"/>
  <c r="R1140" i="6" s="1"/>
  <c r="S1140" i="6" s="1"/>
  <c r="O1099" i="6"/>
  <c r="R1099" i="6" s="1"/>
  <c r="S1099" i="6" s="1"/>
  <c r="O1082" i="6"/>
  <c r="R1082" i="6" s="1"/>
  <c r="S1082" i="6" s="1"/>
  <c r="O1067" i="6"/>
  <c r="R1067" i="6" s="1"/>
  <c r="S1067" i="6" s="1"/>
  <c r="O1046" i="6"/>
  <c r="R1046" i="6" s="1"/>
  <c r="S1046" i="6" s="1"/>
  <c r="O868" i="6"/>
  <c r="R868" i="6" s="1"/>
  <c r="S868" i="6" s="1"/>
  <c r="O1081" i="6"/>
  <c r="R1081" i="6" s="1"/>
  <c r="S1081" i="6" s="1"/>
  <c r="O915" i="6"/>
  <c r="R915" i="6" s="1"/>
  <c r="S915" i="6" s="1"/>
  <c r="O1033" i="6"/>
  <c r="R1033" i="6" s="1"/>
  <c r="S1033" i="6" s="1"/>
  <c r="O1025" i="6"/>
  <c r="R1025" i="6" s="1"/>
  <c r="S1025" i="6" s="1"/>
  <c r="O992" i="6"/>
  <c r="R992" i="6" s="1"/>
  <c r="S992" i="6" s="1"/>
  <c r="O1117" i="6"/>
  <c r="R1117" i="6" s="1"/>
  <c r="S1117" i="6" s="1"/>
  <c r="O1113" i="6"/>
  <c r="R1113" i="6" s="1"/>
  <c r="S1113" i="6" s="1"/>
  <c r="H266" i="8"/>
  <c r="K266" i="8" s="1"/>
  <c r="L266" i="8" s="1"/>
  <c r="H265" i="8"/>
  <c r="K265" i="8" s="1"/>
  <c r="L265" i="8" s="1"/>
  <c r="H264" i="8"/>
  <c r="K264" i="8" s="1"/>
  <c r="L264" i="8" s="1"/>
  <c r="H263" i="8"/>
  <c r="K263" i="8" s="1"/>
  <c r="L263" i="8" s="1"/>
  <c r="H262" i="8"/>
  <c r="K262" i="8" s="1"/>
  <c r="L262" i="8" s="1"/>
  <c r="H261" i="8"/>
  <c r="K261" i="8" s="1"/>
  <c r="L261" i="8" s="1"/>
  <c r="H260" i="8"/>
  <c r="K260" i="8" s="1"/>
  <c r="L260" i="8" s="1"/>
  <c r="H259" i="8"/>
  <c r="K259" i="8" s="1"/>
  <c r="L259" i="8" s="1"/>
  <c r="H257" i="8"/>
  <c r="K257" i="8" s="1"/>
  <c r="L257" i="8" s="1"/>
  <c r="H258" i="8"/>
  <c r="K258" i="8" s="1"/>
  <c r="L258" i="8" s="1"/>
  <c r="AC12" i="4"/>
  <c r="AD12" i="4" s="1"/>
  <c r="J15" i="4"/>
  <c r="AL20" i="4"/>
  <c r="AM20" i="4" s="1"/>
  <c r="H9" i="8"/>
  <c r="K9" i="8" s="1"/>
  <c r="L9" i="8" s="1"/>
  <c r="H8" i="8"/>
  <c r="K8" i="8" s="1"/>
  <c r="L8" i="8" s="1"/>
  <c r="H7" i="8"/>
  <c r="K7" i="8" s="1"/>
  <c r="L7" i="8" s="1"/>
  <c r="H6" i="8"/>
  <c r="K6" i="8" s="1"/>
  <c r="L6" i="8" s="1"/>
  <c r="H5" i="8"/>
  <c r="K5" i="8" s="1"/>
  <c r="L5" i="8" s="1"/>
  <c r="H4" i="8"/>
  <c r="K4" i="8" s="1"/>
  <c r="L4" i="8" s="1"/>
  <c r="H3" i="8"/>
  <c r="K3" i="8" s="1"/>
  <c r="L3" i="8" s="1"/>
  <c r="H6" i="6"/>
  <c r="K6" i="6" s="1"/>
  <c r="L6" i="6" s="1"/>
  <c r="V12" i="6"/>
  <c r="Y12" i="6" s="1"/>
  <c r="Z12" i="6" s="1"/>
  <c r="O15" i="6"/>
  <c r="R15" i="6" s="1"/>
  <c r="S15" i="6" s="1"/>
  <c r="H18" i="6"/>
  <c r="K18" i="6" s="1"/>
  <c r="L18" i="6" s="1"/>
  <c r="AC21" i="6"/>
  <c r="AF21" i="6" s="1"/>
  <c r="AG21" i="6" s="1"/>
  <c r="V24" i="6"/>
  <c r="Y24" i="6" s="1"/>
  <c r="Z24" i="6" s="1"/>
  <c r="V36" i="6"/>
  <c r="Y36" i="6" s="1"/>
  <c r="Z36" i="6" s="1"/>
  <c r="V48" i="6"/>
  <c r="Y48" i="6" s="1"/>
  <c r="Z48" i="6" s="1"/>
  <c r="H54" i="6"/>
  <c r="K54" i="6" s="1"/>
  <c r="L54" i="6" s="1"/>
  <c r="V60" i="6"/>
  <c r="Y60" i="6" s="1"/>
  <c r="Z60" i="6" s="1"/>
  <c r="H66" i="6"/>
  <c r="K66" i="6" s="1"/>
  <c r="L66" i="6" s="1"/>
  <c r="H78" i="6"/>
  <c r="K78" i="6" s="1"/>
  <c r="L78" i="6" s="1"/>
  <c r="H90" i="6"/>
  <c r="K90" i="6" s="1"/>
  <c r="L90" i="6" s="1"/>
  <c r="H102" i="6"/>
  <c r="K102" i="6" s="1"/>
  <c r="L102" i="6" s="1"/>
  <c r="H114" i="6"/>
  <c r="K114" i="6" s="1"/>
  <c r="L114" i="6" s="1"/>
  <c r="H126" i="6"/>
  <c r="K126" i="6" s="1"/>
  <c r="L126" i="6" s="1"/>
  <c r="H157" i="6"/>
  <c r="K157" i="6" s="1"/>
  <c r="L157" i="6" s="1"/>
  <c r="H173" i="6"/>
  <c r="K173" i="6" s="1"/>
  <c r="L173" i="6" s="1"/>
  <c r="V179" i="6"/>
  <c r="Y179" i="6" s="1"/>
  <c r="Z179" i="6" s="1"/>
  <c r="O192" i="6"/>
  <c r="R192" i="6" s="1"/>
  <c r="S192" i="6" s="1"/>
  <c r="O196" i="6"/>
  <c r="R196" i="6" s="1"/>
  <c r="S196" i="6" s="1"/>
  <c r="H202" i="6"/>
  <c r="K202" i="6" s="1"/>
  <c r="L202" i="6" s="1"/>
  <c r="H209" i="6"/>
  <c r="K209" i="6" s="1"/>
  <c r="L209" i="6" s="1"/>
  <c r="H226" i="6"/>
  <c r="K226" i="6" s="1"/>
  <c r="L226" i="6" s="1"/>
  <c r="O229" i="6"/>
  <c r="R229" i="6" s="1"/>
  <c r="S229" i="6" s="1"/>
  <c r="H231" i="6"/>
  <c r="K231" i="6" s="1"/>
  <c r="L231" i="6" s="1"/>
  <c r="O247" i="6"/>
  <c r="R247" i="6" s="1"/>
  <c r="S247" i="6" s="1"/>
  <c r="O252" i="6"/>
  <c r="R252" i="6" s="1"/>
  <c r="S252" i="6" s="1"/>
  <c r="AC335" i="6"/>
  <c r="AF335" i="6" s="1"/>
  <c r="AG335" i="6" s="1"/>
  <c r="V357" i="6"/>
  <c r="Y357" i="6" s="1"/>
  <c r="Z357" i="6" s="1"/>
  <c r="AC382" i="6"/>
  <c r="AF382" i="6" s="1"/>
  <c r="AG382" i="6" s="1"/>
  <c r="H388" i="6"/>
  <c r="K388" i="6" s="1"/>
  <c r="L388" i="6" s="1"/>
  <c r="O394" i="6"/>
  <c r="R394" i="6" s="1"/>
  <c r="S394" i="6" s="1"/>
  <c r="H401" i="6"/>
  <c r="K401" i="6" s="1"/>
  <c r="L401" i="6" s="1"/>
  <c r="AC421" i="6"/>
  <c r="AF421" i="6" s="1"/>
  <c r="AG421" i="6" s="1"/>
  <c r="V435" i="6"/>
  <c r="Y435" i="6" s="1"/>
  <c r="Z435" i="6" s="1"/>
  <c r="O442" i="6"/>
  <c r="R442" i="6" s="1"/>
  <c r="S442" i="6" s="1"/>
  <c r="H449" i="6"/>
  <c r="K449" i="6" s="1"/>
  <c r="L449" i="6" s="1"/>
  <c r="AC507" i="6"/>
  <c r="AF507" i="6" s="1"/>
  <c r="AG507" i="6" s="1"/>
  <c r="AC519" i="6"/>
  <c r="AF519" i="6" s="1"/>
  <c r="AG519" i="6" s="1"/>
  <c r="AC531" i="6"/>
  <c r="AF531" i="6" s="1"/>
  <c r="AG531" i="6" s="1"/>
  <c r="AC543" i="6"/>
  <c r="AF543" i="6" s="1"/>
  <c r="AG543" i="6" s="1"/>
  <c r="V556" i="6"/>
  <c r="Y556" i="6" s="1"/>
  <c r="Z556" i="6" s="1"/>
  <c r="AC595" i="6"/>
  <c r="AF595" i="6" s="1"/>
  <c r="AG595" i="6" s="1"/>
  <c r="V875" i="6"/>
  <c r="Y875" i="6" s="1"/>
  <c r="Z875" i="6" s="1"/>
  <c r="B49" i="10"/>
  <c r="B48" i="10"/>
  <c r="B47" i="10"/>
  <c r="B46" i="10"/>
  <c r="B45" i="10"/>
  <c r="B44" i="10"/>
  <c r="B42" i="10"/>
  <c r="B40" i="10"/>
  <c r="B39" i="10"/>
  <c r="B38" i="10"/>
  <c r="B35" i="10"/>
  <c r="B33" i="10"/>
  <c r="B32" i="10"/>
  <c r="B31" i="10"/>
  <c r="B30" i="10"/>
  <c r="K49" i="10"/>
  <c r="K48" i="10"/>
  <c r="K47" i="10"/>
  <c r="K46" i="10"/>
  <c r="K45" i="10"/>
  <c r="K44" i="10"/>
  <c r="K42" i="10"/>
  <c r="K40" i="10"/>
  <c r="K39" i="10"/>
  <c r="K38" i="10"/>
  <c r="K35" i="10"/>
  <c r="K33" i="10"/>
  <c r="K32" i="10"/>
  <c r="K31" i="10"/>
  <c r="H49" i="10"/>
  <c r="H48" i="10"/>
  <c r="H47" i="10"/>
  <c r="H46" i="10"/>
  <c r="H45" i="10"/>
  <c r="H44" i="10"/>
  <c r="H42" i="10"/>
  <c r="H40" i="10"/>
  <c r="H39" i="10"/>
  <c r="H38" i="10"/>
  <c r="H35" i="10"/>
  <c r="H33" i="10"/>
  <c r="H32" i="10"/>
  <c r="H31" i="10"/>
  <c r="H30" i="10"/>
  <c r="H29" i="10"/>
  <c r="H28" i="10"/>
  <c r="H19" i="10"/>
  <c r="H18" i="10"/>
  <c r="H17" i="10"/>
  <c r="E49" i="10"/>
  <c r="E48" i="10"/>
  <c r="E47" i="10"/>
  <c r="E46" i="10"/>
  <c r="E45" i="10"/>
  <c r="E44" i="10"/>
  <c r="E42" i="10"/>
  <c r="E40" i="10"/>
  <c r="E39" i="10"/>
  <c r="E38" i="10"/>
  <c r="E35" i="10"/>
  <c r="E33" i="10"/>
  <c r="E32" i="10"/>
  <c r="E31" i="10"/>
  <c r="K18" i="10"/>
  <c r="E15" i="10"/>
  <c r="E12" i="10"/>
  <c r="E9" i="10"/>
  <c r="E6" i="10"/>
  <c r="E3" i="10"/>
  <c r="H35" i="9"/>
  <c r="K30" i="10"/>
  <c r="E18" i="10"/>
  <c r="B15" i="10"/>
  <c r="B12" i="10"/>
  <c r="B9" i="10"/>
  <c r="B6" i="10"/>
  <c r="B3" i="10"/>
  <c r="B63" i="9"/>
  <c r="B83" i="9" s="1"/>
  <c r="B60" i="9"/>
  <c r="B80" i="9" s="1"/>
  <c r="B57" i="9"/>
  <c r="B77" i="9" s="1"/>
  <c r="B54" i="9"/>
  <c r="B74" i="9" s="1"/>
  <c r="E30" i="10"/>
  <c r="B18" i="10"/>
  <c r="K14" i="10"/>
  <c r="K11" i="10"/>
  <c r="K8" i="10"/>
  <c r="K5" i="10"/>
  <c r="K2" i="10"/>
  <c r="H41" i="9"/>
  <c r="H40" i="9"/>
  <c r="K29" i="10"/>
  <c r="K17" i="10"/>
  <c r="H14" i="10"/>
  <c r="H11" i="10"/>
  <c r="H8" i="10"/>
  <c r="E29" i="10"/>
  <c r="E17" i="10"/>
  <c r="E14" i="10"/>
  <c r="E11" i="10"/>
  <c r="E8" i="10"/>
  <c r="E5" i="10"/>
  <c r="E2" i="10"/>
  <c r="H38" i="9"/>
  <c r="H36" i="9"/>
  <c r="H33" i="9"/>
  <c r="B29" i="10"/>
  <c r="B17" i="10"/>
  <c r="B14" i="10"/>
  <c r="B11" i="10"/>
  <c r="K28" i="10"/>
  <c r="K16" i="10"/>
  <c r="K13" i="10"/>
  <c r="K10" i="10"/>
  <c r="K7" i="10"/>
  <c r="E28" i="10"/>
  <c r="H16" i="10"/>
  <c r="H13" i="10"/>
  <c r="H10" i="10"/>
  <c r="H7" i="10"/>
  <c r="H4" i="10"/>
  <c r="E38" i="9"/>
  <c r="E36" i="9"/>
  <c r="E33" i="9"/>
  <c r="E30" i="9"/>
  <c r="B28" i="10"/>
  <c r="E16" i="10"/>
  <c r="E13" i="10"/>
  <c r="E10" i="10"/>
  <c r="K19" i="10"/>
  <c r="B16" i="10"/>
  <c r="B13" i="10"/>
  <c r="B10" i="10"/>
  <c r="B7" i="10"/>
  <c r="B4" i="10"/>
  <c r="B62" i="9"/>
  <c r="B82" i="9" s="1"/>
  <c r="B59" i="9"/>
  <c r="B79" i="9" s="1"/>
  <c r="E19" i="10"/>
  <c r="K15" i="10"/>
  <c r="K12" i="10"/>
  <c r="K9" i="10"/>
  <c r="K6" i="10"/>
  <c r="K3" i="10"/>
  <c r="H37" i="9"/>
  <c r="K35" i="9"/>
  <c r="K32" i="9"/>
  <c r="B19" i="10"/>
  <c r="H15" i="10"/>
  <c r="H12" i="10"/>
  <c r="H9" i="10"/>
  <c r="B51" i="9"/>
  <c r="B71" i="9" s="1"/>
  <c r="B48" i="9"/>
  <c r="B68" i="9" s="1"/>
  <c r="H39" i="9"/>
  <c r="B8" i="10"/>
  <c r="E39" i="9"/>
  <c r="B38" i="9"/>
  <c r="B37" i="9"/>
  <c r="E7" i="10"/>
  <c r="B39" i="9"/>
  <c r="B35" i="9"/>
  <c r="H6" i="10"/>
  <c r="E34" i="9"/>
  <c r="K33" i="9"/>
  <c r="E31" i="9"/>
  <c r="H5" i="10"/>
  <c r="B52" i="9"/>
  <c r="B72" i="9" s="1"/>
  <c r="B49" i="9"/>
  <c r="B69" i="9" s="1"/>
  <c r="B46" i="9"/>
  <c r="B66" i="9" s="1"/>
  <c r="B5" i="10"/>
  <c r="B55" i="9"/>
  <c r="B75" i="9" s="1"/>
  <c r="E40" i="9"/>
  <c r="B34" i="9"/>
  <c r="K4" i="10"/>
  <c r="B58" i="9"/>
  <c r="B78" i="9" s="1"/>
  <c r="B40" i="9"/>
  <c r="H30" i="9"/>
  <c r="E4" i="10"/>
  <c r="E27" i="9"/>
  <c r="E24" i="9"/>
  <c r="H3" i="10"/>
  <c r="B61" i="9"/>
  <c r="B81" i="9" s="1"/>
  <c r="B53" i="9"/>
  <c r="B73" i="9" s="1"/>
  <c r="B50" i="9"/>
  <c r="B70" i="9" s="1"/>
  <c r="H2" i="10"/>
  <c r="B56" i="9"/>
  <c r="B76" i="9" s="1"/>
  <c r="K41" i="9"/>
  <c r="K38" i="9"/>
  <c r="B2" i="10"/>
  <c r="E41" i="9"/>
  <c r="B36" i="9"/>
  <c r="B33" i="9"/>
  <c r="K34" i="9"/>
  <c r="B32" i="9"/>
  <c r="B41" i="9"/>
  <c r="K37" i="9"/>
  <c r="K40" i="9"/>
  <c r="B29" i="9"/>
  <c r="E37" i="9"/>
  <c r="B47" i="9"/>
  <c r="B67" i="9" s="1"/>
  <c r="K39" i="9"/>
  <c r="E28" i="9"/>
  <c r="E35" i="9"/>
  <c r="K36" i="9"/>
  <c r="H32" i="9"/>
  <c r="H31" i="9"/>
  <c r="E26" i="9"/>
  <c r="K29" i="9"/>
  <c r="H25" i="9"/>
  <c r="E32" i="9"/>
  <c r="K28" i="9"/>
  <c r="K30" i="9"/>
  <c r="H29" i="9"/>
  <c r="H28" i="9"/>
  <c r="E25" i="9"/>
  <c r="E29" i="9"/>
  <c r="K27" i="9"/>
  <c r="B30" i="9"/>
  <c r="H34" i="9"/>
  <c r="K31" i="9"/>
  <c r="B28" i="9"/>
  <c r="B24" i="9"/>
  <c r="K24" i="9"/>
  <c r="H24" i="9"/>
  <c r="K25" i="9"/>
  <c r="B31" i="9"/>
  <c r="K26" i="9"/>
  <c r="B25" i="9"/>
  <c r="H26" i="9"/>
  <c r="B26" i="9"/>
  <c r="H27" i="9"/>
  <c r="B27" i="9"/>
  <c r="J26" i="9" l="1"/>
  <c r="I26" i="9"/>
  <c r="F29" i="9"/>
  <c r="G29" i="9"/>
  <c r="M36" i="9"/>
  <c r="L36" i="9"/>
  <c r="C33" i="9"/>
  <c r="D33" i="9"/>
  <c r="F24" i="9"/>
  <c r="G24" i="9"/>
  <c r="G39" i="9"/>
  <c r="F39" i="9"/>
  <c r="M3" i="10"/>
  <c r="L3" i="10"/>
  <c r="C16" i="10"/>
  <c r="D16" i="10"/>
  <c r="J10" i="10"/>
  <c r="I10" i="10"/>
  <c r="C29" i="10"/>
  <c r="D29" i="10"/>
  <c r="J11" i="10"/>
  <c r="I11" i="10"/>
  <c r="G30" i="10"/>
  <c r="F30" i="10"/>
  <c r="I35" i="9"/>
  <c r="J35" i="9"/>
  <c r="G39" i="10"/>
  <c r="F39" i="10"/>
  <c r="J28" i="10"/>
  <c r="I28" i="10"/>
  <c r="H52" i="10"/>
  <c r="H41" i="10"/>
  <c r="J45" i="10"/>
  <c r="I45" i="10"/>
  <c r="M42" i="10"/>
  <c r="L42" i="10"/>
  <c r="K51" i="10"/>
  <c r="C38" i="10"/>
  <c r="D38" i="10"/>
  <c r="M33" i="7"/>
  <c r="L33" i="7"/>
  <c r="M30" i="7"/>
  <c r="L30" i="7"/>
  <c r="D29" i="7"/>
  <c r="C29" i="7"/>
  <c r="M34" i="7"/>
  <c r="L34" i="7"/>
  <c r="M24" i="7"/>
  <c r="L24" i="7"/>
  <c r="D41" i="7"/>
  <c r="C41" i="7"/>
  <c r="C19" i="10"/>
  <c r="D19" i="10"/>
  <c r="L26" i="9"/>
  <c r="M26" i="9"/>
  <c r="G35" i="9"/>
  <c r="F35" i="9"/>
  <c r="C36" i="9"/>
  <c r="D36" i="9"/>
  <c r="G27" i="9"/>
  <c r="F27" i="9"/>
  <c r="C8" i="10"/>
  <c r="D8" i="10"/>
  <c r="M6" i="10"/>
  <c r="L6" i="10"/>
  <c r="M19" i="10"/>
  <c r="L19" i="10"/>
  <c r="J13" i="10"/>
  <c r="I13" i="10"/>
  <c r="I33" i="9"/>
  <c r="J33" i="9"/>
  <c r="J14" i="10"/>
  <c r="I14" i="10"/>
  <c r="G3" i="10"/>
  <c r="F3" i="10"/>
  <c r="G40" i="10"/>
  <c r="F40" i="10"/>
  <c r="J29" i="10"/>
  <c r="I29" i="10"/>
  <c r="J46" i="10"/>
  <c r="I46" i="10"/>
  <c r="M44" i="10"/>
  <c r="L44" i="10"/>
  <c r="C39" i="10"/>
  <c r="D39" i="10"/>
  <c r="D26" i="7"/>
  <c r="C26" i="7"/>
  <c r="J24" i="7"/>
  <c r="I24" i="7"/>
  <c r="M31" i="7"/>
  <c r="L31" i="7"/>
  <c r="J37" i="7"/>
  <c r="I37" i="7"/>
  <c r="J27" i="7"/>
  <c r="I27" i="7"/>
  <c r="G39" i="7"/>
  <c r="F39" i="7"/>
  <c r="E46" i="9"/>
  <c r="C66" i="9" s="1"/>
  <c r="E46" i="7"/>
  <c r="L21" i="4"/>
  <c r="J27" i="9"/>
  <c r="I27" i="9"/>
  <c r="F25" i="9"/>
  <c r="G25" i="9"/>
  <c r="I28" i="9"/>
  <c r="J28" i="9"/>
  <c r="G41" i="9"/>
  <c r="F41" i="9"/>
  <c r="G4" i="10"/>
  <c r="F4" i="10"/>
  <c r="J5" i="10"/>
  <c r="I5" i="10"/>
  <c r="I39" i="9"/>
  <c r="J39" i="9"/>
  <c r="M9" i="10"/>
  <c r="L9" i="10"/>
  <c r="G10" i="10"/>
  <c r="F10" i="10"/>
  <c r="J16" i="10"/>
  <c r="I16" i="10"/>
  <c r="I36" i="9"/>
  <c r="J36" i="9"/>
  <c r="M17" i="10"/>
  <c r="L17" i="10"/>
  <c r="G6" i="10"/>
  <c r="F6" i="10"/>
  <c r="G42" i="10"/>
  <c r="F42" i="10"/>
  <c r="E51" i="10"/>
  <c r="J30" i="10"/>
  <c r="I30" i="10"/>
  <c r="J47" i="10"/>
  <c r="I47" i="10"/>
  <c r="M45" i="10"/>
  <c r="L45" i="10"/>
  <c r="C40" i="10"/>
  <c r="D40" i="10"/>
  <c r="D34" i="7"/>
  <c r="C34" i="7"/>
  <c r="D31" i="7"/>
  <c r="C31" i="7"/>
  <c r="G34" i="7"/>
  <c r="F34" i="7"/>
  <c r="D27" i="7"/>
  <c r="C27" i="7"/>
  <c r="M32" i="7"/>
  <c r="L32" i="7"/>
  <c r="G41" i="7"/>
  <c r="F41" i="7"/>
  <c r="E55" i="9"/>
  <c r="C75" i="9" s="1"/>
  <c r="E55" i="7"/>
  <c r="J16" i="4"/>
  <c r="L7" i="4"/>
  <c r="C39" i="9"/>
  <c r="D39" i="9"/>
  <c r="C25" i="9"/>
  <c r="D25" i="9"/>
  <c r="C31" i="9"/>
  <c r="D31" i="9"/>
  <c r="G28" i="9"/>
  <c r="F28" i="9"/>
  <c r="L25" i="9"/>
  <c r="M25" i="9"/>
  <c r="J29" i="9"/>
  <c r="I29" i="9"/>
  <c r="M39" i="9"/>
  <c r="L39" i="9"/>
  <c r="C2" i="10"/>
  <c r="D2" i="10"/>
  <c r="I30" i="9"/>
  <c r="J30" i="9"/>
  <c r="F31" i="9"/>
  <c r="G31" i="9"/>
  <c r="M12" i="10"/>
  <c r="L12" i="10"/>
  <c r="G13" i="10"/>
  <c r="F13" i="10"/>
  <c r="G28" i="10"/>
  <c r="F28" i="10"/>
  <c r="E52" i="10"/>
  <c r="E41" i="10"/>
  <c r="I38" i="9"/>
  <c r="J38" i="9"/>
  <c r="M29" i="10"/>
  <c r="L29" i="10"/>
  <c r="G9" i="10"/>
  <c r="F9" i="10"/>
  <c r="G44" i="10"/>
  <c r="F44" i="10"/>
  <c r="J31" i="10"/>
  <c r="I31" i="10"/>
  <c r="J48" i="10"/>
  <c r="I48" i="10"/>
  <c r="M46" i="10"/>
  <c r="L46" i="10"/>
  <c r="C42" i="10"/>
  <c r="B51" i="10"/>
  <c r="D42" i="10"/>
  <c r="E62" i="9"/>
  <c r="C82" i="9" s="1"/>
  <c r="E62" i="7"/>
  <c r="L15" i="4"/>
  <c r="D28" i="7"/>
  <c r="C28" i="7"/>
  <c r="M38" i="7"/>
  <c r="L38" i="7"/>
  <c r="D37" i="7"/>
  <c r="C37" i="7"/>
  <c r="M29" i="7"/>
  <c r="L29" i="7"/>
  <c r="J35" i="7"/>
  <c r="I35" i="7"/>
  <c r="J41" i="7"/>
  <c r="I41" i="7"/>
  <c r="E57" i="9"/>
  <c r="C77" i="9" s="1"/>
  <c r="E57" i="7"/>
  <c r="L12" i="4"/>
  <c r="L29" i="9"/>
  <c r="M29" i="9"/>
  <c r="J24" i="9"/>
  <c r="I24" i="9"/>
  <c r="M30" i="9"/>
  <c r="L30" i="9"/>
  <c r="M38" i="9"/>
  <c r="L38" i="9"/>
  <c r="C40" i="9"/>
  <c r="D40" i="9"/>
  <c r="L33" i="9"/>
  <c r="M33" i="9"/>
  <c r="M15" i="10"/>
  <c r="L15" i="10"/>
  <c r="G16" i="10"/>
  <c r="F16" i="10"/>
  <c r="M7" i="10"/>
  <c r="L7" i="10"/>
  <c r="G2" i="10"/>
  <c r="F2" i="10"/>
  <c r="I40" i="9"/>
  <c r="J40" i="9"/>
  <c r="G12" i="10"/>
  <c r="F12" i="10"/>
  <c r="G45" i="10"/>
  <c r="F45" i="10"/>
  <c r="J32" i="10"/>
  <c r="I32" i="10"/>
  <c r="J49" i="10"/>
  <c r="I49" i="10"/>
  <c r="M47" i="10"/>
  <c r="L47" i="10"/>
  <c r="C44" i="10"/>
  <c r="D44" i="10"/>
  <c r="D36" i="7"/>
  <c r="C36" i="7"/>
  <c r="D39" i="7"/>
  <c r="C39" i="7"/>
  <c r="D40" i="7"/>
  <c r="C40" i="7"/>
  <c r="G32" i="7"/>
  <c r="F32" i="7"/>
  <c r="M27" i="7"/>
  <c r="L27" i="7"/>
  <c r="M41" i="7"/>
  <c r="L41" i="7"/>
  <c r="E48" i="9"/>
  <c r="C68" i="9" s="1"/>
  <c r="E48" i="7"/>
  <c r="J26" i="4"/>
  <c r="J27" i="4" s="1"/>
  <c r="L20" i="4"/>
  <c r="L24" i="9"/>
  <c r="M24" i="9"/>
  <c r="L28" i="9"/>
  <c r="M28" i="9"/>
  <c r="F37" i="9"/>
  <c r="G37" i="9"/>
  <c r="M41" i="9"/>
  <c r="L41" i="9"/>
  <c r="F34" i="9"/>
  <c r="G34" i="9"/>
  <c r="J9" i="10"/>
  <c r="I9" i="10"/>
  <c r="G19" i="10"/>
  <c r="F19" i="10"/>
  <c r="C28" i="10"/>
  <c r="B52" i="10"/>
  <c r="B41" i="10"/>
  <c r="D28" i="10"/>
  <c r="M10" i="10"/>
  <c r="L10" i="10"/>
  <c r="G5" i="10"/>
  <c r="F5" i="10"/>
  <c r="I41" i="9"/>
  <c r="J41" i="9"/>
  <c r="C3" i="10"/>
  <c r="D3" i="10"/>
  <c r="G15" i="10"/>
  <c r="F15" i="10"/>
  <c r="G46" i="10"/>
  <c r="F46" i="10"/>
  <c r="J33" i="10"/>
  <c r="I33" i="10"/>
  <c r="M31" i="10"/>
  <c r="L31" i="10"/>
  <c r="M48" i="10"/>
  <c r="L48" i="10"/>
  <c r="C45" i="10"/>
  <c r="D45" i="10"/>
  <c r="D25" i="7"/>
  <c r="C25" i="7"/>
  <c r="G28" i="7"/>
  <c r="F28" i="7"/>
  <c r="J36" i="7"/>
  <c r="I36" i="7"/>
  <c r="J26" i="7"/>
  <c r="I26" i="7"/>
  <c r="D35" i="7"/>
  <c r="C35" i="7"/>
  <c r="G30" i="7"/>
  <c r="F30" i="7"/>
  <c r="C27" i="9"/>
  <c r="D27" i="9"/>
  <c r="C24" i="9"/>
  <c r="D24" i="9"/>
  <c r="G32" i="9"/>
  <c r="F32" i="9"/>
  <c r="C29" i="9"/>
  <c r="D29" i="9"/>
  <c r="M4" i="10"/>
  <c r="L4" i="10"/>
  <c r="J6" i="10"/>
  <c r="I6" i="10"/>
  <c r="J12" i="10"/>
  <c r="I12" i="10"/>
  <c r="G30" i="9"/>
  <c r="F30" i="9"/>
  <c r="M13" i="10"/>
  <c r="L13" i="10"/>
  <c r="G8" i="10"/>
  <c r="F8" i="10"/>
  <c r="M2" i="10"/>
  <c r="L2" i="10"/>
  <c r="C6" i="10"/>
  <c r="D6" i="10"/>
  <c r="M18" i="10"/>
  <c r="L18" i="10"/>
  <c r="G47" i="10"/>
  <c r="F47" i="10"/>
  <c r="J35" i="10"/>
  <c r="I35" i="10"/>
  <c r="M32" i="10"/>
  <c r="L32" i="10"/>
  <c r="M49" i="10"/>
  <c r="L49" i="10"/>
  <c r="C46" i="10"/>
  <c r="D46" i="10"/>
  <c r="G25" i="7"/>
  <c r="F25" i="7"/>
  <c r="G36" i="7"/>
  <c r="F36" i="7"/>
  <c r="J39" i="7"/>
  <c r="I39" i="7"/>
  <c r="G29" i="7"/>
  <c r="F29" i="7"/>
  <c r="M37" i="7"/>
  <c r="L37" i="7"/>
  <c r="D33" i="7"/>
  <c r="C33" i="7"/>
  <c r="C28" i="9"/>
  <c r="D28" i="9"/>
  <c r="I25" i="9"/>
  <c r="J25" i="9"/>
  <c r="M40" i="9"/>
  <c r="L40" i="9"/>
  <c r="J2" i="10"/>
  <c r="I2" i="10"/>
  <c r="C34" i="9"/>
  <c r="D34" i="9"/>
  <c r="C35" i="9"/>
  <c r="D35" i="9"/>
  <c r="J15" i="10"/>
  <c r="I15" i="10"/>
  <c r="F33" i="9"/>
  <c r="G33" i="9"/>
  <c r="M16" i="10"/>
  <c r="L16" i="10"/>
  <c r="G11" i="10"/>
  <c r="F11" i="10"/>
  <c r="M5" i="10"/>
  <c r="L5" i="10"/>
  <c r="C9" i="10"/>
  <c r="D9" i="10"/>
  <c r="G31" i="10"/>
  <c r="F31" i="10"/>
  <c r="G48" i="10"/>
  <c r="F48" i="10"/>
  <c r="J38" i="10"/>
  <c r="I38" i="10"/>
  <c r="M33" i="10"/>
  <c r="L33" i="10"/>
  <c r="C30" i="10"/>
  <c r="D30" i="10"/>
  <c r="C47" i="10"/>
  <c r="D47" i="10"/>
  <c r="G31" i="7"/>
  <c r="F31" i="7"/>
  <c r="J28" i="7"/>
  <c r="I28" i="7"/>
  <c r="M28" i="7"/>
  <c r="L28" i="7"/>
  <c r="D32" i="7"/>
  <c r="C32" i="7"/>
  <c r="G27" i="7"/>
  <c r="F27" i="7"/>
  <c r="M35" i="7"/>
  <c r="L35" i="7"/>
  <c r="M37" i="9"/>
  <c r="L37" i="9"/>
  <c r="G36" i="9"/>
  <c r="F36" i="9"/>
  <c r="M28" i="10"/>
  <c r="L28" i="10"/>
  <c r="K52" i="10"/>
  <c r="K41" i="10"/>
  <c r="G14" i="10"/>
  <c r="F14" i="10"/>
  <c r="M8" i="10"/>
  <c r="L8" i="10"/>
  <c r="C12" i="10"/>
  <c r="D12" i="10"/>
  <c r="G32" i="10"/>
  <c r="F32" i="10"/>
  <c r="G49" i="10"/>
  <c r="F49" i="10"/>
  <c r="J39" i="10"/>
  <c r="I39" i="10"/>
  <c r="M35" i="10"/>
  <c r="L35" i="10"/>
  <c r="C31" i="10"/>
  <c r="D31" i="10"/>
  <c r="C48" i="10"/>
  <c r="D48" i="10"/>
  <c r="G33" i="7"/>
  <c r="F33" i="7"/>
  <c r="J38" i="7"/>
  <c r="I38" i="7"/>
  <c r="J31" i="7"/>
  <c r="I31" i="7"/>
  <c r="J34" i="7"/>
  <c r="I34" i="7"/>
  <c r="D30" i="7"/>
  <c r="C30" i="7"/>
  <c r="G38" i="7"/>
  <c r="F38" i="7"/>
  <c r="M31" i="9"/>
  <c r="L31" i="9"/>
  <c r="I34" i="9"/>
  <c r="J34" i="9"/>
  <c r="F26" i="9"/>
  <c r="G26" i="9"/>
  <c r="C41" i="9"/>
  <c r="D41" i="9"/>
  <c r="G7" i="10"/>
  <c r="F7" i="10"/>
  <c r="L32" i="9"/>
  <c r="M32" i="9"/>
  <c r="C7" i="10"/>
  <c r="D7" i="10"/>
  <c r="G38" i="9"/>
  <c r="F38" i="9"/>
  <c r="C11" i="10"/>
  <c r="D11" i="10"/>
  <c r="G17" i="10"/>
  <c r="F17" i="10"/>
  <c r="M11" i="10"/>
  <c r="L11" i="10"/>
  <c r="C15" i="10"/>
  <c r="D15" i="10"/>
  <c r="G33" i="10"/>
  <c r="F33" i="10"/>
  <c r="J17" i="10"/>
  <c r="I17" i="10"/>
  <c r="J40" i="10"/>
  <c r="I40" i="10"/>
  <c r="M38" i="10"/>
  <c r="L38" i="10"/>
  <c r="C32" i="10"/>
  <c r="D32" i="10"/>
  <c r="C49" i="10"/>
  <c r="D49" i="10"/>
  <c r="J25" i="7"/>
  <c r="I25" i="7"/>
  <c r="D24" i="7"/>
  <c r="C24" i="7"/>
  <c r="M36" i="7"/>
  <c r="L36" i="7"/>
  <c r="G37" i="7"/>
  <c r="F37" i="7"/>
  <c r="J32" i="7"/>
  <c r="I32" i="7"/>
  <c r="G40" i="7"/>
  <c r="F40" i="7"/>
  <c r="G40" i="9"/>
  <c r="F40" i="9"/>
  <c r="C26" i="9"/>
  <c r="D26" i="9"/>
  <c r="C30" i="9"/>
  <c r="D30" i="9"/>
  <c r="I31" i="9"/>
  <c r="J31" i="9"/>
  <c r="C32" i="9"/>
  <c r="D32" i="9"/>
  <c r="C5" i="10"/>
  <c r="D5" i="10"/>
  <c r="C37" i="9"/>
  <c r="D37" i="9"/>
  <c r="L35" i="9"/>
  <c r="M35" i="9"/>
  <c r="C10" i="10"/>
  <c r="D10" i="10"/>
  <c r="J4" i="10"/>
  <c r="I4" i="10"/>
  <c r="C14" i="10"/>
  <c r="D14" i="10"/>
  <c r="G29" i="10"/>
  <c r="F29" i="10"/>
  <c r="M14" i="10"/>
  <c r="L14" i="10"/>
  <c r="G18" i="10"/>
  <c r="F18" i="10"/>
  <c r="G35" i="10"/>
  <c r="F35" i="10"/>
  <c r="J18" i="10"/>
  <c r="I18" i="10"/>
  <c r="J42" i="10"/>
  <c r="J51" i="10" s="1"/>
  <c r="I42" i="10"/>
  <c r="H51" i="10"/>
  <c r="M39" i="10"/>
  <c r="L39" i="10"/>
  <c r="C33" i="10"/>
  <c r="D33" i="10"/>
  <c r="J33" i="7"/>
  <c r="I33" i="7"/>
  <c r="J30" i="7"/>
  <c r="I30" i="7"/>
  <c r="M39" i="7"/>
  <c r="L39" i="7"/>
  <c r="M26" i="7"/>
  <c r="L26" i="7"/>
  <c r="G35" i="7"/>
  <c r="F35" i="7"/>
  <c r="J40" i="7"/>
  <c r="I40" i="7"/>
  <c r="C4" i="10"/>
  <c r="D4" i="10"/>
  <c r="L27" i="9"/>
  <c r="M27" i="9"/>
  <c r="I32" i="9"/>
  <c r="J32" i="9"/>
  <c r="M34" i="9"/>
  <c r="L34" i="9"/>
  <c r="J3" i="10"/>
  <c r="I3" i="10"/>
  <c r="C38" i="9"/>
  <c r="D38" i="9"/>
  <c r="I37" i="9"/>
  <c r="J37" i="9"/>
  <c r="C13" i="10"/>
  <c r="D13" i="10"/>
  <c r="J7" i="10"/>
  <c r="I7" i="10"/>
  <c r="C17" i="10"/>
  <c r="D17" i="10"/>
  <c r="J8" i="10"/>
  <c r="I8" i="10"/>
  <c r="C18" i="10"/>
  <c r="D18" i="10"/>
  <c r="M30" i="10"/>
  <c r="L30" i="10"/>
  <c r="G38" i="10"/>
  <c r="F38" i="10"/>
  <c r="J19" i="10"/>
  <c r="I19" i="10"/>
  <c r="J44" i="10"/>
  <c r="I44" i="10"/>
  <c r="M40" i="10"/>
  <c r="L40" i="10"/>
  <c r="C35" i="10"/>
  <c r="D35" i="10"/>
  <c r="M25" i="7"/>
  <c r="L25" i="7"/>
  <c r="G24" i="7"/>
  <c r="F24" i="7"/>
  <c r="G26" i="7"/>
  <c r="F26" i="7"/>
  <c r="J29" i="7"/>
  <c r="I29" i="7"/>
  <c r="D38" i="7"/>
  <c r="C38" i="7"/>
  <c r="M40" i="7"/>
  <c r="L40" i="7"/>
  <c r="D52" i="10" l="1"/>
  <c r="D41" i="10"/>
  <c r="J52" i="10"/>
  <c r="J41" i="10"/>
  <c r="I51" i="10"/>
  <c r="D51" i="10"/>
  <c r="C52" i="10"/>
  <c r="C41" i="10"/>
  <c r="C51" i="10"/>
  <c r="L51" i="10"/>
  <c r="M51" i="10"/>
  <c r="L52" i="10"/>
  <c r="L41" i="10"/>
  <c r="M52" i="10"/>
  <c r="M41" i="10"/>
  <c r="F52" i="10"/>
  <c r="F41" i="10"/>
  <c r="F51" i="10"/>
  <c r="G52" i="10"/>
  <c r="G41" i="10"/>
  <c r="G51" i="10"/>
  <c r="I52" i="10"/>
  <c r="I41" i="10"/>
</calcChain>
</file>

<file path=xl/sharedStrings.xml><?xml version="1.0" encoding="utf-8"?>
<sst xmlns="http://schemas.openxmlformats.org/spreadsheetml/2006/main" count="24562" uniqueCount="581">
  <si>
    <t>Subj</t>
  </si>
  <si>
    <t>GT</t>
  </si>
  <si>
    <t>DeepFD</t>
  </si>
  <si>
    <t>DeepDiagnosis</t>
  </si>
  <si>
    <t>Neuralint</t>
  </si>
  <si>
    <t>UMLAUT</t>
  </si>
  <si>
    <t>mnist_epoch_1</t>
  </si>
  <si>
    <t>['epoch]</t>
  </si>
  <si>
    <t>['optimizer', 'epoch']</t>
  </si>
  <si>
    <t>mnist_epoch_10</t>
  </si>
  <si>
    <t>['optimizer', 'act']</t>
  </si>
  <si>
    <t>mnist_epoch_6</t>
  </si>
  <si>
    <t>mnist_epoch_8</t>
  </si>
  <si>
    <t>mnist_epoch_9</t>
  </si>
  <si>
    <t>mnist_loss_categorical_hinge</t>
  </si>
  <si>
    <t>['loss']</t>
  </si>
  <si>
    <t>['optimizer', 'lr']</t>
  </si>
  <si>
    <t>mnist_loss_hinge</t>
  </si>
  <si>
    <t>['optimizer']</t>
  </si>
  <si>
    <t>mnist_loss_huber_loss</t>
  </si>
  <si>
    <t>mnist_loss_logcosh</t>
  </si>
  <si>
    <t>mnist_loss_mean_absolute_error</t>
  </si>
  <si>
    <t>mnist_loss_mean_absolute_percentage_error</t>
  </si>
  <si>
    <t>['optimizer', 'act', 'loss']</t>
  </si>
  <si>
    <t>mnist_activation_elu_6</t>
  </si>
  <si>
    <t>['act']</t>
  </si>
  <si>
    <t>['act', 'loss']</t>
  </si>
  <si>
    <t>mnist_activation_exponential_6</t>
  </si>
  <si>
    <t>mnist_activation_hard_sigmoid_6</t>
  </si>
  <si>
    <t>['optimizer', 'lr', 'act', 'loss']</t>
  </si>
  <si>
    <t>mnist_activation_selu_6</t>
  </si>
  <si>
    <t>mnist_activation_sigmoid_6</t>
  </si>
  <si>
    <t>mnist_activation_softmax_6</t>
  </si>
  <si>
    <t>['lr', 'loss', 'epoch']</t>
  </si>
  <si>
    <t>mnist_activation_softplus_6</t>
  </si>
  <si>
    <t>mnist_activation_softsign_6</t>
  </si>
  <si>
    <t>mnist_activation_tanh_6</t>
  </si>
  <si>
    <t>mnist_change_weights_initialisation_zeros_0</t>
  </si>
  <si>
    <t>['w_init']</t>
  </si>
  <si>
    <t>['lr', 'act', 'loss', 'epoch']</t>
  </si>
  <si>
    <t>Learning Rate</t>
  </si>
  <si>
    <t>Layer 1 ==&gt; The initialization of weights should not be constant to break the symmetry between neurons.</t>
  </si>
  <si>
    <t>Missing Softmax layer before loss,  Last model layer has nonlinear activation, Learning rate is high, Possible overfitting</t>
  </si>
  <si>
    <t>mnist_remove_actvation_function_7</t>
  </si>
  <si>
    <t>[act'']</t>
  </si>
  <si>
    <t>['optimizer', 'lr', 'epoch']</t>
  </si>
  <si>
    <t>change the activation function to softmax</t>
  </si>
  <si>
    <t>Learner ==&gt; The loss should be correctly defined and connected to the layer in accordance with its input conditions (i.e.shape and type)-post_activation</t>
  </si>
  <si>
    <t>Missing Softmax layer before loss, Learning Rate is high</t>
  </si>
  <si>
    <t>mnist_lr_0.001</t>
  </si>
  <si>
    <t>['lr']</t>
  </si>
  <si>
    <t>['optimizer', 'lr', 'loss']</t>
  </si>
  <si>
    <t>N/A</t>
  </si>
  <si>
    <t>Missing Softmax layer before loss, Last model layer has nonlinear activation, Check validation accuracy</t>
  </si>
  <si>
    <t>cifar10_change_activation_function_hard_sigmoid_2</t>
  </si>
  <si>
    <t>No fault reported</t>
  </si>
  <si>
    <t>Missing Softmax layer before loss, Last model layer has nonlinear activation, Posssible Overfitting</t>
  </si>
  <si>
    <t>cifar10_change_epochs_1</t>
  </si>
  <si>
    <t>Missing Softmax layer before loss, Last model layerr haas nonlinear activation</t>
  </si>
  <si>
    <t>cifar10_change_weights_initialisation_ones_2</t>
  </si>
  <si>
    <t>['optimizer', 'act', 'loss', 'epoch']</t>
  </si>
  <si>
    <t>Layer 4 ==&gt; The initialization of weights should not be constant to break the symmetry between neurons.</t>
  </si>
  <si>
    <t>Missing Softmax layer before loss, Last model layer has nonlinear activation, Possible Overfitting</t>
  </si>
  <si>
    <t>reuters_add_weights_regularisation_l1_0</t>
  </si>
  <si>
    <t>['w_reg']</t>
  </si>
  <si>
    <t>Missing Softmax layer before loss, Last model layer has nonlinear activation</t>
  </si>
  <si>
    <t>reuters_change_activation_function_softsign_2</t>
  </si>
  <si>
    <t>['optimizer', 'loss', 'epoch']</t>
  </si>
  <si>
    <t>reuters_change_learning_rate_1.0</t>
  </si>
  <si>
    <t>N/A (can not change learning rate as optimisers need to be passed as strings)</t>
  </si>
  <si>
    <t>reuters_change_loss_function_hinge</t>
  </si>
  <si>
    <t>Add/delete layer or change sigmoid activation function</t>
  </si>
  <si>
    <t>Learner ==&gt; The loss should be correctly defined and connected to the layer in accordance with its input conditions (i.e.shape and type)-pre-activation</t>
  </si>
  <si>
    <t>Missing Softmax layer before loss, Last model layer has nonlinear activation, Possible Overitting</t>
  </si>
  <si>
    <t>reuters_change_optimisation_function_sgd</t>
  </si>
  <si>
    <t>['optimizer', 'act', 'epoch']</t>
  </si>
  <si>
    <t>reuters_change_weights_initialisation_ones_0</t>
  </si>
  <si>
    <t>reuters_remove_activation_function__2</t>
  </si>
  <si>
    <t>Missing Softmax layer before loss</t>
  </si>
  <si>
    <t>Missing Softmax layer before loss, Critical: Missing activation function, Last model layer has nonlinear activation</t>
  </si>
  <si>
    <t>-</t>
  </si>
  <si>
    <t>TIMEOUT</t>
  </si>
  <si>
    <t>N/A (can not parse)</t>
  </si>
  <si>
    <t>Fail</t>
  </si>
  <si>
    <t>NO SUGG</t>
  </si>
  <si>
    <t>Learner ==&gt; A last layer activation is required to transform the logits into probabilities for classification problem(bin wrong last layer activation)., The loss should be correctly defined and connected to the layer in accordance with its input conditions (i.e.shape and type)-pre-activation
Layer 1 ==&gt; The area of feature maps and the width of fully-connected units should be progressively decreasing over the layers.</t>
  </si>
  <si>
    <t>Missing Softmax layer before loss, Critical: Missing activation functions, Last model layer has nonlinear activation</t>
  </si>
  <si>
    <t>Please change the activaton function at layer: 1</t>
  </si>
  <si>
    <t>Layer 1 ==&gt; Activations for learning layers (i.e., convolution and fully-connected layer) should be a non-linear function., The initialization of biases is preferred to be zeros.
Layer 2 ==&gt; The initialization of biases is preferred to be zeros.</t>
  </si>
  <si>
    <t>Missing Softmax layer before loss, Missing activation functions, Learning Rate is high</t>
  </si>
  <si>
    <t>Layer 1 ==&gt; The local window size for spatial filtering should generally increase or stay the same throughout the convolutional layers., The number of feature maps should be gradually expanded while the feature map area is retracted.</t>
  </si>
  <si>
    <t>Missing Softmax layer before loss,  Last model layer has nonlinear activation</t>
  </si>
  <si>
    <t>N/A (only one layer)</t>
  </si>
  <si>
    <t>['optimizer', 'lr', 'loss', 'epoch']</t>
  </si>
  <si>
    <t>Learner ==&gt; A last layer activation is required to transform the logits into probabilities for classification problem(bin wrong last layer activation).</t>
  </si>
  <si>
    <t>Missing Softmax layer before loss,  Last model layer has nonlinear activation, Possible overfitting</t>
  </si>
  <si>
    <t>['act', 'batch_size'] (also there is a problem in data preprocessing)</t>
  </si>
  <si>
    <t>Correct</t>
  </si>
  <si>
    <t>Partially correct</t>
  </si>
  <si>
    <t>DD-0</t>
  </si>
  <si>
    <t>DD-#</t>
  </si>
  <si>
    <t>DD-AJ</t>
  </si>
  <si>
    <t>DD-1</t>
  </si>
  <si>
    <t>NL-0</t>
  </si>
  <si>
    <t>NL-#</t>
  </si>
  <si>
    <t>NL-AJ</t>
  </si>
  <si>
    <t>NL-1</t>
  </si>
  <si>
    <t>UM-0</t>
  </si>
  <si>
    <t>UM-#</t>
  </si>
  <si>
    <t>UM-AJ</t>
  </si>
  <si>
    <t>UM-1</t>
  </si>
  <si>
    <t>ID</t>
  </si>
  <si>
    <t>GT ID</t>
  </si>
  <si>
    <t>DFD-0</t>
  </si>
  <si>
    <t>DFD-#</t>
  </si>
  <si>
    <t>DFD-AJ</t>
  </si>
  <si>
    <t>DFD-1</t>
  </si>
  <si>
    <t>Tab1 (1)</t>
  </si>
  <si>
    <t>Tab1 (4.1)</t>
  </si>
  <si>
    <t>Tab1.2</t>
  </si>
  <si>
    <t>HLR</t>
  </si>
  <si>
    <t>WCI(0)</t>
  </si>
  <si>
    <r>
      <rPr>
        <sz val="10"/>
        <color rgb="FFFF0000"/>
        <rFont val="Arial"/>
        <family val="2"/>
      </rPr>
      <t>ACH(7)</t>
    </r>
    <r>
      <rPr>
        <sz val="10"/>
        <color rgb="FF000000"/>
        <rFont val="Arial"/>
        <family val="2"/>
      </rPr>
      <t xml:space="preserve"> | HLR</t>
    </r>
  </si>
  <si>
    <t>M1</t>
  </si>
  <si>
    <t>HLR | ACH | LCH | HNE</t>
  </si>
  <si>
    <t>\\</t>
  </si>
  <si>
    <t xml:space="preserve"> </t>
  </si>
  <si>
    <t>ACH(7)</t>
  </si>
  <si>
    <t>LCH</t>
  </si>
  <si>
    <t>ACH(7) | HLR</t>
  </si>
  <si>
    <t>M2</t>
  </si>
  <si>
    <t>ARM(7)</t>
  </si>
  <si>
    <t>OCH | HLR | HNE</t>
  </si>
  <si>
    <r>
      <rPr>
        <sz val="10"/>
        <color rgb="FFFF0000"/>
        <rFont val="Arial"/>
        <family val="2"/>
      </rPr>
      <t>ACH(7)</t>
    </r>
    <r>
      <rPr>
        <sz val="10"/>
        <color rgb="FF000000"/>
        <rFont val="Arial"/>
        <family val="2"/>
      </rPr>
      <t xml:space="preserve"> | HLR</t>
    </r>
  </si>
  <si>
    <t>M3</t>
  </si>
  <si>
    <t>OCH | HLR | LCH</t>
  </si>
  <si>
    <t>ACH(9)</t>
  </si>
  <si>
    <t>C1</t>
  </si>
  <si>
    <t>ACH(2)</t>
  </si>
  <si>
    <t>OCH | HLR | ACH | LCH</t>
  </si>
  <si>
    <t>C2</t>
  </si>
  <si>
    <t>HNE</t>
  </si>
  <si>
    <t>OCH | ACH | LCH</t>
  </si>
  <si>
    <t>WCI(3)</t>
  </si>
  <si>
    <t>C3</t>
  </si>
  <si>
    <t>WCI(2)</t>
  </si>
  <si>
    <t>OCH | ACH | LCH | HNE</t>
  </si>
  <si>
    <t>R1</t>
  </si>
  <si>
    <t>RAW(0)</t>
  </si>
  <si>
    <t>HLR | LCH | HNE</t>
  </si>
  <si>
    <t>R2</t>
  </si>
  <si>
    <t>OCH | LCH | HNE</t>
  </si>
  <si>
    <r>
      <rPr>
        <sz val="10"/>
        <color rgb="FFFF0000"/>
        <rFont val="Arial"/>
        <family val="2"/>
      </rPr>
      <t xml:space="preserve">ACH(2) | </t>
    </r>
    <r>
      <rPr>
        <sz val="10"/>
        <color rgb="FFFF0000"/>
        <rFont val="Arial"/>
        <family val="2"/>
      </rPr>
      <t>HLR</t>
    </r>
  </si>
  <si>
    <t>R3</t>
  </si>
  <si>
    <t>LRM/LAD/ACH(0)</t>
  </si>
  <si>
    <t>R4</t>
  </si>
  <si>
    <t>ACH | LCH</t>
  </si>
  <si>
    <t>R5</t>
  </si>
  <si>
    <t>OCH</t>
  </si>
  <si>
    <t>OCH | ACH | HNE</t>
  </si>
  <si>
    <t>R6</t>
  </si>
  <si>
    <t>OCH | ACH| LCH | HNE</t>
  </si>
  <si>
    <t>R7</t>
  </si>
  <si>
    <t>ARM(2)</t>
  </si>
  <si>
    <t>D1</t>
  </si>
  <si>
    <t>ACH</t>
  </si>
  <si>
    <r>
      <rPr>
        <sz val="10"/>
        <color theme="1"/>
        <rFont val="Arial"/>
        <family val="2"/>
      </rPr>
      <t xml:space="preserve">['optimizer', </t>
    </r>
    <r>
      <rPr>
        <sz val="10"/>
        <color theme="1"/>
        <rFont val="Arial"/>
        <family val="2"/>
      </rPr>
      <t>'epoch'</t>
    </r>
    <r>
      <rPr>
        <sz val="10"/>
        <color theme="1"/>
        <rFont val="Arial"/>
        <family val="2"/>
      </rPr>
      <t>]</t>
    </r>
  </si>
  <si>
    <r>
      <rPr>
        <sz val="10"/>
        <color theme="1"/>
        <rFont val="Arial"/>
        <family val="2"/>
      </rPr>
      <t xml:space="preserve">['optimizer', </t>
    </r>
    <r>
      <rPr>
        <b/>
        <sz val="10"/>
        <color theme="1"/>
        <rFont val="Arial"/>
        <family val="2"/>
      </rPr>
      <t>'epoch'</t>
    </r>
    <r>
      <rPr>
        <sz val="10"/>
        <color theme="1"/>
        <rFont val="Arial"/>
        <family val="2"/>
      </rPr>
      <t>]</t>
    </r>
  </si>
  <si>
    <r>
      <rPr>
        <sz val="10"/>
        <color theme="1"/>
        <rFont val="Arial"/>
        <family val="2"/>
      </rPr>
      <t xml:space="preserve">['opt', 'epoch', </t>
    </r>
    <r>
      <rPr>
        <sz val="10"/>
        <color theme="1"/>
        <rFont val="Arial"/>
        <family val="2"/>
      </rPr>
      <t>'batch_size'</t>
    </r>
    <r>
      <rPr>
        <sz val="10"/>
        <color theme="1"/>
        <rFont val="Arial"/>
        <family val="2"/>
      </rPr>
      <t>]</t>
    </r>
  </si>
  <si>
    <t>0 | 0 | 0</t>
  </si>
  <si>
    <t>D2</t>
  </si>
  <si>
    <t>OCH | HNE |  HBS</t>
  </si>
  <si>
    <r>
      <rPr>
        <sz val="10"/>
        <color theme="1"/>
        <rFont val="Arial"/>
        <family val="2"/>
      </rPr>
      <t xml:space="preserve">['optimizer', 'loss', </t>
    </r>
    <r>
      <rPr>
        <b/>
        <sz val="10"/>
        <color theme="1"/>
        <rFont val="Arial"/>
        <family val="2"/>
      </rPr>
      <t>'act', 'epoch', 'batch_size'</t>
    </r>
    <r>
      <rPr>
        <sz val="10"/>
        <color theme="1"/>
        <rFont val="Arial"/>
        <family val="2"/>
      </rPr>
      <t>]</t>
    </r>
  </si>
  <si>
    <r>
      <rPr>
        <sz val="10"/>
        <color theme="1"/>
        <rFont val="Arial"/>
        <family val="2"/>
      </rPr>
      <t xml:space="preserve">['optimizer', 'loss', </t>
    </r>
    <r>
      <rPr>
        <sz val="10"/>
        <color theme="1"/>
        <rFont val="Arial"/>
        <family val="2"/>
      </rPr>
      <t>'act', 'epoch', 'batch_size'</t>
    </r>
    <r>
      <rPr>
        <sz val="10"/>
        <color theme="1"/>
        <rFont val="Arial"/>
        <family val="2"/>
      </rPr>
      <t>]</t>
    </r>
  </si>
  <si>
    <t>0 | 0 | 0 | 0 | 0</t>
  </si>
  <si>
    <t>0 | 1 | 1 | 0 | 0</t>
  </si>
  <si>
    <t>ACH(1) | LCH | LCN(0)</t>
  </si>
  <si>
    <t>ACH(0, 2)</t>
  </si>
  <si>
    <t>D3</t>
  </si>
  <si>
    <t>OCH | LCH | ACH(0,1) | HNE | HBS</t>
  </si>
  <si>
    <t>1 | 0 | 0 | 0 | 0</t>
  </si>
  <si>
    <t>OCH | HLR</t>
  </si>
  <si>
    <r>
      <rPr>
        <sz val="10"/>
        <color theme="1"/>
        <rFont val="Arial"/>
        <family val="2"/>
      </rPr>
      <t xml:space="preserve">['act', 'loss', </t>
    </r>
    <r>
      <rPr>
        <b/>
        <sz val="10"/>
        <color theme="1"/>
        <rFont val="Arial"/>
        <family val="2"/>
      </rPr>
      <t>'lr'</t>
    </r>
    <r>
      <rPr>
        <sz val="10"/>
        <color theme="1"/>
        <rFont val="Arial"/>
        <family val="2"/>
      </rPr>
      <t>]</t>
    </r>
  </si>
  <si>
    <r>
      <rPr>
        <sz val="10"/>
        <color theme="1"/>
        <rFont val="Arial"/>
        <family val="2"/>
      </rPr>
      <t xml:space="preserve">['act', 'loss', </t>
    </r>
    <r>
      <rPr>
        <sz val="10"/>
        <color theme="1"/>
        <rFont val="Arial"/>
        <family val="2"/>
      </rPr>
      <t>'lr'</t>
    </r>
    <r>
      <rPr>
        <sz val="10"/>
        <color theme="1"/>
        <rFont val="Arial"/>
        <family val="2"/>
      </rPr>
      <t>]</t>
    </r>
  </si>
  <si>
    <t>1 | 0 | 0</t>
  </si>
  <si>
    <t>ACH(1)</t>
  </si>
  <si>
    <t>ACH(0) | BCI(0,1)</t>
  </si>
  <si>
    <t>1 | 0 | 1</t>
  </si>
  <si>
    <t>ACH(0,1) | HLR</t>
  </si>
  <si>
    <t>D4</t>
  </si>
  <si>
    <t>ACH(0,1) | LCH | HLR</t>
  </si>
  <si>
    <r>
      <rPr>
        <sz val="10"/>
        <color theme="1"/>
        <rFont val="Arial"/>
        <family val="2"/>
      </rPr>
      <t xml:space="preserve">['epoch', </t>
    </r>
    <r>
      <rPr>
        <b/>
        <sz val="10"/>
        <color theme="1"/>
        <rFont val="Arial"/>
        <family val="2"/>
      </rPr>
      <t>'batch_size'</t>
    </r>
    <r>
      <rPr>
        <sz val="10"/>
        <color theme="1"/>
        <rFont val="Arial"/>
        <family val="2"/>
      </rPr>
      <t>]</t>
    </r>
  </si>
  <si>
    <r>
      <rPr>
        <sz val="10"/>
        <color theme="1"/>
        <rFont val="Arial"/>
        <family val="2"/>
      </rPr>
      <t xml:space="preserve">['epoch', </t>
    </r>
    <r>
      <rPr>
        <sz val="10"/>
        <color theme="1"/>
        <rFont val="Arial"/>
        <family val="2"/>
      </rPr>
      <t>'batch_size'</t>
    </r>
    <r>
      <rPr>
        <sz val="10"/>
        <color theme="1"/>
        <rFont val="Arial"/>
        <family val="2"/>
      </rPr>
      <t>]</t>
    </r>
  </si>
  <si>
    <t>0 | 0</t>
  </si>
  <si>
    <t>LCF(0)</t>
  </si>
  <si>
    <t>D5</t>
  </si>
  <si>
    <t>HNE | HBS</t>
  </si>
  <si>
    <t>OCH | ACH</t>
  </si>
  <si>
    <r>
      <rPr>
        <sz val="10"/>
        <color theme="1"/>
        <rFont val="Arial"/>
        <family val="2"/>
      </rPr>
      <t xml:space="preserve">['lr', 'epoch', </t>
    </r>
    <r>
      <rPr>
        <b/>
        <sz val="10"/>
        <color theme="1"/>
        <rFont val="Arial"/>
        <family val="2"/>
      </rPr>
      <t>'loss', 'act'</t>
    </r>
    <r>
      <rPr>
        <sz val="10"/>
        <color theme="1"/>
        <rFont val="Arial"/>
        <family val="2"/>
      </rPr>
      <t>]</t>
    </r>
  </si>
  <si>
    <r>
      <rPr>
        <sz val="10"/>
        <color theme="1"/>
        <rFont val="Arial"/>
        <family val="2"/>
      </rPr>
      <t xml:space="preserve">['lr', 'epoch', </t>
    </r>
    <r>
      <rPr>
        <sz val="10"/>
        <color theme="1"/>
        <rFont val="Arial"/>
        <family val="2"/>
      </rPr>
      <t>'loss', 'act'</t>
    </r>
    <r>
      <rPr>
        <sz val="10"/>
        <color theme="1"/>
        <rFont val="Arial"/>
        <family val="2"/>
      </rPr>
      <t>]</t>
    </r>
  </si>
  <si>
    <t>0 | 0 | 0 | 1</t>
  </si>
  <si>
    <t>0 | 0 | 0 | 0</t>
  </si>
  <si>
    <t>D6</t>
  </si>
  <si>
    <t>HLR | HNE | LCH | ACH(1)</t>
  </si>
  <si>
    <t>1 | 1 | 0 | 0</t>
  </si>
  <si>
    <t>D7</t>
  </si>
  <si>
    <r>
      <rPr>
        <sz val="10"/>
        <color theme="1"/>
        <rFont val="Arial"/>
        <family val="2"/>
      </rPr>
      <t xml:space="preserve">['optimizer', </t>
    </r>
    <r>
      <rPr>
        <b/>
        <sz val="10"/>
        <color theme="1"/>
        <rFont val="Arial"/>
        <family val="2"/>
      </rPr>
      <t>'lr'</t>
    </r>
    <r>
      <rPr>
        <sz val="10"/>
        <color theme="1"/>
        <rFont val="Arial"/>
        <family val="2"/>
      </rPr>
      <t>]</t>
    </r>
  </si>
  <si>
    <r>
      <rPr>
        <sz val="10"/>
        <color theme="1"/>
        <rFont val="Arial"/>
        <family val="2"/>
      </rPr>
      <t xml:space="preserve">['optimizer', </t>
    </r>
    <r>
      <rPr>
        <sz val="10"/>
        <color theme="1"/>
        <rFont val="Arial"/>
        <family val="2"/>
      </rPr>
      <t>'lr'</t>
    </r>
    <r>
      <rPr>
        <sz val="10"/>
        <color theme="1"/>
        <rFont val="Arial"/>
        <family val="2"/>
      </rPr>
      <t>]</t>
    </r>
  </si>
  <si>
    <t>D8</t>
  </si>
  <si>
    <t>1 | 1</t>
  </si>
  <si>
    <t>OCH | HLR | LCH | HNE</t>
  </si>
  <si>
    <t>T1</t>
  </si>
  <si>
    <t>output</t>
  </si>
  <si>
    <t>T2</t>
  </si>
  <si>
    <t>output match</t>
  </si>
  <si>
    <t>T3</t>
  </si>
  <si>
    <t>AJ</t>
  </si>
  <si>
    <r>
      <rPr>
        <sz val="10"/>
        <color theme="1"/>
        <rFont val="Arial"/>
        <family val="2"/>
      </rPr>
      <t xml:space="preserve">['optimizer', </t>
    </r>
    <r>
      <rPr>
        <sz val="10"/>
        <color theme="1"/>
        <rFont val="Arial"/>
        <family val="2"/>
      </rPr>
      <t>'epoch'</t>
    </r>
    <r>
      <rPr>
        <sz val="10"/>
        <color theme="1"/>
        <rFont val="Arial"/>
        <family val="2"/>
      </rPr>
      <t>]</t>
    </r>
  </si>
  <si>
    <r>
      <rPr>
        <sz val="10"/>
        <color theme="1"/>
        <rFont val="Arial"/>
        <family val="2"/>
      </rPr>
      <t xml:space="preserve">['opt', 'epoch', </t>
    </r>
    <r>
      <rPr>
        <sz val="10"/>
        <color theme="1"/>
        <rFont val="Arial"/>
        <family val="2"/>
      </rPr>
      <t>'batch_size'</t>
    </r>
    <r>
      <rPr>
        <sz val="10"/>
        <color theme="1"/>
        <rFont val="Arial"/>
        <family val="2"/>
      </rPr>
      <t>]</t>
    </r>
  </si>
  <si>
    <r>
      <rPr>
        <sz val="10"/>
        <color theme="1"/>
        <rFont val="Arial"/>
        <family val="2"/>
      </rPr>
      <t xml:space="preserve">['optimizer', 'loss', </t>
    </r>
    <r>
      <rPr>
        <sz val="10"/>
        <color theme="1"/>
        <rFont val="Arial"/>
        <family val="2"/>
      </rPr>
      <t>'act', 'epoch', 'batch_size'</t>
    </r>
    <r>
      <rPr>
        <sz val="10"/>
        <color theme="1"/>
        <rFont val="Arial"/>
        <family val="2"/>
      </rPr>
      <t>]</t>
    </r>
  </si>
  <si>
    <r>
      <rPr>
        <sz val="10"/>
        <color theme="1"/>
        <rFont val="Arial"/>
        <family val="2"/>
      </rPr>
      <t xml:space="preserve">['act', 'loss', </t>
    </r>
    <r>
      <rPr>
        <sz val="10"/>
        <color theme="1"/>
        <rFont val="Arial"/>
        <family val="2"/>
      </rPr>
      <t>'lr'</t>
    </r>
    <r>
      <rPr>
        <sz val="10"/>
        <color theme="1"/>
        <rFont val="Arial"/>
        <family val="2"/>
      </rPr>
      <t>]</t>
    </r>
  </si>
  <si>
    <r>
      <rPr>
        <sz val="10"/>
        <color theme="1"/>
        <rFont val="Arial"/>
        <family val="2"/>
      </rPr>
      <t xml:space="preserve">['epoch', </t>
    </r>
    <r>
      <rPr>
        <sz val="10"/>
        <color theme="1"/>
        <rFont val="Arial"/>
        <family val="2"/>
      </rPr>
      <t>'batch_size'</t>
    </r>
    <r>
      <rPr>
        <sz val="10"/>
        <color theme="1"/>
        <rFont val="Arial"/>
        <family val="2"/>
      </rPr>
      <t>]</t>
    </r>
  </si>
  <si>
    <r>
      <rPr>
        <sz val="10"/>
        <color theme="1"/>
        <rFont val="Arial"/>
        <family val="2"/>
      </rPr>
      <t xml:space="preserve">['lr', 'epoch', </t>
    </r>
    <r>
      <rPr>
        <sz val="10"/>
        <color theme="1"/>
        <rFont val="Arial"/>
        <family val="2"/>
      </rPr>
      <t>'loss', 'act'</t>
    </r>
    <r>
      <rPr>
        <sz val="10"/>
        <color theme="1"/>
        <rFont val="Arial"/>
        <family val="2"/>
      </rPr>
      <t>]</t>
    </r>
  </si>
  <si>
    <r>
      <rPr>
        <sz val="10"/>
        <color theme="1"/>
        <rFont val="Arial"/>
        <family val="2"/>
      </rPr>
      <t xml:space="preserve">['optimizer', </t>
    </r>
    <r>
      <rPr>
        <sz val="10"/>
        <color theme="1"/>
        <rFont val="Arial"/>
        <family val="2"/>
      </rPr>
      <t>'lr'</t>
    </r>
    <r>
      <rPr>
        <sz val="10"/>
        <color theme="1"/>
        <rFont val="Arial"/>
        <family val="2"/>
      </rPr>
      <t>]</t>
    </r>
  </si>
  <si>
    <t>D9</t>
  </si>
  <si>
    <t>CPP | ACH(5,6) | HBS</t>
  </si>
  <si>
    <t>ACH(0) | LCN(2,3)</t>
  </si>
  <si>
    <t>ACH(0,2,4)</t>
  </si>
  <si>
    <t>`1</t>
  </si>
  <si>
    <t>NAME</t>
  </si>
  <si>
    <t>DFD</t>
  </si>
  <si>
    <t>DD</t>
  </si>
  <si>
    <t>NL</t>
  </si>
  <si>
    <t>UM</t>
  </si>
  <si>
    <t>name</t>
  </si>
  <si>
    <t>id</t>
  </si>
  <si>
    <t>F</t>
  </si>
  <si>
    <t>#F</t>
  </si>
  <si>
    <t>match-GT</t>
  </si>
  <si>
    <t>\#M</t>
  </si>
  <si>
    <t>PR</t>
  </si>
  <si>
    <t>F3</t>
  </si>
  <si>
    <t>DD-match-GT</t>
  </si>
  <si>
    <t>NL-output</t>
  </si>
  <si>
    <t>NL-match-GT</t>
  </si>
  <si>
    <t>UM-output</t>
  </si>
  <si>
    <t>UM-match-GT</t>
  </si>
  <si>
    <t xml:space="preserve">Avg. </t>
  </si>
  <si>
    <t xml:space="preserve">T.A. </t>
  </si>
  <si>
    <t>issue</t>
  </si>
  <si>
    <t>GT_ID</t>
  </si>
  <si>
    <t>LEN_GT</t>
  </si>
  <si>
    <t>DFD_RES</t>
  </si>
  <si>
    <t>DSD_MATCH</t>
  </si>
  <si>
    <t>DFD_RES_CNT</t>
  </si>
  <si>
    <t>DFD_MATCH_CNT</t>
  </si>
  <si>
    <t>DFD_AJS</t>
  </si>
  <si>
    <t>DFD_PR</t>
  </si>
  <si>
    <t>DFD_F3</t>
  </si>
  <si>
    <t>DD_RES</t>
  </si>
  <si>
    <t>DD_MATCH</t>
  </si>
  <si>
    <t>DD_RES_CNT</t>
  </si>
  <si>
    <t>DD_MATCH_CNT</t>
  </si>
  <si>
    <t>DD_AJS</t>
  </si>
  <si>
    <t>DD_PR</t>
  </si>
  <si>
    <t>DD_F3</t>
  </si>
  <si>
    <t>NL_RES</t>
  </si>
  <si>
    <t>NL_MATCH</t>
  </si>
  <si>
    <t>NL_RES_CNT</t>
  </si>
  <si>
    <t>NL_MATCH_CNT</t>
  </si>
  <si>
    <t>NL_AJS</t>
  </si>
  <si>
    <t>NL_PR</t>
  </si>
  <si>
    <t>NL_F3</t>
  </si>
  <si>
    <t>UM_RES</t>
  </si>
  <si>
    <t>UM_MATCH</t>
  </si>
  <si>
    <t>UM_RES_CNT</t>
  </si>
  <si>
    <t>UM_MATCH_CNT</t>
  </si>
  <si>
    <t>UM_AJS</t>
  </si>
  <si>
    <t>UM_PR</t>
  </si>
  <si>
    <t>UM_F3</t>
  </si>
  <si>
    <t>['epochs']</t>
  </si>
  <si>
    <t>0 |</t>
  </si>
  <si>
    <t>[]</t>
  </si>
  <si>
    <t>['filter1']</t>
  </si>
  <si>
    <t>['optimizer', 'lr', 'epochs']</t>
  </si>
  <si>
    <t>1 |</t>
  </si>
  <si>
    <t>['bi1', 'lr']</t>
  </si>
  <si>
    <t>0 | 1 |</t>
  </si>
  <si>
    <t>0 | 0 |</t>
  </si>
  <si>
    <t>['lr', 'unit1']</t>
  </si>
  <si>
    <t>1 | 0 |</t>
  </si>
  <si>
    <t>['loss', 'lr']</t>
  </si>
  <si>
    <t>['batch_size', 'lr']</t>
  </si>
  <si>
    <t>['epochs', 'lr']</t>
  </si>
  <si>
    <t>1 | 1 |</t>
  </si>
  <si>
    <t>['act1', 'epochs', 'lr']</t>
  </si>
  <si>
    <t>0 | 1 | 1 |</t>
  </si>
  <si>
    <t>0 | 0 | 0 |</t>
  </si>
  <si>
    <t>['act1']</t>
  </si>
  <si>
    <t>['act2']</t>
  </si>
  <si>
    <t>['act1', 'bi1', 'bi2']</t>
  </si>
  <si>
    <t>['act1', 'act2', 'lr']</t>
  </si>
  <si>
    <t>['act1', 'act2', 'loss']</t>
  </si>
  <si>
    <t>0 | 1 | 0 |</t>
  </si>
  <si>
    <t>1 | 0 | 0 |</t>
  </si>
  <si>
    <t>1 | 1 | 0 |</t>
  </si>
  <si>
    <t>['act1', 'act2', 'ki1']</t>
  </si>
  <si>
    <t>['act1', 'ki2']</t>
  </si>
  <si>
    <t>['act1', 'loss']</t>
  </si>
  <si>
    <t>['act1', 'ki1']</t>
  </si>
  <si>
    <t>['batch_size']</t>
  </si>
  <si>
    <t>['act2', 'loss', 'unit1']</t>
  </si>
  <si>
    <t>['batch_size', 'ki1']</t>
  </si>
  <si>
    <t>['batch_size', 'ki2']</t>
  </si>
  <si>
    <t>['batch_size', 'bi1']</t>
  </si>
  <si>
    <t>['batch_size', 'bi2']</t>
  </si>
  <si>
    <t>['act1', 'batch_size']</t>
  </si>
  <si>
    <t>['batch_size', 'layer1']</t>
  </si>
  <si>
    <t>['batch_size', 'unit1']</t>
  </si>
  <si>
    <t>['batch_size', 'loss']</t>
  </si>
  <si>
    <t>['batch_size', 'optimizer']</t>
  </si>
  <si>
    <t>['batch_size', 'epochs']</t>
  </si>
  <si>
    <t>['ki1', 'lr']</t>
  </si>
  <si>
    <t>['ki2', 'lr']</t>
  </si>
  <si>
    <t>['bi2', 'lr']</t>
  </si>
  <si>
    <t>['unit2']</t>
  </si>
  <si>
    <t>['layer2']</t>
  </si>
  <si>
    <t>['act2', 'ki1']</t>
  </si>
  <si>
    <t>['act2', 'ki2']</t>
  </si>
  <si>
    <t>['act2', 'ki3']</t>
  </si>
  <si>
    <t>['act2', 'bi1']</t>
  </si>
  <si>
    <t>['act2', 'bi2']</t>
  </si>
  <si>
    <t>['act2', 'bi3']</t>
  </si>
  <si>
    <t>['act1', 'act2']</t>
  </si>
  <si>
    <t>['act2', 'act3']</t>
  </si>
  <si>
    <t>['act2', 'layer2']</t>
  </si>
  <si>
    <t>['act2', 'unit1']</t>
  </si>
  <si>
    <t>['act2', 'unit2']</t>
  </si>
  <si>
    <t>['act2', 'loss']</t>
  </si>
  <si>
    <t>['act2', 'batch_size']</t>
  </si>
  <si>
    <t>['act2', 'optimizer']</t>
  </si>
  <si>
    <t>['act2', 'lr']</t>
  </si>
  <si>
    <t>['act2', 'epochs']</t>
  </si>
  <si>
    <t>['act1', 'bi1']</t>
  </si>
  <si>
    <t>['act1', 'bi3']</t>
  </si>
  <si>
    <t>['act1', 'act3']</t>
  </si>
  <si>
    <t>['act1', 'layer2']</t>
  </si>
  <si>
    <t>['act1', 'unit1']</t>
  </si>
  <si>
    <t>['act1', 'unit2']</t>
  </si>
  <si>
    <t>['act1', 'lr']</t>
  </si>
  <si>
    <t>['act1', 'epochs']</t>
  </si>
  <si>
    <t>['act1', 'ki3']</t>
  </si>
  <si>
    <t>['epochs', 'ki1']</t>
  </si>
  <si>
    <t>['bi1', 'epochs']</t>
  </si>
  <si>
    <t>['epochs', 'unit1']</t>
  </si>
  <si>
    <t>['epochs', 'loss']</t>
  </si>
  <si>
    <t>['lr', 'optimizer']</t>
  </si>
  <si>
    <t>['act3']</t>
  </si>
  <si>
    <t>['act3', 'ki1']</t>
  </si>
  <si>
    <t>['act3', 'ki2']</t>
  </si>
  <si>
    <t>['act3', 'ki3']</t>
  </si>
  <si>
    <t>['act3', 'bi1']</t>
  </si>
  <si>
    <t>['act3', 'bi2']</t>
  </si>
  <si>
    <t>['act3', 'bi3']</t>
  </si>
  <si>
    <t>['act3', 'layer2']</t>
  </si>
  <si>
    <t>['act3', 'loss']</t>
  </si>
  <si>
    <t>['act3', 'batch_size']</t>
  </si>
  <si>
    <t>['act3', 'optimizer']</t>
  </si>
  <si>
    <t>['act3', 'lr']</t>
  </si>
  <si>
    <t>['act3', 'epochs']</t>
  </si>
  <si>
    <t>['optimizer', 'act', 'loss', 'epochs']</t>
  </si>
  <si>
    <t>['k4']</t>
  </si>
  <si>
    <t>['ki2', 'optimizer']</t>
  </si>
  <si>
    <t>['act4', 'ki2']</t>
  </si>
  <si>
    <t>['ki2', 'unit1']</t>
  </si>
  <si>
    <t>['unit1']</t>
  </si>
  <si>
    <t>['bi5']</t>
  </si>
  <si>
    <t>['act4', 'optimizer']</t>
  </si>
  <si>
    <t>['act5', 'optimizer']</t>
  </si>
  <si>
    <t>['act6', 'optimizer']</t>
  </si>
  <si>
    <t>['ki1', 'optimizer']</t>
  </si>
  <si>
    <t>['bi2', 'optimizer']</t>
  </si>
  <si>
    <t>['ki3', 'optimizer']</t>
  </si>
  <si>
    <t>['bi3', 'optimizer']</t>
  </si>
  <si>
    <t>['ki4', 'optimizer']</t>
  </si>
  <si>
    <t>['bi4', 'optimizer']</t>
  </si>
  <si>
    <t>['ki5', 'optimizer']</t>
  </si>
  <si>
    <t>['bi5', 'optimizer']</t>
  </si>
  <si>
    <t>['ki6', 'optimizer']</t>
  </si>
  <si>
    <t>['bi6', 'optimizer']</t>
  </si>
  <si>
    <t>['layer1', 'optimizer']</t>
  </si>
  <si>
    <t>['optimizer', 'loss', 'epochs']</t>
  </si>
  <si>
    <t>['ki1', 'loss']</t>
  </si>
  <si>
    <t>['bi1', 'loss']</t>
  </si>
  <si>
    <t>['ki2', 'loss']</t>
  </si>
  <si>
    <t>['bi2', 'loss']</t>
  </si>
  <si>
    <t>['loss', 'optimizer']</t>
  </si>
  <si>
    <t>['loss', 'unit1']</t>
  </si>
  <si>
    <t>['lr', 'act', 'loss', 'epochs']</t>
  </si>
  <si>
    <t>['ki1']</t>
  </si>
  <si>
    <t>['bi1', 'optimizer']</t>
  </si>
  <si>
    <t>['epochs', 'optimizer']</t>
  </si>
  <si>
    <t>['optimizer', 'unit1']</t>
  </si>
  <si>
    <t>['act1', 'optimizer']</t>
  </si>
  <si>
    <t>['act1', 'ki1', 'optimizer']</t>
  </si>
  <si>
    <t>['act3', 'ki1', 'optimizer']</t>
  </si>
  <si>
    <t>['act4', 'ki1', 'optimizer']</t>
  </si>
  <si>
    <t>['bi1', 'ki1', 'optimizer']</t>
  </si>
  <si>
    <t>['ki1', 'ki2', 'optimizer']</t>
  </si>
  <si>
    <t>['bi2', 'ki1', 'optimizer']</t>
  </si>
  <si>
    <t>['ki1', 'ki3', 'optimizer']</t>
  </si>
  <si>
    <t>['bi3', 'ki1', 'optimizer']</t>
  </si>
  <si>
    <t>['ki1', 'ki4', 'optimizer']</t>
  </si>
  <si>
    <t>['bi4', 'ki1', 'optimizer']</t>
  </si>
  <si>
    <t>['ki1', 'lr', 'optimizer']</t>
  </si>
  <si>
    <t>['batch_size', 'ki1', 'optimizer']</t>
  </si>
  <si>
    <t>['epochs', 'ki1', 'optimizer']</t>
  </si>
  <si>
    <t>['ki1', 'loss', 'optimizer']</t>
  </si>
  <si>
    <t>['ki1', 'layer1', 'optimizer']</t>
  </si>
  <si>
    <t>['ki1', 'optimizer', 'unit1']</t>
  </si>
  <si>
    <t>['act3', 'act4', 'optimizer']</t>
  </si>
  <si>
    <t>['act4', 'bi1', 'optimizer']</t>
  </si>
  <si>
    <t>['act4', 'ki2', 'optimizer']</t>
  </si>
  <si>
    <t>['act4', 'bi2', 'optimizer']</t>
  </si>
  <si>
    <t>['act4', 'ki3', 'optimizer']</t>
  </si>
  <si>
    <t>['act4', 'bi3', 'optimizer']</t>
  </si>
  <si>
    <t>['act4', 'ki4', 'optimizer']</t>
  </si>
  <si>
    <t>['act4', 'bi4', 'optimizer']</t>
  </si>
  <si>
    <t>['act4', 'lr', 'optimizer']</t>
  </si>
  <si>
    <t>['act4', 'batch_size', 'optimizer']</t>
  </si>
  <si>
    <t>['act4', 'epochs', 'optimizer']</t>
  </si>
  <si>
    <t>['act4', 'loss', 'optimizer']</t>
  </si>
  <si>
    <t>['act4', 'layer1', 'optimizer']</t>
  </si>
  <si>
    <t>['act4', 'optimizer', 'unit1']</t>
  </si>
  <si>
    <t>['act1', 'optimizer', 'unit1']</t>
  </si>
  <si>
    <t>['act2', 'optimizer', 'unit1']</t>
  </si>
  <si>
    <t>['act3', 'optimizer', 'unit1']</t>
  </si>
  <si>
    <t>['bi1', 'optimizer', 'unit1']</t>
  </si>
  <si>
    <t>['ki2', 'optimizer', 'unit1']</t>
  </si>
  <si>
    <t>['bi2', 'optimizer', 'unit1']</t>
  </si>
  <si>
    <t>['ki3', 'optimizer', 'unit1']</t>
  </si>
  <si>
    <t>['bi3', 'optimizer', 'unit1']</t>
  </si>
  <si>
    <t>['ki4', 'optimizer', 'unit1']</t>
  </si>
  <si>
    <t>['bi4', 'optimizer', 'unit1']</t>
  </si>
  <si>
    <t>['lr', 'optimizer', 'unit1']</t>
  </si>
  <si>
    <t>['batch_size', 'optimizer', 'unit1']</t>
  </si>
  <si>
    <t>['epochs', 'optimizer', 'unit1']</t>
  </si>
  <si>
    <t>['loss', 'optimizer', 'unit1']</t>
  </si>
  <si>
    <t>['layer1', 'optimizer', 'unit1']</t>
  </si>
  <si>
    <t>['act4']</t>
  </si>
  <si>
    <t>['act1', 'act4']</t>
  </si>
  <si>
    <t>['act3', 'act4']</t>
  </si>
  <si>
    <t>['act4', 'ki1']</t>
  </si>
  <si>
    <t>['act4', 'bi1']</t>
  </si>
  <si>
    <t>['act4', 'bi2']</t>
  </si>
  <si>
    <t>['act4', 'ki3']</t>
  </si>
  <si>
    <t>['act4', 'bi3']</t>
  </si>
  <si>
    <t>['act4', 'ki4']</t>
  </si>
  <si>
    <t>['act4', 'bi4']</t>
  </si>
  <si>
    <t>['act4', 'batch_size']</t>
  </si>
  <si>
    <t>['act4', 'epochs']</t>
  </si>
  <si>
    <t>['act4', 'loss']</t>
  </si>
  <si>
    <t>['act4', 'layer1']</t>
  </si>
  <si>
    <t>['act4', 'unit1']</t>
  </si>
  <si>
    <t>['act4', 'lr']</t>
  </si>
  <si>
    <t>['ki4', 'loss']</t>
  </si>
  <si>
    <t>['bi4', 'loss']</t>
  </si>
  <si>
    <t>['layer1', 'loss']</t>
  </si>
  <si>
    <t>['ki3', 'loss']</t>
  </si>
  <si>
    <t>['bi3', 'loss']</t>
  </si>
  <si>
    <t>['bi2', 'ki1']</t>
  </si>
  <si>
    <t>['ki1', 'unit1']</t>
  </si>
  <si>
    <t>['bi1', 'ki1']</t>
  </si>
  <si>
    <t>['ki1', 'ki2']</t>
  </si>
  <si>
    <t>['optimizer', 'act', 'epochs']</t>
  </si>
  <si>
    <t>['ki2']</t>
  </si>
  <si>
    <t>['bi1']</t>
  </si>
  <si>
    <t>['ki1', 'ki3']</t>
  </si>
  <si>
    <t>['bi3', 'ki1']</t>
  </si>
  <si>
    <t>['ki1', 'ki4']</t>
  </si>
  <si>
    <t>['bi4', 'ki1']</t>
  </si>
  <si>
    <t>['ki1', 'layer1']</t>
  </si>
  <si>
    <t>['bi1', 'ki2']</t>
  </si>
  <si>
    <t>['bi1', 'bi2']</t>
  </si>
  <si>
    <t>['bi1', 'ki3']</t>
  </si>
  <si>
    <t>['bi1', 'bi3']</t>
  </si>
  <si>
    <t>['bi1', 'ki4']</t>
  </si>
  <si>
    <t>['bi1', 'bi4']</t>
  </si>
  <si>
    <t>['bi1', 'layer1']</t>
  </si>
  <si>
    <t>['bi1', 'unit1']</t>
  </si>
  <si>
    <t>['act1', 'epochs', 'ki1']</t>
  </si>
  <si>
    <t>['act3', 'epochs', 'ki1']</t>
  </si>
  <si>
    <t>['act4', 'epochs', 'ki1']</t>
  </si>
  <si>
    <t>['bi1', 'epochs', 'ki1']</t>
  </si>
  <si>
    <t>['epochs', 'ki1', 'ki2']</t>
  </si>
  <si>
    <t>['bi2', 'epochs', 'ki1']</t>
  </si>
  <si>
    <t>['epochs', 'ki1', 'ki3']</t>
  </si>
  <si>
    <t>['bi3', 'epochs', 'ki1']</t>
  </si>
  <si>
    <t>['epochs', 'ki1', 'ki4']</t>
  </si>
  <si>
    <t>['bi4', 'epochs', 'ki1']</t>
  </si>
  <si>
    <t>['epochs', 'ki1', 'lr']</t>
  </si>
  <si>
    <t>1 | 0 | 1 |</t>
  </si>
  <si>
    <t>0 | 0 | 1 |</t>
  </si>
  <si>
    <t>['batch_size', 'epochs', 'ki1']</t>
  </si>
  <si>
    <t>['epochs', 'ki1', 'loss']</t>
  </si>
  <si>
    <t>['epochs', 'ki1', 'layer1']</t>
  </si>
  <si>
    <t>['epochs', 'ki1', 'unit1']</t>
  </si>
  <si>
    <t>['act1', 'ki1', 'unit1']</t>
  </si>
  <si>
    <t>['act2', 'ki1', 'unit1']</t>
  </si>
  <si>
    <t>['act3', 'ki1', 'unit1']</t>
  </si>
  <si>
    <t>['act4', 'ki1', 'unit1']</t>
  </si>
  <si>
    <t>['bi1', 'ki1', 'unit1']</t>
  </si>
  <si>
    <t>['ki1', 'ki2', 'unit1']</t>
  </si>
  <si>
    <t>['bi2', 'ki1', 'unit1']</t>
  </si>
  <si>
    <t>['ki1', 'ki3', 'unit1']</t>
  </si>
  <si>
    <t>['bi3', 'ki1', 'unit1']</t>
  </si>
  <si>
    <t>['ki1', 'ki4', 'unit1']</t>
  </si>
  <si>
    <t>['bi4', 'ki1', 'unit1']</t>
  </si>
  <si>
    <t>['ki1', 'lr', 'unit1']</t>
  </si>
  <si>
    <t>['batch_size', 'ki1', 'unit1']</t>
  </si>
  <si>
    <t>['ki1', 'loss', 'unit1']</t>
  </si>
  <si>
    <t>['ki1', 'layer1', 'unit1']</t>
  </si>
  <si>
    <t>DFD_AJS_OLD</t>
  </si>
  <si>
    <t>DSD_AJS_NEW</t>
  </si>
  <si>
    <t>DD_AJS_OLD</t>
  </si>
  <si>
    <t>DD_AJS_NEW</t>
  </si>
  <si>
    <t>NL_AJS_OLD</t>
  </si>
  <si>
    <t>NL_AJS_NEW</t>
  </si>
  <si>
    <t>UM_AJS_OLD</t>
  </si>
  <si>
    <t>UM_AJS_NEW</t>
  </si>
  <si>
    <t>DFD_AJ_MAX</t>
  </si>
  <si>
    <t>DFD_PR_AVG</t>
  </si>
  <si>
    <t>DFD_F3_AVG</t>
  </si>
  <si>
    <t>DD_AJ_MAX</t>
  </si>
  <si>
    <t>DD_PR_AVG</t>
  </si>
  <si>
    <t>DD_F3_AVG</t>
  </si>
  <si>
    <t>NL_AJ_MAX</t>
  </si>
  <si>
    <t>NL_PR_AVG</t>
  </si>
  <si>
    <t>NL_F3_AVG</t>
  </si>
  <si>
    <t>UM_AJ_MAX</t>
  </si>
  <si>
    <t>UM_PR_AVG</t>
  </si>
  <si>
    <t>UM_F3_AVG</t>
  </si>
  <si>
    <t>DFD_PR_OLD</t>
  </si>
  <si>
    <t>DFD_F3_OLD</t>
  </si>
  <si>
    <t>DD_PR_OLD</t>
  </si>
  <si>
    <t>DD_F3_OLD</t>
  </si>
  <si>
    <t>NL_PR_OLD</t>
  </si>
  <si>
    <t>NL_F3_OLD</t>
  </si>
  <si>
    <t>UM_PR_OLD</t>
  </si>
  <si>
    <t>UM_F3_OLD</t>
  </si>
  <si>
    <t>orig=alt!!!!</t>
  </si>
  <si>
    <t>OLD</t>
  </si>
  <si>
    <t>DFD_AJS_DIFF</t>
  </si>
  <si>
    <t>DFD_PR_DIFF</t>
  </si>
  <si>
    <t>DFD_F3_DIFF</t>
  </si>
  <si>
    <t>DD_AJS_DIFF</t>
  </si>
  <si>
    <t>DD_PR_DIFF</t>
  </si>
  <si>
    <t>DD_F3_DIFF</t>
  </si>
  <si>
    <t>NL_AJS_DIFF</t>
  </si>
  <si>
    <t>NL_PR_DIFF</t>
  </si>
  <si>
    <t>NL_F3_DIFF</t>
  </si>
  <si>
    <t>UM_AJS_DIFF</t>
  </si>
  <si>
    <t>UM_PR_DIFF</t>
  </si>
  <si>
    <t>UM_F3_DIFF</t>
  </si>
  <si>
    <t>\#F</t>
  </si>
  <si>
    <t>New results full table</t>
  </si>
  <si>
    <t>AVg.</t>
  </si>
  <si>
    <t xml:space="preserve">tot avg. </t>
  </si>
  <si>
    <t>Real NL</t>
  </si>
  <si>
    <t>Avg.</t>
  </si>
  <si>
    <t>T.A</t>
  </si>
  <si>
    <t>NeuraLint time</t>
  </si>
  <si>
    <t>GT_CNT</t>
  </si>
  <si>
    <t xml:space="preserve"> RESULTS BEFORE ALT GT</t>
  </si>
  <si>
    <t xml:space="preserve"> RESULTS  ALT GT</t>
  </si>
  <si>
    <t xml:space="preserve"> RESULTS BEFORE &amp;  ALT GT</t>
  </si>
  <si>
    <t>RESULTS RC  BEFORE ALT GT</t>
  </si>
  <si>
    <t>RESULTS AFTER ALT GT</t>
  </si>
  <si>
    <t>RESULTS BEFORE AND AFTER ALT GT</t>
  </si>
  <si>
    <t>RESULTS DIFFERENCE BEFORE AND AFTER ALT GT</t>
  </si>
  <si>
    <t>NEW RESULTS AFTER ALT GT  SORTED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</si>
</sst>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00"/>
  </numFmts>
  <fonts count="21">
    <font>
      <sz val="10"/>
      <color rgb="FF000000"/>
      <name val="Arial"/>
      <scheme val="minor"/>
    </font>
    <font>
      <b/>
      <sz val="12"/>
      <color theme="1"/>
      <name val="Arial"/>
      <family val="2"/>
      <scheme val="minor"/>
    </font>
    <font>
      <sz val="10"/>
      <color theme="1"/>
      <name val="Arial"/>
      <family val="2"/>
      <scheme val="minor"/>
    </font>
    <font>
      <sz val="10"/>
      <color theme="1"/>
      <name val="Arial"/>
      <family val="2"/>
    </font>
    <font>
      <sz val="10"/>
      <color rgb="FF000000"/>
      <name val="Arial"/>
      <family val="2"/>
    </font>
    <font>
      <sz val="10"/>
      <color rgb="FF000000"/>
      <name val="Roboto"/>
    </font>
    <font>
      <sz val="10"/>
      <color rgb="FF000000"/>
      <name val="Arial"/>
      <family val="2"/>
      <scheme val="minor"/>
    </font>
    <font>
      <b/>
      <sz val="10"/>
      <color theme="1"/>
      <name val="Arial"/>
      <family val="2"/>
    </font>
    <font>
      <b/>
      <sz val="12"/>
      <color theme="1"/>
      <name val="Arial"/>
      <family val="2"/>
    </font>
    <font>
      <b/>
      <sz val="12"/>
      <color rgb="FF000000"/>
      <name val="Arial"/>
      <family val="2"/>
      <scheme val="minor"/>
    </font>
    <font>
      <sz val="10"/>
      <color rgb="FFFF0000"/>
      <name val="Roboto"/>
    </font>
    <font>
      <sz val="10"/>
      <color rgb="FFFF0000"/>
      <name val="Arial"/>
      <family val="2"/>
      <scheme val="minor"/>
    </font>
    <font>
      <sz val="10"/>
      <color rgb="FFFF0000"/>
      <name val="Arial"/>
      <family val="2"/>
    </font>
    <font>
      <b/>
      <sz val="10"/>
      <color theme="1"/>
      <name val="Arial"/>
      <family val="2"/>
      <scheme val="minor"/>
    </font>
    <font>
      <b/>
      <sz val="10"/>
      <color rgb="FF000000"/>
      <name val="Arial"/>
      <family val="2"/>
      <scheme val="minor"/>
    </font>
    <font>
      <b/>
      <sz val="14"/>
      <color theme="1"/>
      <name val="Arial"/>
      <family val="2"/>
      <scheme val="minor"/>
    </font>
    <font>
      <sz val="10"/>
      <name val="Arial"/>
      <family val="2"/>
    </font>
    <font>
      <sz val="12"/>
      <color rgb="FF000000"/>
      <name val="Calibri"/>
      <family val="2"/>
    </font>
    <font>
      <sz val="9"/>
      <color rgb="FF000000"/>
      <name val="&quot;Google Sans Mono&quot;"/>
    </font>
    <font>
      <b/>
      <sz val="12"/>
      <color rgb="FF000000"/>
      <name val="Calibri"/>
      <family val="2"/>
    </font>
    <font>
      <sz val="12"/>
      <color theme="1"/>
      <name val="Calibri"/>
      <family val="2"/>
    </font>
  </fonts>
  <fills count="20">
    <fill>
      <patternFill patternType="none"/>
    </fill>
    <fill>
      <patternFill patternType="gray125"/>
    </fill>
    <fill>
      <patternFill patternType="solid">
        <fgColor rgb="FFD9EAD3"/>
        <bgColor rgb="FFD9EAD3"/>
      </patternFill>
    </fill>
    <fill>
      <patternFill patternType="solid">
        <fgColor rgb="FFF4CCCC"/>
        <bgColor rgb="FFF4CCCC"/>
      </patternFill>
    </fill>
    <fill>
      <patternFill patternType="solid">
        <fgColor rgb="FFFFF2CC"/>
        <bgColor rgb="FFFFF2CC"/>
      </patternFill>
    </fill>
    <fill>
      <patternFill patternType="solid">
        <fgColor rgb="FFCCCCCC"/>
        <bgColor rgb="FFCCCCCC"/>
      </patternFill>
    </fill>
    <fill>
      <patternFill patternType="solid">
        <fgColor rgb="FFB6D7A8"/>
        <bgColor rgb="FFB6D7A8"/>
      </patternFill>
    </fill>
    <fill>
      <patternFill patternType="solid">
        <fgColor rgb="FFEA9999"/>
        <bgColor rgb="FFEA9999"/>
      </patternFill>
    </fill>
    <fill>
      <patternFill patternType="solid">
        <fgColor rgb="FFF9CB9C"/>
        <bgColor rgb="FFF9CB9C"/>
      </patternFill>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D9D2E9"/>
        <bgColor rgb="FFD9D2E9"/>
      </patternFill>
    </fill>
    <fill>
      <patternFill patternType="solid">
        <fgColor rgb="FFCFE2F3"/>
        <bgColor rgb="FFCFE2F3"/>
      </patternFill>
    </fill>
    <fill>
      <patternFill patternType="solid">
        <fgColor rgb="FFE6B8AF"/>
        <bgColor rgb="FFE6B8AF"/>
      </patternFill>
    </fill>
    <fill>
      <patternFill patternType="solid">
        <fgColor rgb="FFE5E5E5"/>
        <bgColor rgb="FFE5E5E5"/>
      </patternFill>
    </fill>
    <fill>
      <patternFill patternType="solid">
        <fgColor rgb="FFF1C232"/>
        <bgColor rgb="FFF1C232"/>
      </patternFill>
    </fill>
    <fill>
      <patternFill patternType="solid">
        <fgColor rgb="FFB7B7B7"/>
        <bgColor rgb="FFB7B7B7"/>
      </patternFill>
    </fill>
    <fill>
      <patternFill patternType="solid">
        <fgColor rgb="FFFFE599"/>
        <bgColor rgb="FFFFE599"/>
      </patternFill>
    </fill>
    <fill>
      <patternFill patternType="solid">
        <fgColor theme="4" tint="0.79998168889431442"/>
        <bgColor indexed="64"/>
      </patternFill>
    </fill>
  </fills>
  <borders count="10">
    <border>
      <left/>
      <right/>
      <top/>
      <bottom/>
      <diagonal/>
    </border>
    <border>
      <left/>
      <right/>
      <top/>
      <bottom style="thin">
        <color rgb="FF000000"/>
      </bottom>
      <diagonal/>
    </border>
    <border>
      <left/>
      <right style="thick">
        <color rgb="FF000000"/>
      </right>
      <top/>
      <bottom/>
      <diagonal/>
    </border>
    <border>
      <left/>
      <right style="thick">
        <color rgb="FF000000"/>
      </right>
      <top/>
      <bottom style="thin">
        <color rgb="FF000000"/>
      </bottom>
      <diagonal/>
    </border>
    <border>
      <left/>
      <right/>
      <top style="medium">
        <color rgb="FF000000"/>
      </top>
      <bottom/>
      <diagonal/>
    </border>
    <border>
      <left/>
      <right style="thick">
        <color rgb="FF000000"/>
      </right>
      <top style="medium">
        <color rgb="FF000000"/>
      </top>
      <bottom/>
      <diagonal/>
    </border>
    <border>
      <left/>
      <right/>
      <top style="thin">
        <color rgb="FF000000"/>
      </top>
      <bottom/>
      <diagonal/>
    </border>
    <border>
      <left/>
      <right style="thick">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s>
  <cellStyleXfs count="1">
    <xf numFmtId="0" fontId="0" fillId="0" borderId="0"/>
  </cellStyleXfs>
  <cellXfs count="273">
    <xf numFmtId="0" fontId="0" fillId="0" borderId="0" xfId="0" applyFont="1" applyAlignment="1"/>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xf>
    <xf numFmtId="0" fontId="2" fillId="0" borderId="0" xfId="0" applyFont="1" applyAlignment="1"/>
    <xf numFmtId="0" fontId="2" fillId="0" borderId="0" xfId="0" applyFont="1" applyAlignment="1">
      <alignment wrapText="1"/>
    </xf>
    <xf numFmtId="0" fontId="2" fillId="2" borderId="0" xfId="0" applyFont="1" applyFill="1"/>
    <xf numFmtId="0" fontId="2" fillId="3" borderId="0" xfId="0" applyFont="1" applyFill="1"/>
    <xf numFmtId="0" fontId="2" fillId="4" borderId="0" xfId="0" applyFont="1" applyFill="1" applyAlignment="1"/>
    <xf numFmtId="0" fontId="2" fillId="3" borderId="0" xfId="0" applyFont="1" applyFill="1" applyAlignment="1"/>
    <xf numFmtId="0" fontId="2" fillId="5" borderId="0" xfId="0" applyFont="1" applyFill="1"/>
    <xf numFmtId="0" fontId="3" fillId="6" borderId="0" xfId="0" applyFont="1" applyFill="1" applyAlignment="1"/>
    <xf numFmtId="0" fontId="4" fillId="7" borderId="0" xfId="0" applyFont="1" applyFill="1" applyAlignment="1"/>
    <xf numFmtId="0" fontId="4" fillId="0" borderId="0" xfId="0" applyFont="1" applyAlignment="1"/>
    <xf numFmtId="0" fontId="2" fillId="7" borderId="0" xfId="0" applyFont="1" applyFill="1" applyAlignment="1"/>
    <xf numFmtId="0" fontId="2" fillId="6" borderId="0" xfId="0" applyFont="1" applyFill="1" applyAlignment="1"/>
    <xf numFmtId="0" fontId="3" fillId="7" borderId="0" xfId="0" applyFont="1" applyFill="1" applyAlignment="1"/>
    <xf numFmtId="0" fontId="4" fillId="6" borderId="0" xfId="0" applyFont="1" applyFill="1" applyAlignment="1"/>
    <xf numFmtId="0" fontId="2" fillId="4" borderId="1" xfId="0" applyFont="1" applyFill="1" applyBorder="1" applyAlignment="1"/>
    <xf numFmtId="0" fontId="2" fillId="0" borderId="1" xfId="0" applyFont="1" applyBorder="1" applyAlignment="1">
      <alignment horizontal="center" wrapText="1"/>
    </xf>
    <xf numFmtId="0" fontId="2" fillId="6" borderId="1" xfId="0" applyFont="1" applyFill="1" applyBorder="1" applyAlignment="1"/>
    <xf numFmtId="0" fontId="2" fillId="2" borderId="1" xfId="0" applyFont="1" applyFill="1" applyBorder="1"/>
    <xf numFmtId="0" fontId="5" fillId="7" borderId="1" xfId="0" applyFont="1" applyFill="1" applyBorder="1" applyAlignment="1"/>
    <xf numFmtId="0" fontId="3" fillId="7" borderId="1" xfId="0" applyFont="1" applyFill="1" applyBorder="1" applyAlignment="1"/>
    <xf numFmtId="0" fontId="4" fillId="7" borderId="1" xfId="0" applyFont="1" applyFill="1" applyBorder="1" applyAlignment="1"/>
    <xf numFmtId="0" fontId="2" fillId="0" borderId="1" xfId="0" applyFont="1" applyBorder="1"/>
    <xf numFmtId="0" fontId="2" fillId="0" borderId="0" xfId="0" applyFont="1" applyAlignment="1">
      <alignment horizontal="center" wrapText="1"/>
    </xf>
    <xf numFmtId="0" fontId="3" fillId="7" borderId="0" xfId="0" applyFont="1" applyFill="1" applyAlignment="1"/>
    <xf numFmtId="0" fontId="2" fillId="3" borderId="1" xfId="0" applyFont="1" applyFill="1" applyBorder="1" applyAlignment="1"/>
    <xf numFmtId="0" fontId="2" fillId="5" borderId="1" xfId="0" applyFont="1" applyFill="1" applyBorder="1"/>
    <xf numFmtId="0" fontId="2" fillId="7" borderId="1" xfId="0" applyFont="1" applyFill="1" applyBorder="1" applyAlignment="1"/>
    <xf numFmtId="0" fontId="3" fillId="8" borderId="1" xfId="0" applyFont="1" applyFill="1" applyBorder="1" applyAlignment="1"/>
    <xf numFmtId="0" fontId="3" fillId="7" borderId="0" xfId="0" applyFont="1" applyFill="1" applyAlignment="1"/>
    <xf numFmtId="0" fontId="2" fillId="0" borderId="0" xfId="0" applyFont="1" applyAlignment="1">
      <alignment horizontal="center"/>
    </xf>
    <xf numFmtId="0" fontId="3" fillId="0" borderId="0" xfId="0" applyFont="1" applyAlignment="1">
      <alignment horizontal="center" wrapText="1"/>
    </xf>
    <xf numFmtId="0" fontId="4" fillId="7" borderId="0" xfId="0" applyFont="1" applyFill="1" applyAlignment="1"/>
    <xf numFmtId="0" fontId="3" fillId="0" borderId="0" xfId="0" applyFont="1" applyAlignment="1"/>
    <xf numFmtId="0" fontId="3" fillId="0" borderId="0" xfId="0" applyFont="1" applyAlignment="1">
      <alignment horizontal="center" wrapText="1"/>
    </xf>
    <xf numFmtId="0" fontId="3" fillId="0" borderId="0" xfId="0" applyFont="1" applyAlignment="1"/>
    <xf numFmtId="0" fontId="3" fillId="9" borderId="0" xfId="0" applyFont="1" applyFill="1" applyAlignment="1"/>
    <xf numFmtId="0" fontId="3" fillId="9" borderId="0" xfId="0" applyFont="1" applyFill="1" applyAlignment="1">
      <alignment horizontal="center" wrapText="1"/>
    </xf>
    <xf numFmtId="0" fontId="2" fillId="8" borderId="0" xfId="0" applyFont="1" applyFill="1" applyAlignment="1"/>
    <xf numFmtId="0" fontId="4" fillId="8" borderId="0" xfId="0" applyFont="1" applyFill="1" applyAlignment="1"/>
    <xf numFmtId="0" fontId="6" fillId="8" borderId="0" xfId="0" applyFont="1" applyFill="1" applyAlignment="1"/>
    <xf numFmtId="0" fontId="7" fillId="0" borderId="0" xfId="0" applyFont="1" applyAlignment="1"/>
    <xf numFmtId="0" fontId="2" fillId="0" borderId="0" xfId="0" applyFont="1" applyAlignment="1">
      <alignment wrapText="1"/>
    </xf>
    <xf numFmtId="0" fontId="8" fillId="0" borderId="0" xfId="0" applyFont="1" applyAlignment="1">
      <alignment wrapText="1"/>
    </xf>
    <xf numFmtId="164" fontId="1" fillId="0" borderId="0" xfId="0" applyNumberFormat="1" applyFont="1" applyAlignment="1"/>
    <xf numFmtId="0" fontId="1" fillId="0" borderId="0" xfId="0" applyFont="1"/>
    <xf numFmtId="0" fontId="1" fillId="0" borderId="0" xfId="0" applyFont="1" applyAlignment="1">
      <alignment wrapText="1"/>
    </xf>
    <xf numFmtId="10" fontId="1" fillId="0" borderId="0" xfId="0" applyNumberFormat="1" applyFont="1"/>
    <xf numFmtId="0" fontId="1" fillId="0" borderId="2" xfId="0" applyFont="1" applyBorder="1" applyAlignment="1">
      <alignment horizontal="center"/>
    </xf>
    <xf numFmtId="0" fontId="9" fillId="0" borderId="0" xfId="0" applyFont="1" applyAlignment="1">
      <alignment horizontal="center"/>
    </xf>
    <xf numFmtId="0" fontId="2" fillId="0" borderId="2" xfId="0" applyFont="1" applyBorder="1"/>
    <xf numFmtId="0" fontId="2" fillId="0" borderId="0" xfId="0" applyFont="1" applyAlignment="1">
      <alignment horizontal="center"/>
    </xf>
    <xf numFmtId="0" fontId="6" fillId="0" borderId="0" xfId="0" applyFont="1"/>
    <xf numFmtId="0" fontId="2" fillId="0" borderId="2" xfId="0" applyFont="1" applyBorder="1" applyAlignment="1"/>
    <xf numFmtId="0" fontId="2" fillId="0" borderId="2" xfId="0" applyFont="1" applyBorder="1" applyAlignment="1">
      <alignment horizontal="center"/>
    </xf>
    <xf numFmtId="0" fontId="4" fillId="7" borderId="2" xfId="0" applyFont="1" applyFill="1" applyBorder="1" applyAlignment="1"/>
    <xf numFmtId="0" fontId="3" fillId="6" borderId="0" xfId="0" applyFont="1" applyFill="1" applyAlignment="1">
      <alignment horizontal="center"/>
    </xf>
    <xf numFmtId="0" fontId="3" fillId="6" borderId="0" xfId="0" applyFont="1" applyFill="1" applyAlignment="1"/>
    <xf numFmtId="0" fontId="3" fillId="6" borderId="2" xfId="0" applyFont="1" applyFill="1" applyBorder="1" applyAlignment="1"/>
    <xf numFmtId="0" fontId="4" fillId="7" borderId="0" xfId="0" applyFont="1" applyFill="1" applyAlignment="1">
      <alignment horizontal="center"/>
    </xf>
    <xf numFmtId="0" fontId="2" fillId="3" borderId="0" xfId="0" applyFont="1" applyFill="1" applyAlignment="1">
      <alignment horizontal="center"/>
    </xf>
    <xf numFmtId="0" fontId="2" fillId="3" borderId="2" xfId="0" applyFont="1" applyFill="1" applyBorder="1" applyAlignment="1"/>
    <xf numFmtId="0" fontId="2" fillId="0" borderId="0" xfId="0" applyFont="1"/>
    <xf numFmtId="0" fontId="4" fillId="6" borderId="2" xfId="0" applyFont="1" applyFill="1" applyBorder="1" applyAlignment="1"/>
    <xf numFmtId="0" fontId="2" fillId="6" borderId="0" xfId="0" applyFont="1" applyFill="1" applyAlignment="1">
      <alignment horizontal="center"/>
    </xf>
    <xf numFmtId="0" fontId="2" fillId="6" borderId="2" xfId="0" applyFont="1" applyFill="1" applyBorder="1" applyAlignment="1"/>
    <xf numFmtId="0" fontId="3" fillId="7" borderId="0" xfId="0" applyFont="1" applyFill="1" applyAlignment="1">
      <alignment horizontal="center"/>
    </xf>
    <xf numFmtId="0" fontId="3" fillId="7" borderId="0" xfId="0" applyFont="1" applyFill="1" applyAlignment="1"/>
    <xf numFmtId="0" fontId="3" fillId="7" borderId="2" xfId="0" applyFont="1" applyFill="1" applyBorder="1" applyAlignment="1"/>
    <xf numFmtId="0" fontId="4" fillId="6" borderId="0" xfId="0" applyFont="1" applyFill="1" applyAlignment="1">
      <alignment horizontal="center"/>
    </xf>
    <xf numFmtId="0" fontId="2" fillId="7" borderId="0" xfId="0" applyFont="1" applyFill="1" applyAlignment="1">
      <alignment horizontal="center"/>
    </xf>
    <xf numFmtId="0" fontId="2" fillId="7" borderId="2" xfId="0" applyFont="1" applyFill="1" applyBorder="1" applyAlignment="1"/>
    <xf numFmtId="0" fontId="4" fillId="7" borderId="3" xfId="0" applyFont="1" applyFill="1" applyBorder="1" applyAlignment="1"/>
    <xf numFmtId="0" fontId="5" fillId="7" borderId="1" xfId="0" applyFont="1" applyFill="1" applyBorder="1" applyAlignment="1">
      <alignment horizontal="center"/>
    </xf>
    <xf numFmtId="0" fontId="10" fillId="7" borderId="3" xfId="0" applyFont="1" applyFill="1" applyBorder="1" applyAlignment="1"/>
    <xf numFmtId="0" fontId="3" fillId="7" borderId="1" xfId="0" applyFont="1" applyFill="1" applyBorder="1" applyAlignment="1">
      <alignment horizontal="center"/>
    </xf>
    <xf numFmtId="0" fontId="3" fillId="7" borderId="1" xfId="0" applyFont="1" applyFill="1" applyBorder="1" applyAlignment="1"/>
    <xf numFmtId="0" fontId="3" fillId="7" borderId="3" xfId="0" applyFont="1" applyFill="1" applyBorder="1" applyAlignment="1"/>
    <xf numFmtId="0" fontId="4" fillId="7" borderId="1" xfId="0" applyFont="1" applyFill="1" applyBorder="1" applyAlignment="1">
      <alignment horizontal="center"/>
    </xf>
    <xf numFmtId="0" fontId="4" fillId="10" borderId="3" xfId="0" applyFont="1" applyFill="1" applyBorder="1" applyAlignment="1"/>
    <xf numFmtId="0" fontId="2" fillId="6" borderId="1" xfId="0" applyFont="1" applyFill="1" applyBorder="1" applyAlignment="1">
      <alignment horizontal="center"/>
    </xf>
    <xf numFmtId="0" fontId="2" fillId="6" borderId="3" xfId="0" applyFont="1" applyFill="1" applyBorder="1" applyAlignment="1"/>
    <xf numFmtId="0" fontId="5" fillId="7" borderId="3" xfId="0" applyFont="1" applyFill="1" applyBorder="1" applyAlignment="1"/>
    <xf numFmtId="0" fontId="2" fillId="11" borderId="0" xfId="0" applyFont="1" applyFill="1" applyAlignment="1">
      <alignment horizontal="center"/>
    </xf>
    <xf numFmtId="0" fontId="11" fillId="7" borderId="2" xfId="0" applyFont="1" applyFill="1" applyBorder="1" applyAlignment="1"/>
    <xf numFmtId="0" fontId="3" fillId="7" borderId="0" xfId="0" applyFont="1" applyFill="1" applyAlignment="1">
      <alignment horizontal="center"/>
    </xf>
    <xf numFmtId="0" fontId="3" fillId="7" borderId="2" xfId="0" applyFont="1" applyFill="1" applyBorder="1" applyAlignment="1"/>
    <xf numFmtId="0" fontId="12" fillId="7" borderId="2" xfId="0" applyFont="1" applyFill="1" applyBorder="1" applyAlignment="1"/>
    <xf numFmtId="0" fontId="2" fillId="7" borderId="1" xfId="0" applyFont="1" applyFill="1" applyBorder="1" applyAlignment="1">
      <alignment horizontal="center"/>
    </xf>
    <xf numFmtId="0" fontId="11" fillId="7" borderId="3" xfId="0" applyFont="1" applyFill="1" applyBorder="1" applyAlignment="1"/>
    <xf numFmtId="0" fontId="3" fillId="8" borderId="1" xfId="0" applyFont="1" applyFill="1" applyBorder="1" applyAlignment="1">
      <alignment horizontal="center"/>
    </xf>
    <xf numFmtId="0" fontId="3" fillId="8" borderId="1" xfId="0" applyFont="1" applyFill="1" applyBorder="1" applyAlignment="1"/>
    <xf numFmtId="0" fontId="3" fillId="8" borderId="3" xfId="0" applyFont="1" applyFill="1" applyBorder="1" applyAlignment="1"/>
    <xf numFmtId="0" fontId="12" fillId="7" borderId="3" xfId="0" applyFont="1" applyFill="1" applyBorder="1" applyAlignment="1"/>
    <xf numFmtId="0" fontId="2" fillId="3" borderId="1" xfId="0" applyFont="1" applyFill="1" applyBorder="1" applyAlignment="1">
      <alignment horizontal="center"/>
    </xf>
    <xf numFmtId="0" fontId="2" fillId="3" borderId="3" xfId="0" applyFont="1" applyFill="1" applyBorder="1" applyAlignment="1"/>
    <xf numFmtId="0" fontId="2" fillId="7" borderId="3" xfId="0" applyFont="1" applyFill="1" applyBorder="1" applyAlignment="1"/>
    <xf numFmtId="0" fontId="12" fillId="6" borderId="0" xfId="0" applyFont="1" applyFill="1" applyAlignment="1">
      <alignment horizontal="center"/>
    </xf>
    <xf numFmtId="0" fontId="12" fillId="6" borderId="2" xfId="0" applyFont="1" applyFill="1" applyBorder="1" applyAlignment="1"/>
    <xf numFmtId="0" fontId="2" fillId="0" borderId="4" xfId="0" applyFont="1" applyBorder="1" applyAlignment="1">
      <alignment horizontal="center"/>
    </xf>
    <xf numFmtId="0" fontId="3" fillId="0" borderId="4" xfId="0" applyFont="1" applyBorder="1" applyAlignment="1">
      <alignment horizontal="center" wrapText="1"/>
    </xf>
    <xf numFmtId="0" fontId="2" fillId="6" borderId="4" xfId="0" applyFont="1" applyFill="1" applyBorder="1" applyAlignment="1"/>
    <xf numFmtId="0" fontId="2" fillId="7" borderId="4" xfId="0" applyFont="1" applyFill="1" applyBorder="1" applyAlignment="1"/>
    <xf numFmtId="0" fontId="4" fillId="7" borderId="4" xfId="0" applyFont="1" applyFill="1" applyBorder="1" applyAlignment="1"/>
    <xf numFmtId="0" fontId="4" fillId="6" borderId="5" xfId="0" applyFont="1" applyFill="1" applyBorder="1" applyAlignment="1"/>
    <xf numFmtId="0" fontId="2" fillId="7" borderId="4" xfId="0" applyFont="1" applyFill="1" applyBorder="1" applyAlignment="1">
      <alignment horizontal="center"/>
    </xf>
    <xf numFmtId="0" fontId="2" fillId="0" borderId="4" xfId="0" applyFont="1" applyBorder="1" applyAlignment="1"/>
    <xf numFmtId="0" fontId="2" fillId="7" borderId="5" xfId="0" applyFont="1" applyFill="1" applyBorder="1" applyAlignment="1"/>
    <xf numFmtId="0" fontId="4" fillId="7" borderId="4" xfId="0" applyFont="1" applyFill="1" applyBorder="1" applyAlignment="1">
      <alignment horizontal="center"/>
    </xf>
    <xf numFmtId="0" fontId="3" fillId="7" borderId="4" xfId="0" applyFont="1" applyFill="1" applyBorder="1" applyAlignment="1"/>
    <xf numFmtId="0" fontId="4" fillId="7" borderId="5" xfId="0" applyFont="1" applyFill="1" applyBorder="1" applyAlignment="1"/>
    <xf numFmtId="0" fontId="4" fillId="6" borderId="4" xfId="0" applyFont="1" applyFill="1" applyBorder="1" applyAlignment="1">
      <alignment horizontal="center"/>
    </xf>
    <xf numFmtId="0" fontId="4" fillId="6" borderId="4" xfId="0" applyFont="1" applyFill="1" applyBorder="1" applyAlignment="1"/>
    <xf numFmtId="0" fontId="4" fillId="7" borderId="4" xfId="0" applyFont="1" applyFill="1" applyBorder="1" applyAlignment="1"/>
    <xf numFmtId="0" fontId="12" fillId="6" borderId="5" xfId="0" applyFont="1" applyFill="1" applyBorder="1" applyAlignment="1"/>
    <xf numFmtId="0" fontId="3" fillId="0" borderId="4" xfId="0" applyFont="1" applyBorder="1" applyAlignment="1">
      <alignment horizontal="center" wrapText="1"/>
    </xf>
    <xf numFmtId="0" fontId="2" fillId="6" borderId="4" xfId="0" applyFont="1" applyFill="1" applyBorder="1" applyAlignment="1">
      <alignment horizontal="center"/>
    </xf>
    <xf numFmtId="0" fontId="2" fillId="3" borderId="4" xfId="0" applyFont="1" applyFill="1" applyBorder="1" applyAlignment="1"/>
    <xf numFmtId="0" fontId="2" fillId="6" borderId="5" xfId="0" applyFont="1" applyFill="1" applyBorder="1" applyAlignment="1"/>
    <xf numFmtId="0" fontId="2" fillId="2" borderId="4" xfId="0" applyFont="1" applyFill="1" applyBorder="1"/>
    <xf numFmtId="0" fontId="2" fillId="0" borderId="4" xfId="0" applyFont="1" applyBorder="1"/>
    <xf numFmtId="0" fontId="3" fillId="0" borderId="4" xfId="0" applyFont="1" applyBorder="1" applyAlignment="1"/>
    <xf numFmtId="0" fontId="4" fillId="0" borderId="2" xfId="0" applyFont="1" applyBorder="1" applyAlignment="1"/>
    <xf numFmtId="0" fontId="3" fillId="0" borderId="0" xfId="0" applyFont="1" applyAlignment="1">
      <alignment horizontal="center"/>
    </xf>
    <xf numFmtId="0" fontId="3" fillId="0" borderId="2" xfId="0" applyFont="1" applyBorder="1" applyAlignment="1"/>
    <xf numFmtId="0" fontId="4" fillId="0" borderId="0" xfId="0" applyFont="1" applyAlignment="1">
      <alignment horizontal="center"/>
    </xf>
    <xf numFmtId="0" fontId="4" fillId="8" borderId="2" xfId="0" applyFont="1" applyFill="1" applyBorder="1" applyAlignment="1"/>
    <xf numFmtId="0" fontId="2" fillId="8" borderId="0" xfId="0" applyFont="1" applyFill="1" applyAlignment="1">
      <alignment horizontal="center"/>
    </xf>
    <xf numFmtId="0" fontId="2" fillId="8" borderId="2" xfId="0" applyFont="1" applyFill="1" applyBorder="1" applyAlignment="1"/>
    <xf numFmtId="0" fontId="12" fillId="8" borderId="2" xfId="0" applyFont="1" applyFill="1" applyBorder="1" applyAlignment="1"/>
    <xf numFmtId="0" fontId="3" fillId="9" borderId="0" xfId="0" applyFont="1" applyFill="1" applyAlignment="1">
      <alignment horizontal="center" wrapText="1"/>
    </xf>
    <xf numFmtId="0" fontId="4" fillId="8" borderId="0" xfId="0" applyFont="1" applyFill="1" applyAlignment="1">
      <alignment horizontal="center"/>
    </xf>
    <xf numFmtId="0" fontId="6" fillId="8" borderId="0" xfId="0" applyFont="1" applyFill="1" applyAlignment="1">
      <alignment horizontal="center"/>
    </xf>
    <xf numFmtId="0" fontId="11" fillId="8" borderId="2" xfId="0" applyFont="1" applyFill="1" applyBorder="1" applyAlignment="1"/>
    <xf numFmtId="0" fontId="6" fillId="8" borderId="2" xfId="0" applyFont="1" applyFill="1" applyBorder="1" applyAlignment="1"/>
    <xf numFmtId="0" fontId="4" fillId="7" borderId="0" xfId="0" applyFont="1" applyFill="1" applyAlignment="1">
      <alignment horizontal="center"/>
    </xf>
    <xf numFmtId="0" fontId="12" fillId="7" borderId="2" xfId="0" applyFont="1" applyFill="1" applyBorder="1" applyAlignment="1"/>
    <xf numFmtId="0" fontId="4" fillId="7" borderId="2" xfId="0" applyFont="1" applyFill="1" applyBorder="1" applyAlignment="1"/>
    <xf numFmtId="164" fontId="1" fillId="0" borderId="2" xfId="0" applyNumberFormat="1" applyFont="1" applyBorder="1" applyAlignment="1"/>
    <xf numFmtId="164" fontId="1" fillId="0" borderId="0" xfId="0" applyNumberFormat="1" applyFont="1" applyAlignment="1">
      <alignment horizontal="center"/>
    </xf>
    <xf numFmtId="164" fontId="9" fillId="0" borderId="0" xfId="0" applyNumberFormat="1" applyFont="1" applyAlignment="1"/>
    <xf numFmtId="164" fontId="1" fillId="0" borderId="2" xfId="0" applyNumberFormat="1" applyFont="1" applyBorder="1" applyAlignment="1">
      <alignment horizontal="center"/>
    </xf>
    <xf numFmtId="10" fontId="1" fillId="0" borderId="2" xfId="0" applyNumberFormat="1" applyFont="1" applyBorder="1"/>
    <xf numFmtId="10" fontId="1" fillId="0" borderId="0" xfId="0" applyNumberFormat="1" applyFont="1" applyAlignment="1">
      <alignment horizontal="center"/>
    </xf>
    <xf numFmtId="10" fontId="9" fillId="0" borderId="0" xfId="0" applyNumberFormat="1" applyFont="1"/>
    <xf numFmtId="10" fontId="1" fillId="0" borderId="2" xfId="0" applyNumberFormat="1" applyFont="1" applyBorder="1" applyAlignment="1">
      <alignment horizontal="center"/>
    </xf>
    <xf numFmtId="0" fontId="2" fillId="0" borderId="0" xfId="0" applyFont="1" applyAlignment="1"/>
    <xf numFmtId="0" fontId="13" fillId="0" borderId="6" xfId="0" applyFont="1" applyBorder="1"/>
    <xf numFmtId="0" fontId="13" fillId="0" borderId="6" xfId="0" applyFont="1" applyBorder="1" applyAlignment="1">
      <alignment wrapText="1"/>
    </xf>
    <xf numFmtId="0" fontId="13" fillId="0" borderId="7" xfId="0" applyFont="1" applyBorder="1"/>
    <xf numFmtId="0" fontId="13" fillId="0" borderId="6" xfId="0" applyFont="1" applyBorder="1" applyAlignment="1">
      <alignment horizontal="center"/>
    </xf>
    <xf numFmtId="0" fontId="13" fillId="0" borderId="6" xfId="0" applyFont="1" applyBorder="1" applyAlignment="1"/>
    <xf numFmtId="0" fontId="14" fillId="0" borderId="6" xfId="0" applyFont="1" applyBorder="1"/>
    <xf numFmtId="0" fontId="7" fillId="0" borderId="6" xfId="0" applyFont="1" applyBorder="1" applyAlignment="1">
      <alignment horizontal="center" wrapText="1"/>
    </xf>
    <xf numFmtId="0" fontId="13" fillId="0" borderId="6" xfId="0" applyFont="1" applyBorder="1" applyAlignment="1">
      <alignment horizontal="center"/>
    </xf>
    <xf numFmtId="0" fontId="13" fillId="0" borderId="7" xfId="0" applyFont="1" applyBorder="1" applyAlignment="1"/>
    <xf numFmtId="0" fontId="13" fillId="10" borderId="6" xfId="0" applyFont="1" applyFill="1" applyBorder="1" applyAlignment="1"/>
    <xf numFmtId="0" fontId="15" fillId="2" borderId="0" xfId="0" applyFont="1" applyFill="1" applyAlignment="1">
      <alignment horizontal="center"/>
    </xf>
    <xf numFmtId="0" fontId="15" fillId="2" borderId="0" xfId="0" applyFont="1" applyFill="1" applyAlignment="1"/>
    <xf numFmtId="0" fontId="15" fillId="12" borderId="0" xfId="0" applyFont="1" applyFill="1" applyAlignment="1">
      <alignment horizontal="center"/>
    </xf>
    <xf numFmtId="0" fontId="1" fillId="0" borderId="0" xfId="0" applyFont="1" applyAlignment="1"/>
    <xf numFmtId="0" fontId="1" fillId="0" borderId="0" xfId="0" applyFont="1" applyAlignment="1">
      <alignment horizontal="left"/>
    </xf>
    <xf numFmtId="0" fontId="1" fillId="0" borderId="8" xfId="0" applyFont="1" applyBorder="1" applyAlignment="1"/>
    <xf numFmtId="0" fontId="2" fillId="0" borderId="0" xfId="0" applyFont="1" applyAlignment="1">
      <alignment horizontal="left"/>
    </xf>
    <xf numFmtId="2" fontId="2" fillId="0" borderId="0" xfId="0" applyNumberFormat="1" applyFont="1"/>
    <xf numFmtId="2" fontId="2" fillId="0" borderId="8" xfId="0" applyNumberFormat="1" applyFont="1" applyBorder="1" applyAlignment="1"/>
    <xf numFmtId="0" fontId="2" fillId="0" borderId="8" xfId="0" applyFont="1" applyBorder="1"/>
    <xf numFmtId="0" fontId="2" fillId="0" borderId="8" xfId="0" applyFont="1" applyBorder="1" applyAlignment="1"/>
    <xf numFmtId="2" fontId="2" fillId="0" borderId="8" xfId="0" applyNumberFormat="1" applyFont="1" applyBorder="1"/>
    <xf numFmtId="0" fontId="15" fillId="0" borderId="0" xfId="0" applyFont="1" applyAlignment="1">
      <alignment horizontal="center"/>
    </xf>
    <xf numFmtId="0" fontId="15" fillId="0" borderId="0" xfId="0" applyFont="1" applyAlignment="1"/>
    <xf numFmtId="0" fontId="15" fillId="0" borderId="0" xfId="0" applyFont="1" applyAlignment="1">
      <alignment horizontal="left"/>
    </xf>
    <xf numFmtId="0" fontId="15" fillId="0" borderId="0" xfId="0" applyFont="1"/>
    <xf numFmtId="2" fontId="15" fillId="0" borderId="0" xfId="0" applyNumberFormat="1" applyFont="1"/>
    <xf numFmtId="2" fontId="15" fillId="0" borderId="8" xfId="0" applyNumberFormat="1" applyFont="1" applyBorder="1"/>
    <xf numFmtId="0" fontId="15" fillId="0" borderId="8" xfId="0" applyFont="1" applyBorder="1"/>
    <xf numFmtId="0" fontId="1" fillId="0" borderId="0" xfId="0" applyFont="1" applyAlignment="1">
      <alignment horizontal="left"/>
    </xf>
    <xf numFmtId="2" fontId="1" fillId="0" borderId="0" xfId="0" applyNumberFormat="1" applyFont="1"/>
    <xf numFmtId="2" fontId="1" fillId="0" borderId="8" xfId="0" applyNumberFormat="1" applyFont="1" applyBorder="1"/>
    <xf numFmtId="0" fontId="1" fillId="0" borderId="8" xfId="0" applyFont="1" applyBorder="1"/>
    <xf numFmtId="2" fontId="1" fillId="0" borderId="0" xfId="0" applyNumberFormat="1" applyFont="1" applyAlignment="1"/>
    <xf numFmtId="2" fontId="1" fillId="0" borderId="8" xfId="0" applyNumberFormat="1" applyFont="1" applyBorder="1" applyAlignment="1"/>
    <xf numFmtId="0" fontId="2" fillId="0" borderId="0" xfId="0" applyFont="1" applyAlignment="1">
      <alignment horizontal="left"/>
    </xf>
    <xf numFmtId="0" fontId="17" fillId="0" borderId="0" xfId="0" applyFont="1" applyAlignment="1"/>
    <xf numFmtId="0" fontId="17" fillId="4" borderId="2" xfId="0" applyFont="1" applyFill="1" applyBorder="1" applyAlignment="1"/>
    <xf numFmtId="0" fontId="17" fillId="0" borderId="0" xfId="0" applyFont="1" applyAlignment="1"/>
    <xf numFmtId="0" fontId="17" fillId="4" borderId="0" xfId="0" applyFont="1" applyFill="1" applyAlignment="1"/>
    <xf numFmtId="0" fontId="17" fillId="3" borderId="0" xfId="0" applyFont="1" applyFill="1" applyAlignment="1"/>
    <xf numFmtId="0" fontId="17" fillId="3" borderId="2" xfId="0" applyFont="1" applyFill="1" applyBorder="1" applyAlignment="1"/>
    <xf numFmtId="0" fontId="17" fillId="0" borderId="0" xfId="0" applyFont="1" applyAlignment="1">
      <alignment horizontal="right"/>
    </xf>
    <xf numFmtId="0" fontId="17" fillId="0" borderId="2" xfId="0" applyFont="1" applyBorder="1" applyAlignment="1">
      <alignment horizontal="right"/>
    </xf>
    <xf numFmtId="0" fontId="18" fillId="9" borderId="0" xfId="0" applyFont="1" applyFill="1"/>
    <xf numFmtId="0" fontId="17" fillId="4" borderId="2" xfId="0" applyFont="1" applyFill="1" applyBorder="1" applyAlignment="1">
      <alignment horizontal="right"/>
    </xf>
    <xf numFmtId="0" fontId="17" fillId="4" borderId="0" xfId="0" applyFont="1" applyFill="1" applyAlignment="1">
      <alignment horizontal="right"/>
    </xf>
    <xf numFmtId="0" fontId="17" fillId="3" borderId="0" xfId="0" applyFont="1" applyFill="1" applyAlignment="1">
      <alignment horizontal="right"/>
    </xf>
    <xf numFmtId="0" fontId="17" fillId="0" borderId="0" xfId="0" applyFont="1" applyAlignment="1"/>
    <xf numFmtId="0" fontId="18" fillId="15" borderId="0" xfId="0" applyFont="1" applyFill="1"/>
    <xf numFmtId="0" fontId="17" fillId="0" borderId="0" xfId="0" applyFont="1" applyAlignment="1"/>
    <xf numFmtId="0" fontId="13" fillId="0" borderId="0" xfId="0" applyFont="1" applyAlignment="1"/>
    <xf numFmtId="0" fontId="19" fillId="0" borderId="0" xfId="0" applyFont="1" applyAlignment="1"/>
    <xf numFmtId="0" fontId="19" fillId="0" borderId="0" xfId="0" applyFont="1" applyAlignment="1">
      <alignment horizontal="center"/>
    </xf>
    <xf numFmtId="0" fontId="17" fillId="0" borderId="0" xfId="0" applyFont="1" applyAlignment="1">
      <alignment horizontal="center"/>
    </xf>
    <xf numFmtId="0" fontId="13" fillId="0" borderId="2" xfId="0" applyFont="1" applyBorder="1" applyAlignment="1"/>
    <xf numFmtId="0" fontId="13" fillId="0" borderId="0" xfId="0" applyFont="1"/>
    <xf numFmtId="2" fontId="2" fillId="0" borderId="2" xfId="0" applyNumberFormat="1" applyFont="1" applyBorder="1"/>
    <xf numFmtId="0" fontId="2" fillId="0" borderId="2" xfId="0" applyFont="1" applyBorder="1" applyAlignment="1">
      <alignment horizontal="center"/>
    </xf>
    <xf numFmtId="2" fontId="17" fillId="0" borderId="0" xfId="0" applyNumberFormat="1" applyFont="1" applyAlignment="1">
      <alignment horizontal="right"/>
    </xf>
    <xf numFmtId="2" fontId="17" fillId="0" borderId="2" xfId="0" applyNumberFormat="1" applyFont="1" applyBorder="1" applyAlignment="1">
      <alignment horizontal="right"/>
    </xf>
    <xf numFmtId="2" fontId="17" fillId="0" borderId="2" xfId="0" applyNumberFormat="1" applyFont="1" applyBorder="1" applyAlignment="1">
      <alignment horizontal="right"/>
    </xf>
    <xf numFmtId="0" fontId="2" fillId="16" borderId="0" xfId="0" applyFont="1" applyFill="1"/>
    <xf numFmtId="2" fontId="2" fillId="16" borderId="0" xfId="0" applyNumberFormat="1" applyFont="1" applyFill="1"/>
    <xf numFmtId="2" fontId="2" fillId="0" borderId="0" xfId="0" applyNumberFormat="1" applyFont="1" applyAlignment="1"/>
    <xf numFmtId="0" fontId="3" fillId="17" borderId="0" xfId="0" applyFont="1" applyFill="1" applyAlignment="1">
      <alignment horizontal="center"/>
    </xf>
    <xf numFmtId="0" fontId="3" fillId="17" borderId="0" xfId="0" applyFont="1" applyFill="1" applyAlignment="1">
      <alignment horizontal="right"/>
    </xf>
    <xf numFmtId="2" fontId="20" fillId="17" borderId="0" xfId="0" applyNumberFormat="1" applyFont="1" applyFill="1" applyAlignment="1">
      <alignment horizontal="right"/>
    </xf>
    <xf numFmtId="2" fontId="20" fillId="17" borderId="2" xfId="0" applyNumberFormat="1" applyFont="1" applyFill="1" applyBorder="1" applyAlignment="1">
      <alignment horizontal="right"/>
    </xf>
    <xf numFmtId="0" fontId="3" fillId="17" borderId="2" xfId="0" applyFont="1" applyFill="1" applyBorder="1" applyAlignment="1">
      <alignment horizontal="right"/>
    </xf>
    <xf numFmtId="0" fontId="3" fillId="17" borderId="0" xfId="0" applyFont="1" applyFill="1" applyAlignment="1"/>
    <xf numFmtId="0" fontId="3" fillId="17" borderId="0" xfId="0" applyFont="1" applyFill="1" applyAlignment="1">
      <alignment horizontal="left"/>
    </xf>
    <xf numFmtId="1" fontId="20" fillId="17" borderId="0" xfId="0" applyNumberFormat="1" applyFont="1" applyFill="1" applyAlignment="1">
      <alignment horizontal="right"/>
    </xf>
    <xf numFmtId="1" fontId="20" fillId="17" borderId="2" xfId="0" applyNumberFormat="1" applyFont="1" applyFill="1" applyBorder="1" applyAlignment="1">
      <alignment horizontal="right"/>
    </xf>
    <xf numFmtId="0" fontId="2" fillId="18" borderId="0" xfId="0" applyFont="1" applyFill="1" applyAlignment="1">
      <alignment horizontal="left"/>
    </xf>
    <xf numFmtId="2" fontId="2" fillId="18" borderId="0" xfId="0" applyNumberFormat="1" applyFont="1" applyFill="1"/>
    <xf numFmtId="2" fontId="2" fillId="4" borderId="0" xfId="0" applyNumberFormat="1" applyFont="1" applyFill="1"/>
    <xf numFmtId="0" fontId="2" fillId="5" borderId="0" xfId="0" applyFont="1" applyFill="1" applyAlignment="1"/>
    <xf numFmtId="0" fontId="11" fillId="0" borderId="0" xfId="0" applyFont="1" applyAlignment="1"/>
    <xf numFmtId="0" fontId="17" fillId="10" borderId="0" xfId="0" applyFont="1" applyFill="1" applyAlignment="1">
      <alignment horizontal="right"/>
    </xf>
    <xf numFmtId="0" fontId="19" fillId="10" borderId="0" xfId="0" applyFont="1" applyFill="1" applyAlignment="1">
      <alignment horizontal="right"/>
    </xf>
    <xf numFmtId="0" fontId="13" fillId="4" borderId="9" xfId="0" applyFont="1" applyFill="1" applyBorder="1" applyAlignment="1"/>
    <xf numFmtId="0" fontId="13" fillId="0" borderId="9" xfId="0" applyFont="1" applyBorder="1" applyAlignment="1">
      <alignment horizontal="center" wrapText="1"/>
    </xf>
    <xf numFmtId="2" fontId="13" fillId="0" borderId="9" xfId="0" applyNumberFormat="1" applyFont="1" applyBorder="1" applyAlignment="1"/>
    <xf numFmtId="2" fontId="19" fillId="0" borderId="9" xfId="0" applyNumberFormat="1" applyFont="1" applyBorder="1" applyAlignment="1">
      <alignment horizontal="right"/>
    </xf>
    <xf numFmtId="2" fontId="19" fillId="10" borderId="9" xfId="0" applyNumberFormat="1" applyFont="1" applyFill="1" applyBorder="1" applyAlignment="1">
      <alignment horizontal="right"/>
    </xf>
    <xf numFmtId="0" fontId="13" fillId="0" borderId="9" xfId="0" applyFont="1" applyBorder="1" applyAlignment="1"/>
    <xf numFmtId="0" fontId="2" fillId="0" borderId="9" xfId="0" applyFont="1" applyBorder="1"/>
    <xf numFmtId="0" fontId="13" fillId="0" borderId="9" xfId="0" applyFont="1" applyBorder="1"/>
    <xf numFmtId="0" fontId="2" fillId="11" borderId="0" xfId="0" applyFont="1" applyFill="1" applyAlignment="1"/>
    <xf numFmtId="0" fontId="17" fillId="9" borderId="0" xfId="0" applyFont="1" applyFill="1" applyAlignment="1"/>
    <xf numFmtId="2" fontId="13" fillId="0" borderId="0" xfId="0" applyNumberFormat="1" applyFont="1" applyAlignment="1"/>
    <xf numFmtId="2" fontId="13" fillId="5" borderId="0" xfId="0" applyNumberFormat="1" applyFont="1" applyFill="1" applyAlignment="1"/>
    <xf numFmtId="165" fontId="13" fillId="0" borderId="0" xfId="0" applyNumberFormat="1" applyFont="1"/>
    <xf numFmtId="0" fontId="6" fillId="0" borderId="0" xfId="0" applyFont="1" applyAlignment="1"/>
    <xf numFmtId="0" fontId="0" fillId="19" borderId="0" xfId="0" applyFont="1" applyFill="1" applyAlignment="1"/>
    <xf numFmtId="0" fontId="6" fillId="19" borderId="0" xfId="0" applyFont="1" applyFill="1" applyAlignment="1"/>
    <xf numFmtId="0" fontId="2" fillId="0" borderId="0" xfId="0" applyFont="1" applyFill="1" applyAlignment="1">
      <alignment horizontal="left"/>
    </xf>
    <xf numFmtId="0" fontId="0" fillId="0" borderId="0" xfId="0" applyFont="1" applyFill="1" applyAlignment="1"/>
    <xf numFmtId="2" fontId="2" fillId="0" borderId="0" xfId="0" applyNumberFormat="1" applyFont="1" applyFill="1"/>
    <xf numFmtId="0" fontId="3" fillId="0" borderId="0" xfId="0" applyFont="1" applyFill="1" applyAlignment="1">
      <alignment horizontal="left"/>
    </xf>
    <xf numFmtId="0" fontId="3" fillId="0" borderId="0" xfId="0" applyFont="1" applyFill="1" applyAlignment="1">
      <alignment horizontal="right"/>
    </xf>
    <xf numFmtId="2" fontId="20" fillId="0" borderId="0" xfId="0" applyNumberFormat="1" applyFont="1" applyFill="1" applyAlignment="1">
      <alignment horizontal="right"/>
    </xf>
    <xf numFmtId="0" fontId="2" fillId="0" borderId="0" xfId="0" applyFont="1" applyFill="1" applyAlignment="1"/>
    <xf numFmtId="2" fontId="2" fillId="0" borderId="0" xfId="0" applyNumberFormat="1" applyFont="1" applyFill="1" applyAlignment="1"/>
    <xf numFmtId="0" fontId="0" fillId="0" borderId="0" xfId="0" applyFont="1" applyFill="1" applyBorder="1" applyAlignment="1"/>
    <xf numFmtId="2" fontId="2" fillId="0" borderId="0" xfId="0" applyNumberFormat="1" applyFont="1" applyFill="1" applyBorder="1"/>
    <xf numFmtId="0" fontId="3" fillId="0" borderId="0" xfId="0" applyFont="1" applyFill="1" applyBorder="1" applyAlignment="1">
      <alignment horizontal="right"/>
    </xf>
    <xf numFmtId="0" fontId="3" fillId="0" borderId="0" xfId="0" applyFont="1" applyFill="1" applyBorder="1" applyAlignment="1"/>
    <xf numFmtId="2" fontId="20" fillId="0" borderId="0" xfId="0" applyNumberFormat="1" applyFont="1" applyFill="1" applyBorder="1" applyAlignment="1">
      <alignment horizontal="right"/>
    </xf>
    <xf numFmtId="0" fontId="0" fillId="0" borderId="0" xfId="0" applyFont="1" applyBorder="1" applyAlignment="1"/>
    <xf numFmtId="0" fontId="2" fillId="0" borderId="0" xfId="0" applyFont="1" applyBorder="1" applyAlignment="1">
      <alignment wrapText="1"/>
    </xf>
    <xf numFmtId="0" fontId="2" fillId="0" borderId="0" xfId="0" applyFont="1" applyBorder="1"/>
    <xf numFmtId="0" fontId="2" fillId="0" borderId="0" xfId="0" applyFont="1" applyBorder="1" applyAlignment="1">
      <alignment horizontal="center"/>
    </xf>
    <xf numFmtId="0" fontId="2" fillId="0" borderId="0" xfId="0" applyFont="1" applyBorder="1" applyAlignment="1"/>
    <xf numFmtId="0" fontId="15" fillId="12" borderId="0" xfId="0" applyFont="1" applyFill="1" applyAlignment="1">
      <alignment horizontal="center"/>
    </xf>
    <xf numFmtId="0" fontId="0" fillId="0" borderId="0" xfId="0" applyFont="1" applyAlignment="1"/>
    <xf numFmtId="0" fontId="16" fillId="0" borderId="8" xfId="0" applyFont="1" applyBorder="1"/>
    <xf numFmtId="0" fontId="15" fillId="13" borderId="0" xfId="0" applyFont="1" applyFill="1" applyAlignment="1">
      <alignment horizontal="center"/>
    </xf>
    <xf numFmtId="0" fontId="15" fillId="4" borderId="0" xfId="0" applyFont="1" applyFill="1" applyAlignment="1">
      <alignment horizontal="center"/>
    </xf>
    <xf numFmtId="0" fontId="15" fillId="14" borderId="0" xfId="0" applyFont="1" applyFill="1" applyAlignment="1">
      <alignment horizontal="center"/>
    </xf>
    <xf numFmtId="0" fontId="6" fillId="19" borderId="0" xfId="0" applyFont="1" applyFill="1" applyAlignment="1">
      <alignment horizontal="center" vertical="center" wrapText="1"/>
    </xf>
    <xf numFmtId="0" fontId="0" fillId="19" borderId="0" xfId="0" applyFont="1" applyFill="1" applyAlignment="1">
      <alignment horizontal="center" vertical="center" wrapText="1"/>
    </xf>
  </cellXfs>
  <cellStyles count="1">
    <cellStyle name="Normal" xfId="0" builtinId="0"/>
  </cellStyles>
  <dxfs count="2">
    <dxf>
      <fill>
        <patternFill patternType="solid">
          <fgColor rgb="FFF9CB9C"/>
          <bgColor rgb="FFF9CB9C"/>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A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75" customHeight="1"/>
  <cols>
    <col min="1" max="1" width="39.33203125" customWidth="1"/>
    <col min="2" max="2" width="22.6640625" customWidth="1"/>
    <col min="3" max="3" width="23.1640625" customWidth="1"/>
    <col min="4" max="4" width="19.1640625" customWidth="1"/>
    <col min="5" max="5" width="18.1640625" customWidth="1"/>
    <col min="6" max="6" width="17.1640625" customWidth="1"/>
    <col min="7" max="7" width="12.33203125" customWidth="1"/>
    <col min="8" max="8" width="5.1640625" customWidth="1"/>
    <col min="9" max="9" width="5.83203125" customWidth="1"/>
    <col min="10" max="10" width="14.1640625" customWidth="1"/>
    <col min="11" max="11" width="12.1640625" customWidth="1"/>
    <col min="12" max="12" width="7.83203125" customWidth="1"/>
    <col min="13" max="13" width="7" customWidth="1"/>
    <col min="14" max="14" width="18.1640625" customWidth="1"/>
    <col min="15" max="15" width="17.1640625" customWidth="1"/>
    <col min="16" max="17" width="7" customWidth="1"/>
    <col min="18" max="18" width="17.1640625" customWidth="1"/>
    <col min="19" max="20" width="22.6640625" customWidth="1"/>
    <col min="21" max="22" width="12.83203125" customWidth="1"/>
    <col min="23" max="23" width="5.6640625" customWidth="1"/>
    <col min="24" max="24" width="5.83203125" customWidth="1"/>
    <col min="25" max="25" width="19.1640625" customWidth="1"/>
    <col min="26" max="26" width="12.6640625" hidden="1"/>
    <col min="27" max="27" width="12.33203125" customWidth="1"/>
    <col min="28" max="28" width="5.1640625" customWidth="1"/>
    <col min="29" max="29" width="5.83203125" customWidth="1"/>
    <col min="30" max="30" width="14.1640625" customWidth="1"/>
    <col min="31" max="31" width="12.1640625" customWidth="1"/>
    <col min="32" max="33" width="7.83203125" customWidth="1"/>
    <col min="34" max="34" width="18.1640625" customWidth="1"/>
    <col min="35" max="35" width="12.1640625" customWidth="1"/>
    <col min="36" max="36" width="7.1640625" customWidth="1"/>
    <col min="37" max="37" width="7.83203125" customWidth="1"/>
    <col min="38" max="38" width="17.1640625" customWidth="1"/>
    <col min="44" max="44" width="35.83203125" hidden="1" customWidth="1"/>
  </cols>
  <sheetData>
    <row r="1" spans="1:44" ht="17">
      <c r="A1" s="1" t="s">
        <v>0</v>
      </c>
      <c r="B1" s="2" t="s">
        <v>1</v>
      </c>
      <c r="C1" s="1" t="s">
        <v>2</v>
      </c>
      <c r="D1" s="1" t="s">
        <v>3</v>
      </c>
      <c r="E1" s="1" t="s">
        <v>4</v>
      </c>
      <c r="F1" s="51" t="s">
        <v>5</v>
      </c>
      <c r="G1" s="1" t="s">
        <v>99</v>
      </c>
      <c r="H1" s="1" t="s">
        <v>100</v>
      </c>
      <c r="I1" s="1" t="s">
        <v>101</v>
      </c>
      <c r="J1" s="51" t="s">
        <v>102</v>
      </c>
      <c r="K1" s="1" t="s">
        <v>103</v>
      </c>
      <c r="L1" s="1" t="s">
        <v>104</v>
      </c>
      <c r="M1" s="1" t="s">
        <v>105</v>
      </c>
      <c r="N1" s="51" t="s">
        <v>106</v>
      </c>
      <c r="O1" s="1" t="s">
        <v>107</v>
      </c>
      <c r="P1" s="52" t="s">
        <v>108</v>
      </c>
      <c r="Q1" s="1" t="s">
        <v>109</v>
      </c>
      <c r="R1" s="51" t="s">
        <v>110</v>
      </c>
      <c r="S1" s="2" t="s">
        <v>111</v>
      </c>
      <c r="T1" s="2" t="s">
        <v>112</v>
      </c>
      <c r="U1" s="1"/>
      <c r="V1" s="1" t="s">
        <v>113</v>
      </c>
      <c r="W1" s="1" t="s">
        <v>114</v>
      </c>
      <c r="X1" s="1" t="s">
        <v>115</v>
      </c>
      <c r="Y1" s="51" t="s">
        <v>116</v>
      </c>
      <c r="Z1" s="3"/>
      <c r="AA1" s="1" t="s">
        <v>99</v>
      </c>
      <c r="AB1" s="1" t="s">
        <v>100</v>
      </c>
      <c r="AC1" s="1" t="s">
        <v>101</v>
      </c>
      <c r="AD1" s="51" t="s">
        <v>102</v>
      </c>
      <c r="AE1" s="1" t="s">
        <v>103</v>
      </c>
      <c r="AF1" s="1" t="s">
        <v>104</v>
      </c>
      <c r="AG1" s="1" t="s">
        <v>105</v>
      </c>
      <c r="AH1" s="51" t="s">
        <v>106</v>
      </c>
      <c r="AI1" s="1" t="s">
        <v>107</v>
      </c>
      <c r="AJ1" s="52" t="s">
        <v>108</v>
      </c>
      <c r="AK1" s="1" t="s">
        <v>109</v>
      </c>
      <c r="AL1" s="1" t="s">
        <v>110</v>
      </c>
      <c r="AN1" s="4" t="s">
        <v>117</v>
      </c>
      <c r="AP1" s="4" t="s">
        <v>118</v>
      </c>
      <c r="AQ1" s="4" t="s">
        <v>119</v>
      </c>
      <c r="AR1" s="4" t="s">
        <v>1</v>
      </c>
    </row>
    <row r="2" spans="1:44" ht="14" hidden="1">
      <c r="A2" s="4" t="s">
        <v>6</v>
      </c>
      <c r="B2" s="5" t="s">
        <v>7</v>
      </c>
      <c r="C2" s="4" t="s">
        <v>8</v>
      </c>
      <c r="F2" s="53"/>
      <c r="G2" s="54"/>
      <c r="J2" s="53"/>
      <c r="K2" s="54"/>
      <c r="N2" s="53"/>
      <c r="O2" s="54"/>
      <c r="P2" s="55"/>
      <c r="R2" s="53"/>
      <c r="S2" s="5"/>
      <c r="T2" s="5"/>
      <c r="U2" s="33"/>
      <c r="V2" s="33"/>
      <c r="W2" s="4"/>
      <c r="X2" s="4"/>
      <c r="Y2" s="56"/>
      <c r="Z2" s="6"/>
      <c r="AA2" s="54"/>
      <c r="AD2" s="53"/>
      <c r="AE2" s="54"/>
      <c r="AH2" s="53"/>
      <c r="AI2" s="54"/>
      <c r="AJ2" s="54"/>
      <c r="AK2" s="54"/>
      <c r="AL2" s="57"/>
      <c r="AR2" s="4" t="s">
        <v>7</v>
      </c>
    </row>
    <row r="3" spans="1:44" ht="14" hidden="1">
      <c r="A3" s="4" t="s">
        <v>9</v>
      </c>
      <c r="B3" s="5" t="s">
        <v>7</v>
      </c>
      <c r="C3" s="4" t="s">
        <v>10</v>
      </c>
      <c r="F3" s="53"/>
      <c r="G3" s="54"/>
      <c r="J3" s="53"/>
      <c r="K3" s="54"/>
      <c r="N3" s="53"/>
      <c r="O3" s="54"/>
      <c r="P3" s="55"/>
      <c r="R3" s="53"/>
      <c r="S3" s="5"/>
      <c r="T3" s="5"/>
      <c r="U3" s="33"/>
      <c r="V3" s="33"/>
      <c r="W3" s="4"/>
      <c r="X3" s="4"/>
      <c r="Y3" s="56"/>
      <c r="Z3" s="7"/>
      <c r="AA3" s="54"/>
      <c r="AD3" s="53"/>
      <c r="AE3" s="54"/>
      <c r="AH3" s="53"/>
      <c r="AI3" s="54"/>
      <c r="AJ3" s="54"/>
      <c r="AK3" s="54"/>
      <c r="AL3" s="57"/>
      <c r="AR3" s="4" t="s">
        <v>7</v>
      </c>
    </row>
    <row r="4" spans="1:44" ht="14" hidden="1">
      <c r="A4" s="4" t="s">
        <v>11</v>
      </c>
      <c r="B4" s="5" t="s">
        <v>7</v>
      </c>
      <c r="C4" s="4" t="s">
        <v>10</v>
      </c>
      <c r="F4" s="53"/>
      <c r="G4" s="54"/>
      <c r="J4" s="53"/>
      <c r="K4" s="54"/>
      <c r="N4" s="53"/>
      <c r="O4" s="54"/>
      <c r="P4" s="55"/>
      <c r="R4" s="53"/>
      <c r="S4" s="5"/>
      <c r="T4" s="5"/>
      <c r="U4" s="33"/>
      <c r="V4" s="33"/>
      <c r="W4" s="4"/>
      <c r="X4" s="4"/>
      <c r="Y4" s="56"/>
      <c r="Z4" s="7"/>
      <c r="AA4" s="54"/>
      <c r="AD4" s="53"/>
      <c r="AE4" s="54"/>
      <c r="AH4" s="53"/>
      <c r="AI4" s="54"/>
      <c r="AJ4" s="54"/>
      <c r="AK4" s="54"/>
      <c r="AL4" s="57"/>
      <c r="AR4" s="4" t="s">
        <v>7</v>
      </c>
    </row>
    <row r="5" spans="1:44" ht="14" hidden="1">
      <c r="A5" s="4" t="s">
        <v>12</v>
      </c>
      <c r="B5" s="5" t="s">
        <v>7</v>
      </c>
      <c r="C5" s="4" t="s">
        <v>10</v>
      </c>
      <c r="F5" s="53"/>
      <c r="G5" s="54"/>
      <c r="J5" s="53"/>
      <c r="K5" s="54"/>
      <c r="N5" s="53"/>
      <c r="O5" s="54"/>
      <c r="P5" s="55"/>
      <c r="R5" s="53"/>
      <c r="S5" s="5"/>
      <c r="T5" s="5"/>
      <c r="U5" s="33"/>
      <c r="V5" s="33"/>
      <c r="W5" s="4"/>
      <c r="X5" s="4"/>
      <c r="Y5" s="56"/>
      <c r="Z5" s="7"/>
      <c r="AA5" s="54"/>
      <c r="AD5" s="53"/>
      <c r="AE5" s="54"/>
      <c r="AH5" s="53"/>
      <c r="AI5" s="54"/>
      <c r="AJ5" s="54"/>
      <c r="AK5" s="54"/>
      <c r="AL5" s="57"/>
      <c r="AR5" s="4" t="s">
        <v>7</v>
      </c>
    </row>
    <row r="6" spans="1:44" ht="14" hidden="1">
      <c r="A6" s="4" t="s">
        <v>13</v>
      </c>
      <c r="B6" s="5" t="s">
        <v>7</v>
      </c>
      <c r="C6" s="4" t="s">
        <v>10</v>
      </c>
      <c r="F6" s="53"/>
      <c r="G6" s="54"/>
      <c r="J6" s="53"/>
      <c r="K6" s="54"/>
      <c r="N6" s="53"/>
      <c r="O6" s="54"/>
      <c r="P6" s="55"/>
      <c r="R6" s="53"/>
      <c r="S6" s="5"/>
      <c r="T6" s="5"/>
      <c r="U6" s="33"/>
      <c r="V6" s="33"/>
      <c r="W6" s="4"/>
      <c r="X6" s="4"/>
      <c r="Y6" s="56"/>
      <c r="Z6" s="7"/>
      <c r="AA6" s="54"/>
      <c r="AD6" s="53"/>
      <c r="AE6" s="54"/>
      <c r="AH6" s="53"/>
      <c r="AI6" s="54"/>
      <c r="AJ6" s="54"/>
      <c r="AK6" s="54"/>
      <c r="AL6" s="57"/>
      <c r="AR6" s="4" t="s">
        <v>7</v>
      </c>
    </row>
    <row r="7" spans="1:44" ht="14" hidden="1">
      <c r="A7" s="4" t="s">
        <v>14</v>
      </c>
      <c r="B7" s="5" t="s">
        <v>15</v>
      </c>
      <c r="C7" s="4" t="s">
        <v>16</v>
      </c>
      <c r="F7" s="53"/>
      <c r="G7" s="54"/>
      <c r="J7" s="53"/>
      <c r="K7" s="54"/>
      <c r="N7" s="53"/>
      <c r="O7" s="54"/>
      <c r="P7" s="55"/>
      <c r="R7" s="53"/>
      <c r="S7" s="5"/>
      <c r="T7" s="5"/>
      <c r="U7" s="33"/>
      <c r="V7" s="33"/>
      <c r="W7" s="4"/>
      <c r="X7" s="4"/>
      <c r="Y7" s="56"/>
      <c r="Z7" s="7"/>
      <c r="AA7" s="54"/>
      <c r="AD7" s="53"/>
      <c r="AE7" s="54"/>
      <c r="AH7" s="53"/>
      <c r="AI7" s="54"/>
      <c r="AJ7" s="54"/>
      <c r="AK7" s="54"/>
      <c r="AL7" s="57"/>
      <c r="AR7" s="4" t="s">
        <v>15</v>
      </c>
    </row>
    <row r="8" spans="1:44" ht="14" hidden="1">
      <c r="A8" s="4" t="s">
        <v>17</v>
      </c>
      <c r="B8" s="5" t="s">
        <v>15</v>
      </c>
      <c r="C8" s="4" t="s">
        <v>18</v>
      </c>
      <c r="F8" s="53"/>
      <c r="G8" s="54"/>
      <c r="J8" s="53"/>
      <c r="K8" s="54"/>
      <c r="N8" s="53"/>
      <c r="O8" s="54"/>
      <c r="P8" s="55"/>
      <c r="R8" s="53"/>
      <c r="S8" s="5"/>
      <c r="T8" s="5"/>
      <c r="U8" s="33"/>
      <c r="V8" s="33"/>
      <c r="W8" s="4"/>
      <c r="X8" s="4"/>
      <c r="Y8" s="56"/>
      <c r="Z8" s="7"/>
      <c r="AA8" s="54"/>
      <c r="AD8" s="53"/>
      <c r="AE8" s="54"/>
      <c r="AH8" s="53"/>
      <c r="AI8" s="54"/>
      <c r="AJ8" s="54"/>
      <c r="AK8" s="54"/>
      <c r="AL8" s="57"/>
      <c r="AR8" s="4" t="s">
        <v>15</v>
      </c>
    </row>
    <row r="9" spans="1:44" ht="14" hidden="1">
      <c r="A9" s="4" t="s">
        <v>19</v>
      </c>
      <c r="B9" s="5" t="s">
        <v>15</v>
      </c>
      <c r="C9" s="4" t="s">
        <v>18</v>
      </c>
      <c r="F9" s="53"/>
      <c r="G9" s="54"/>
      <c r="J9" s="53"/>
      <c r="K9" s="54"/>
      <c r="N9" s="53"/>
      <c r="O9" s="54"/>
      <c r="P9" s="55"/>
      <c r="R9" s="53"/>
      <c r="S9" s="5"/>
      <c r="T9" s="5"/>
      <c r="U9" s="33"/>
      <c r="V9" s="33"/>
      <c r="W9" s="4"/>
      <c r="X9" s="4"/>
      <c r="Y9" s="56"/>
      <c r="Z9" s="7"/>
      <c r="AA9" s="54"/>
      <c r="AD9" s="53"/>
      <c r="AE9" s="54"/>
      <c r="AH9" s="53"/>
      <c r="AI9" s="54"/>
      <c r="AJ9" s="54"/>
      <c r="AK9" s="54"/>
      <c r="AL9" s="57"/>
      <c r="AR9" s="4" t="s">
        <v>15</v>
      </c>
    </row>
    <row r="10" spans="1:44" ht="14" hidden="1">
      <c r="A10" s="4" t="s">
        <v>20</v>
      </c>
      <c r="B10" s="5" t="s">
        <v>15</v>
      </c>
      <c r="C10" s="4" t="s">
        <v>16</v>
      </c>
      <c r="F10" s="53"/>
      <c r="G10" s="54"/>
      <c r="J10" s="53"/>
      <c r="K10" s="54"/>
      <c r="N10" s="53"/>
      <c r="O10" s="54"/>
      <c r="P10" s="55"/>
      <c r="R10" s="53"/>
      <c r="S10" s="5"/>
      <c r="T10" s="5"/>
      <c r="U10" s="33"/>
      <c r="V10" s="33"/>
      <c r="W10" s="4"/>
      <c r="X10" s="4"/>
      <c r="Y10" s="56"/>
      <c r="Z10" s="7"/>
      <c r="AA10" s="54"/>
      <c r="AD10" s="53"/>
      <c r="AE10" s="54"/>
      <c r="AH10" s="53"/>
      <c r="AI10" s="54"/>
      <c r="AJ10" s="54"/>
      <c r="AK10" s="54"/>
      <c r="AL10" s="57"/>
      <c r="AR10" s="4" t="s">
        <v>15</v>
      </c>
    </row>
    <row r="11" spans="1:44" ht="14" hidden="1">
      <c r="A11" s="4" t="s">
        <v>21</v>
      </c>
      <c r="B11" s="5" t="s">
        <v>15</v>
      </c>
      <c r="C11" s="4" t="s">
        <v>16</v>
      </c>
      <c r="F11" s="53"/>
      <c r="G11" s="54"/>
      <c r="J11" s="53"/>
      <c r="K11" s="54"/>
      <c r="N11" s="53"/>
      <c r="O11" s="54"/>
      <c r="P11" s="55"/>
      <c r="R11" s="53"/>
      <c r="S11" s="5"/>
      <c r="T11" s="5"/>
      <c r="U11" s="33"/>
      <c r="V11" s="33"/>
      <c r="W11" s="4"/>
      <c r="X11" s="4"/>
      <c r="Y11" s="56"/>
      <c r="Z11" s="7"/>
      <c r="AA11" s="54"/>
      <c r="AD11" s="53"/>
      <c r="AE11" s="54"/>
      <c r="AH11" s="53"/>
      <c r="AI11" s="54"/>
      <c r="AJ11" s="54"/>
      <c r="AK11" s="54"/>
      <c r="AL11" s="57"/>
      <c r="AR11" s="4" t="s">
        <v>15</v>
      </c>
    </row>
    <row r="12" spans="1:44" ht="14" hidden="1">
      <c r="A12" s="4" t="s">
        <v>22</v>
      </c>
      <c r="B12" s="5" t="s">
        <v>15</v>
      </c>
      <c r="C12" s="4" t="s">
        <v>23</v>
      </c>
      <c r="F12" s="53"/>
      <c r="G12" s="54"/>
      <c r="J12" s="53"/>
      <c r="K12" s="54"/>
      <c r="N12" s="53"/>
      <c r="O12" s="54"/>
      <c r="P12" s="55"/>
      <c r="R12" s="53"/>
      <c r="S12" s="5"/>
      <c r="T12" s="5"/>
      <c r="U12" s="33"/>
      <c r="V12" s="33"/>
      <c r="W12" s="4"/>
      <c r="X12" s="4"/>
      <c r="Y12" s="56"/>
      <c r="Z12" s="6"/>
      <c r="AA12" s="54"/>
      <c r="AD12" s="53"/>
      <c r="AE12" s="54"/>
      <c r="AH12" s="53"/>
      <c r="AI12" s="54"/>
      <c r="AJ12" s="54"/>
      <c r="AK12" s="54"/>
      <c r="AL12" s="57"/>
      <c r="AR12" s="4" t="s">
        <v>15</v>
      </c>
    </row>
    <row r="13" spans="1:44" ht="14" hidden="1">
      <c r="A13" s="4" t="s">
        <v>24</v>
      </c>
      <c r="B13" s="5" t="s">
        <v>25</v>
      </c>
      <c r="C13" s="4" t="s">
        <v>26</v>
      </c>
      <c r="F13" s="53"/>
      <c r="G13" s="54"/>
      <c r="J13" s="53"/>
      <c r="K13" s="54"/>
      <c r="N13" s="53"/>
      <c r="O13" s="54"/>
      <c r="P13" s="55"/>
      <c r="R13" s="53"/>
      <c r="S13" s="5"/>
      <c r="T13" s="5"/>
      <c r="U13" s="33"/>
      <c r="V13" s="33"/>
      <c r="W13" s="4"/>
      <c r="X13" s="4"/>
      <c r="Y13" s="56"/>
      <c r="Z13" s="6"/>
      <c r="AA13" s="54"/>
      <c r="AD13" s="53"/>
      <c r="AE13" s="54"/>
      <c r="AH13" s="53"/>
      <c r="AI13" s="54"/>
      <c r="AJ13" s="54"/>
      <c r="AK13" s="54"/>
      <c r="AL13" s="57"/>
      <c r="AR13" s="4" t="s">
        <v>25</v>
      </c>
    </row>
    <row r="14" spans="1:44" ht="14" hidden="1">
      <c r="A14" s="4" t="s">
        <v>27</v>
      </c>
      <c r="B14" s="5" t="s">
        <v>25</v>
      </c>
      <c r="C14" s="4" t="s">
        <v>23</v>
      </c>
      <c r="F14" s="53"/>
      <c r="G14" s="54"/>
      <c r="J14" s="53"/>
      <c r="K14" s="54"/>
      <c r="N14" s="53"/>
      <c r="O14" s="54"/>
      <c r="P14" s="55"/>
      <c r="R14" s="53"/>
      <c r="S14" s="5"/>
      <c r="T14" s="5"/>
      <c r="U14" s="33"/>
      <c r="V14" s="33"/>
      <c r="W14" s="4"/>
      <c r="X14" s="4"/>
      <c r="Y14" s="56"/>
      <c r="Z14" s="6"/>
      <c r="AA14" s="54"/>
      <c r="AD14" s="53"/>
      <c r="AE14" s="54"/>
      <c r="AH14" s="53"/>
      <c r="AI14" s="54"/>
      <c r="AJ14" s="54"/>
      <c r="AK14" s="54"/>
      <c r="AL14" s="57"/>
      <c r="AR14" s="4" t="s">
        <v>25</v>
      </c>
    </row>
    <row r="15" spans="1:44" ht="14" hidden="1">
      <c r="A15" s="4" t="s">
        <v>28</v>
      </c>
      <c r="B15" s="5" t="s">
        <v>25</v>
      </c>
      <c r="C15" s="4" t="s">
        <v>29</v>
      </c>
      <c r="F15" s="53"/>
      <c r="G15" s="54"/>
      <c r="J15" s="53"/>
      <c r="K15" s="54"/>
      <c r="N15" s="53"/>
      <c r="O15" s="54"/>
      <c r="P15" s="55"/>
      <c r="R15" s="53"/>
      <c r="S15" s="5"/>
      <c r="T15" s="5"/>
      <c r="U15" s="33"/>
      <c r="V15" s="33"/>
      <c r="W15" s="4"/>
      <c r="X15" s="4"/>
      <c r="Y15" s="56"/>
      <c r="Z15" s="6"/>
      <c r="AA15" s="54"/>
      <c r="AD15" s="53"/>
      <c r="AE15" s="54"/>
      <c r="AH15" s="53"/>
      <c r="AI15" s="54"/>
      <c r="AJ15" s="54"/>
      <c r="AK15" s="54"/>
      <c r="AL15" s="57"/>
      <c r="AR15" s="4" t="s">
        <v>25</v>
      </c>
    </row>
    <row r="16" spans="1:44" ht="14" hidden="1">
      <c r="A16" s="4" t="s">
        <v>30</v>
      </c>
      <c r="B16" s="5" t="s">
        <v>25</v>
      </c>
      <c r="C16" s="4" t="s">
        <v>23</v>
      </c>
      <c r="F16" s="53"/>
      <c r="G16" s="54"/>
      <c r="J16" s="53"/>
      <c r="K16" s="54"/>
      <c r="N16" s="53"/>
      <c r="O16" s="54"/>
      <c r="P16" s="55"/>
      <c r="R16" s="53"/>
      <c r="S16" s="5"/>
      <c r="T16" s="5"/>
      <c r="U16" s="33"/>
      <c r="V16" s="33"/>
      <c r="W16" s="4"/>
      <c r="X16" s="4"/>
      <c r="Y16" s="56"/>
      <c r="Z16" s="6"/>
      <c r="AA16" s="54"/>
      <c r="AD16" s="53"/>
      <c r="AE16" s="54"/>
      <c r="AH16" s="53"/>
      <c r="AI16" s="54"/>
      <c r="AJ16" s="54"/>
      <c r="AK16" s="54"/>
      <c r="AL16" s="57"/>
      <c r="AR16" s="4" t="s">
        <v>25</v>
      </c>
    </row>
    <row r="17" spans="1:53" ht="14" hidden="1">
      <c r="A17" s="4" t="s">
        <v>31</v>
      </c>
      <c r="B17" s="5" t="s">
        <v>25</v>
      </c>
      <c r="C17" s="4" t="s">
        <v>23</v>
      </c>
      <c r="F17" s="53"/>
      <c r="G17" s="54"/>
      <c r="J17" s="53"/>
      <c r="K17" s="54"/>
      <c r="N17" s="53"/>
      <c r="O17" s="54"/>
      <c r="P17" s="55"/>
      <c r="R17" s="53"/>
      <c r="S17" s="5"/>
      <c r="T17" s="5"/>
      <c r="U17" s="33"/>
      <c r="V17" s="33"/>
      <c r="W17" s="4"/>
      <c r="X17" s="4"/>
      <c r="Y17" s="56"/>
      <c r="Z17" s="6"/>
      <c r="AA17" s="54"/>
      <c r="AD17" s="53"/>
      <c r="AE17" s="54"/>
      <c r="AH17" s="53"/>
      <c r="AI17" s="54"/>
      <c r="AJ17" s="54"/>
      <c r="AK17" s="54"/>
      <c r="AL17" s="57"/>
      <c r="AR17" s="4" t="s">
        <v>25</v>
      </c>
    </row>
    <row r="18" spans="1:53" ht="14" hidden="1">
      <c r="A18" s="4" t="s">
        <v>32</v>
      </c>
      <c r="B18" s="5" t="s">
        <v>25</v>
      </c>
      <c r="C18" s="4" t="s">
        <v>33</v>
      </c>
      <c r="F18" s="53"/>
      <c r="G18" s="54"/>
      <c r="J18" s="53"/>
      <c r="K18" s="54"/>
      <c r="N18" s="53"/>
      <c r="O18" s="54"/>
      <c r="P18" s="55"/>
      <c r="R18" s="53"/>
      <c r="S18" s="5"/>
      <c r="T18" s="5"/>
      <c r="U18" s="33"/>
      <c r="V18" s="33"/>
      <c r="W18" s="4"/>
      <c r="X18" s="4"/>
      <c r="Y18" s="56"/>
      <c r="Z18" s="7"/>
      <c r="AA18" s="54"/>
      <c r="AD18" s="53"/>
      <c r="AE18" s="54"/>
      <c r="AH18" s="53"/>
      <c r="AI18" s="54"/>
      <c r="AJ18" s="54"/>
      <c r="AK18" s="54"/>
      <c r="AL18" s="57"/>
      <c r="AR18" s="4" t="s">
        <v>25</v>
      </c>
    </row>
    <row r="19" spans="1:53" ht="14" hidden="1">
      <c r="A19" s="4" t="s">
        <v>34</v>
      </c>
      <c r="B19" s="5" t="s">
        <v>25</v>
      </c>
      <c r="C19" s="4" t="s">
        <v>23</v>
      </c>
      <c r="F19" s="53"/>
      <c r="G19" s="54"/>
      <c r="J19" s="53"/>
      <c r="K19" s="54"/>
      <c r="N19" s="53"/>
      <c r="O19" s="54"/>
      <c r="P19" s="55"/>
      <c r="R19" s="53"/>
      <c r="S19" s="5"/>
      <c r="T19" s="5"/>
      <c r="U19" s="33"/>
      <c r="V19" s="33"/>
      <c r="W19" s="4"/>
      <c r="X19" s="4"/>
      <c r="Y19" s="56"/>
      <c r="Z19" s="6"/>
      <c r="AA19" s="54"/>
      <c r="AD19" s="53"/>
      <c r="AE19" s="54"/>
      <c r="AH19" s="53"/>
      <c r="AI19" s="54"/>
      <c r="AJ19" s="54"/>
      <c r="AK19" s="54"/>
      <c r="AL19" s="57"/>
      <c r="AR19" s="4" t="s">
        <v>25</v>
      </c>
    </row>
    <row r="20" spans="1:53" ht="14" hidden="1">
      <c r="A20" s="4" t="s">
        <v>35</v>
      </c>
      <c r="B20" s="5" t="s">
        <v>25</v>
      </c>
      <c r="C20" s="4" t="s">
        <v>23</v>
      </c>
      <c r="F20" s="53"/>
      <c r="G20" s="54"/>
      <c r="J20" s="53"/>
      <c r="K20" s="54"/>
      <c r="N20" s="53"/>
      <c r="O20" s="54"/>
      <c r="P20" s="55"/>
      <c r="R20" s="53"/>
      <c r="S20" s="5"/>
      <c r="T20" s="5"/>
      <c r="U20" s="33"/>
      <c r="V20" s="33"/>
      <c r="W20" s="4"/>
      <c r="X20" s="4"/>
      <c r="Y20" s="56"/>
      <c r="Z20" s="6"/>
      <c r="AA20" s="54"/>
      <c r="AD20" s="53"/>
      <c r="AE20" s="54"/>
      <c r="AH20" s="53"/>
      <c r="AI20" s="54"/>
      <c r="AJ20" s="54"/>
      <c r="AK20" s="54"/>
      <c r="AL20" s="57"/>
      <c r="AR20" s="4" t="s">
        <v>25</v>
      </c>
    </row>
    <row r="21" spans="1:53" ht="14" hidden="1">
      <c r="A21" s="4" t="s">
        <v>36</v>
      </c>
      <c r="B21" s="5" t="s">
        <v>25</v>
      </c>
      <c r="C21" s="4" t="s">
        <v>23</v>
      </c>
      <c r="F21" s="53"/>
      <c r="G21" s="54"/>
      <c r="J21" s="53"/>
      <c r="K21" s="54"/>
      <c r="N21" s="53"/>
      <c r="O21" s="54"/>
      <c r="P21" s="55"/>
      <c r="R21" s="53"/>
      <c r="S21" s="5"/>
      <c r="T21" s="5"/>
      <c r="U21" s="33"/>
      <c r="V21" s="33"/>
      <c r="W21" s="4"/>
      <c r="X21" s="4"/>
      <c r="Y21" s="56"/>
      <c r="Z21" s="6"/>
      <c r="AA21" s="54"/>
      <c r="AD21" s="53"/>
      <c r="AE21" s="54"/>
      <c r="AH21" s="53"/>
      <c r="AI21" s="54"/>
      <c r="AJ21" s="54"/>
      <c r="AK21" s="54"/>
      <c r="AL21" s="57"/>
      <c r="AR21" s="4" t="s">
        <v>25</v>
      </c>
    </row>
    <row r="22" spans="1:53" ht="14">
      <c r="A22" s="8" t="s">
        <v>37</v>
      </c>
      <c r="B22" s="5" t="s">
        <v>38</v>
      </c>
      <c r="C22" s="9" t="s">
        <v>39</v>
      </c>
      <c r="D22" s="4" t="s">
        <v>40</v>
      </c>
      <c r="E22" s="11" t="s">
        <v>41</v>
      </c>
      <c r="F22" s="58" t="s">
        <v>42</v>
      </c>
      <c r="G22" s="33">
        <v>0</v>
      </c>
      <c r="H22" s="4">
        <v>0</v>
      </c>
      <c r="I22" s="4">
        <f t="shared" ref="I22:I43" si="0">H22/U22</f>
        <v>0</v>
      </c>
      <c r="J22" s="56" t="s">
        <v>120</v>
      </c>
      <c r="K22" s="59">
        <v>1</v>
      </c>
      <c r="L22" s="60">
        <v>1</v>
      </c>
      <c r="M22" s="60">
        <v>1</v>
      </c>
      <c r="N22" s="61" t="s">
        <v>121</v>
      </c>
      <c r="O22" s="62">
        <v>0</v>
      </c>
      <c r="P22" s="12">
        <v>0</v>
      </c>
      <c r="Q22" s="12">
        <f t="shared" ref="Q22:Q43" si="1">P22/U22</f>
        <v>0</v>
      </c>
      <c r="R22" s="58" t="s">
        <v>122</v>
      </c>
      <c r="S22" s="5" t="s">
        <v>123</v>
      </c>
      <c r="T22" s="5" t="s">
        <v>121</v>
      </c>
      <c r="U22" s="33">
        <v>1</v>
      </c>
      <c r="V22" s="63">
        <v>0</v>
      </c>
      <c r="W22" s="9">
        <v>0</v>
      </c>
      <c r="X22" s="9">
        <f t="shared" ref="X22:X43" si="2">W22/U22</f>
        <v>0</v>
      </c>
      <c r="Y22" s="64" t="s">
        <v>124</v>
      </c>
      <c r="Z22" s="10"/>
      <c r="AA22" s="33">
        <v>0</v>
      </c>
      <c r="AB22" s="4">
        <v>0</v>
      </c>
      <c r="AC22" s="65">
        <f t="shared" ref="AC22:AC43" si="3">AB22/U22</f>
        <v>0</v>
      </c>
      <c r="AD22" s="56" t="s">
        <v>120</v>
      </c>
      <c r="AE22" s="59">
        <v>1</v>
      </c>
      <c r="AF22" s="60">
        <v>1</v>
      </c>
      <c r="AG22" s="60">
        <f t="shared" ref="AG22:AG43" si="4">AF22/U22</f>
        <v>1</v>
      </c>
      <c r="AH22" s="61" t="s">
        <v>121</v>
      </c>
      <c r="AI22" s="62">
        <v>0</v>
      </c>
      <c r="AJ22" s="12">
        <v>0</v>
      </c>
      <c r="AK22" s="12">
        <f t="shared" ref="AK22:AK43" si="5">AJ22/U22</f>
        <v>0</v>
      </c>
      <c r="AL22" s="58" t="s">
        <v>120</v>
      </c>
      <c r="AM22" s="4" t="s">
        <v>125</v>
      </c>
      <c r="AN22" s="4" t="str">
        <f t="shared" ref="AN22:AN43" si="6">CONCATENATE(S22, " &amp; ", T22, " &amp; ",Y22, " &amp; ",AD22, " &amp; ",N22," &amp; ",AL22, "  ", AM22  )</f>
        <v>M1 &amp; WCI(0) &amp; HLR | ACH | LCH | HNE &amp; HLR &amp; WCI(0) &amp; HLR  \\</v>
      </c>
      <c r="AO22" s="4" t="s">
        <v>126</v>
      </c>
      <c r="AP22" s="65" t="str">
        <f t="shared" ref="AP22:AP43" si="7">CONCATENATE(S22, " &amp; ", T22, " &amp; ",V22, " &amp; ", Y22, "  ", AM22  )</f>
        <v>M1 &amp; WCI(0) &amp; 0 &amp; HLR | ACH | LCH | HNE  \\</v>
      </c>
      <c r="AQ22" s="65" t="str">
        <f t="shared" ref="AQ22:AQ43" si="8">CONCATENATE(S22, " &amp; ", T22, " &amp; ",AA22, " &amp; ", AD22, "  ", AM22  )</f>
        <v>M1 &amp; WCI(0) &amp; 0 &amp; HLR  \\</v>
      </c>
      <c r="AR22" s="8" t="s">
        <v>38</v>
      </c>
      <c r="AS22" s="65" t="str">
        <f t="shared" ref="AS22:AS43" si="9">CONCATENATE(S22, " &amp; ", T22, " &amp; ",AE22, " &amp; ", AH22, "  ", AM22  )</f>
        <v>M1 &amp; WCI(0) &amp; 1 &amp; WCI(0)  \\</v>
      </c>
      <c r="AT22" s="65" t="str">
        <f t="shared" ref="AT22:AT43" si="10">CONCATENATE(S22, " &amp; ", T22, " &amp; ",AI22, " &amp; ",AL22, "  ", AM22  )</f>
        <v>M1 &amp; WCI(0) &amp; 0 &amp; HLR  \\</v>
      </c>
      <c r="AU22" s="4" t="s">
        <v>126</v>
      </c>
      <c r="AV22" s="65" t="str">
        <f t="shared" ref="AV22:AV43" si="11">CONCATENATE(S22, " &amp; ", U22, " &amp; ",W22, " &amp; ", X22, " &amp; ", AB22, " &amp; ", AC22, " &amp; ", AF22, " &amp; ", AG22, " &amp; ", AJ22, " &amp; ", AK22, "  ", AM22  )</f>
        <v>M1 &amp; 1 &amp; 0 &amp; 0 &amp; 0 &amp; 0 &amp; 1 &amp; 1 &amp; 0 &amp; 0  \\</v>
      </c>
    </row>
    <row r="23" spans="1:53" ht="14">
      <c r="A23" s="8" t="s">
        <v>43</v>
      </c>
      <c r="B23" s="5" t="s">
        <v>44</v>
      </c>
      <c r="C23" s="14" t="s">
        <v>45</v>
      </c>
      <c r="D23" s="15" t="s">
        <v>46</v>
      </c>
      <c r="E23" s="16" t="s">
        <v>47</v>
      </c>
      <c r="F23" s="66" t="s">
        <v>48</v>
      </c>
      <c r="G23" s="67">
        <v>1</v>
      </c>
      <c r="H23" s="15">
        <v>1</v>
      </c>
      <c r="I23" s="4">
        <f t="shared" si="0"/>
        <v>1</v>
      </c>
      <c r="J23" s="68" t="s">
        <v>127</v>
      </c>
      <c r="K23" s="69">
        <v>0</v>
      </c>
      <c r="L23" s="70">
        <v>0</v>
      </c>
      <c r="M23" s="70">
        <f t="shared" ref="M23:M43" si="12">L23/U23</f>
        <v>0</v>
      </c>
      <c r="N23" s="71" t="s">
        <v>128</v>
      </c>
      <c r="O23" s="72">
        <v>1</v>
      </c>
      <c r="P23" s="17">
        <v>1</v>
      </c>
      <c r="Q23" s="12">
        <f t="shared" si="1"/>
        <v>1</v>
      </c>
      <c r="R23" s="66" t="s">
        <v>129</v>
      </c>
      <c r="S23" s="5" t="s">
        <v>130</v>
      </c>
      <c r="T23" s="5" t="s">
        <v>131</v>
      </c>
      <c r="U23" s="33">
        <v>1</v>
      </c>
      <c r="V23" s="73">
        <v>0</v>
      </c>
      <c r="W23" s="14">
        <v>0</v>
      </c>
      <c r="X23" s="9">
        <f t="shared" si="2"/>
        <v>0</v>
      </c>
      <c r="Y23" s="74" t="s">
        <v>132</v>
      </c>
      <c r="Z23" s="7"/>
      <c r="AA23" s="67">
        <v>1</v>
      </c>
      <c r="AB23" s="15">
        <v>1</v>
      </c>
      <c r="AC23" s="65">
        <f t="shared" si="3"/>
        <v>1</v>
      </c>
      <c r="AD23" s="68" t="s">
        <v>127</v>
      </c>
      <c r="AE23" s="69">
        <v>0</v>
      </c>
      <c r="AF23" s="70">
        <v>0</v>
      </c>
      <c r="AG23" s="70">
        <f t="shared" si="4"/>
        <v>0</v>
      </c>
      <c r="AH23" s="71" t="s">
        <v>128</v>
      </c>
      <c r="AI23" s="72">
        <v>1</v>
      </c>
      <c r="AJ23" s="17">
        <v>1</v>
      </c>
      <c r="AK23" s="12">
        <f t="shared" si="5"/>
        <v>1</v>
      </c>
      <c r="AL23" s="66" t="s">
        <v>129</v>
      </c>
      <c r="AM23" s="4" t="s">
        <v>125</v>
      </c>
      <c r="AN23" s="4" t="str">
        <f t="shared" si="6"/>
        <v>M2 &amp; ARM(7) &amp; OCH | HLR | HNE &amp; ACH(7) &amp; LCH &amp; ACH(7) | HLR  \\</v>
      </c>
      <c r="AO23" s="4" t="s">
        <v>126</v>
      </c>
      <c r="AP23" s="65" t="str">
        <f t="shared" si="7"/>
        <v>M2 &amp; ARM(7) &amp; 0 &amp; OCH | HLR | HNE  \\</v>
      </c>
      <c r="AQ23" s="65" t="str">
        <f t="shared" si="8"/>
        <v>M2 &amp; ARM(7) &amp; 1 &amp; ACH(7)  \\</v>
      </c>
      <c r="AR23" s="8" t="s">
        <v>44</v>
      </c>
      <c r="AS23" s="65" t="str">
        <f t="shared" si="9"/>
        <v>M2 &amp; ARM(7) &amp; 0 &amp; LCH  \\</v>
      </c>
      <c r="AT23" s="65" t="str">
        <f t="shared" si="10"/>
        <v>M2 &amp; ARM(7) &amp; 1 &amp; ACH(7) | HLR  \\</v>
      </c>
      <c r="AU23" s="4" t="s">
        <v>126</v>
      </c>
      <c r="AV23" s="65" t="str">
        <f t="shared" si="11"/>
        <v>M2 &amp; 1 &amp; 0 &amp; 0 &amp; 1 &amp; 1 &amp; 0 &amp; 0 &amp; 1 &amp; 1  \\</v>
      </c>
    </row>
    <row r="24" spans="1:53" ht="15">
      <c r="A24" s="18" t="s">
        <v>49</v>
      </c>
      <c r="B24" s="19" t="s">
        <v>50</v>
      </c>
      <c r="C24" s="20" t="s">
        <v>51</v>
      </c>
      <c r="D24" s="22" t="s">
        <v>46</v>
      </c>
      <c r="E24" s="23" t="s">
        <v>52</v>
      </c>
      <c r="F24" s="75" t="s">
        <v>53</v>
      </c>
      <c r="G24" s="76">
        <v>0</v>
      </c>
      <c r="H24" s="22">
        <v>0</v>
      </c>
      <c r="I24" s="4">
        <f t="shared" si="0"/>
        <v>0</v>
      </c>
      <c r="J24" s="77" t="s">
        <v>127</v>
      </c>
      <c r="K24" s="78">
        <v>0</v>
      </c>
      <c r="L24" s="79">
        <v>0</v>
      </c>
      <c r="M24" s="70">
        <f t="shared" si="12"/>
        <v>0</v>
      </c>
      <c r="N24" s="80" t="s">
        <v>52</v>
      </c>
      <c r="O24" s="81">
        <v>1</v>
      </c>
      <c r="P24" s="24">
        <v>1</v>
      </c>
      <c r="Q24" s="12">
        <f t="shared" si="1"/>
        <v>1</v>
      </c>
      <c r="R24" s="82" t="s">
        <v>133</v>
      </c>
      <c r="S24" s="19" t="s">
        <v>134</v>
      </c>
      <c r="T24" s="19" t="s">
        <v>120</v>
      </c>
      <c r="U24" s="33">
        <v>1</v>
      </c>
      <c r="V24" s="83">
        <v>1</v>
      </c>
      <c r="W24" s="20">
        <v>1</v>
      </c>
      <c r="X24" s="9">
        <f t="shared" si="2"/>
        <v>1</v>
      </c>
      <c r="Y24" s="84" t="s">
        <v>135</v>
      </c>
      <c r="Z24" s="21"/>
      <c r="AA24" s="76">
        <v>0</v>
      </c>
      <c r="AB24" s="22">
        <v>0</v>
      </c>
      <c r="AC24" s="65">
        <f t="shared" si="3"/>
        <v>0</v>
      </c>
      <c r="AD24" s="85" t="s">
        <v>80</v>
      </c>
      <c r="AE24" s="78">
        <v>0</v>
      </c>
      <c r="AF24" s="79">
        <v>0</v>
      </c>
      <c r="AG24" s="79">
        <f t="shared" si="4"/>
        <v>0</v>
      </c>
      <c r="AH24" s="80" t="s">
        <v>52</v>
      </c>
      <c r="AI24" s="81">
        <v>1</v>
      </c>
      <c r="AJ24" s="24">
        <v>1</v>
      </c>
      <c r="AK24" s="12">
        <f t="shared" si="5"/>
        <v>1</v>
      </c>
      <c r="AL24" s="82" t="s">
        <v>120</v>
      </c>
      <c r="AM24" s="4" t="s">
        <v>125</v>
      </c>
      <c r="AN24" s="4" t="str">
        <f t="shared" si="6"/>
        <v>M3 &amp; HLR &amp; OCH | HLR | LCH &amp; - &amp; N/A &amp; HLR  \\</v>
      </c>
      <c r="AO24" s="4" t="s">
        <v>126</v>
      </c>
      <c r="AP24" s="65" t="str">
        <f t="shared" si="7"/>
        <v>M3 &amp; HLR &amp; 1 &amp; OCH | HLR | LCH  \\</v>
      </c>
      <c r="AQ24" s="65" t="str">
        <f t="shared" si="8"/>
        <v>M3 &amp; HLR &amp; 0 &amp; -  \\</v>
      </c>
      <c r="AR24" s="18" t="s">
        <v>50</v>
      </c>
      <c r="AS24" s="65" t="str">
        <f t="shared" si="9"/>
        <v>M3 &amp; HLR &amp; 0 &amp; N/A  \\</v>
      </c>
      <c r="AT24" s="65" t="str">
        <f t="shared" si="10"/>
        <v>M3 &amp; HLR &amp; 1 &amp; HLR  \\</v>
      </c>
      <c r="AU24" s="4" t="s">
        <v>126</v>
      </c>
      <c r="AV24" s="65" t="str">
        <f t="shared" si="11"/>
        <v>M3 &amp; 1 &amp; 1 &amp; 1 &amp; 0 &amp; 0 &amp; 0 &amp; 0 &amp; 1 &amp; 1  \\</v>
      </c>
      <c r="AW24" s="25"/>
      <c r="AX24" s="25"/>
      <c r="AY24" s="25"/>
      <c r="AZ24" s="25"/>
      <c r="BA24" s="25"/>
    </row>
    <row r="25" spans="1:53" ht="14">
      <c r="A25" s="8" t="s">
        <v>54</v>
      </c>
      <c r="B25" s="26" t="s">
        <v>25</v>
      </c>
      <c r="C25" s="15" t="s">
        <v>29</v>
      </c>
      <c r="D25" s="14" t="s">
        <v>46</v>
      </c>
      <c r="E25" s="27" t="s">
        <v>55</v>
      </c>
      <c r="F25" s="58" t="s">
        <v>56</v>
      </c>
      <c r="G25" s="86">
        <v>0</v>
      </c>
      <c r="H25" s="14">
        <v>0</v>
      </c>
      <c r="I25" s="4">
        <f t="shared" si="0"/>
        <v>0</v>
      </c>
      <c r="J25" s="87" t="s">
        <v>136</v>
      </c>
      <c r="K25" s="88">
        <v>0</v>
      </c>
      <c r="L25" s="32">
        <v>0</v>
      </c>
      <c r="M25" s="70">
        <f t="shared" si="12"/>
        <v>0</v>
      </c>
      <c r="N25" s="89" t="s">
        <v>80</v>
      </c>
      <c r="O25" s="62">
        <v>0</v>
      </c>
      <c r="P25" s="12">
        <v>0</v>
      </c>
      <c r="Q25" s="12">
        <f t="shared" si="1"/>
        <v>0</v>
      </c>
      <c r="R25" s="90" t="s">
        <v>136</v>
      </c>
      <c r="S25" s="26" t="s">
        <v>137</v>
      </c>
      <c r="T25" s="26" t="s">
        <v>138</v>
      </c>
      <c r="U25" s="33">
        <v>1</v>
      </c>
      <c r="V25" s="67">
        <v>1</v>
      </c>
      <c r="W25" s="15">
        <v>1</v>
      </c>
      <c r="X25" s="9">
        <f t="shared" si="2"/>
        <v>1</v>
      </c>
      <c r="Y25" s="68" t="s">
        <v>139</v>
      </c>
      <c r="Z25" s="6"/>
      <c r="AA25" s="86">
        <v>0</v>
      </c>
      <c r="AB25" s="14">
        <v>0</v>
      </c>
      <c r="AC25" s="65">
        <f t="shared" si="3"/>
        <v>0</v>
      </c>
      <c r="AD25" s="74" t="s">
        <v>80</v>
      </c>
      <c r="AE25" s="88">
        <v>0</v>
      </c>
      <c r="AF25" s="32">
        <v>0</v>
      </c>
      <c r="AG25" s="32">
        <f t="shared" si="4"/>
        <v>0</v>
      </c>
      <c r="AH25" s="89" t="s">
        <v>80</v>
      </c>
      <c r="AI25" s="62">
        <v>0</v>
      </c>
      <c r="AJ25" s="12">
        <v>0</v>
      </c>
      <c r="AK25" s="12">
        <f t="shared" si="5"/>
        <v>0</v>
      </c>
      <c r="AL25" s="90" t="s">
        <v>80</v>
      </c>
      <c r="AM25" s="4" t="s">
        <v>125</v>
      </c>
      <c r="AN25" s="4" t="str">
        <f t="shared" si="6"/>
        <v>C1 &amp; ACH(2) &amp; OCH | HLR | ACH | LCH &amp; - &amp; - &amp; -  \\</v>
      </c>
      <c r="AO25" s="4" t="s">
        <v>126</v>
      </c>
      <c r="AP25" s="65" t="str">
        <f t="shared" si="7"/>
        <v>C1 &amp; ACH(2) &amp; 1 &amp; OCH | HLR | ACH | LCH  \\</v>
      </c>
      <c r="AQ25" s="65" t="str">
        <f t="shared" si="8"/>
        <v>C1 &amp; ACH(2) &amp; 0 &amp; -  \\</v>
      </c>
      <c r="AR25" s="8" t="s">
        <v>25</v>
      </c>
      <c r="AS25" s="65" t="str">
        <f t="shared" si="9"/>
        <v>C1 &amp; ACH(2) &amp; 0 &amp; -  \\</v>
      </c>
      <c r="AT25" s="65" t="str">
        <f t="shared" si="10"/>
        <v>C1 &amp; ACH(2) &amp; 0 &amp; -  \\</v>
      </c>
      <c r="AU25" s="4" t="s">
        <v>126</v>
      </c>
      <c r="AV25" s="65" t="str">
        <f t="shared" si="11"/>
        <v>C1 &amp; 1 &amp; 1 &amp; 1 &amp; 0 &amp; 0 &amp; 0 &amp; 0 &amp; 0 &amp; 0  \\</v>
      </c>
    </row>
    <row r="26" spans="1:53" ht="14">
      <c r="A26" s="8" t="s">
        <v>57</v>
      </c>
      <c r="B26" s="26" t="s">
        <v>7</v>
      </c>
      <c r="C26" s="14" t="s">
        <v>23</v>
      </c>
      <c r="D26" s="14" t="s">
        <v>46</v>
      </c>
      <c r="E26" s="27" t="s">
        <v>55</v>
      </c>
      <c r="F26" s="58" t="s">
        <v>58</v>
      </c>
      <c r="G26" s="73">
        <v>0</v>
      </c>
      <c r="H26" s="14">
        <v>0</v>
      </c>
      <c r="I26" s="4">
        <f t="shared" si="0"/>
        <v>0</v>
      </c>
      <c r="J26" s="87" t="s">
        <v>136</v>
      </c>
      <c r="K26" s="88">
        <v>0</v>
      </c>
      <c r="L26" s="32">
        <v>0</v>
      </c>
      <c r="M26" s="70">
        <f t="shared" si="12"/>
        <v>0</v>
      </c>
      <c r="N26" s="89" t="s">
        <v>80</v>
      </c>
      <c r="O26" s="62">
        <v>0</v>
      </c>
      <c r="P26" s="12">
        <v>0</v>
      </c>
      <c r="Q26" s="12">
        <f t="shared" si="1"/>
        <v>0</v>
      </c>
      <c r="R26" s="90" t="s">
        <v>136</v>
      </c>
      <c r="S26" s="26" t="s">
        <v>140</v>
      </c>
      <c r="T26" s="26" t="s">
        <v>141</v>
      </c>
      <c r="U26" s="33">
        <v>1</v>
      </c>
      <c r="V26" s="73">
        <v>0</v>
      </c>
      <c r="W26" s="14">
        <v>0</v>
      </c>
      <c r="X26" s="9">
        <f t="shared" si="2"/>
        <v>0</v>
      </c>
      <c r="Y26" s="74" t="s">
        <v>142</v>
      </c>
      <c r="Z26" s="7"/>
      <c r="AA26" s="73">
        <v>0</v>
      </c>
      <c r="AB26" s="14">
        <v>0</v>
      </c>
      <c r="AC26" s="65">
        <f t="shared" si="3"/>
        <v>0</v>
      </c>
      <c r="AD26" s="74" t="s">
        <v>80</v>
      </c>
      <c r="AE26" s="88">
        <v>0</v>
      </c>
      <c r="AF26" s="32">
        <v>0</v>
      </c>
      <c r="AG26" s="32">
        <f t="shared" si="4"/>
        <v>0</v>
      </c>
      <c r="AH26" s="89" t="s">
        <v>80</v>
      </c>
      <c r="AI26" s="62">
        <v>0</v>
      </c>
      <c r="AJ26" s="12">
        <v>0</v>
      </c>
      <c r="AK26" s="12">
        <f t="shared" si="5"/>
        <v>0</v>
      </c>
      <c r="AL26" s="90" t="s">
        <v>80</v>
      </c>
      <c r="AM26" s="4" t="s">
        <v>125</v>
      </c>
      <c r="AN26" s="4" t="str">
        <f t="shared" si="6"/>
        <v>C2 &amp; HNE &amp; OCH | ACH | LCH &amp; - &amp; - &amp; -  \\</v>
      </c>
      <c r="AO26" s="4" t="s">
        <v>126</v>
      </c>
      <c r="AP26" s="65" t="str">
        <f t="shared" si="7"/>
        <v>C2 &amp; HNE &amp; 0 &amp; OCH | ACH | LCH  \\</v>
      </c>
      <c r="AQ26" s="65" t="str">
        <f t="shared" si="8"/>
        <v>C2 &amp; HNE &amp; 0 &amp; -  \\</v>
      </c>
      <c r="AR26" s="8" t="s">
        <v>7</v>
      </c>
      <c r="AS26" s="65" t="str">
        <f t="shared" si="9"/>
        <v>C2 &amp; HNE &amp; 0 &amp; -  \\</v>
      </c>
      <c r="AT26" s="65" t="str">
        <f t="shared" si="10"/>
        <v>C2 &amp; HNE &amp; 0 &amp; -  \\</v>
      </c>
      <c r="AU26" s="4" t="s">
        <v>126</v>
      </c>
      <c r="AV26" s="65" t="str">
        <f t="shared" si="11"/>
        <v>C2 &amp; 1 &amp; 0 &amp; 0 &amp; 0 &amp; 0 &amp; 0 &amp; 0 &amp; 0 &amp; 0  \\</v>
      </c>
    </row>
    <row r="27" spans="1:53" ht="14">
      <c r="A27" s="18" t="s">
        <v>59</v>
      </c>
      <c r="B27" s="19" t="s">
        <v>38</v>
      </c>
      <c r="C27" s="28" t="s">
        <v>60</v>
      </c>
      <c r="D27" s="30" t="s">
        <v>46</v>
      </c>
      <c r="E27" s="31" t="s">
        <v>61</v>
      </c>
      <c r="F27" s="75" t="s">
        <v>62</v>
      </c>
      <c r="G27" s="91">
        <v>0</v>
      </c>
      <c r="H27" s="30">
        <v>0</v>
      </c>
      <c r="I27" s="4">
        <f t="shared" si="0"/>
        <v>0</v>
      </c>
      <c r="J27" s="92" t="s">
        <v>136</v>
      </c>
      <c r="K27" s="93">
        <v>1</v>
      </c>
      <c r="L27" s="94">
        <v>1</v>
      </c>
      <c r="M27" s="70">
        <f t="shared" si="12"/>
        <v>1</v>
      </c>
      <c r="N27" s="95" t="s">
        <v>143</v>
      </c>
      <c r="O27" s="81">
        <v>0</v>
      </c>
      <c r="P27" s="24">
        <v>0</v>
      </c>
      <c r="Q27" s="12">
        <f t="shared" si="1"/>
        <v>0</v>
      </c>
      <c r="R27" s="96" t="s">
        <v>136</v>
      </c>
      <c r="S27" s="19" t="s">
        <v>144</v>
      </c>
      <c r="T27" s="19" t="s">
        <v>145</v>
      </c>
      <c r="U27" s="33">
        <v>1</v>
      </c>
      <c r="V27" s="97">
        <v>0</v>
      </c>
      <c r="W27" s="28">
        <v>0</v>
      </c>
      <c r="X27" s="9">
        <f t="shared" si="2"/>
        <v>0</v>
      </c>
      <c r="Y27" s="98" t="s">
        <v>146</v>
      </c>
      <c r="Z27" s="29"/>
      <c r="AA27" s="91">
        <v>0</v>
      </c>
      <c r="AB27" s="30">
        <v>0</v>
      </c>
      <c r="AC27" s="65">
        <f t="shared" si="3"/>
        <v>0</v>
      </c>
      <c r="AD27" s="99" t="s">
        <v>80</v>
      </c>
      <c r="AE27" s="93">
        <v>1</v>
      </c>
      <c r="AF27" s="94">
        <v>1</v>
      </c>
      <c r="AG27" s="94">
        <f t="shared" si="4"/>
        <v>1</v>
      </c>
      <c r="AH27" s="95" t="s">
        <v>143</v>
      </c>
      <c r="AI27" s="81">
        <v>0</v>
      </c>
      <c r="AJ27" s="24">
        <v>0</v>
      </c>
      <c r="AK27" s="12">
        <f t="shared" si="5"/>
        <v>0</v>
      </c>
      <c r="AL27" s="96" t="s">
        <v>80</v>
      </c>
      <c r="AM27" s="4" t="s">
        <v>125</v>
      </c>
      <c r="AN27" s="4" t="str">
        <f t="shared" si="6"/>
        <v>C3 &amp; WCI(2) &amp; OCH | ACH | LCH | HNE &amp; - &amp; WCI(3) &amp; -  \\</v>
      </c>
      <c r="AO27" s="4" t="s">
        <v>126</v>
      </c>
      <c r="AP27" s="65" t="str">
        <f t="shared" si="7"/>
        <v>C3 &amp; WCI(2) &amp; 0 &amp; OCH | ACH | LCH | HNE  \\</v>
      </c>
      <c r="AQ27" s="65" t="str">
        <f t="shared" si="8"/>
        <v>C3 &amp; WCI(2) &amp; 0 &amp; -  \\</v>
      </c>
      <c r="AR27" s="18" t="s">
        <v>38</v>
      </c>
      <c r="AS27" s="65" t="str">
        <f t="shared" si="9"/>
        <v>C3 &amp; WCI(2) &amp; 1 &amp; WCI(3)  \\</v>
      </c>
      <c r="AT27" s="65" t="str">
        <f t="shared" si="10"/>
        <v>C3 &amp; WCI(2) &amp; 0 &amp; -  \\</v>
      </c>
      <c r="AU27" s="4" t="s">
        <v>126</v>
      </c>
      <c r="AV27" s="65" t="str">
        <f t="shared" si="11"/>
        <v>C3 &amp; 1 &amp; 0 &amp; 0 &amp; 0 &amp; 0 &amp; 1 &amp; 1 &amp; 0 &amp; 0  \\</v>
      </c>
      <c r="AW27" s="25"/>
      <c r="AX27" s="25"/>
      <c r="AY27" s="25"/>
      <c r="AZ27" s="25"/>
      <c r="BA27" s="25"/>
    </row>
    <row r="28" spans="1:53" ht="14">
      <c r="A28" s="8" t="s">
        <v>63</v>
      </c>
      <c r="B28" s="26" t="s">
        <v>64</v>
      </c>
      <c r="C28" s="9" t="s">
        <v>33</v>
      </c>
      <c r="D28" s="14" t="s">
        <v>46</v>
      </c>
      <c r="E28" s="27" t="s">
        <v>55</v>
      </c>
      <c r="F28" s="58" t="s">
        <v>65</v>
      </c>
      <c r="G28" s="73">
        <v>0</v>
      </c>
      <c r="H28" s="14">
        <v>0</v>
      </c>
      <c r="I28" s="4">
        <f t="shared" si="0"/>
        <v>0</v>
      </c>
      <c r="J28" s="87" t="s">
        <v>138</v>
      </c>
      <c r="K28" s="88">
        <v>0</v>
      </c>
      <c r="L28" s="32">
        <v>0</v>
      </c>
      <c r="M28" s="70">
        <f t="shared" si="12"/>
        <v>0</v>
      </c>
      <c r="N28" s="89" t="s">
        <v>80</v>
      </c>
      <c r="O28" s="62">
        <v>0</v>
      </c>
      <c r="P28" s="12">
        <v>0</v>
      </c>
      <c r="Q28" s="12">
        <f t="shared" si="1"/>
        <v>0</v>
      </c>
      <c r="R28" s="90" t="s">
        <v>138</v>
      </c>
      <c r="S28" s="26" t="s">
        <v>147</v>
      </c>
      <c r="T28" s="26" t="s">
        <v>148</v>
      </c>
      <c r="U28" s="33">
        <v>1</v>
      </c>
      <c r="V28" s="63">
        <v>0</v>
      </c>
      <c r="W28" s="9">
        <v>0</v>
      </c>
      <c r="X28" s="9">
        <f t="shared" si="2"/>
        <v>0</v>
      </c>
      <c r="Y28" s="64" t="s">
        <v>149</v>
      </c>
      <c r="Z28" s="10"/>
      <c r="AA28" s="73">
        <v>0</v>
      </c>
      <c r="AB28" s="14">
        <v>0</v>
      </c>
      <c r="AC28" s="65">
        <f t="shared" si="3"/>
        <v>0</v>
      </c>
      <c r="AD28" s="74" t="s">
        <v>80</v>
      </c>
      <c r="AE28" s="88">
        <v>0</v>
      </c>
      <c r="AF28" s="32">
        <v>0</v>
      </c>
      <c r="AG28" s="32">
        <f t="shared" si="4"/>
        <v>0</v>
      </c>
      <c r="AH28" s="89" t="s">
        <v>80</v>
      </c>
      <c r="AI28" s="62">
        <v>0</v>
      </c>
      <c r="AJ28" s="12">
        <v>0</v>
      </c>
      <c r="AK28" s="12">
        <f t="shared" si="5"/>
        <v>0</v>
      </c>
      <c r="AL28" s="90" t="s">
        <v>80</v>
      </c>
      <c r="AM28" s="4" t="s">
        <v>125</v>
      </c>
      <c r="AN28" s="4" t="str">
        <f t="shared" si="6"/>
        <v>R1 &amp; RAW(0) &amp; HLR | LCH | HNE &amp; - &amp; - &amp; -  \\</v>
      </c>
      <c r="AO28" s="4" t="s">
        <v>126</v>
      </c>
      <c r="AP28" s="65" t="str">
        <f t="shared" si="7"/>
        <v>R1 &amp; RAW(0) &amp; 0 &amp; HLR | LCH | HNE  \\</v>
      </c>
      <c r="AQ28" s="65" t="str">
        <f t="shared" si="8"/>
        <v>R1 &amp; RAW(0) &amp; 0 &amp; -  \\</v>
      </c>
      <c r="AR28" s="8"/>
      <c r="AS28" s="65" t="str">
        <f t="shared" si="9"/>
        <v>R1 &amp; RAW(0) &amp; 0 &amp; -  \\</v>
      </c>
      <c r="AT28" s="65" t="str">
        <f t="shared" si="10"/>
        <v>R1 &amp; RAW(0) &amp; 0 &amp; -  \\</v>
      </c>
      <c r="AU28" s="4" t="s">
        <v>126</v>
      </c>
      <c r="AV28" s="65" t="str">
        <f t="shared" si="11"/>
        <v>R1 &amp; 1 &amp; 0 &amp; 0 &amp; 0 &amp; 0 &amp; 0 &amp; 0 &amp; 0 &amp; 0  \\</v>
      </c>
    </row>
    <row r="29" spans="1:53" ht="14">
      <c r="A29" s="8" t="s">
        <v>66</v>
      </c>
      <c r="B29" s="26" t="s">
        <v>25</v>
      </c>
      <c r="C29" s="14" t="s">
        <v>67</v>
      </c>
      <c r="D29" s="15" t="s">
        <v>46</v>
      </c>
      <c r="E29" s="16" t="s">
        <v>47</v>
      </c>
      <c r="F29" s="66" t="s">
        <v>62</v>
      </c>
      <c r="G29" s="67">
        <v>1</v>
      </c>
      <c r="H29" s="15">
        <v>1</v>
      </c>
      <c r="I29" s="4">
        <f t="shared" si="0"/>
        <v>1</v>
      </c>
      <c r="J29" s="68" t="s">
        <v>138</v>
      </c>
      <c r="K29" s="69">
        <v>0</v>
      </c>
      <c r="L29" s="70">
        <v>0</v>
      </c>
      <c r="M29" s="70">
        <f t="shared" si="12"/>
        <v>0</v>
      </c>
      <c r="N29" s="71" t="s">
        <v>128</v>
      </c>
      <c r="O29" s="72">
        <v>1</v>
      </c>
      <c r="P29" s="17">
        <v>1</v>
      </c>
      <c r="Q29" s="12">
        <f t="shared" si="1"/>
        <v>1</v>
      </c>
      <c r="R29" s="66" t="s">
        <v>138</v>
      </c>
      <c r="S29" s="26" t="s">
        <v>150</v>
      </c>
      <c r="T29" s="26" t="s">
        <v>138</v>
      </c>
      <c r="U29" s="33">
        <v>1</v>
      </c>
      <c r="V29" s="73">
        <v>0</v>
      </c>
      <c r="W29" s="14">
        <v>0</v>
      </c>
      <c r="X29" s="9">
        <f t="shared" si="2"/>
        <v>0</v>
      </c>
      <c r="Y29" s="74" t="s">
        <v>151</v>
      </c>
      <c r="Z29" s="7"/>
      <c r="AA29" s="67">
        <v>1</v>
      </c>
      <c r="AB29" s="15">
        <v>1</v>
      </c>
      <c r="AC29" s="65">
        <f t="shared" si="3"/>
        <v>1</v>
      </c>
      <c r="AD29" s="68" t="s">
        <v>138</v>
      </c>
      <c r="AE29" s="69">
        <v>0</v>
      </c>
      <c r="AF29" s="70">
        <v>0</v>
      </c>
      <c r="AG29" s="70">
        <f t="shared" si="4"/>
        <v>0</v>
      </c>
      <c r="AH29" s="71" t="s">
        <v>128</v>
      </c>
      <c r="AI29" s="72">
        <v>1</v>
      </c>
      <c r="AJ29" s="17">
        <v>1</v>
      </c>
      <c r="AK29" s="12">
        <f t="shared" si="5"/>
        <v>1</v>
      </c>
      <c r="AL29" s="66" t="s">
        <v>138</v>
      </c>
      <c r="AM29" s="4" t="s">
        <v>125</v>
      </c>
      <c r="AN29" s="4" t="str">
        <f t="shared" si="6"/>
        <v>R2 &amp; ACH(2) &amp; OCH | LCH | HNE &amp; ACH(2) &amp; LCH &amp; ACH(2)  \\</v>
      </c>
      <c r="AO29" s="4" t="s">
        <v>126</v>
      </c>
      <c r="AP29" s="65" t="str">
        <f t="shared" si="7"/>
        <v>R2 &amp; ACH(2) &amp; 0 &amp; OCH | LCH | HNE  \\</v>
      </c>
      <c r="AQ29" s="65" t="str">
        <f t="shared" si="8"/>
        <v>R2 &amp; ACH(2) &amp; 1 &amp; ACH(2)  \\</v>
      </c>
      <c r="AR29" s="8" t="s">
        <v>25</v>
      </c>
      <c r="AS29" s="65" t="str">
        <f t="shared" si="9"/>
        <v>R2 &amp; ACH(2) &amp; 0 &amp; LCH  \\</v>
      </c>
      <c r="AT29" s="65" t="str">
        <f t="shared" si="10"/>
        <v>R2 &amp; ACH(2) &amp; 1 &amp; ACH(2)  \\</v>
      </c>
      <c r="AU29" s="4" t="s">
        <v>126</v>
      </c>
      <c r="AV29" s="65" t="str">
        <f t="shared" si="11"/>
        <v>R2 &amp; 1 &amp; 0 &amp; 0 &amp; 1 &amp; 1 &amp; 0 &amp; 0 &amp; 1 &amp; 1  \\</v>
      </c>
    </row>
    <row r="30" spans="1:53" ht="14">
      <c r="A30" s="8" t="s">
        <v>68</v>
      </c>
      <c r="B30" s="26" t="s">
        <v>50</v>
      </c>
      <c r="C30" s="14" t="s">
        <v>67</v>
      </c>
      <c r="D30" s="14" t="s">
        <v>46</v>
      </c>
      <c r="E30" s="32" t="s">
        <v>69</v>
      </c>
      <c r="F30" s="66" t="s">
        <v>42</v>
      </c>
      <c r="G30" s="73">
        <v>0</v>
      </c>
      <c r="H30" s="14">
        <v>0</v>
      </c>
      <c r="I30" s="4">
        <f t="shared" si="0"/>
        <v>0</v>
      </c>
      <c r="J30" s="87" t="s">
        <v>138</v>
      </c>
      <c r="K30" s="88">
        <v>0</v>
      </c>
      <c r="L30" s="32">
        <v>0</v>
      </c>
      <c r="M30" s="70">
        <f t="shared" si="12"/>
        <v>0</v>
      </c>
      <c r="N30" s="89" t="s">
        <v>52</v>
      </c>
      <c r="O30" s="100">
        <v>1</v>
      </c>
      <c r="P30" s="17">
        <v>1</v>
      </c>
      <c r="Q30" s="12">
        <f t="shared" si="1"/>
        <v>1</v>
      </c>
      <c r="R30" s="101" t="s">
        <v>152</v>
      </c>
      <c r="S30" s="26" t="s">
        <v>153</v>
      </c>
      <c r="T30" s="26" t="s">
        <v>120</v>
      </c>
      <c r="U30" s="33">
        <v>1</v>
      </c>
      <c r="V30" s="73">
        <v>0</v>
      </c>
      <c r="W30" s="14">
        <v>0</v>
      </c>
      <c r="X30" s="9">
        <f t="shared" si="2"/>
        <v>0</v>
      </c>
      <c r="Y30" s="74" t="s">
        <v>151</v>
      </c>
      <c r="Z30" s="7"/>
      <c r="AA30" s="73">
        <v>0</v>
      </c>
      <c r="AB30" s="14">
        <v>0</v>
      </c>
      <c r="AC30" s="65">
        <f t="shared" si="3"/>
        <v>0</v>
      </c>
      <c r="AD30" s="74" t="s">
        <v>80</v>
      </c>
      <c r="AE30" s="88">
        <v>0</v>
      </c>
      <c r="AF30" s="32">
        <v>0</v>
      </c>
      <c r="AG30" s="32">
        <f t="shared" si="4"/>
        <v>0</v>
      </c>
      <c r="AH30" s="89" t="s">
        <v>52</v>
      </c>
      <c r="AI30" s="100">
        <v>1</v>
      </c>
      <c r="AJ30" s="17">
        <v>1</v>
      </c>
      <c r="AK30" s="12">
        <f t="shared" si="5"/>
        <v>1</v>
      </c>
      <c r="AL30" s="101" t="s">
        <v>120</v>
      </c>
      <c r="AM30" s="4" t="s">
        <v>125</v>
      </c>
      <c r="AN30" s="4" t="str">
        <f t="shared" si="6"/>
        <v>R3 &amp; HLR &amp; OCH | LCH | HNE &amp; - &amp; N/A &amp; HLR  \\</v>
      </c>
      <c r="AO30" s="4" t="s">
        <v>126</v>
      </c>
      <c r="AP30" s="65" t="str">
        <f t="shared" si="7"/>
        <v>R3 &amp; HLR &amp; 0 &amp; OCH | LCH | HNE  \\</v>
      </c>
      <c r="AQ30" s="65" t="str">
        <f t="shared" si="8"/>
        <v>R3 &amp; HLR &amp; 0 &amp; -  \\</v>
      </c>
      <c r="AR30" s="8" t="s">
        <v>50</v>
      </c>
      <c r="AS30" s="65" t="str">
        <f t="shared" si="9"/>
        <v>R3 &amp; HLR &amp; 0 &amp; N/A  \\</v>
      </c>
      <c r="AT30" s="65" t="str">
        <f t="shared" si="10"/>
        <v>R3 &amp; HLR &amp; 1 &amp; HLR  \\</v>
      </c>
      <c r="AU30" s="4" t="s">
        <v>126</v>
      </c>
      <c r="AV30" s="65" t="str">
        <f t="shared" si="11"/>
        <v>R3 &amp; 1 &amp; 0 &amp; 0 &amp; 0 &amp; 0 &amp; 0 &amp; 0 &amp; 1 &amp; 1  \\</v>
      </c>
    </row>
    <row r="31" spans="1:53" ht="14">
      <c r="A31" s="8" t="s">
        <v>70</v>
      </c>
      <c r="B31" s="26" t="s">
        <v>15</v>
      </c>
      <c r="C31" s="15" t="s">
        <v>26</v>
      </c>
      <c r="D31" s="14" t="s">
        <v>71</v>
      </c>
      <c r="E31" s="11" t="s">
        <v>72</v>
      </c>
      <c r="F31" s="58" t="s">
        <v>73</v>
      </c>
      <c r="G31" s="73">
        <v>0</v>
      </c>
      <c r="H31" s="14">
        <v>0</v>
      </c>
      <c r="I31" s="4">
        <f t="shared" si="0"/>
        <v>0</v>
      </c>
      <c r="J31" s="74" t="s">
        <v>154</v>
      </c>
      <c r="K31" s="59">
        <v>1</v>
      </c>
      <c r="L31" s="60">
        <v>1</v>
      </c>
      <c r="M31" s="70">
        <f t="shared" si="12"/>
        <v>1</v>
      </c>
      <c r="N31" s="61" t="s">
        <v>128</v>
      </c>
      <c r="O31" s="62">
        <v>0</v>
      </c>
      <c r="P31" s="12">
        <v>0</v>
      </c>
      <c r="Q31" s="12">
        <f t="shared" si="1"/>
        <v>0</v>
      </c>
      <c r="R31" s="90" t="s">
        <v>138</v>
      </c>
      <c r="S31" s="26" t="s">
        <v>155</v>
      </c>
      <c r="T31" s="26" t="s">
        <v>128</v>
      </c>
      <c r="U31" s="33">
        <v>1</v>
      </c>
      <c r="V31" s="67">
        <v>1</v>
      </c>
      <c r="W31" s="15">
        <v>1</v>
      </c>
      <c r="X31" s="9">
        <f t="shared" si="2"/>
        <v>1</v>
      </c>
      <c r="Y31" s="68" t="s">
        <v>156</v>
      </c>
      <c r="Z31" s="6"/>
      <c r="AA31" s="73">
        <v>0</v>
      </c>
      <c r="AB31" s="14">
        <v>0</v>
      </c>
      <c r="AC31" s="65">
        <f t="shared" si="3"/>
        <v>0</v>
      </c>
      <c r="AD31" s="74" t="s">
        <v>154</v>
      </c>
      <c r="AE31" s="59">
        <v>1</v>
      </c>
      <c r="AF31" s="60">
        <v>1</v>
      </c>
      <c r="AG31" s="60">
        <f t="shared" si="4"/>
        <v>1</v>
      </c>
      <c r="AH31" s="61" t="s">
        <v>128</v>
      </c>
      <c r="AI31" s="62">
        <v>0</v>
      </c>
      <c r="AJ31" s="12">
        <v>0</v>
      </c>
      <c r="AK31" s="12">
        <f t="shared" si="5"/>
        <v>0</v>
      </c>
      <c r="AL31" s="90" t="s">
        <v>80</v>
      </c>
      <c r="AM31" s="4" t="s">
        <v>125</v>
      </c>
      <c r="AN31" s="4" t="str">
        <f t="shared" si="6"/>
        <v>R4 &amp; LCH &amp; ACH | LCH &amp; LRM/LAD/ACH(0) &amp; LCH &amp; -  \\</v>
      </c>
      <c r="AO31" s="4" t="s">
        <v>126</v>
      </c>
      <c r="AP31" s="65" t="str">
        <f t="shared" si="7"/>
        <v>R4 &amp; LCH &amp; 1 &amp; ACH | LCH  \\</v>
      </c>
      <c r="AQ31" s="65" t="str">
        <f t="shared" si="8"/>
        <v>R4 &amp; LCH &amp; 0 &amp; LRM/LAD/ACH(0)  \\</v>
      </c>
      <c r="AR31" s="8" t="s">
        <v>15</v>
      </c>
      <c r="AS31" s="65" t="str">
        <f t="shared" si="9"/>
        <v>R4 &amp; LCH &amp; 1 &amp; LCH  \\</v>
      </c>
      <c r="AT31" s="65" t="str">
        <f t="shared" si="10"/>
        <v>R4 &amp; LCH &amp; 0 &amp; -  \\</v>
      </c>
      <c r="AU31" s="4" t="s">
        <v>126</v>
      </c>
      <c r="AV31" s="65" t="str">
        <f t="shared" si="11"/>
        <v>R4 &amp; 1 &amp; 1 &amp; 1 &amp; 0 &amp; 0 &amp; 1 &amp; 1 &amp; 0 &amp; 0  \\</v>
      </c>
    </row>
    <row r="32" spans="1:53" ht="14">
      <c r="A32" s="8" t="s">
        <v>74</v>
      </c>
      <c r="B32" s="26" t="s">
        <v>18</v>
      </c>
      <c r="C32" s="15" t="s">
        <v>75</v>
      </c>
      <c r="D32" s="14" t="s">
        <v>46</v>
      </c>
      <c r="E32" s="27" t="s">
        <v>55</v>
      </c>
      <c r="F32" s="58" t="s">
        <v>65</v>
      </c>
      <c r="G32" s="73">
        <v>0</v>
      </c>
      <c r="H32" s="14">
        <v>0</v>
      </c>
      <c r="I32" s="4">
        <f t="shared" si="0"/>
        <v>0</v>
      </c>
      <c r="J32" s="87" t="s">
        <v>138</v>
      </c>
      <c r="K32" s="88">
        <v>0</v>
      </c>
      <c r="L32" s="32">
        <v>0</v>
      </c>
      <c r="M32" s="70">
        <f t="shared" si="12"/>
        <v>0</v>
      </c>
      <c r="N32" s="89" t="s">
        <v>80</v>
      </c>
      <c r="O32" s="62">
        <v>0</v>
      </c>
      <c r="P32" s="12">
        <v>0</v>
      </c>
      <c r="Q32" s="12">
        <f t="shared" si="1"/>
        <v>0</v>
      </c>
      <c r="R32" s="90" t="s">
        <v>138</v>
      </c>
      <c r="S32" s="26" t="s">
        <v>157</v>
      </c>
      <c r="T32" s="26" t="s">
        <v>158</v>
      </c>
      <c r="U32" s="33">
        <v>1</v>
      </c>
      <c r="V32" s="67">
        <v>1</v>
      </c>
      <c r="W32" s="15">
        <v>1</v>
      </c>
      <c r="X32" s="9">
        <f t="shared" si="2"/>
        <v>1</v>
      </c>
      <c r="Y32" s="68" t="s">
        <v>159</v>
      </c>
      <c r="Z32" s="6"/>
      <c r="AA32" s="73">
        <v>0</v>
      </c>
      <c r="AB32" s="14">
        <v>0</v>
      </c>
      <c r="AC32" s="65">
        <f t="shared" si="3"/>
        <v>0</v>
      </c>
      <c r="AD32" s="74" t="s">
        <v>80</v>
      </c>
      <c r="AE32" s="88">
        <v>0</v>
      </c>
      <c r="AF32" s="32">
        <v>0</v>
      </c>
      <c r="AG32" s="32">
        <f t="shared" si="4"/>
        <v>0</v>
      </c>
      <c r="AH32" s="89" t="s">
        <v>80</v>
      </c>
      <c r="AI32" s="62">
        <v>0</v>
      </c>
      <c r="AJ32" s="12">
        <v>0</v>
      </c>
      <c r="AK32" s="12">
        <f t="shared" si="5"/>
        <v>0</v>
      </c>
      <c r="AL32" s="90" t="s">
        <v>80</v>
      </c>
      <c r="AM32" s="4" t="s">
        <v>125</v>
      </c>
      <c r="AN32" s="4" t="str">
        <f t="shared" si="6"/>
        <v>R5 &amp; OCH &amp; OCH | ACH | HNE &amp; - &amp; - &amp; -  \\</v>
      </c>
      <c r="AO32" s="4" t="s">
        <v>126</v>
      </c>
      <c r="AP32" s="65" t="str">
        <f t="shared" si="7"/>
        <v>R5 &amp; OCH &amp; 1 &amp; OCH | ACH | HNE  \\</v>
      </c>
      <c r="AQ32" s="65" t="str">
        <f t="shared" si="8"/>
        <v>R5 &amp; OCH &amp; 0 &amp; -  \\</v>
      </c>
      <c r="AR32" s="8" t="s">
        <v>18</v>
      </c>
      <c r="AS32" s="65" t="str">
        <f t="shared" si="9"/>
        <v>R5 &amp; OCH &amp; 0 &amp; -  \\</v>
      </c>
      <c r="AT32" s="65" t="str">
        <f t="shared" si="10"/>
        <v>R5 &amp; OCH &amp; 0 &amp; -  \\</v>
      </c>
      <c r="AU32" s="4" t="s">
        <v>126</v>
      </c>
      <c r="AV32" s="65" t="str">
        <f t="shared" si="11"/>
        <v>R5 &amp; 1 &amp; 1 &amp; 1 &amp; 0 &amp; 0 &amp; 0 &amp; 0 &amp; 0 &amp; 0  \\</v>
      </c>
    </row>
    <row r="33" spans="1:53" ht="14">
      <c r="A33" s="8" t="s">
        <v>76</v>
      </c>
      <c r="B33" s="26" t="s">
        <v>38</v>
      </c>
      <c r="C33" s="9" t="s">
        <v>60</v>
      </c>
      <c r="D33" s="14" t="s">
        <v>46</v>
      </c>
      <c r="E33" s="11" t="s">
        <v>41</v>
      </c>
      <c r="F33" s="58" t="s">
        <v>65</v>
      </c>
      <c r="G33" s="73">
        <v>0</v>
      </c>
      <c r="H33" s="14">
        <v>0</v>
      </c>
      <c r="I33" s="4">
        <f t="shared" si="0"/>
        <v>0</v>
      </c>
      <c r="J33" s="87" t="s">
        <v>138</v>
      </c>
      <c r="K33" s="59">
        <v>1</v>
      </c>
      <c r="L33" s="60">
        <v>1</v>
      </c>
      <c r="M33" s="70">
        <f t="shared" si="12"/>
        <v>1</v>
      </c>
      <c r="N33" s="61" t="s">
        <v>121</v>
      </c>
      <c r="O33" s="62">
        <v>0</v>
      </c>
      <c r="P33" s="12">
        <v>0</v>
      </c>
      <c r="Q33" s="12">
        <f t="shared" si="1"/>
        <v>0</v>
      </c>
      <c r="R33" s="90" t="s">
        <v>138</v>
      </c>
      <c r="S33" s="26" t="s">
        <v>160</v>
      </c>
      <c r="T33" s="26" t="s">
        <v>121</v>
      </c>
      <c r="U33" s="33">
        <v>1</v>
      </c>
      <c r="V33" s="63">
        <v>0</v>
      </c>
      <c r="W33" s="9">
        <v>0</v>
      </c>
      <c r="X33" s="9">
        <f t="shared" si="2"/>
        <v>0</v>
      </c>
      <c r="Y33" s="64" t="s">
        <v>161</v>
      </c>
      <c r="Z33" s="7"/>
      <c r="AA33" s="73">
        <v>0</v>
      </c>
      <c r="AB33" s="14">
        <v>0</v>
      </c>
      <c r="AC33" s="65">
        <f t="shared" si="3"/>
        <v>0</v>
      </c>
      <c r="AD33" s="74" t="s">
        <v>80</v>
      </c>
      <c r="AE33" s="59">
        <v>1</v>
      </c>
      <c r="AF33" s="60">
        <v>1</v>
      </c>
      <c r="AG33" s="60">
        <f t="shared" si="4"/>
        <v>1</v>
      </c>
      <c r="AH33" s="61" t="s">
        <v>121</v>
      </c>
      <c r="AI33" s="62">
        <v>0</v>
      </c>
      <c r="AJ33" s="12">
        <v>0</v>
      </c>
      <c r="AK33" s="12">
        <f t="shared" si="5"/>
        <v>0</v>
      </c>
      <c r="AL33" s="90" t="s">
        <v>80</v>
      </c>
      <c r="AM33" s="4" t="s">
        <v>125</v>
      </c>
      <c r="AN33" s="4" t="str">
        <f t="shared" si="6"/>
        <v>R6 &amp; WCI(0) &amp; OCH | ACH| LCH | HNE &amp; - &amp; WCI(0) &amp; -  \\</v>
      </c>
      <c r="AO33" s="4" t="s">
        <v>126</v>
      </c>
      <c r="AP33" s="65" t="str">
        <f t="shared" si="7"/>
        <v>R6 &amp; WCI(0) &amp; 0 &amp; OCH | ACH| LCH | HNE  \\</v>
      </c>
      <c r="AQ33" s="65" t="str">
        <f t="shared" si="8"/>
        <v>R6 &amp; WCI(0) &amp; 0 &amp; -  \\</v>
      </c>
      <c r="AR33" s="8" t="s">
        <v>38</v>
      </c>
      <c r="AS33" s="65" t="str">
        <f t="shared" si="9"/>
        <v>R6 &amp; WCI(0) &amp; 1 &amp; WCI(0)  \\</v>
      </c>
      <c r="AT33" s="65" t="str">
        <f t="shared" si="10"/>
        <v>R6 &amp; WCI(0) &amp; 0 &amp; -  \\</v>
      </c>
      <c r="AU33" s="4" t="s">
        <v>126</v>
      </c>
      <c r="AV33" s="65" t="str">
        <f t="shared" si="11"/>
        <v>R6 &amp; 1 &amp; 0 &amp; 0 &amp; 0 &amp; 0 &amp; 1 &amp; 1 &amp; 0 &amp; 0  \\</v>
      </c>
    </row>
    <row r="34" spans="1:53" ht="14">
      <c r="A34" s="8" t="s">
        <v>77</v>
      </c>
      <c r="B34" s="26" t="s">
        <v>25</v>
      </c>
      <c r="C34" s="14" t="s">
        <v>67</v>
      </c>
      <c r="D34" s="15" t="s">
        <v>46</v>
      </c>
      <c r="E34" s="16" t="s">
        <v>47</v>
      </c>
      <c r="F34" s="66" t="s">
        <v>78</v>
      </c>
      <c r="G34" s="67">
        <v>1</v>
      </c>
      <c r="H34" s="15">
        <v>1</v>
      </c>
      <c r="I34" s="4">
        <f t="shared" si="0"/>
        <v>1</v>
      </c>
      <c r="J34" s="68" t="s">
        <v>138</v>
      </c>
      <c r="K34" s="69">
        <v>0</v>
      </c>
      <c r="L34" s="70">
        <v>0</v>
      </c>
      <c r="M34" s="70">
        <f t="shared" si="12"/>
        <v>0</v>
      </c>
      <c r="N34" s="71" t="s">
        <v>128</v>
      </c>
      <c r="O34" s="72">
        <v>1</v>
      </c>
      <c r="P34" s="17">
        <v>1</v>
      </c>
      <c r="Q34" s="12">
        <f t="shared" si="1"/>
        <v>1</v>
      </c>
      <c r="R34" s="66" t="s">
        <v>138</v>
      </c>
      <c r="S34" s="26" t="s">
        <v>162</v>
      </c>
      <c r="T34" s="26" t="s">
        <v>163</v>
      </c>
      <c r="U34" s="33">
        <v>1</v>
      </c>
      <c r="V34" s="73">
        <v>0</v>
      </c>
      <c r="W34" s="14">
        <v>0</v>
      </c>
      <c r="X34" s="9">
        <f t="shared" si="2"/>
        <v>0</v>
      </c>
      <c r="Y34" s="74" t="s">
        <v>151</v>
      </c>
      <c r="Z34" s="7"/>
      <c r="AA34" s="67">
        <v>1</v>
      </c>
      <c r="AB34" s="15">
        <v>1</v>
      </c>
      <c r="AC34" s="65">
        <f t="shared" si="3"/>
        <v>1</v>
      </c>
      <c r="AD34" s="68" t="s">
        <v>138</v>
      </c>
      <c r="AE34" s="69">
        <v>0</v>
      </c>
      <c r="AF34" s="70">
        <v>0</v>
      </c>
      <c r="AG34" s="70">
        <f t="shared" si="4"/>
        <v>0</v>
      </c>
      <c r="AH34" s="71" t="s">
        <v>128</v>
      </c>
      <c r="AI34" s="72">
        <v>1</v>
      </c>
      <c r="AJ34" s="17">
        <v>1</v>
      </c>
      <c r="AK34" s="12">
        <f t="shared" si="5"/>
        <v>1</v>
      </c>
      <c r="AL34" s="66" t="s">
        <v>138</v>
      </c>
      <c r="AM34" s="4" t="s">
        <v>125</v>
      </c>
      <c r="AN34" s="4" t="str">
        <f t="shared" si="6"/>
        <v>R7 &amp; ARM(2) &amp; OCH | LCH | HNE &amp; ACH(2) &amp; LCH &amp; ACH(2)  \\</v>
      </c>
      <c r="AO34" s="4" t="s">
        <v>126</v>
      </c>
      <c r="AP34" s="65" t="str">
        <f t="shared" si="7"/>
        <v>R7 &amp; ARM(2) &amp; 0 &amp; OCH | LCH | HNE  \\</v>
      </c>
      <c r="AQ34" s="65" t="str">
        <f t="shared" si="8"/>
        <v>R7 &amp; ARM(2) &amp; 1 &amp; ACH(2)  \\</v>
      </c>
      <c r="AR34" s="8" t="s">
        <v>25</v>
      </c>
      <c r="AS34" s="65" t="str">
        <f t="shared" si="9"/>
        <v>R7 &amp; ARM(2) &amp; 0 &amp; LCH  \\</v>
      </c>
      <c r="AT34" s="65" t="str">
        <f t="shared" si="10"/>
        <v>R7 &amp; ARM(2) &amp; 1 &amp; ACH(2)  \\</v>
      </c>
      <c r="AU34" s="4" t="s">
        <v>126</v>
      </c>
      <c r="AV34" s="65" t="str">
        <f t="shared" si="11"/>
        <v>R7 &amp; 1 &amp; 0 &amp; 0 &amp; 1 &amp; 1 &amp; 0 &amp; 0 &amp; 1 &amp; 1  \\</v>
      </c>
    </row>
    <row r="35" spans="1:53" ht="14">
      <c r="A35" s="102">
        <v>31880720</v>
      </c>
      <c r="B35" s="103" t="s">
        <v>25</v>
      </c>
      <c r="C35" s="104" t="s">
        <v>25</v>
      </c>
      <c r="D35" s="105" t="s">
        <v>40</v>
      </c>
      <c r="E35" s="106" t="s">
        <v>47</v>
      </c>
      <c r="F35" s="107" t="s">
        <v>79</v>
      </c>
      <c r="G35" s="108">
        <v>0</v>
      </c>
      <c r="H35" s="105">
        <v>0</v>
      </c>
      <c r="I35" s="109">
        <f t="shared" si="0"/>
        <v>0</v>
      </c>
      <c r="J35" s="110" t="s">
        <v>120</v>
      </c>
      <c r="K35" s="111">
        <v>0</v>
      </c>
      <c r="L35" s="106">
        <v>0</v>
      </c>
      <c r="M35" s="112">
        <f t="shared" si="12"/>
        <v>0</v>
      </c>
      <c r="N35" s="113" t="s">
        <v>128</v>
      </c>
      <c r="O35" s="114">
        <v>1</v>
      </c>
      <c r="P35" s="115">
        <v>1</v>
      </c>
      <c r="Q35" s="116">
        <f t="shared" si="1"/>
        <v>1</v>
      </c>
      <c r="R35" s="117" t="s">
        <v>127</v>
      </c>
      <c r="S35" s="118" t="s">
        <v>164</v>
      </c>
      <c r="T35" s="118" t="s">
        <v>127</v>
      </c>
      <c r="U35" s="102">
        <v>1</v>
      </c>
      <c r="V35" s="119">
        <v>1</v>
      </c>
      <c r="W35" s="104">
        <v>1</v>
      </c>
      <c r="X35" s="120">
        <f t="shared" si="2"/>
        <v>1</v>
      </c>
      <c r="Y35" s="121" t="s">
        <v>165</v>
      </c>
      <c r="Z35" s="122"/>
      <c r="AA35" s="108">
        <v>0</v>
      </c>
      <c r="AB35" s="105">
        <v>0</v>
      </c>
      <c r="AC35" s="123">
        <f t="shared" si="3"/>
        <v>0</v>
      </c>
      <c r="AD35" s="110" t="s">
        <v>120</v>
      </c>
      <c r="AE35" s="111">
        <v>0</v>
      </c>
      <c r="AF35" s="106">
        <v>0</v>
      </c>
      <c r="AG35" s="106">
        <f t="shared" si="4"/>
        <v>0</v>
      </c>
      <c r="AH35" s="113" t="s">
        <v>128</v>
      </c>
      <c r="AI35" s="114">
        <v>0</v>
      </c>
      <c r="AJ35" s="115">
        <v>0</v>
      </c>
      <c r="AK35" s="116">
        <f t="shared" si="5"/>
        <v>0</v>
      </c>
      <c r="AL35" s="117" t="s">
        <v>80</v>
      </c>
      <c r="AM35" s="109" t="s">
        <v>125</v>
      </c>
      <c r="AN35" s="109" t="str">
        <f t="shared" si="6"/>
        <v>D1 &amp; ACH(7) &amp; ACH &amp; HLR &amp; LCH &amp; -  \\</v>
      </c>
      <c r="AO35" s="109" t="s">
        <v>126</v>
      </c>
      <c r="AP35" s="123" t="str">
        <f t="shared" si="7"/>
        <v>D1 &amp; ACH(7) &amp; 1 &amp; ACH  \\</v>
      </c>
      <c r="AQ35" s="123" t="str">
        <f t="shared" si="8"/>
        <v>D1 &amp; ACH(7) &amp; 0 &amp; HLR  \\</v>
      </c>
      <c r="AR35" s="124" t="s">
        <v>25</v>
      </c>
      <c r="AS35" s="123" t="str">
        <f t="shared" si="9"/>
        <v>D1 &amp; ACH(7) &amp; 0 &amp; LCH  \\</v>
      </c>
      <c r="AT35" s="123" t="str">
        <f t="shared" si="10"/>
        <v>D1 &amp; ACH(7) &amp; 0 &amp; -  \\</v>
      </c>
      <c r="AU35" s="109" t="s">
        <v>126</v>
      </c>
      <c r="AV35" s="123" t="str">
        <f t="shared" si="11"/>
        <v>D1 &amp; 1 &amp; 1 &amp; 1 &amp; 0 &amp; 0 &amp; 0 &amp; 0 &amp; 0 &amp; 0  \\</v>
      </c>
      <c r="AW35" s="123"/>
      <c r="AX35" s="123"/>
      <c r="AY35" s="123"/>
      <c r="AZ35" s="123"/>
      <c r="BA35" s="123"/>
    </row>
    <row r="36" spans="1:53" ht="14" hidden="1">
      <c r="A36" s="33">
        <v>39217567</v>
      </c>
      <c r="B36" s="37" t="s">
        <v>166</v>
      </c>
      <c r="C36" s="4" t="s">
        <v>16</v>
      </c>
      <c r="D36" s="14" t="s">
        <v>81</v>
      </c>
      <c r="E36" s="38" t="s">
        <v>82</v>
      </c>
      <c r="F36" s="125" t="s">
        <v>83</v>
      </c>
      <c r="G36" s="73"/>
      <c r="H36" s="14"/>
      <c r="I36" s="4" t="e">
        <f t="shared" si="0"/>
        <v>#DIV/0!</v>
      </c>
      <c r="J36" s="74"/>
      <c r="K36" s="126"/>
      <c r="L36" s="38"/>
      <c r="M36" s="70" t="e">
        <f t="shared" si="12"/>
        <v>#DIV/0!</v>
      </c>
      <c r="N36" s="127"/>
      <c r="O36" s="128"/>
      <c r="P36" s="13"/>
      <c r="Q36" s="12" t="e">
        <f t="shared" si="1"/>
        <v>#DIV/0!</v>
      </c>
      <c r="R36" s="125"/>
      <c r="S36" s="37"/>
      <c r="T36" s="37"/>
      <c r="U36" s="33"/>
      <c r="V36" s="33"/>
      <c r="W36" s="4"/>
      <c r="X36" s="9" t="e">
        <f t="shared" si="2"/>
        <v>#DIV/0!</v>
      </c>
      <c r="Y36" s="56"/>
      <c r="Z36" s="6"/>
      <c r="AA36" s="73"/>
      <c r="AB36" s="14"/>
      <c r="AC36" s="65" t="e">
        <f t="shared" si="3"/>
        <v>#DIV/0!</v>
      </c>
      <c r="AD36" s="74"/>
      <c r="AE36" s="126"/>
      <c r="AF36" s="38"/>
      <c r="AG36" s="38" t="e">
        <f t="shared" si="4"/>
        <v>#DIV/0!</v>
      </c>
      <c r="AH36" s="127"/>
      <c r="AI36" s="128"/>
      <c r="AJ36" s="13"/>
      <c r="AK36" s="12" t="e">
        <f t="shared" si="5"/>
        <v>#DIV/0!</v>
      </c>
      <c r="AL36" s="125"/>
      <c r="AM36" s="4" t="s">
        <v>125</v>
      </c>
      <c r="AN36" s="4" t="str">
        <f t="shared" si="6"/>
        <v xml:space="preserve"> &amp;  &amp;  &amp;  &amp;  &amp;   \\</v>
      </c>
      <c r="AO36" s="4" t="s">
        <v>126</v>
      </c>
      <c r="AP36" s="65" t="str">
        <f t="shared" si="7"/>
        <v xml:space="preserve"> &amp;  &amp;  &amp;   \\</v>
      </c>
      <c r="AQ36" s="65" t="str">
        <f t="shared" si="8"/>
        <v xml:space="preserve"> &amp;  &amp;  &amp;   \\</v>
      </c>
      <c r="AR36" s="38" t="s">
        <v>167</v>
      </c>
      <c r="AS36" s="65" t="str">
        <f t="shared" si="9"/>
        <v xml:space="preserve"> &amp;  &amp;  &amp;   \\</v>
      </c>
      <c r="AT36" s="65" t="str">
        <f t="shared" si="10"/>
        <v xml:space="preserve"> &amp;  &amp;  &amp;   \\</v>
      </c>
      <c r="AU36" s="4" t="s">
        <v>126</v>
      </c>
      <c r="AV36" s="65" t="e">
        <f t="shared" si="11"/>
        <v>#DIV/0!</v>
      </c>
    </row>
    <row r="37" spans="1:53" ht="14">
      <c r="A37" s="33">
        <v>41600519</v>
      </c>
      <c r="B37" s="37" t="s">
        <v>168</v>
      </c>
      <c r="C37" s="14" t="s">
        <v>25</v>
      </c>
      <c r="D37" s="14" t="s">
        <v>84</v>
      </c>
      <c r="E37" s="27" t="s">
        <v>55</v>
      </c>
      <c r="F37" s="125" t="s">
        <v>65</v>
      </c>
      <c r="G37" s="73" t="s">
        <v>169</v>
      </c>
      <c r="H37" s="14">
        <v>0</v>
      </c>
      <c r="I37" s="4">
        <f t="shared" si="0"/>
        <v>0</v>
      </c>
      <c r="J37" s="74" t="s">
        <v>80</v>
      </c>
      <c r="K37" s="73" t="s">
        <v>169</v>
      </c>
      <c r="L37" s="32">
        <v>0</v>
      </c>
      <c r="M37" s="70">
        <f t="shared" si="12"/>
        <v>0</v>
      </c>
      <c r="N37" s="89" t="s">
        <v>80</v>
      </c>
      <c r="O37" s="128">
        <v>0</v>
      </c>
      <c r="P37" s="13">
        <v>0</v>
      </c>
      <c r="Q37" s="12">
        <f t="shared" si="1"/>
        <v>0</v>
      </c>
      <c r="R37" s="125" t="s">
        <v>127</v>
      </c>
      <c r="S37" s="37" t="s">
        <v>170</v>
      </c>
      <c r="T37" s="37" t="s">
        <v>171</v>
      </c>
      <c r="U37" s="33">
        <v>3</v>
      </c>
      <c r="V37" s="73" t="s">
        <v>169</v>
      </c>
      <c r="W37" s="14">
        <v>0</v>
      </c>
      <c r="X37" s="9">
        <f t="shared" si="2"/>
        <v>0</v>
      </c>
      <c r="Y37" s="74" t="s">
        <v>165</v>
      </c>
      <c r="Z37" s="6"/>
      <c r="AA37" s="73" t="s">
        <v>169</v>
      </c>
      <c r="AB37" s="14">
        <v>0</v>
      </c>
      <c r="AC37" s="65">
        <f t="shared" si="3"/>
        <v>0</v>
      </c>
      <c r="AD37" s="74" t="s">
        <v>80</v>
      </c>
      <c r="AE37" s="73" t="s">
        <v>169</v>
      </c>
      <c r="AF37" s="32">
        <v>0</v>
      </c>
      <c r="AG37" s="32">
        <f t="shared" si="4"/>
        <v>0</v>
      </c>
      <c r="AH37" s="89" t="s">
        <v>80</v>
      </c>
      <c r="AI37" s="128">
        <v>0</v>
      </c>
      <c r="AJ37" s="13">
        <v>0</v>
      </c>
      <c r="AK37" s="12">
        <f t="shared" si="5"/>
        <v>0</v>
      </c>
      <c r="AL37" s="125" t="s">
        <v>127</v>
      </c>
      <c r="AM37" s="4" t="s">
        <v>125</v>
      </c>
      <c r="AN37" s="4" t="str">
        <f t="shared" si="6"/>
        <v>D2 &amp; OCH | HNE |  HBS &amp; ACH &amp; - &amp; - &amp; ACH(7)  \\</v>
      </c>
      <c r="AO37" s="4" t="s">
        <v>126</v>
      </c>
      <c r="AP37" s="65" t="str">
        <f t="shared" si="7"/>
        <v>D2 &amp; OCH | HNE |  HBS &amp; 0 | 0 | 0 &amp; ACH  \\</v>
      </c>
      <c r="AQ37" s="65" t="str">
        <f t="shared" si="8"/>
        <v>D2 &amp; OCH | HNE |  HBS &amp; 0 | 0 | 0 &amp; -  \\</v>
      </c>
      <c r="AR37" s="39" t="s">
        <v>172</v>
      </c>
      <c r="AS37" s="65" t="str">
        <f t="shared" si="9"/>
        <v>D2 &amp; OCH | HNE |  HBS &amp; 0 | 0 | 0 &amp; -  \\</v>
      </c>
      <c r="AT37" s="65" t="str">
        <f t="shared" si="10"/>
        <v>D2 &amp; OCH | HNE |  HBS &amp; 0 &amp; ACH(7)  \\</v>
      </c>
      <c r="AU37" s="4" t="s">
        <v>126</v>
      </c>
      <c r="AV37" s="65" t="str">
        <f t="shared" si="11"/>
        <v>D2 &amp; 3 &amp; 0 &amp; 0 &amp; 0 &amp; 0 &amp; 0 &amp; 0 &amp; 0 &amp; 0  \\</v>
      </c>
    </row>
    <row r="38" spans="1:53" ht="28">
      <c r="A38" s="33">
        <v>45442843</v>
      </c>
      <c r="B38" s="40" t="s">
        <v>173</v>
      </c>
      <c r="C38" s="41" t="s">
        <v>16</v>
      </c>
      <c r="D38" s="14" t="s">
        <v>84</v>
      </c>
      <c r="E38" s="41" t="s">
        <v>85</v>
      </c>
      <c r="F38" s="129" t="s">
        <v>86</v>
      </c>
      <c r="G38" s="73" t="s">
        <v>174</v>
      </c>
      <c r="H38" s="14">
        <v>0</v>
      </c>
      <c r="I38" s="4">
        <f t="shared" si="0"/>
        <v>0</v>
      </c>
      <c r="J38" s="74" t="s">
        <v>80</v>
      </c>
      <c r="K38" s="130" t="s">
        <v>175</v>
      </c>
      <c r="L38" s="41">
        <v>2</v>
      </c>
      <c r="M38" s="70">
        <f t="shared" si="12"/>
        <v>0.4</v>
      </c>
      <c r="N38" s="131" t="s">
        <v>176</v>
      </c>
      <c r="O38" s="73" t="s">
        <v>174</v>
      </c>
      <c r="P38" s="42">
        <v>0</v>
      </c>
      <c r="Q38" s="12">
        <f t="shared" si="1"/>
        <v>0</v>
      </c>
      <c r="R38" s="132" t="s">
        <v>177</v>
      </c>
      <c r="S38" s="37" t="s">
        <v>178</v>
      </c>
      <c r="T38" s="133" t="s">
        <v>179</v>
      </c>
      <c r="U38" s="33">
        <v>5</v>
      </c>
      <c r="V38" s="130" t="s">
        <v>180</v>
      </c>
      <c r="W38" s="41">
        <v>1</v>
      </c>
      <c r="X38" s="9">
        <f t="shared" si="2"/>
        <v>0.2</v>
      </c>
      <c r="Y38" s="131" t="s">
        <v>181</v>
      </c>
      <c r="Z38" s="6"/>
      <c r="AA38" s="73" t="s">
        <v>174</v>
      </c>
      <c r="AB38" s="14">
        <v>0</v>
      </c>
      <c r="AC38" s="65">
        <f t="shared" si="3"/>
        <v>0</v>
      </c>
      <c r="AD38" s="74" t="s">
        <v>80</v>
      </c>
      <c r="AE38" s="130" t="s">
        <v>175</v>
      </c>
      <c r="AF38" s="41">
        <v>2</v>
      </c>
      <c r="AG38" s="41">
        <f t="shared" si="4"/>
        <v>0.4</v>
      </c>
      <c r="AH38" s="131" t="s">
        <v>176</v>
      </c>
      <c r="AI38" s="73" t="s">
        <v>174</v>
      </c>
      <c r="AJ38" s="42">
        <v>0</v>
      </c>
      <c r="AK38" s="12">
        <f t="shared" si="5"/>
        <v>0</v>
      </c>
      <c r="AL38" s="132" t="s">
        <v>80</v>
      </c>
      <c r="AM38" s="4" t="s">
        <v>125</v>
      </c>
      <c r="AN38" s="4" t="str">
        <f t="shared" si="6"/>
        <v>D3 &amp; OCH | LCH | ACH(0,1) | HNE | HBS &amp; OCH | HLR &amp; - &amp; ACH(1) | LCH | LCN(0) &amp; -  \\</v>
      </c>
      <c r="AO38" s="4" t="s">
        <v>126</v>
      </c>
      <c r="AP38" s="65" t="str">
        <f t="shared" si="7"/>
        <v>D3 &amp; OCH | LCH | ACH(0,1) | HNE | HBS &amp; 1 | 0 | 0 | 0 | 0 &amp; OCH | HLR  \\</v>
      </c>
      <c r="AQ38" s="65" t="str">
        <f t="shared" si="8"/>
        <v>D3 &amp; OCH | LCH | ACH(0,1) | HNE | HBS &amp; 0 | 0 | 0 | 0 | 0 &amp; -  \\</v>
      </c>
      <c r="AR38" s="39" t="s">
        <v>182</v>
      </c>
      <c r="AS38" s="65" t="str">
        <f t="shared" si="9"/>
        <v>D3 &amp; OCH | LCH | ACH(0,1) | HNE | HBS &amp; 0 | 1 | 1 | 0 | 0 &amp; ACH(1) | LCH | LCN(0)  \\</v>
      </c>
      <c r="AT38" s="65" t="str">
        <f t="shared" si="10"/>
        <v>D3 &amp; OCH | LCH | ACH(0,1) | HNE | HBS &amp; 0 | 0 | 0 | 0 | 0 &amp; -  \\</v>
      </c>
      <c r="AU38" s="4" t="s">
        <v>126</v>
      </c>
      <c r="AV38" s="65" t="str">
        <f t="shared" si="11"/>
        <v>D3 &amp; 5 &amp; 1 &amp; 0.2 &amp; 0 &amp; 0 &amp; 2 &amp; 0.4 &amp; 0 &amp; 0  \\</v>
      </c>
    </row>
    <row r="39" spans="1:53" ht="14">
      <c r="A39" s="33">
        <v>48385830</v>
      </c>
      <c r="B39" s="40" t="s">
        <v>183</v>
      </c>
      <c r="C39" s="14" t="s">
        <v>18</v>
      </c>
      <c r="D39" s="41" t="s">
        <v>87</v>
      </c>
      <c r="E39" s="41" t="s">
        <v>88</v>
      </c>
      <c r="F39" s="129" t="s">
        <v>89</v>
      </c>
      <c r="G39" s="130" t="s">
        <v>184</v>
      </c>
      <c r="H39" s="41">
        <v>1</v>
      </c>
      <c r="I39" s="4">
        <f t="shared" si="0"/>
        <v>0.33333333333333331</v>
      </c>
      <c r="J39" s="131" t="s">
        <v>185</v>
      </c>
      <c r="K39" s="130" t="s">
        <v>184</v>
      </c>
      <c r="L39" s="41">
        <v>1</v>
      </c>
      <c r="M39" s="70">
        <f t="shared" si="12"/>
        <v>0.33333333333333331</v>
      </c>
      <c r="N39" s="131" t="s">
        <v>186</v>
      </c>
      <c r="O39" s="134" t="s">
        <v>187</v>
      </c>
      <c r="P39" s="42">
        <v>2</v>
      </c>
      <c r="Q39" s="12">
        <f t="shared" si="1"/>
        <v>0.66666666666666663</v>
      </c>
      <c r="R39" s="129" t="s">
        <v>188</v>
      </c>
      <c r="S39" s="37" t="s">
        <v>189</v>
      </c>
      <c r="T39" s="133" t="s">
        <v>190</v>
      </c>
      <c r="U39" s="33">
        <v>3</v>
      </c>
      <c r="V39" s="73" t="s">
        <v>169</v>
      </c>
      <c r="W39" s="14">
        <v>0</v>
      </c>
      <c r="X39" s="9">
        <f t="shared" si="2"/>
        <v>0</v>
      </c>
      <c r="Y39" s="74" t="s">
        <v>158</v>
      </c>
      <c r="Z39" s="7"/>
      <c r="AA39" s="130" t="s">
        <v>184</v>
      </c>
      <c r="AB39" s="41">
        <v>1</v>
      </c>
      <c r="AC39" s="65">
        <f t="shared" si="3"/>
        <v>0.33333333333333331</v>
      </c>
      <c r="AD39" s="131" t="s">
        <v>185</v>
      </c>
      <c r="AE39" s="130" t="s">
        <v>184</v>
      </c>
      <c r="AF39" s="41">
        <v>1</v>
      </c>
      <c r="AG39" s="41">
        <f t="shared" si="4"/>
        <v>0.33333333333333331</v>
      </c>
      <c r="AH39" s="131" t="s">
        <v>186</v>
      </c>
      <c r="AI39" s="134" t="s">
        <v>187</v>
      </c>
      <c r="AJ39" s="42">
        <v>2</v>
      </c>
      <c r="AK39" s="12">
        <f t="shared" si="5"/>
        <v>0.66666666666666663</v>
      </c>
      <c r="AL39" s="129" t="s">
        <v>188</v>
      </c>
      <c r="AM39" s="4" t="s">
        <v>125</v>
      </c>
      <c r="AN39" s="4" t="str">
        <f t="shared" si="6"/>
        <v>D4 &amp; ACH(0,1) | LCH | HLR &amp; OCH &amp; ACH(1) &amp; ACH(0) | BCI(0,1) &amp; ACH(0,1) | HLR  \\</v>
      </c>
      <c r="AO39" s="4" t="s">
        <v>126</v>
      </c>
      <c r="AP39" s="65" t="str">
        <f t="shared" si="7"/>
        <v>D4 &amp; ACH(0,1) | LCH | HLR &amp; 0 | 0 | 0 &amp; OCH  \\</v>
      </c>
      <c r="AQ39" s="65" t="str">
        <f t="shared" si="8"/>
        <v>D4 &amp; ACH(0,1) | LCH | HLR &amp; 1 | 0 | 0 &amp; ACH(1)  \\</v>
      </c>
      <c r="AR39" s="36" t="s">
        <v>191</v>
      </c>
      <c r="AS39" s="65" t="str">
        <f t="shared" si="9"/>
        <v>D4 &amp; ACH(0,1) | LCH | HLR &amp; 1 | 0 | 0 &amp; ACH(0) | BCI(0,1)  \\</v>
      </c>
      <c r="AT39" s="65" t="str">
        <f t="shared" si="10"/>
        <v>D4 &amp; ACH(0,1) | LCH | HLR &amp; 1 | 0 | 1 &amp; ACH(0,1) | HLR  \\</v>
      </c>
      <c r="AU39" s="4" t="s">
        <v>126</v>
      </c>
      <c r="AV39" s="65" t="str">
        <f t="shared" si="11"/>
        <v>D4 &amp; 3 &amp; 0 &amp; 0 &amp; 1 &amp; 0.333333333333333 &amp; 1 &amp; 0.333333333333333 &amp; 2 &amp; 0.666666666666667  \\</v>
      </c>
    </row>
    <row r="40" spans="1:53" ht="14">
      <c r="A40" s="33">
        <v>48594888</v>
      </c>
      <c r="B40" s="34" t="s">
        <v>192</v>
      </c>
      <c r="C40" s="14" t="s">
        <v>10</v>
      </c>
      <c r="D40" s="14" t="s">
        <v>46</v>
      </c>
      <c r="E40" s="14" t="s">
        <v>90</v>
      </c>
      <c r="F40" s="58" t="s">
        <v>91</v>
      </c>
      <c r="G40" s="73" t="s">
        <v>193</v>
      </c>
      <c r="H40" s="14">
        <v>0</v>
      </c>
      <c r="I40" s="4">
        <f t="shared" si="0"/>
        <v>0</v>
      </c>
      <c r="J40" s="87" t="s">
        <v>127</v>
      </c>
      <c r="K40" s="73" t="s">
        <v>193</v>
      </c>
      <c r="L40" s="14">
        <v>0</v>
      </c>
      <c r="M40" s="70">
        <f t="shared" si="12"/>
        <v>0</v>
      </c>
      <c r="N40" s="74" t="s">
        <v>194</v>
      </c>
      <c r="O40" s="73" t="s">
        <v>193</v>
      </c>
      <c r="P40" s="12">
        <v>0</v>
      </c>
      <c r="Q40" s="12">
        <f t="shared" si="1"/>
        <v>0</v>
      </c>
      <c r="R40" s="90" t="s">
        <v>127</v>
      </c>
      <c r="S40" s="37" t="s">
        <v>195</v>
      </c>
      <c r="T40" s="37" t="s">
        <v>196</v>
      </c>
      <c r="U40" s="33">
        <v>2</v>
      </c>
      <c r="V40" s="73" t="s">
        <v>193</v>
      </c>
      <c r="W40" s="14">
        <v>0</v>
      </c>
      <c r="X40" s="9">
        <f t="shared" si="2"/>
        <v>0</v>
      </c>
      <c r="Y40" s="74" t="s">
        <v>197</v>
      </c>
      <c r="Z40" s="6"/>
      <c r="AA40" s="73" t="s">
        <v>193</v>
      </c>
      <c r="AB40" s="14">
        <v>0</v>
      </c>
      <c r="AC40" s="65">
        <f t="shared" si="3"/>
        <v>0</v>
      </c>
      <c r="AD40" s="74" t="s">
        <v>80</v>
      </c>
      <c r="AE40" s="73" t="s">
        <v>193</v>
      </c>
      <c r="AF40" s="14">
        <v>0</v>
      </c>
      <c r="AG40" s="14">
        <f t="shared" si="4"/>
        <v>0</v>
      </c>
      <c r="AH40" s="74" t="s">
        <v>194</v>
      </c>
      <c r="AI40" s="73" t="s">
        <v>193</v>
      </c>
      <c r="AJ40" s="12">
        <v>0</v>
      </c>
      <c r="AK40" s="12">
        <f t="shared" si="5"/>
        <v>0</v>
      </c>
      <c r="AL40" s="90" t="s">
        <v>80</v>
      </c>
      <c r="AM40" s="4" t="s">
        <v>125</v>
      </c>
      <c r="AN40" s="4" t="str">
        <f t="shared" si="6"/>
        <v>D5 &amp; HNE | HBS &amp; OCH | ACH &amp; - &amp; LCF(0) &amp; -  \\</v>
      </c>
      <c r="AO40" s="4" t="s">
        <v>126</v>
      </c>
      <c r="AP40" s="65" t="str">
        <f t="shared" si="7"/>
        <v>D5 &amp; HNE | HBS &amp; 0 | 0 &amp; OCH | ACH  \\</v>
      </c>
      <c r="AQ40" s="65" t="str">
        <f t="shared" si="8"/>
        <v>D5 &amp; HNE | HBS &amp; 0 | 0 &amp; -  \\</v>
      </c>
      <c r="AR40" s="36" t="s">
        <v>198</v>
      </c>
      <c r="AS40" s="65" t="str">
        <f t="shared" si="9"/>
        <v>D5 &amp; HNE | HBS &amp; 0 | 0 &amp; LCF(0)  \\</v>
      </c>
      <c r="AT40" s="65" t="str">
        <f t="shared" si="10"/>
        <v>D5 &amp; HNE | HBS &amp; 0 | 0 &amp; -  \\</v>
      </c>
      <c r="AU40" s="4" t="s">
        <v>126</v>
      </c>
      <c r="AV40" s="65" t="str">
        <f t="shared" si="11"/>
        <v>D5 &amp; 2 &amp; 0 &amp; 0 &amp; 0 &amp; 0 &amp; 0 &amp; 0 &amp; 0 &amp; 0  \\</v>
      </c>
    </row>
    <row r="41" spans="1:53" ht="14">
      <c r="A41" s="33">
        <v>50306988</v>
      </c>
      <c r="B41" s="34" t="s">
        <v>199</v>
      </c>
      <c r="C41" s="41" t="s">
        <v>45</v>
      </c>
      <c r="D41" s="43" t="s">
        <v>46</v>
      </c>
      <c r="E41" s="27" t="s">
        <v>55</v>
      </c>
      <c r="F41" s="58" t="s">
        <v>91</v>
      </c>
      <c r="G41" s="135" t="s">
        <v>200</v>
      </c>
      <c r="H41" s="43">
        <v>1</v>
      </c>
      <c r="I41" s="4">
        <f t="shared" si="0"/>
        <v>0.25</v>
      </c>
      <c r="J41" s="136" t="s">
        <v>185</v>
      </c>
      <c r="K41" s="88" t="s">
        <v>201</v>
      </c>
      <c r="L41" s="32">
        <v>0</v>
      </c>
      <c r="M41" s="70">
        <f t="shared" si="12"/>
        <v>0</v>
      </c>
      <c r="N41" s="89" t="s">
        <v>80</v>
      </c>
      <c r="O41" s="88" t="s">
        <v>200</v>
      </c>
      <c r="P41" s="12">
        <v>1</v>
      </c>
      <c r="Q41" s="12">
        <f t="shared" si="1"/>
        <v>0.25</v>
      </c>
      <c r="R41" s="90" t="s">
        <v>185</v>
      </c>
      <c r="S41" s="37" t="s">
        <v>202</v>
      </c>
      <c r="T41" s="37" t="s">
        <v>203</v>
      </c>
      <c r="U41" s="33">
        <v>4</v>
      </c>
      <c r="V41" s="130" t="s">
        <v>204</v>
      </c>
      <c r="W41" s="41">
        <v>2</v>
      </c>
      <c r="X41" s="9">
        <f t="shared" si="2"/>
        <v>0.5</v>
      </c>
      <c r="Y41" s="131" t="s">
        <v>132</v>
      </c>
      <c r="Z41" s="6"/>
      <c r="AA41" s="135" t="s">
        <v>201</v>
      </c>
      <c r="AB41" s="43">
        <v>0</v>
      </c>
      <c r="AC41" s="65">
        <f t="shared" si="3"/>
        <v>0</v>
      </c>
      <c r="AD41" s="137" t="s">
        <v>80</v>
      </c>
      <c r="AE41" s="88" t="s">
        <v>201</v>
      </c>
      <c r="AF41" s="32">
        <v>0</v>
      </c>
      <c r="AG41" s="32">
        <f t="shared" si="4"/>
        <v>0</v>
      </c>
      <c r="AH41" s="89" t="s">
        <v>80</v>
      </c>
      <c r="AI41" s="88" t="s">
        <v>201</v>
      </c>
      <c r="AJ41" s="12">
        <v>0</v>
      </c>
      <c r="AK41" s="12">
        <f t="shared" si="5"/>
        <v>0</v>
      </c>
      <c r="AL41" s="90" t="s">
        <v>80</v>
      </c>
      <c r="AM41" s="4" t="s">
        <v>125</v>
      </c>
      <c r="AN41" s="4" t="str">
        <f t="shared" si="6"/>
        <v>D6 &amp; HLR | HNE | LCH | ACH(1) &amp; OCH | HLR | HNE &amp; - &amp; - &amp; -  \\</v>
      </c>
      <c r="AO41" s="4" t="s">
        <v>126</v>
      </c>
      <c r="AP41" s="65" t="str">
        <f t="shared" si="7"/>
        <v>D6 &amp; HLR | HNE | LCH | ACH(1) &amp; 1 | 1 | 0 | 0 &amp; OCH | HLR | HNE  \\</v>
      </c>
      <c r="AQ41" s="65" t="str">
        <f t="shared" si="8"/>
        <v>D6 &amp; HLR | HNE | LCH | ACH(1) &amp; 0 | 0 | 0 | 0 &amp; -  \\</v>
      </c>
      <c r="AR41" s="39" t="s">
        <v>50</v>
      </c>
      <c r="AS41" s="65" t="str">
        <f t="shared" si="9"/>
        <v>D6 &amp; HLR | HNE | LCH | ACH(1) &amp; 0 | 0 | 0 | 0 &amp; -  \\</v>
      </c>
      <c r="AT41" s="65" t="str">
        <f t="shared" si="10"/>
        <v>D6 &amp; HLR | HNE | LCH | ACH(1) &amp; 0 | 0 | 0 | 0 &amp; -  \\</v>
      </c>
      <c r="AU41" s="4" t="s">
        <v>126</v>
      </c>
      <c r="AV41" s="65" t="str">
        <f t="shared" si="11"/>
        <v>D6 &amp; 4 &amp; 2 &amp; 0.5 &amp; 0 &amp; 0 &amp; 0 &amp; 0 &amp; 0 &amp; 0  \\</v>
      </c>
    </row>
    <row r="42" spans="1:53" ht="14">
      <c r="A42" s="33">
        <v>51181393</v>
      </c>
      <c r="B42" s="40" t="s">
        <v>50</v>
      </c>
      <c r="C42" s="14" t="s">
        <v>15</v>
      </c>
      <c r="D42" s="14" t="s">
        <v>52</v>
      </c>
      <c r="E42" s="14" t="s">
        <v>92</v>
      </c>
      <c r="F42" s="58" t="s">
        <v>80</v>
      </c>
      <c r="G42" s="73">
        <v>0</v>
      </c>
      <c r="H42" s="14">
        <v>0</v>
      </c>
      <c r="I42" s="4">
        <f t="shared" si="0"/>
        <v>0</v>
      </c>
      <c r="J42" s="74" t="s">
        <v>80</v>
      </c>
      <c r="K42" s="73">
        <v>0</v>
      </c>
      <c r="L42" s="14">
        <v>0</v>
      </c>
      <c r="M42" s="70">
        <f t="shared" si="12"/>
        <v>0</v>
      </c>
      <c r="N42" s="74" t="s">
        <v>52</v>
      </c>
      <c r="O42" s="73">
        <v>0</v>
      </c>
      <c r="P42" s="12">
        <v>0</v>
      </c>
      <c r="Q42" s="12">
        <f t="shared" si="1"/>
        <v>0</v>
      </c>
      <c r="R42" s="58" t="s">
        <v>80</v>
      </c>
      <c r="S42" s="37" t="s">
        <v>205</v>
      </c>
      <c r="T42" s="133" t="s">
        <v>120</v>
      </c>
      <c r="U42" s="33">
        <v>1</v>
      </c>
      <c r="V42" s="73">
        <v>0</v>
      </c>
      <c r="W42" s="14">
        <v>0</v>
      </c>
      <c r="X42" s="9">
        <f t="shared" si="2"/>
        <v>0</v>
      </c>
      <c r="Y42" s="74" t="s">
        <v>128</v>
      </c>
      <c r="Z42" s="7"/>
      <c r="AA42" s="73">
        <v>0</v>
      </c>
      <c r="AB42" s="14">
        <v>0</v>
      </c>
      <c r="AC42" s="65">
        <f t="shared" si="3"/>
        <v>0</v>
      </c>
      <c r="AD42" s="74" t="s">
        <v>80</v>
      </c>
      <c r="AE42" s="73">
        <v>0</v>
      </c>
      <c r="AF42" s="14">
        <v>0</v>
      </c>
      <c r="AG42" s="14">
        <f t="shared" si="4"/>
        <v>0</v>
      </c>
      <c r="AH42" s="74" t="s">
        <v>52</v>
      </c>
      <c r="AI42" s="73">
        <v>0</v>
      </c>
      <c r="AJ42" s="12">
        <v>0</v>
      </c>
      <c r="AK42" s="12">
        <f t="shared" si="5"/>
        <v>0</v>
      </c>
      <c r="AL42" s="58" t="s">
        <v>80</v>
      </c>
      <c r="AM42" s="4" t="s">
        <v>125</v>
      </c>
      <c r="AN42" s="4" t="str">
        <f t="shared" si="6"/>
        <v>D7 &amp; HLR &amp; LCH &amp; - &amp; N/A &amp; -  \\</v>
      </c>
      <c r="AO42" s="4" t="s">
        <v>126</v>
      </c>
      <c r="AP42" s="65" t="str">
        <f t="shared" si="7"/>
        <v>D7 &amp; HLR &amp; 0 &amp; LCH  \\</v>
      </c>
      <c r="AQ42" s="65" t="str">
        <f t="shared" si="8"/>
        <v>D7 &amp; HLR &amp; 0 &amp; -  \\</v>
      </c>
      <c r="AR42" s="39" t="s">
        <v>206</v>
      </c>
      <c r="AS42" s="65" t="str">
        <f t="shared" si="9"/>
        <v>D7 &amp; HLR &amp; 0 &amp; N/A  \\</v>
      </c>
      <c r="AT42" s="65" t="str">
        <f t="shared" si="10"/>
        <v>D7 &amp; HLR &amp; 0 &amp; -  \\</v>
      </c>
      <c r="AU42" s="4" t="s">
        <v>126</v>
      </c>
      <c r="AV42" s="65" t="str">
        <f t="shared" si="11"/>
        <v>D7 &amp; 1 &amp; 0 &amp; 0 &amp; 0 &amp; 0 &amp; 0 &amp; 0 &amp; 0 &amp; 0  \\</v>
      </c>
    </row>
    <row r="43" spans="1:53" ht="14">
      <c r="A43" s="33">
        <v>56380303</v>
      </c>
      <c r="B43" s="40" t="s">
        <v>207</v>
      </c>
      <c r="C43" s="15" t="s">
        <v>93</v>
      </c>
      <c r="D43" s="14" t="s">
        <v>46</v>
      </c>
      <c r="E43" s="35" t="s">
        <v>94</v>
      </c>
      <c r="F43" s="58" t="s">
        <v>95</v>
      </c>
      <c r="G43" s="73" t="s">
        <v>193</v>
      </c>
      <c r="H43" s="14">
        <v>0</v>
      </c>
      <c r="I43" s="4">
        <f t="shared" si="0"/>
        <v>0</v>
      </c>
      <c r="J43" s="87" t="s">
        <v>138</v>
      </c>
      <c r="K43" s="138" t="s">
        <v>193</v>
      </c>
      <c r="L43" s="35">
        <v>0</v>
      </c>
      <c r="M43" s="70">
        <f t="shared" si="12"/>
        <v>0</v>
      </c>
      <c r="N43" s="139" t="s">
        <v>138</v>
      </c>
      <c r="O43" s="138" t="s">
        <v>193</v>
      </c>
      <c r="P43" s="12">
        <v>0</v>
      </c>
      <c r="Q43" s="12">
        <f t="shared" si="1"/>
        <v>0</v>
      </c>
      <c r="R43" s="90" t="s">
        <v>138</v>
      </c>
      <c r="S43" s="37" t="s">
        <v>208</v>
      </c>
      <c r="T43" s="133" t="s">
        <v>181</v>
      </c>
      <c r="U43" s="33">
        <v>2</v>
      </c>
      <c r="V43" s="67" t="s">
        <v>209</v>
      </c>
      <c r="W43" s="15">
        <v>2</v>
      </c>
      <c r="X43" s="9">
        <f t="shared" si="2"/>
        <v>1</v>
      </c>
      <c r="Y43" s="68" t="s">
        <v>210</v>
      </c>
      <c r="Z43" s="7"/>
      <c r="AA43" s="73" t="s">
        <v>193</v>
      </c>
      <c r="AB43" s="14">
        <v>0</v>
      </c>
      <c r="AC43" s="65">
        <f t="shared" si="3"/>
        <v>0</v>
      </c>
      <c r="AD43" s="74" t="s">
        <v>80</v>
      </c>
      <c r="AE43" s="138" t="s">
        <v>193</v>
      </c>
      <c r="AF43" s="35">
        <v>0</v>
      </c>
      <c r="AG43" s="35">
        <f t="shared" si="4"/>
        <v>0</v>
      </c>
      <c r="AH43" s="140" t="s">
        <v>80</v>
      </c>
      <c r="AI43" s="138" t="s">
        <v>193</v>
      </c>
      <c r="AJ43" s="12">
        <v>0</v>
      </c>
      <c r="AK43" s="12">
        <f t="shared" si="5"/>
        <v>0</v>
      </c>
      <c r="AL43" s="90" t="s">
        <v>80</v>
      </c>
      <c r="AM43" s="4" t="s">
        <v>125</v>
      </c>
      <c r="AN43" s="4" t="str">
        <f t="shared" si="6"/>
        <v>D8 &amp; OCH | HLR &amp; OCH | HLR | LCH | HNE &amp; - &amp; ACH(2) &amp; -  \\</v>
      </c>
      <c r="AO43" s="4" t="s">
        <v>126</v>
      </c>
      <c r="AP43" s="65" t="str">
        <f t="shared" si="7"/>
        <v>D8 &amp; OCH | HLR &amp; 1 | 1 &amp; OCH | HLR | LCH | HNE  \\</v>
      </c>
      <c r="AQ43" s="65" t="str">
        <f t="shared" si="8"/>
        <v>D8 &amp; OCH | HLR &amp; 0 | 0 &amp; -  \\</v>
      </c>
      <c r="AR43" s="44" t="s">
        <v>96</v>
      </c>
      <c r="AS43" s="65" t="str">
        <f t="shared" si="9"/>
        <v>D8 &amp; OCH | HLR &amp; 0 | 0 &amp; -  \\</v>
      </c>
      <c r="AT43" s="65" t="str">
        <f t="shared" si="10"/>
        <v>D8 &amp; OCH | HLR &amp; 0 | 0 &amp; -  \\</v>
      </c>
      <c r="AU43" s="4" t="s">
        <v>126</v>
      </c>
      <c r="AV43" s="65" t="str">
        <f t="shared" si="11"/>
        <v>D8 &amp; 2 &amp; 2 &amp; 1 &amp; 0 &amp; 0 &amp; 0 &amp; 0 &amp; 0 &amp; 0  \\</v>
      </c>
    </row>
    <row r="44" spans="1:53" ht="13">
      <c r="B44" s="45"/>
      <c r="F44" s="53"/>
      <c r="G44" s="54"/>
      <c r="I44" s="4">
        <v>0.17</v>
      </c>
      <c r="J44" s="53"/>
      <c r="K44" s="54"/>
      <c r="M44" s="4">
        <v>0.23</v>
      </c>
      <c r="N44" s="53"/>
      <c r="O44" s="54"/>
      <c r="P44" s="55"/>
      <c r="Q44" s="4">
        <v>0.33</v>
      </c>
      <c r="R44" s="53"/>
      <c r="S44" s="37"/>
      <c r="T44" s="45"/>
      <c r="U44" s="54"/>
      <c r="V44" s="54"/>
      <c r="X44" s="4">
        <v>0.32</v>
      </c>
      <c r="Y44" s="53"/>
      <c r="AA44" s="54"/>
      <c r="AC44" s="4">
        <v>0.16</v>
      </c>
      <c r="AD44" s="53"/>
      <c r="AE44" s="54"/>
      <c r="AG44" s="65">
        <v>0.23</v>
      </c>
      <c r="AH44" s="53"/>
      <c r="AI44" s="54"/>
      <c r="AJ44" s="55"/>
      <c r="AK44" s="4">
        <v>0.27</v>
      </c>
      <c r="AL44" s="53"/>
    </row>
    <row r="45" spans="1:53" ht="17">
      <c r="B45" s="46" t="s">
        <v>97</v>
      </c>
      <c r="C45" s="47">
        <v>45098</v>
      </c>
      <c r="D45" s="47">
        <v>45006</v>
      </c>
      <c r="E45" s="47">
        <v>45006</v>
      </c>
      <c r="F45" s="141">
        <v>45037</v>
      </c>
      <c r="G45" s="142"/>
      <c r="H45" s="47"/>
      <c r="I45" s="47"/>
      <c r="J45" s="141"/>
      <c r="K45" s="142"/>
      <c r="L45" s="47"/>
      <c r="M45" s="47"/>
      <c r="N45" s="141"/>
      <c r="O45" s="142"/>
      <c r="P45" s="143"/>
      <c r="Q45" s="47"/>
      <c r="R45" s="141"/>
      <c r="S45" s="46"/>
      <c r="T45" s="46"/>
      <c r="U45" s="142"/>
      <c r="V45" s="142"/>
      <c r="W45" s="47"/>
      <c r="X45" s="47"/>
      <c r="Y45" s="141"/>
      <c r="Z45" s="48"/>
      <c r="AA45" s="142"/>
      <c r="AB45" s="47"/>
      <c r="AD45" s="141"/>
      <c r="AE45" s="142"/>
      <c r="AF45" s="47"/>
      <c r="AG45" s="47"/>
      <c r="AH45" s="141"/>
      <c r="AI45" s="142"/>
      <c r="AJ45" s="142"/>
      <c r="AK45" s="142"/>
      <c r="AL45" s="144"/>
    </row>
    <row r="46" spans="1:53" ht="17">
      <c r="B46" s="49" t="s">
        <v>98</v>
      </c>
      <c r="C46" s="47">
        <v>44978</v>
      </c>
      <c r="D46" s="47">
        <v>44978</v>
      </c>
      <c r="E46" s="47">
        <v>45006</v>
      </c>
      <c r="F46" s="141">
        <v>44978</v>
      </c>
      <c r="G46" s="142"/>
      <c r="H46" s="47"/>
      <c r="I46" s="47"/>
      <c r="J46" s="141"/>
      <c r="K46" s="142"/>
      <c r="L46" s="47"/>
      <c r="M46" s="47"/>
      <c r="N46" s="141"/>
      <c r="O46" s="142"/>
      <c r="P46" s="143"/>
      <c r="Q46" s="47"/>
      <c r="R46" s="141"/>
      <c r="S46" s="49"/>
      <c r="T46" s="49" t="s">
        <v>211</v>
      </c>
      <c r="U46" s="1" t="s">
        <v>212</v>
      </c>
      <c r="V46" s="142"/>
      <c r="W46" s="47"/>
      <c r="X46" s="47"/>
      <c r="Y46" s="141"/>
      <c r="Z46" s="48"/>
      <c r="AA46" s="142"/>
      <c r="AB46" s="47"/>
      <c r="AD46" s="141"/>
      <c r="AE46" s="142"/>
      <c r="AF46" s="47"/>
      <c r="AG46" s="47"/>
      <c r="AH46" s="141"/>
      <c r="AI46" s="142"/>
      <c r="AJ46" s="142"/>
      <c r="AK46" s="142"/>
      <c r="AL46" s="144"/>
    </row>
    <row r="47" spans="1:53" ht="16">
      <c r="B47" s="45"/>
      <c r="C47" s="50">
        <f>6/21</f>
        <v>0.2857142857142857</v>
      </c>
      <c r="D47" s="50">
        <f t="shared" ref="D47:E47" si="13">3/21</f>
        <v>0.14285714285714285</v>
      </c>
      <c r="E47" s="50">
        <f t="shared" si="13"/>
        <v>0.14285714285714285</v>
      </c>
      <c r="F47" s="145">
        <f>4/21</f>
        <v>0.19047619047619047</v>
      </c>
      <c r="G47" s="146"/>
      <c r="H47" s="50"/>
      <c r="I47" s="50"/>
      <c r="J47" s="145"/>
      <c r="K47" s="146"/>
      <c r="L47" s="50"/>
      <c r="M47" s="50"/>
      <c r="N47" s="145"/>
      <c r="O47" s="146"/>
      <c r="P47" s="147"/>
      <c r="Q47" s="50"/>
      <c r="R47" s="145"/>
      <c r="S47" s="45"/>
      <c r="T47" s="5" t="s">
        <v>213</v>
      </c>
      <c r="U47" s="1" t="s">
        <v>214</v>
      </c>
      <c r="V47" s="146"/>
      <c r="W47" s="50"/>
      <c r="X47" s="50"/>
      <c r="Y47" s="145"/>
      <c r="Z47" s="50"/>
      <c r="AA47" s="146"/>
      <c r="AB47" s="50"/>
      <c r="AD47" s="145"/>
      <c r="AE47" s="146"/>
      <c r="AF47" s="50"/>
      <c r="AG47" s="50"/>
      <c r="AH47" s="145"/>
      <c r="AI47" s="146"/>
      <c r="AJ47" s="146"/>
      <c r="AK47" s="146"/>
      <c r="AL47" s="148"/>
    </row>
    <row r="48" spans="1:53" ht="16">
      <c r="B48" s="45"/>
      <c r="C48" s="50">
        <f>8/21</f>
        <v>0.38095238095238093</v>
      </c>
      <c r="D48" s="50">
        <f>(3+2)/21</f>
        <v>0.23809523809523808</v>
      </c>
      <c r="E48" s="50">
        <f t="shared" ref="E48:F48" si="14">6/21</f>
        <v>0.2857142857142857</v>
      </c>
      <c r="F48" s="145">
        <f t="shared" si="14"/>
        <v>0.2857142857142857</v>
      </c>
      <c r="G48" s="146"/>
      <c r="H48" s="50"/>
      <c r="I48" s="50"/>
      <c r="J48" s="145"/>
      <c r="K48" s="146"/>
      <c r="L48" s="50"/>
      <c r="M48" s="50"/>
      <c r="N48" s="145"/>
      <c r="O48" s="146"/>
      <c r="P48" s="147"/>
      <c r="Q48" s="50"/>
      <c r="R48" s="145"/>
      <c r="S48" s="45"/>
      <c r="T48" s="5" t="s">
        <v>215</v>
      </c>
      <c r="U48" s="1" t="s">
        <v>216</v>
      </c>
      <c r="V48" s="146"/>
      <c r="W48" s="50"/>
      <c r="X48" s="50"/>
      <c r="Y48" s="145"/>
      <c r="Z48" s="50"/>
      <c r="AA48" s="146"/>
      <c r="AB48" s="50"/>
      <c r="AD48" s="145"/>
      <c r="AE48" s="146"/>
      <c r="AF48" s="50"/>
      <c r="AG48" s="50"/>
      <c r="AH48" s="145"/>
      <c r="AI48" s="146"/>
      <c r="AJ48" s="146"/>
      <c r="AK48" s="146"/>
      <c r="AL48" s="148"/>
    </row>
    <row r="49" spans="2:38" ht="13">
      <c r="B49" s="45"/>
      <c r="F49" s="53"/>
      <c r="G49" s="54"/>
      <c r="J49" s="53"/>
      <c r="K49" s="54"/>
      <c r="N49" s="53"/>
      <c r="O49" s="54"/>
      <c r="P49" s="55"/>
      <c r="R49" s="53"/>
      <c r="S49" s="45"/>
      <c r="T49" s="45"/>
      <c r="U49" s="54"/>
      <c r="V49" s="54"/>
      <c r="Y49" s="53"/>
      <c r="AA49" s="54"/>
      <c r="AD49" s="53"/>
      <c r="AE49" s="54"/>
      <c r="AH49" s="53"/>
      <c r="AI49" s="54"/>
      <c r="AJ49" s="54"/>
      <c r="AK49" s="54"/>
      <c r="AL49" s="57"/>
    </row>
    <row r="50" spans="2:38" ht="13">
      <c r="B50" s="45"/>
      <c r="F50" s="53"/>
      <c r="G50" s="54"/>
      <c r="J50" s="53"/>
      <c r="K50" s="54"/>
      <c r="N50" s="53"/>
      <c r="O50" s="54"/>
      <c r="P50" s="55"/>
      <c r="R50" s="53"/>
      <c r="S50" s="45"/>
      <c r="T50" s="45"/>
      <c r="U50" s="54"/>
      <c r="V50" s="54"/>
      <c r="X50" s="4">
        <v>0.5</v>
      </c>
      <c r="Y50" s="53"/>
      <c r="AA50" s="54"/>
      <c r="AD50" s="53"/>
      <c r="AE50" s="54"/>
      <c r="AH50" s="53"/>
      <c r="AI50" s="54"/>
      <c r="AJ50" s="54"/>
      <c r="AK50" s="54"/>
      <c r="AL50" s="57"/>
    </row>
    <row r="51" spans="2:38" ht="13">
      <c r="B51" s="45"/>
      <c r="F51" s="53"/>
      <c r="G51" s="54"/>
      <c r="J51" s="53"/>
      <c r="K51" s="54"/>
      <c r="N51" s="53"/>
      <c r="O51" s="54"/>
      <c r="P51" s="55"/>
      <c r="R51" s="53"/>
      <c r="S51" s="45"/>
      <c r="T51" s="45"/>
      <c r="U51" s="54"/>
      <c r="V51" s="54"/>
      <c r="X51" s="4">
        <v>0.5</v>
      </c>
      <c r="Y51" s="53"/>
      <c r="AA51" s="54"/>
      <c r="AD51" s="53"/>
      <c r="AE51" s="54"/>
      <c r="AH51" s="53"/>
      <c r="AI51" s="54"/>
      <c r="AJ51" s="54"/>
      <c r="AK51" s="54"/>
      <c r="AL51" s="57"/>
    </row>
    <row r="52" spans="2:38" ht="13">
      <c r="B52" s="45"/>
      <c r="F52" s="53"/>
      <c r="G52" s="54"/>
      <c r="J52" s="53"/>
      <c r="K52" s="54"/>
      <c r="N52" s="53"/>
      <c r="O52" s="54"/>
      <c r="P52" s="55"/>
      <c r="R52" s="53"/>
      <c r="S52" s="45"/>
      <c r="T52" s="45"/>
      <c r="U52" s="54"/>
      <c r="W52" s="149">
        <v>0</v>
      </c>
      <c r="X52" s="149">
        <v>0</v>
      </c>
      <c r="Y52" s="53"/>
      <c r="AA52" s="54"/>
      <c r="AD52" s="53"/>
      <c r="AE52" s="54"/>
      <c r="AH52" s="53"/>
      <c r="AI52" s="54"/>
      <c r="AJ52" s="54"/>
      <c r="AK52" s="54"/>
      <c r="AL52" s="57"/>
    </row>
    <row r="53" spans="2:38" ht="13">
      <c r="B53" s="45"/>
      <c r="F53" s="53"/>
      <c r="G53" s="54"/>
      <c r="J53" s="53"/>
      <c r="K53" s="54"/>
      <c r="N53" s="53"/>
      <c r="O53" s="54"/>
      <c r="P53" s="55"/>
      <c r="R53" s="53"/>
      <c r="S53" s="45"/>
      <c r="T53" s="45"/>
      <c r="U53" s="54"/>
      <c r="W53" s="149">
        <v>0</v>
      </c>
      <c r="X53" s="149">
        <v>0</v>
      </c>
      <c r="Y53" s="53"/>
      <c r="AA53" s="54"/>
      <c r="AD53" s="53"/>
      <c r="AE53" s="54"/>
      <c r="AH53" s="53"/>
      <c r="AI53" s="54"/>
      <c r="AJ53" s="54"/>
      <c r="AK53" s="54"/>
      <c r="AL53" s="57"/>
    </row>
    <row r="54" spans="2:38" ht="13">
      <c r="B54" s="45"/>
      <c r="F54" s="53"/>
      <c r="G54" s="54"/>
      <c r="J54" s="53"/>
      <c r="K54" s="54"/>
      <c r="N54" s="53"/>
      <c r="O54" s="54"/>
      <c r="P54" s="55"/>
      <c r="R54" s="53"/>
      <c r="S54" s="45"/>
      <c r="T54" s="45"/>
      <c r="U54" s="54"/>
      <c r="V54" s="54"/>
      <c r="W54" s="149">
        <v>0</v>
      </c>
      <c r="X54" s="149">
        <v>0</v>
      </c>
      <c r="Y54" s="53"/>
      <c r="AA54" s="54"/>
      <c r="AD54" s="53"/>
      <c r="AE54" s="54"/>
      <c r="AH54" s="53"/>
      <c r="AI54" s="54"/>
      <c r="AJ54" s="54"/>
      <c r="AK54" s="54"/>
      <c r="AL54" s="57"/>
    </row>
    <row r="55" spans="2:38" ht="13">
      <c r="B55" s="45"/>
      <c r="F55" s="53"/>
      <c r="G55" s="54"/>
      <c r="J55" s="53"/>
      <c r="K55" s="54"/>
      <c r="N55" s="53"/>
      <c r="O55" s="54"/>
      <c r="P55" s="55"/>
      <c r="R55" s="53"/>
      <c r="S55" s="45"/>
      <c r="T55" s="45"/>
      <c r="U55" s="54"/>
      <c r="V55" s="54"/>
      <c r="W55" s="149">
        <v>0</v>
      </c>
      <c r="X55" s="149">
        <v>0</v>
      </c>
      <c r="Y55" s="53"/>
      <c r="AA55" s="54"/>
      <c r="AD55" s="53"/>
      <c r="AE55" s="54"/>
      <c r="AH55" s="53"/>
      <c r="AI55" s="54"/>
      <c r="AJ55" s="54"/>
      <c r="AK55" s="54"/>
      <c r="AL55" s="57"/>
    </row>
    <row r="56" spans="2:38" ht="13">
      <c r="B56" s="45"/>
      <c r="F56" s="53"/>
      <c r="G56" s="54"/>
      <c r="J56" s="53"/>
      <c r="K56" s="54"/>
      <c r="N56" s="53"/>
      <c r="O56" s="54"/>
      <c r="P56" s="55"/>
      <c r="R56" s="53"/>
      <c r="S56" s="45"/>
      <c r="T56" s="45"/>
      <c r="U56" s="54"/>
      <c r="V56" s="54"/>
      <c r="W56" s="149">
        <v>0</v>
      </c>
      <c r="X56" s="149">
        <v>0</v>
      </c>
      <c r="Y56" s="53"/>
      <c r="AA56" s="54"/>
      <c r="AD56" s="53"/>
      <c r="AE56" s="54"/>
      <c r="AH56" s="53"/>
      <c r="AI56" s="54"/>
      <c r="AJ56" s="54"/>
      <c r="AK56" s="54"/>
      <c r="AL56" s="57"/>
    </row>
    <row r="57" spans="2:38" ht="13">
      <c r="B57" s="45"/>
      <c r="F57" s="53"/>
      <c r="G57" s="54"/>
      <c r="J57" s="53"/>
      <c r="K57" s="54"/>
      <c r="N57" s="53"/>
      <c r="O57" s="54"/>
      <c r="P57" s="55"/>
      <c r="R57" s="53"/>
      <c r="S57" s="45"/>
      <c r="T57" s="45"/>
      <c r="U57" s="54"/>
      <c r="V57" s="54"/>
      <c r="W57" s="149">
        <v>0</v>
      </c>
      <c r="X57" s="149">
        <v>0</v>
      </c>
      <c r="Y57" s="53"/>
      <c r="AA57" s="54"/>
      <c r="AD57" s="53"/>
      <c r="AE57" s="54"/>
      <c r="AH57" s="53"/>
      <c r="AI57" s="54"/>
      <c r="AJ57" s="54"/>
      <c r="AK57" s="54"/>
      <c r="AL57" s="57"/>
    </row>
    <row r="58" spans="2:38" ht="13">
      <c r="B58" s="45"/>
      <c r="F58" s="53"/>
      <c r="G58" s="54"/>
      <c r="J58" s="53"/>
      <c r="K58" s="54"/>
      <c r="N58" s="53"/>
      <c r="O58" s="54"/>
      <c r="P58" s="55"/>
      <c r="R58" s="53"/>
      <c r="S58" s="45"/>
      <c r="T58" s="45"/>
      <c r="U58" s="54"/>
      <c r="V58" s="54"/>
      <c r="W58" s="149">
        <v>0</v>
      </c>
      <c r="X58" s="149">
        <v>0</v>
      </c>
      <c r="Y58" s="53"/>
      <c r="AA58" s="54"/>
      <c r="AD58" s="53"/>
      <c r="AE58" s="54"/>
      <c r="AH58" s="53"/>
      <c r="AI58" s="54"/>
      <c r="AJ58" s="54"/>
      <c r="AK58" s="54"/>
      <c r="AL58" s="57"/>
    </row>
    <row r="59" spans="2:38" ht="13">
      <c r="B59" s="45"/>
      <c r="F59" s="53"/>
      <c r="G59" s="54"/>
      <c r="J59" s="53"/>
      <c r="K59" s="54"/>
      <c r="N59" s="53"/>
      <c r="O59" s="54"/>
      <c r="P59" s="55"/>
      <c r="R59" s="53"/>
      <c r="S59" s="45"/>
      <c r="T59" s="45"/>
      <c r="U59" s="54"/>
      <c r="V59" s="54"/>
      <c r="W59" s="149">
        <v>1</v>
      </c>
      <c r="X59" s="149">
        <v>1</v>
      </c>
      <c r="Y59" s="53"/>
      <c r="AA59" s="54"/>
      <c r="AD59" s="53"/>
      <c r="AE59" s="54"/>
      <c r="AH59" s="53"/>
      <c r="AI59" s="54"/>
      <c r="AJ59" s="54"/>
      <c r="AK59" s="54"/>
      <c r="AL59" s="57"/>
    </row>
    <row r="60" spans="2:38" ht="13">
      <c r="B60" s="45"/>
      <c r="F60" s="53"/>
      <c r="G60" s="54"/>
      <c r="J60" s="53"/>
      <c r="K60" s="54"/>
      <c r="N60" s="53"/>
      <c r="O60" s="54"/>
      <c r="P60" s="55"/>
      <c r="R60" s="53"/>
      <c r="S60" s="45"/>
      <c r="T60" s="45"/>
      <c r="U60" s="54"/>
      <c r="V60" s="54"/>
      <c r="W60" s="149">
        <v>1</v>
      </c>
      <c r="X60" s="149">
        <v>1</v>
      </c>
      <c r="Y60" s="53"/>
      <c r="AA60" s="54"/>
      <c r="AD60" s="53"/>
      <c r="AE60" s="54"/>
      <c r="AH60" s="53"/>
      <c r="AI60" s="54"/>
      <c r="AJ60" s="54"/>
      <c r="AK60" s="54"/>
      <c r="AL60" s="57"/>
    </row>
    <row r="61" spans="2:38" ht="13">
      <c r="B61" s="45"/>
      <c r="F61" s="53"/>
      <c r="G61" s="54"/>
      <c r="J61" s="53"/>
      <c r="K61" s="54"/>
      <c r="N61" s="53"/>
      <c r="O61" s="54"/>
      <c r="P61" s="55"/>
      <c r="R61" s="53"/>
      <c r="S61" s="45"/>
      <c r="T61" s="45"/>
      <c r="U61" s="54"/>
      <c r="V61" s="54"/>
      <c r="W61" s="149">
        <v>0</v>
      </c>
      <c r="X61" s="149">
        <v>0</v>
      </c>
      <c r="Y61" s="53"/>
      <c r="AA61" s="54"/>
      <c r="AD61" s="53"/>
      <c r="AE61" s="54"/>
      <c r="AH61" s="53"/>
      <c r="AI61" s="54"/>
      <c r="AJ61" s="54"/>
      <c r="AK61" s="54"/>
      <c r="AL61" s="57"/>
    </row>
    <row r="62" spans="2:38" ht="13">
      <c r="B62" s="45"/>
      <c r="F62" s="53"/>
      <c r="G62" s="54"/>
      <c r="J62" s="53"/>
      <c r="K62" s="54"/>
      <c r="N62" s="53"/>
      <c r="O62" s="54"/>
      <c r="P62" s="55"/>
      <c r="R62" s="53"/>
      <c r="S62" s="45"/>
      <c r="T62" s="45"/>
      <c r="U62" s="54"/>
      <c r="V62" s="54"/>
      <c r="W62" s="149">
        <v>0</v>
      </c>
      <c r="X62" s="149">
        <v>0</v>
      </c>
      <c r="Y62" s="53"/>
      <c r="AA62" s="54"/>
      <c r="AD62" s="53"/>
      <c r="AE62" s="54"/>
      <c r="AH62" s="53"/>
      <c r="AI62" s="54"/>
      <c r="AJ62" s="54"/>
      <c r="AK62" s="54"/>
      <c r="AL62" s="57"/>
    </row>
    <row r="63" spans="2:38" ht="13">
      <c r="B63" s="45"/>
      <c r="F63" s="53"/>
      <c r="G63" s="54"/>
      <c r="J63" s="53"/>
      <c r="K63" s="54"/>
      <c r="N63" s="53"/>
      <c r="O63" s="54"/>
      <c r="P63" s="55"/>
      <c r="R63" s="53"/>
      <c r="S63" s="45"/>
      <c r="T63" s="45"/>
      <c r="U63" s="54"/>
      <c r="V63" s="54"/>
      <c r="W63" s="149">
        <v>1</v>
      </c>
      <c r="X63" s="149">
        <v>1</v>
      </c>
      <c r="Y63" s="53"/>
      <c r="AA63" s="54"/>
      <c r="AD63" s="53"/>
      <c r="AE63" s="54"/>
      <c r="AH63" s="53"/>
      <c r="AI63" s="54"/>
      <c r="AJ63" s="54"/>
      <c r="AK63" s="54"/>
      <c r="AL63" s="57"/>
    </row>
    <row r="64" spans="2:38" ht="13">
      <c r="B64" s="45"/>
      <c r="F64" s="53"/>
      <c r="G64" s="54"/>
      <c r="J64" s="53"/>
      <c r="K64" s="54"/>
      <c r="N64" s="53"/>
      <c r="O64" s="54"/>
      <c r="P64" s="55"/>
      <c r="R64" s="53"/>
      <c r="S64" s="45"/>
      <c r="T64" s="45"/>
      <c r="U64" s="54"/>
      <c r="V64" s="54"/>
      <c r="W64" s="149">
        <v>0</v>
      </c>
      <c r="X64" s="149">
        <v>0</v>
      </c>
      <c r="Y64" s="53"/>
      <c r="AA64" s="54"/>
      <c r="AD64" s="53"/>
      <c r="AE64" s="54"/>
      <c r="AH64" s="53"/>
      <c r="AI64" s="54"/>
      <c r="AJ64" s="54"/>
      <c r="AK64" s="54"/>
      <c r="AL64" s="57"/>
    </row>
    <row r="65" spans="2:38" ht="13">
      <c r="B65" s="45"/>
      <c r="F65" s="53"/>
      <c r="G65" s="54"/>
      <c r="J65" s="53"/>
      <c r="K65" s="54"/>
      <c r="N65" s="53"/>
      <c r="O65" s="54"/>
      <c r="P65" s="55"/>
      <c r="R65" s="53"/>
      <c r="S65" s="45"/>
      <c r="T65" s="45"/>
      <c r="U65" s="54"/>
      <c r="V65" s="54"/>
      <c r="W65" s="149">
        <v>0.2</v>
      </c>
      <c r="X65" s="149">
        <v>0.2</v>
      </c>
      <c r="Y65" s="53"/>
      <c r="AA65" s="54"/>
      <c r="AD65" s="53"/>
      <c r="AE65" s="54"/>
      <c r="AH65" s="53"/>
      <c r="AI65" s="54"/>
      <c r="AJ65" s="54"/>
      <c r="AK65" s="54"/>
      <c r="AL65" s="57"/>
    </row>
    <row r="66" spans="2:38" ht="13">
      <c r="B66" s="45"/>
      <c r="F66" s="53"/>
      <c r="G66" s="54"/>
      <c r="J66" s="53"/>
      <c r="K66" s="54"/>
      <c r="N66" s="53"/>
      <c r="O66" s="54"/>
      <c r="P66" s="55"/>
      <c r="R66" s="53"/>
      <c r="S66" s="45"/>
      <c r="T66" s="45"/>
      <c r="U66" s="54"/>
      <c r="V66" s="54"/>
      <c r="W66" s="149">
        <v>0</v>
      </c>
      <c r="X66" s="149">
        <v>0</v>
      </c>
      <c r="Y66" s="53"/>
      <c r="AA66" s="54"/>
      <c r="AD66" s="53"/>
      <c r="AE66" s="54"/>
      <c r="AH66" s="53"/>
      <c r="AI66" s="54"/>
      <c r="AJ66" s="54"/>
      <c r="AK66" s="54"/>
      <c r="AL66" s="57"/>
    </row>
    <row r="67" spans="2:38" ht="13">
      <c r="B67" s="45"/>
      <c r="F67" s="53"/>
      <c r="G67" s="54"/>
      <c r="J67" s="53"/>
      <c r="K67" s="54"/>
      <c r="N67" s="53"/>
      <c r="O67" s="54"/>
      <c r="P67" s="55"/>
      <c r="R67" s="53"/>
      <c r="S67" s="45"/>
      <c r="T67" s="45"/>
      <c r="U67" s="54"/>
      <c r="V67" s="54"/>
      <c r="W67" s="149">
        <v>0</v>
      </c>
      <c r="X67" s="149">
        <v>0</v>
      </c>
      <c r="Y67" s="53"/>
      <c r="AA67" s="54"/>
      <c r="AD67" s="53"/>
      <c r="AE67" s="54"/>
      <c r="AH67" s="53"/>
      <c r="AI67" s="54"/>
      <c r="AJ67" s="54"/>
      <c r="AK67" s="54"/>
      <c r="AL67" s="57"/>
    </row>
    <row r="68" spans="2:38" ht="13">
      <c r="B68" s="45"/>
      <c r="F68" s="53"/>
      <c r="G68" s="54"/>
      <c r="J68" s="53"/>
      <c r="K68" s="54"/>
      <c r="N68" s="53"/>
      <c r="O68" s="54"/>
      <c r="P68" s="55"/>
      <c r="R68" s="53"/>
      <c r="S68" s="45"/>
      <c r="T68" s="45"/>
      <c r="U68" s="54"/>
      <c r="V68" s="54"/>
      <c r="W68" s="149">
        <v>0.5</v>
      </c>
      <c r="X68" s="149">
        <v>0.5</v>
      </c>
      <c r="Y68" s="53"/>
      <c r="AA68" s="54"/>
      <c r="AD68" s="53"/>
      <c r="AE68" s="54"/>
      <c r="AH68" s="53"/>
      <c r="AI68" s="54"/>
      <c r="AJ68" s="54"/>
      <c r="AK68" s="54"/>
      <c r="AL68" s="57"/>
    </row>
    <row r="69" spans="2:38" ht="13">
      <c r="B69" s="45"/>
      <c r="F69" s="53"/>
      <c r="G69" s="54"/>
      <c r="J69" s="53"/>
      <c r="K69" s="54"/>
      <c r="N69" s="53"/>
      <c r="O69" s="54"/>
      <c r="P69" s="55"/>
      <c r="R69" s="53"/>
      <c r="S69" s="45"/>
      <c r="T69" s="45"/>
      <c r="U69" s="54"/>
      <c r="V69" s="54"/>
      <c r="W69" s="149">
        <v>0</v>
      </c>
      <c r="X69" s="149">
        <v>0</v>
      </c>
      <c r="Y69" s="53"/>
      <c r="AA69" s="54"/>
      <c r="AD69" s="53"/>
      <c r="AE69" s="54"/>
      <c r="AH69" s="53"/>
      <c r="AI69" s="54"/>
      <c r="AJ69" s="54"/>
      <c r="AK69" s="54"/>
      <c r="AL69" s="57"/>
    </row>
    <row r="70" spans="2:38" ht="13">
      <c r="B70" s="45"/>
      <c r="F70" s="53"/>
      <c r="G70" s="54"/>
      <c r="J70" s="53"/>
      <c r="K70" s="54"/>
      <c r="N70" s="53"/>
      <c r="O70" s="54"/>
      <c r="P70" s="55"/>
      <c r="R70" s="53"/>
      <c r="S70" s="45"/>
      <c r="T70" s="45"/>
      <c r="U70" s="54"/>
      <c r="V70" s="54"/>
      <c r="W70" s="149">
        <v>1</v>
      </c>
      <c r="X70" s="149">
        <v>1</v>
      </c>
      <c r="Y70" s="53"/>
      <c r="AA70" s="54"/>
      <c r="AD70" s="53"/>
      <c r="AE70" s="54"/>
      <c r="AH70" s="53"/>
      <c r="AI70" s="54"/>
      <c r="AJ70" s="54"/>
      <c r="AK70" s="54"/>
      <c r="AL70" s="57"/>
    </row>
    <row r="71" spans="2:38" ht="13">
      <c r="B71" s="45"/>
      <c r="F71" s="53"/>
      <c r="G71" s="54"/>
      <c r="J71" s="53"/>
      <c r="K71" s="54"/>
      <c r="N71" s="53"/>
      <c r="O71" s="54"/>
      <c r="P71" s="55"/>
      <c r="R71" s="53"/>
      <c r="S71" s="45"/>
      <c r="T71" s="45"/>
      <c r="U71" s="54"/>
      <c r="V71" s="54"/>
      <c r="Y71" s="53"/>
      <c r="AA71" s="54"/>
      <c r="AD71" s="53"/>
      <c r="AE71" s="54"/>
      <c r="AH71" s="53"/>
      <c r="AI71" s="54"/>
      <c r="AJ71" s="54"/>
      <c r="AK71" s="54"/>
      <c r="AL71" s="57"/>
    </row>
    <row r="72" spans="2:38" ht="13">
      <c r="B72" s="45"/>
      <c r="F72" s="53"/>
      <c r="G72" s="54"/>
      <c r="J72" s="53"/>
      <c r="K72" s="54"/>
      <c r="N72" s="53"/>
      <c r="O72" s="54"/>
      <c r="P72" s="55"/>
      <c r="R72" s="53"/>
      <c r="S72" s="45"/>
      <c r="T72" s="45"/>
      <c r="U72" s="54"/>
      <c r="V72" s="54"/>
      <c r="Y72" s="53"/>
      <c r="AA72" s="54"/>
      <c r="AD72" s="53"/>
      <c r="AE72" s="54"/>
      <c r="AH72" s="53"/>
      <c r="AI72" s="54"/>
      <c r="AJ72" s="54"/>
      <c r="AK72" s="54"/>
      <c r="AL72" s="57"/>
    </row>
    <row r="73" spans="2:38" ht="13">
      <c r="B73" s="45"/>
      <c r="F73" s="53"/>
      <c r="G73" s="54"/>
      <c r="J73" s="53"/>
      <c r="K73" s="54"/>
      <c r="N73" s="53"/>
      <c r="O73" s="54"/>
      <c r="P73" s="55"/>
      <c r="R73" s="53"/>
      <c r="S73" s="45"/>
      <c r="T73" s="45"/>
      <c r="U73" s="54"/>
      <c r="V73" s="54"/>
      <c r="Y73" s="53"/>
      <c r="AA73" s="54"/>
      <c r="AD73" s="53"/>
      <c r="AE73" s="54"/>
      <c r="AH73" s="53"/>
      <c r="AI73" s="54"/>
      <c r="AJ73" s="54"/>
      <c r="AK73" s="54"/>
      <c r="AL73" s="57"/>
    </row>
    <row r="74" spans="2:38" ht="13">
      <c r="B74" s="45"/>
      <c r="F74" s="53"/>
      <c r="G74" s="54"/>
      <c r="J74" s="53"/>
      <c r="K74" s="54"/>
      <c r="N74" s="53"/>
      <c r="O74" s="54"/>
      <c r="P74" s="55"/>
      <c r="R74" s="53"/>
      <c r="S74" s="45"/>
      <c r="T74" s="45"/>
      <c r="U74" s="54"/>
      <c r="V74" s="54"/>
      <c r="Y74" s="53"/>
      <c r="AA74" s="54"/>
      <c r="AD74" s="53"/>
      <c r="AE74" s="54"/>
      <c r="AH74" s="53"/>
      <c r="AI74" s="54"/>
      <c r="AJ74" s="54"/>
      <c r="AK74" s="54"/>
      <c r="AL74" s="57"/>
    </row>
    <row r="75" spans="2:38" ht="13">
      <c r="B75" s="45"/>
      <c r="F75" s="53"/>
      <c r="G75" s="54"/>
      <c r="J75" s="53"/>
      <c r="K75" s="54"/>
      <c r="N75" s="53"/>
      <c r="O75" s="54"/>
      <c r="P75" s="55"/>
      <c r="R75" s="53"/>
      <c r="S75" s="45"/>
      <c r="T75" s="45"/>
      <c r="U75" s="54"/>
      <c r="V75" s="54"/>
      <c r="Y75" s="53"/>
      <c r="AA75" s="54"/>
      <c r="AD75" s="53"/>
      <c r="AE75" s="54"/>
      <c r="AH75" s="53"/>
      <c r="AI75" s="54"/>
      <c r="AJ75" s="54"/>
      <c r="AK75" s="54"/>
      <c r="AL75" s="57"/>
    </row>
    <row r="76" spans="2:38" ht="13">
      <c r="B76" s="45"/>
      <c r="F76" s="53"/>
      <c r="G76" s="54"/>
      <c r="J76" s="53"/>
      <c r="K76" s="54"/>
      <c r="N76" s="53"/>
      <c r="O76" s="54"/>
      <c r="P76" s="55"/>
      <c r="R76" s="53"/>
      <c r="S76" s="45"/>
      <c r="T76" s="45"/>
      <c r="U76" s="54"/>
      <c r="V76" s="54"/>
      <c r="Y76" s="53"/>
      <c r="AA76" s="54"/>
      <c r="AD76" s="53"/>
      <c r="AE76" s="54"/>
      <c r="AH76" s="53"/>
      <c r="AI76" s="54"/>
      <c r="AJ76" s="54"/>
      <c r="AK76" s="54"/>
      <c r="AL76" s="57"/>
    </row>
    <row r="77" spans="2:38" ht="13">
      <c r="B77" s="45"/>
      <c r="F77" s="53"/>
      <c r="G77" s="54"/>
      <c r="J77" s="53"/>
      <c r="K77" s="54"/>
      <c r="N77" s="53"/>
      <c r="O77" s="54"/>
      <c r="P77" s="55"/>
      <c r="R77" s="53"/>
      <c r="S77" s="45"/>
      <c r="T77" s="45"/>
      <c r="U77" s="54"/>
      <c r="V77" s="54"/>
      <c r="Y77" s="53"/>
      <c r="AA77" s="54"/>
      <c r="AD77" s="53"/>
      <c r="AE77" s="54"/>
      <c r="AH77" s="53"/>
      <c r="AI77" s="54"/>
      <c r="AJ77" s="54"/>
      <c r="AK77" s="54"/>
      <c r="AL77" s="57"/>
    </row>
    <row r="78" spans="2:38" ht="13">
      <c r="B78" s="45"/>
      <c r="F78" s="53"/>
      <c r="G78" s="54"/>
      <c r="J78" s="53"/>
      <c r="K78" s="54"/>
      <c r="N78" s="53"/>
      <c r="O78" s="54"/>
      <c r="P78" s="55"/>
      <c r="R78" s="53"/>
      <c r="S78" s="45"/>
      <c r="T78" s="45"/>
      <c r="U78" s="54"/>
      <c r="V78" s="54"/>
      <c r="Y78" s="53"/>
      <c r="AA78" s="54"/>
      <c r="AD78" s="53"/>
      <c r="AE78" s="54"/>
      <c r="AH78" s="53"/>
      <c r="AI78" s="54"/>
      <c r="AJ78" s="54"/>
      <c r="AK78" s="54"/>
      <c r="AL78" s="57"/>
    </row>
    <row r="79" spans="2:38" ht="13">
      <c r="B79" s="45"/>
      <c r="F79" s="53"/>
      <c r="G79" s="54"/>
      <c r="J79" s="53"/>
      <c r="K79" s="54"/>
      <c r="N79" s="53"/>
      <c r="O79" s="54"/>
      <c r="P79" s="55"/>
      <c r="R79" s="53"/>
      <c r="S79" s="45"/>
      <c r="T79" s="45"/>
      <c r="U79" s="54"/>
      <c r="V79" s="54"/>
      <c r="Y79" s="53"/>
      <c r="AA79" s="54"/>
      <c r="AD79" s="53"/>
      <c r="AE79" s="54"/>
      <c r="AH79" s="53"/>
      <c r="AI79" s="54"/>
      <c r="AJ79" s="54"/>
      <c r="AK79" s="54"/>
      <c r="AL79" s="57"/>
    </row>
    <row r="80" spans="2:38" ht="13">
      <c r="B80" s="45"/>
      <c r="F80" s="53"/>
      <c r="G80" s="54"/>
      <c r="J80" s="53"/>
      <c r="K80" s="54"/>
      <c r="N80" s="53"/>
      <c r="O80" s="54"/>
      <c r="P80" s="55"/>
      <c r="R80" s="53"/>
      <c r="S80" s="45"/>
      <c r="T80" s="45"/>
      <c r="U80" s="54"/>
      <c r="V80" s="54"/>
      <c r="Y80" s="53"/>
      <c r="AA80" s="54"/>
      <c r="AD80" s="53"/>
      <c r="AE80" s="54"/>
      <c r="AH80" s="53"/>
      <c r="AI80" s="54"/>
      <c r="AJ80" s="54"/>
      <c r="AK80" s="54"/>
      <c r="AL80" s="57"/>
    </row>
    <row r="81" spans="2:38" ht="13">
      <c r="B81" s="45"/>
      <c r="F81" s="53"/>
      <c r="G81" s="54"/>
      <c r="J81" s="53"/>
      <c r="K81" s="54"/>
      <c r="N81" s="53"/>
      <c r="O81" s="54"/>
      <c r="P81" s="55"/>
      <c r="R81" s="53"/>
      <c r="S81" s="45"/>
      <c r="T81" s="45"/>
      <c r="U81" s="54"/>
      <c r="V81" s="54"/>
      <c r="Y81" s="53"/>
      <c r="AA81" s="54"/>
      <c r="AD81" s="53"/>
      <c r="AE81" s="54"/>
      <c r="AH81" s="53"/>
      <c r="AI81" s="54"/>
      <c r="AJ81" s="54"/>
      <c r="AK81" s="54"/>
      <c r="AL81" s="57"/>
    </row>
    <row r="82" spans="2:38" ht="13">
      <c r="B82" s="45"/>
      <c r="F82" s="53"/>
      <c r="G82" s="54"/>
      <c r="J82" s="53"/>
      <c r="K82" s="54"/>
      <c r="N82" s="53"/>
      <c r="O82" s="54"/>
      <c r="P82" s="55"/>
      <c r="R82" s="53"/>
      <c r="S82" s="45"/>
      <c r="T82" s="45"/>
      <c r="U82" s="54"/>
      <c r="V82" s="54"/>
      <c r="Y82" s="53"/>
      <c r="AA82" s="54"/>
      <c r="AD82" s="53"/>
      <c r="AE82" s="54"/>
      <c r="AH82" s="53"/>
      <c r="AI82" s="54"/>
      <c r="AJ82" s="54"/>
      <c r="AK82" s="54"/>
      <c r="AL82" s="57"/>
    </row>
    <row r="83" spans="2:38" ht="13">
      <c r="B83" s="45"/>
      <c r="F83" s="53"/>
      <c r="G83" s="54"/>
      <c r="J83" s="53"/>
      <c r="K83" s="54"/>
      <c r="N83" s="53"/>
      <c r="O83" s="54"/>
      <c r="P83" s="55"/>
      <c r="R83" s="53"/>
      <c r="S83" s="45"/>
      <c r="T83" s="45"/>
      <c r="U83" s="54"/>
      <c r="V83" s="54"/>
      <c r="Y83" s="53"/>
      <c r="AA83" s="54"/>
      <c r="AD83" s="53"/>
      <c r="AE83" s="54"/>
      <c r="AH83" s="53"/>
      <c r="AI83" s="54"/>
      <c r="AJ83" s="54"/>
      <c r="AK83" s="54"/>
      <c r="AL83" s="57"/>
    </row>
    <row r="84" spans="2:38" ht="13">
      <c r="B84" s="45"/>
      <c r="F84" s="53"/>
      <c r="G84" s="54"/>
      <c r="J84" s="53"/>
      <c r="K84" s="54"/>
      <c r="N84" s="53"/>
      <c r="O84" s="54"/>
      <c r="P84" s="55"/>
      <c r="R84" s="53"/>
      <c r="S84" s="45"/>
      <c r="T84" s="45"/>
      <c r="U84" s="54"/>
      <c r="V84" s="54"/>
      <c r="Y84" s="53"/>
      <c r="AA84" s="54"/>
      <c r="AD84" s="53"/>
      <c r="AE84" s="54"/>
      <c r="AH84" s="53"/>
      <c r="AI84" s="54"/>
      <c r="AJ84" s="54"/>
      <c r="AK84" s="54"/>
      <c r="AL84" s="57"/>
    </row>
    <row r="85" spans="2:38" ht="13">
      <c r="B85" s="45"/>
      <c r="F85" s="53"/>
      <c r="G85" s="54"/>
      <c r="J85" s="53"/>
      <c r="K85" s="54"/>
      <c r="N85" s="53"/>
      <c r="O85" s="54"/>
      <c r="P85" s="55"/>
      <c r="R85" s="53"/>
      <c r="S85" s="45"/>
      <c r="T85" s="45"/>
      <c r="U85" s="54"/>
      <c r="V85" s="54"/>
      <c r="Y85" s="53"/>
      <c r="AA85" s="54"/>
      <c r="AD85" s="53"/>
      <c r="AE85" s="54"/>
      <c r="AH85" s="53"/>
      <c r="AI85" s="54"/>
      <c r="AJ85" s="54"/>
      <c r="AK85" s="54"/>
      <c r="AL85" s="57"/>
    </row>
    <row r="86" spans="2:38" ht="13">
      <c r="B86" s="45"/>
      <c r="F86" s="53"/>
      <c r="G86" s="54"/>
      <c r="J86" s="53"/>
      <c r="K86" s="54"/>
      <c r="N86" s="53"/>
      <c r="O86" s="54"/>
      <c r="P86" s="55"/>
      <c r="R86" s="53"/>
      <c r="S86" s="45"/>
      <c r="T86" s="45"/>
      <c r="U86" s="54"/>
      <c r="V86" s="54"/>
      <c r="Y86" s="53"/>
      <c r="AA86" s="54"/>
      <c r="AD86" s="53"/>
      <c r="AE86" s="54"/>
      <c r="AH86" s="53"/>
      <c r="AI86" s="54"/>
      <c r="AJ86" s="54"/>
      <c r="AK86" s="54"/>
      <c r="AL86" s="57"/>
    </row>
    <row r="87" spans="2:38" ht="13">
      <c r="B87" s="45"/>
      <c r="F87" s="53"/>
      <c r="G87" s="54"/>
      <c r="J87" s="53"/>
      <c r="K87" s="54"/>
      <c r="N87" s="53"/>
      <c r="O87" s="54"/>
      <c r="P87" s="55"/>
      <c r="R87" s="53"/>
      <c r="S87" s="45"/>
      <c r="T87" s="45"/>
      <c r="U87" s="54"/>
      <c r="V87" s="54"/>
      <c r="Y87" s="53"/>
      <c r="AA87" s="54"/>
      <c r="AD87" s="53"/>
      <c r="AE87" s="54"/>
      <c r="AH87" s="53"/>
      <c r="AI87" s="54"/>
      <c r="AJ87" s="54"/>
      <c r="AK87" s="54"/>
      <c r="AL87" s="57"/>
    </row>
    <row r="88" spans="2:38" ht="13">
      <c r="B88" s="45"/>
      <c r="F88" s="53"/>
      <c r="G88" s="54"/>
      <c r="J88" s="53"/>
      <c r="K88" s="54"/>
      <c r="N88" s="53"/>
      <c r="O88" s="54"/>
      <c r="P88" s="55"/>
      <c r="R88" s="53"/>
      <c r="S88" s="45"/>
      <c r="T88" s="45"/>
      <c r="U88" s="54"/>
      <c r="V88" s="54"/>
      <c r="Y88" s="53"/>
      <c r="AA88" s="54"/>
      <c r="AD88" s="53"/>
      <c r="AE88" s="54"/>
      <c r="AH88" s="53"/>
      <c r="AI88" s="54"/>
      <c r="AJ88" s="54"/>
      <c r="AK88" s="54"/>
      <c r="AL88" s="57"/>
    </row>
    <row r="89" spans="2:38" ht="13">
      <c r="B89" s="45"/>
      <c r="F89" s="53"/>
      <c r="G89" s="54"/>
      <c r="J89" s="53"/>
      <c r="K89" s="54"/>
      <c r="N89" s="53"/>
      <c r="O89" s="54"/>
      <c r="P89" s="55"/>
      <c r="R89" s="53"/>
      <c r="S89" s="45"/>
      <c r="T89" s="45"/>
      <c r="U89" s="54"/>
      <c r="V89" s="54"/>
      <c r="Y89" s="53"/>
      <c r="AA89" s="54"/>
      <c r="AD89" s="53"/>
      <c r="AE89" s="54"/>
      <c r="AH89" s="53"/>
      <c r="AI89" s="54"/>
      <c r="AJ89" s="54"/>
      <c r="AK89" s="54"/>
      <c r="AL89" s="57"/>
    </row>
    <row r="90" spans="2:38" ht="13">
      <c r="B90" s="45"/>
      <c r="F90" s="53"/>
      <c r="G90" s="54"/>
      <c r="J90" s="53"/>
      <c r="K90" s="54"/>
      <c r="N90" s="53"/>
      <c r="O90" s="54"/>
      <c r="P90" s="55"/>
      <c r="R90" s="53"/>
      <c r="S90" s="45"/>
      <c r="T90" s="45"/>
      <c r="U90" s="54"/>
      <c r="V90" s="54"/>
      <c r="Y90" s="53"/>
      <c r="AA90" s="54"/>
      <c r="AD90" s="53"/>
      <c r="AE90" s="54"/>
      <c r="AH90" s="53"/>
      <c r="AI90" s="54"/>
      <c r="AJ90" s="54"/>
      <c r="AK90" s="54"/>
      <c r="AL90" s="57"/>
    </row>
    <row r="91" spans="2:38" ht="13">
      <c r="B91" s="45"/>
      <c r="F91" s="53"/>
      <c r="G91" s="54"/>
      <c r="J91" s="53"/>
      <c r="K91" s="54"/>
      <c r="N91" s="53"/>
      <c r="O91" s="54"/>
      <c r="P91" s="55"/>
      <c r="R91" s="53"/>
      <c r="S91" s="45"/>
      <c r="T91" s="45"/>
      <c r="U91" s="54"/>
      <c r="V91" s="54"/>
      <c r="Y91" s="53"/>
      <c r="AA91" s="54"/>
      <c r="AD91" s="53"/>
      <c r="AE91" s="54"/>
      <c r="AH91" s="53"/>
      <c r="AI91" s="54"/>
      <c r="AJ91" s="54"/>
      <c r="AK91" s="54"/>
      <c r="AL91" s="57"/>
    </row>
    <row r="92" spans="2:38" ht="13">
      <c r="B92" s="45"/>
      <c r="F92" s="53"/>
      <c r="G92" s="54"/>
      <c r="J92" s="53"/>
      <c r="K92" s="54"/>
      <c r="N92" s="53"/>
      <c r="O92" s="54"/>
      <c r="P92" s="55"/>
      <c r="R92" s="53"/>
      <c r="S92" s="45"/>
      <c r="T92" s="45"/>
      <c r="U92" s="54"/>
      <c r="V92" s="54"/>
      <c r="Y92" s="53"/>
      <c r="AA92" s="54"/>
      <c r="AD92" s="53"/>
      <c r="AE92" s="54"/>
      <c r="AH92" s="53"/>
      <c r="AI92" s="54"/>
      <c r="AJ92" s="54"/>
      <c r="AK92" s="54"/>
      <c r="AL92" s="57"/>
    </row>
    <row r="93" spans="2:38" ht="13">
      <c r="B93" s="45"/>
      <c r="F93" s="53"/>
      <c r="G93" s="54"/>
      <c r="J93" s="53"/>
      <c r="K93" s="54"/>
      <c r="N93" s="53"/>
      <c r="O93" s="54"/>
      <c r="P93" s="55"/>
      <c r="R93" s="53"/>
      <c r="S93" s="45"/>
      <c r="T93" s="45"/>
      <c r="U93" s="54"/>
      <c r="V93" s="54"/>
      <c r="Y93" s="53"/>
      <c r="AA93" s="54"/>
      <c r="AD93" s="53"/>
      <c r="AE93" s="54"/>
      <c r="AH93" s="53"/>
      <c r="AI93" s="54"/>
      <c r="AJ93" s="54"/>
      <c r="AK93" s="54"/>
      <c r="AL93" s="57"/>
    </row>
    <row r="94" spans="2:38" ht="13">
      <c r="B94" s="45"/>
      <c r="F94" s="53"/>
      <c r="G94" s="54"/>
      <c r="J94" s="53"/>
      <c r="K94" s="54"/>
      <c r="N94" s="53"/>
      <c r="O94" s="54"/>
      <c r="P94" s="55"/>
      <c r="R94" s="53"/>
      <c r="S94" s="45"/>
      <c r="T94" s="45"/>
      <c r="U94" s="54"/>
      <c r="V94" s="54"/>
      <c r="Y94" s="53"/>
      <c r="AA94" s="54"/>
      <c r="AD94" s="53"/>
      <c r="AE94" s="54"/>
      <c r="AH94" s="53"/>
      <c r="AI94" s="54"/>
      <c r="AJ94" s="54"/>
      <c r="AK94" s="54"/>
      <c r="AL94" s="57"/>
    </row>
    <row r="95" spans="2:38" ht="13">
      <c r="B95" s="45"/>
      <c r="F95" s="53"/>
      <c r="G95" s="54"/>
      <c r="J95" s="53"/>
      <c r="K95" s="54"/>
      <c r="N95" s="53"/>
      <c r="O95" s="54"/>
      <c r="P95" s="55"/>
      <c r="R95" s="53"/>
      <c r="S95" s="45"/>
      <c r="T95" s="45"/>
      <c r="U95" s="54"/>
      <c r="V95" s="54"/>
      <c r="Y95" s="53"/>
      <c r="AA95" s="54"/>
      <c r="AD95" s="53"/>
      <c r="AE95" s="54"/>
      <c r="AH95" s="53"/>
      <c r="AI95" s="54"/>
      <c r="AJ95" s="54"/>
      <c r="AK95" s="54"/>
      <c r="AL95" s="57"/>
    </row>
    <row r="96" spans="2:38" ht="13">
      <c r="B96" s="45"/>
      <c r="F96" s="53"/>
      <c r="G96" s="54"/>
      <c r="J96" s="53"/>
      <c r="K96" s="54"/>
      <c r="N96" s="53"/>
      <c r="O96" s="54"/>
      <c r="P96" s="55"/>
      <c r="R96" s="53"/>
      <c r="S96" s="45"/>
      <c r="T96" s="45"/>
      <c r="U96" s="54"/>
      <c r="V96" s="54"/>
      <c r="Y96" s="53"/>
      <c r="AA96" s="54"/>
      <c r="AD96" s="53"/>
      <c r="AE96" s="54"/>
      <c r="AH96" s="53"/>
      <c r="AI96" s="54"/>
      <c r="AJ96" s="54"/>
      <c r="AK96" s="54"/>
      <c r="AL96" s="57"/>
    </row>
    <row r="97" spans="2:38" ht="13">
      <c r="B97" s="45"/>
      <c r="F97" s="53"/>
      <c r="G97" s="54"/>
      <c r="J97" s="53"/>
      <c r="K97" s="54"/>
      <c r="N97" s="53"/>
      <c r="O97" s="54"/>
      <c r="P97" s="55"/>
      <c r="R97" s="53"/>
      <c r="S97" s="45"/>
      <c r="T97" s="45"/>
      <c r="U97" s="54"/>
      <c r="V97" s="54"/>
      <c r="Y97" s="53"/>
      <c r="AA97" s="54"/>
      <c r="AD97" s="53"/>
      <c r="AE97" s="54"/>
      <c r="AH97" s="53"/>
      <c r="AI97" s="54"/>
      <c r="AJ97" s="54"/>
      <c r="AK97" s="54"/>
      <c r="AL97" s="57"/>
    </row>
    <row r="98" spans="2:38" ht="13">
      <c r="B98" s="45"/>
      <c r="F98" s="53"/>
      <c r="G98" s="54"/>
      <c r="J98" s="53"/>
      <c r="K98" s="54"/>
      <c r="N98" s="53"/>
      <c r="O98" s="54"/>
      <c r="P98" s="55"/>
      <c r="R98" s="53"/>
      <c r="S98" s="45"/>
      <c r="T98" s="45"/>
      <c r="U98" s="54"/>
      <c r="V98" s="54"/>
      <c r="Y98" s="53"/>
      <c r="AA98" s="54"/>
      <c r="AD98" s="53"/>
      <c r="AE98" s="54"/>
      <c r="AH98" s="53"/>
      <c r="AI98" s="54"/>
      <c r="AJ98" s="54"/>
      <c r="AK98" s="54"/>
      <c r="AL98" s="57"/>
    </row>
    <row r="99" spans="2:38" ht="13">
      <c r="B99" s="45"/>
      <c r="F99" s="53"/>
      <c r="G99" s="54"/>
      <c r="J99" s="53"/>
      <c r="K99" s="54"/>
      <c r="N99" s="53"/>
      <c r="O99" s="54"/>
      <c r="P99" s="55"/>
      <c r="R99" s="53"/>
      <c r="S99" s="45"/>
      <c r="T99" s="45"/>
      <c r="U99" s="54"/>
      <c r="V99" s="54"/>
      <c r="Y99" s="53"/>
      <c r="AA99" s="54"/>
      <c r="AD99" s="53"/>
      <c r="AE99" s="54"/>
      <c r="AH99" s="53"/>
      <c r="AI99" s="54"/>
      <c r="AJ99" s="54"/>
      <c r="AK99" s="54"/>
      <c r="AL99" s="57"/>
    </row>
    <row r="100" spans="2:38" ht="13">
      <c r="B100" s="45"/>
      <c r="F100" s="53"/>
      <c r="G100" s="54"/>
      <c r="J100" s="53"/>
      <c r="K100" s="54"/>
      <c r="N100" s="53"/>
      <c r="O100" s="54"/>
      <c r="P100" s="55"/>
      <c r="R100" s="53"/>
      <c r="S100" s="45"/>
      <c r="T100" s="45"/>
      <c r="U100" s="54"/>
      <c r="V100" s="54"/>
      <c r="Y100" s="53"/>
      <c r="AA100" s="54"/>
      <c r="AD100" s="53"/>
      <c r="AE100" s="54"/>
      <c r="AH100" s="53"/>
      <c r="AI100" s="54"/>
      <c r="AJ100" s="54"/>
      <c r="AK100" s="54"/>
      <c r="AL100" s="57"/>
    </row>
    <row r="101" spans="2:38" ht="13">
      <c r="B101" s="45"/>
      <c r="F101" s="53"/>
      <c r="G101" s="54"/>
      <c r="J101" s="53"/>
      <c r="K101" s="54"/>
      <c r="N101" s="53"/>
      <c r="O101" s="54"/>
      <c r="P101" s="55"/>
      <c r="R101" s="53"/>
      <c r="S101" s="45"/>
      <c r="T101" s="45"/>
      <c r="U101" s="54"/>
      <c r="V101" s="54"/>
      <c r="Y101" s="53"/>
      <c r="AA101" s="54"/>
      <c r="AD101" s="53"/>
      <c r="AE101" s="54"/>
      <c r="AH101" s="53"/>
      <c r="AI101" s="54"/>
      <c r="AJ101" s="54"/>
      <c r="AK101" s="54"/>
      <c r="AL101" s="57"/>
    </row>
    <row r="102" spans="2:38" ht="13">
      <c r="B102" s="45"/>
      <c r="F102" s="53"/>
      <c r="G102" s="54"/>
      <c r="J102" s="53"/>
      <c r="K102" s="54"/>
      <c r="N102" s="53"/>
      <c r="O102" s="54"/>
      <c r="P102" s="55"/>
      <c r="R102" s="53"/>
      <c r="S102" s="45"/>
      <c r="T102" s="45"/>
      <c r="U102" s="54"/>
      <c r="V102" s="54"/>
      <c r="Y102" s="53"/>
      <c r="AA102" s="54"/>
      <c r="AD102" s="53"/>
      <c r="AE102" s="54"/>
      <c r="AH102" s="53"/>
      <c r="AI102" s="54"/>
      <c r="AJ102" s="54"/>
      <c r="AK102" s="54"/>
      <c r="AL102" s="57"/>
    </row>
    <row r="103" spans="2:38" ht="13">
      <c r="B103" s="45"/>
      <c r="F103" s="53"/>
      <c r="G103" s="54"/>
      <c r="J103" s="53"/>
      <c r="K103" s="54"/>
      <c r="N103" s="53"/>
      <c r="O103" s="54"/>
      <c r="P103" s="55"/>
      <c r="R103" s="53"/>
      <c r="S103" s="45"/>
      <c r="T103" s="45"/>
      <c r="U103" s="54"/>
      <c r="V103" s="54"/>
      <c r="Y103" s="53"/>
      <c r="AA103" s="54"/>
      <c r="AD103" s="53"/>
      <c r="AE103" s="54"/>
      <c r="AH103" s="53"/>
      <c r="AI103" s="54"/>
      <c r="AJ103" s="54"/>
      <c r="AK103" s="54"/>
      <c r="AL103" s="57"/>
    </row>
    <row r="104" spans="2:38" ht="13">
      <c r="B104" s="45"/>
      <c r="F104" s="53"/>
      <c r="G104" s="54"/>
      <c r="J104" s="53"/>
      <c r="K104" s="54"/>
      <c r="N104" s="53"/>
      <c r="O104" s="54"/>
      <c r="P104" s="55"/>
      <c r="R104" s="53"/>
      <c r="S104" s="45"/>
      <c r="T104" s="45"/>
      <c r="U104" s="54"/>
      <c r="V104" s="54"/>
      <c r="Y104" s="53"/>
      <c r="AA104" s="54"/>
      <c r="AD104" s="53"/>
      <c r="AE104" s="54"/>
      <c r="AH104" s="53"/>
      <c r="AI104" s="54"/>
      <c r="AJ104" s="54"/>
      <c r="AK104" s="54"/>
      <c r="AL104" s="57"/>
    </row>
    <row r="105" spans="2:38" ht="13">
      <c r="B105" s="45"/>
      <c r="F105" s="53"/>
      <c r="G105" s="54"/>
      <c r="J105" s="53"/>
      <c r="K105" s="54"/>
      <c r="N105" s="53"/>
      <c r="O105" s="54"/>
      <c r="P105" s="55"/>
      <c r="R105" s="53"/>
      <c r="S105" s="45"/>
      <c r="T105" s="45"/>
      <c r="U105" s="54"/>
      <c r="V105" s="54"/>
      <c r="Y105" s="53"/>
      <c r="AA105" s="54"/>
      <c r="AD105" s="53"/>
      <c r="AE105" s="54"/>
      <c r="AH105" s="53"/>
      <c r="AI105" s="54"/>
      <c r="AJ105" s="54"/>
      <c r="AK105" s="54"/>
      <c r="AL105" s="57"/>
    </row>
    <row r="106" spans="2:38" ht="13">
      <c r="B106" s="45"/>
      <c r="F106" s="53"/>
      <c r="G106" s="54"/>
      <c r="J106" s="53"/>
      <c r="K106" s="54"/>
      <c r="N106" s="53"/>
      <c r="O106" s="54"/>
      <c r="P106" s="55"/>
      <c r="R106" s="53"/>
      <c r="S106" s="45"/>
      <c r="T106" s="45"/>
      <c r="U106" s="54"/>
      <c r="V106" s="54"/>
      <c r="Y106" s="53"/>
      <c r="AA106" s="54"/>
      <c r="AD106" s="53"/>
      <c r="AE106" s="54"/>
      <c r="AH106" s="53"/>
      <c r="AI106" s="54"/>
      <c r="AJ106" s="54"/>
      <c r="AK106" s="54"/>
      <c r="AL106" s="57"/>
    </row>
    <row r="107" spans="2:38" ht="13">
      <c r="B107" s="45"/>
      <c r="F107" s="53"/>
      <c r="G107" s="54"/>
      <c r="J107" s="53"/>
      <c r="K107" s="54"/>
      <c r="N107" s="53"/>
      <c r="O107" s="54"/>
      <c r="P107" s="55"/>
      <c r="R107" s="53"/>
      <c r="S107" s="45"/>
      <c r="T107" s="45"/>
      <c r="U107" s="54"/>
      <c r="V107" s="54"/>
      <c r="Y107" s="53"/>
      <c r="AA107" s="54"/>
      <c r="AD107" s="53"/>
      <c r="AE107" s="54"/>
      <c r="AH107" s="53"/>
      <c r="AI107" s="54"/>
      <c r="AJ107" s="54"/>
      <c r="AK107" s="54"/>
      <c r="AL107" s="57"/>
    </row>
    <row r="108" spans="2:38" ht="13">
      <c r="B108" s="45"/>
      <c r="F108" s="53"/>
      <c r="G108" s="54"/>
      <c r="J108" s="53"/>
      <c r="K108" s="54"/>
      <c r="N108" s="53"/>
      <c r="O108" s="54"/>
      <c r="P108" s="55"/>
      <c r="R108" s="53"/>
      <c r="S108" s="45"/>
      <c r="T108" s="45"/>
      <c r="U108" s="54"/>
      <c r="V108" s="54"/>
      <c r="Y108" s="53"/>
      <c r="AA108" s="54"/>
      <c r="AD108" s="53"/>
      <c r="AE108" s="54"/>
      <c r="AH108" s="53"/>
      <c r="AI108" s="54"/>
      <c r="AJ108" s="54"/>
      <c r="AK108" s="54"/>
      <c r="AL108" s="57"/>
    </row>
    <row r="109" spans="2:38" ht="13">
      <c r="B109" s="45"/>
      <c r="F109" s="53"/>
      <c r="G109" s="54"/>
      <c r="J109" s="53"/>
      <c r="K109" s="54"/>
      <c r="N109" s="53"/>
      <c r="O109" s="54"/>
      <c r="P109" s="55"/>
      <c r="R109" s="53"/>
      <c r="S109" s="45"/>
      <c r="T109" s="45"/>
      <c r="U109" s="54"/>
      <c r="V109" s="54"/>
      <c r="Y109" s="53"/>
      <c r="AA109" s="54"/>
      <c r="AD109" s="53"/>
      <c r="AE109" s="54"/>
      <c r="AH109" s="53"/>
      <c r="AI109" s="54"/>
      <c r="AJ109" s="54"/>
      <c r="AK109" s="54"/>
      <c r="AL109" s="57"/>
    </row>
    <row r="110" spans="2:38" ht="13">
      <c r="B110" s="45"/>
      <c r="F110" s="53"/>
      <c r="G110" s="54"/>
      <c r="J110" s="53"/>
      <c r="K110" s="54"/>
      <c r="N110" s="53"/>
      <c r="O110" s="54"/>
      <c r="P110" s="55"/>
      <c r="R110" s="53"/>
      <c r="S110" s="45"/>
      <c r="T110" s="45"/>
      <c r="U110" s="54"/>
      <c r="V110" s="54"/>
      <c r="Y110" s="53"/>
      <c r="AA110" s="54"/>
      <c r="AD110" s="53"/>
      <c r="AE110" s="54"/>
      <c r="AH110" s="53"/>
      <c r="AI110" s="54"/>
      <c r="AJ110" s="54"/>
      <c r="AK110" s="54"/>
      <c r="AL110" s="57"/>
    </row>
    <row r="111" spans="2:38" ht="13">
      <c r="B111" s="45"/>
      <c r="F111" s="53"/>
      <c r="G111" s="54"/>
      <c r="J111" s="53"/>
      <c r="K111" s="54"/>
      <c r="N111" s="53"/>
      <c r="O111" s="54"/>
      <c r="P111" s="55"/>
      <c r="R111" s="53"/>
      <c r="S111" s="45"/>
      <c r="T111" s="45"/>
      <c r="U111" s="54"/>
      <c r="V111" s="54"/>
      <c r="Y111" s="53"/>
      <c r="AA111" s="54"/>
      <c r="AD111" s="53"/>
      <c r="AE111" s="54"/>
      <c r="AH111" s="53"/>
      <c r="AI111" s="54"/>
      <c r="AJ111" s="54"/>
      <c r="AK111" s="54"/>
      <c r="AL111" s="57"/>
    </row>
    <row r="112" spans="2:38" ht="13">
      <c r="B112" s="45"/>
      <c r="F112" s="53"/>
      <c r="G112" s="54"/>
      <c r="J112" s="53"/>
      <c r="K112" s="54"/>
      <c r="N112" s="53"/>
      <c r="O112" s="54"/>
      <c r="P112" s="55"/>
      <c r="R112" s="53"/>
      <c r="S112" s="45"/>
      <c r="T112" s="45"/>
      <c r="U112" s="54"/>
      <c r="V112" s="54"/>
      <c r="Y112" s="53"/>
      <c r="AA112" s="54"/>
      <c r="AD112" s="53"/>
      <c r="AE112" s="54"/>
      <c r="AH112" s="53"/>
      <c r="AI112" s="54"/>
      <c r="AJ112" s="54"/>
      <c r="AK112" s="54"/>
      <c r="AL112" s="57"/>
    </row>
    <row r="113" spans="2:38" ht="13">
      <c r="B113" s="45"/>
      <c r="F113" s="53"/>
      <c r="G113" s="54"/>
      <c r="J113" s="53"/>
      <c r="K113" s="54"/>
      <c r="N113" s="53"/>
      <c r="O113" s="54"/>
      <c r="P113" s="55"/>
      <c r="R113" s="53"/>
      <c r="S113" s="45"/>
      <c r="T113" s="45"/>
      <c r="U113" s="54"/>
      <c r="V113" s="54"/>
      <c r="Y113" s="53"/>
      <c r="AA113" s="54"/>
      <c r="AD113" s="53"/>
      <c r="AE113" s="54"/>
      <c r="AH113" s="53"/>
      <c r="AI113" s="54"/>
      <c r="AJ113" s="54"/>
      <c r="AK113" s="54"/>
      <c r="AL113" s="57"/>
    </row>
    <row r="114" spans="2:38" ht="13">
      <c r="B114" s="45"/>
      <c r="F114" s="53"/>
      <c r="G114" s="54"/>
      <c r="J114" s="53"/>
      <c r="K114" s="54"/>
      <c r="N114" s="53"/>
      <c r="O114" s="54"/>
      <c r="P114" s="55"/>
      <c r="R114" s="53"/>
      <c r="S114" s="45"/>
      <c r="T114" s="45"/>
      <c r="U114" s="54"/>
      <c r="V114" s="54"/>
      <c r="Y114" s="53"/>
      <c r="AA114" s="54"/>
      <c r="AD114" s="53"/>
      <c r="AE114" s="54"/>
      <c r="AH114" s="53"/>
      <c r="AI114" s="54"/>
      <c r="AJ114" s="54"/>
      <c r="AK114" s="54"/>
      <c r="AL114" s="57"/>
    </row>
    <row r="115" spans="2:38" ht="13">
      <c r="B115" s="45"/>
      <c r="F115" s="53"/>
      <c r="G115" s="54"/>
      <c r="J115" s="53"/>
      <c r="K115" s="54"/>
      <c r="N115" s="53"/>
      <c r="O115" s="54"/>
      <c r="P115" s="55"/>
      <c r="R115" s="53"/>
      <c r="S115" s="45"/>
      <c r="T115" s="45"/>
      <c r="U115" s="54"/>
      <c r="V115" s="54"/>
      <c r="Y115" s="53"/>
      <c r="AA115" s="54"/>
      <c r="AD115" s="53"/>
      <c r="AE115" s="54"/>
      <c r="AH115" s="53"/>
      <c r="AI115" s="54"/>
      <c r="AJ115" s="54"/>
      <c r="AK115" s="54"/>
      <c r="AL115" s="57"/>
    </row>
    <row r="116" spans="2:38" ht="13">
      <c r="B116" s="45"/>
      <c r="F116" s="53"/>
      <c r="G116" s="54"/>
      <c r="J116" s="53"/>
      <c r="K116" s="54"/>
      <c r="N116" s="53"/>
      <c r="O116" s="54"/>
      <c r="P116" s="55"/>
      <c r="R116" s="53"/>
      <c r="S116" s="45"/>
      <c r="T116" s="45"/>
      <c r="U116" s="54"/>
      <c r="V116" s="54"/>
      <c r="Y116" s="53"/>
      <c r="AA116" s="54"/>
      <c r="AD116" s="53"/>
      <c r="AE116" s="54"/>
      <c r="AH116" s="53"/>
      <c r="AI116" s="54"/>
      <c r="AJ116" s="54"/>
      <c r="AK116" s="54"/>
      <c r="AL116" s="57"/>
    </row>
    <row r="117" spans="2:38" ht="13">
      <c r="B117" s="45"/>
      <c r="F117" s="53"/>
      <c r="G117" s="54"/>
      <c r="J117" s="53"/>
      <c r="K117" s="54"/>
      <c r="N117" s="53"/>
      <c r="O117" s="54"/>
      <c r="P117" s="55"/>
      <c r="R117" s="53"/>
      <c r="S117" s="45"/>
      <c r="T117" s="45"/>
      <c r="U117" s="54"/>
      <c r="V117" s="54"/>
      <c r="Y117" s="53"/>
      <c r="AA117" s="54"/>
      <c r="AD117" s="53"/>
      <c r="AE117" s="54"/>
      <c r="AH117" s="53"/>
      <c r="AI117" s="54"/>
      <c r="AJ117" s="54"/>
      <c r="AK117" s="54"/>
      <c r="AL117" s="57"/>
    </row>
    <row r="118" spans="2:38" ht="13">
      <c r="B118" s="45"/>
      <c r="F118" s="53"/>
      <c r="G118" s="54"/>
      <c r="J118" s="53"/>
      <c r="K118" s="54"/>
      <c r="N118" s="53"/>
      <c r="O118" s="54"/>
      <c r="P118" s="55"/>
      <c r="R118" s="53"/>
      <c r="S118" s="45"/>
      <c r="T118" s="45"/>
      <c r="U118" s="54"/>
      <c r="V118" s="54"/>
      <c r="Y118" s="53"/>
      <c r="AA118" s="54"/>
      <c r="AD118" s="53"/>
      <c r="AE118" s="54"/>
      <c r="AH118" s="53"/>
      <c r="AI118" s="54"/>
      <c r="AJ118" s="54"/>
      <c r="AK118" s="54"/>
      <c r="AL118" s="57"/>
    </row>
    <row r="119" spans="2:38" ht="13">
      <c r="B119" s="45"/>
      <c r="F119" s="53"/>
      <c r="G119" s="54"/>
      <c r="J119" s="53"/>
      <c r="K119" s="54"/>
      <c r="N119" s="53"/>
      <c r="O119" s="54"/>
      <c r="P119" s="55"/>
      <c r="R119" s="53"/>
      <c r="S119" s="45"/>
      <c r="T119" s="45"/>
      <c r="U119" s="54"/>
      <c r="V119" s="54"/>
      <c r="Y119" s="53"/>
      <c r="AA119" s="54"/>
      <c r="AD119" s="53"/>
      <c r="AE119" s="54"/>
      <c r="AH119" s="53"/>
      <c r="AI119" s="54"/>
      <c r="AJ119" s="54"/>
      <c r="AK119" s="54"/>
      <c r="AL119" s="57"/>
    </row>
    <row r="120" spans="2:38" ht="13">
      <c r="B120" s="45"/>
      <c r="F120" s="53"/>
      <c r="G120" s="54"/>
      <c r="J120" s="53"/>
      <c r="K120" s="54"/>
      <c r="N120" s="53"/>
      <c r="O120" s="54"/>
      <c r="P120" s="55"/>
      <c r="R120" s="53"/>
      <c r="S120" s="45"/>
      <c r="T120" s="45"/>
      <c r="U120" s="54"/>
      <c r="V120" s="54"/>
      <c r="Y120" s="53"/>
      <c r="AA120" s="54"/>
      <c r="AD120" s="53"/>
      <c r="AE120" s="54"/>
      <c r="AH120" s="53"/>
      <c r="AI120" s="54"/>
      <c r="AJ120" s="54"/>
      <c r="AK120" s="54"/>
      <c r="AL120" s="57"/>
    </row>
    <row r="121" spans="2:38" ht="13">
      <c r="B121" s="45"/>
      <c r="F121" s="53"/>
      <c r="G121" s="54"/>
      <c r="J121" s="53"/>
      <c r="K121" s="54"/>
      <c r="N121" s="53"/>
      <c r="O121" s="54"/>
      <c r="P121" s="55"/>
      <c r="R121" s="53"/>
      <c r="S121" s="45"/>
      <c r="T121" s="45"/>
      <c r="U121" s="54"/>
      <c r="V121" s="54"/>
      <c r="Y121" s="53"/>
      <c r="AA121" s="54"/>
      <c r="AD121" s="53"/>
      <c r="AE121" s="54"/>
      <c r="AH121" s="53"/>
      <c r="AI121" s="54"/>
      <c r="AJ121" s="54"/>
      <c r="AK121" s="54"/>
      <c r="AL121" s="57"/>
    </row>
    <row r="122" spans="2:38" ht="13">
      <c r="B122" s="45"/>
      <c r="F122" s="53"/>
      <c r="G122" s="54"/>
      <c r="J122" s="53"/>
      <c r="K122" s="54"/>
      <c r="N122" s="53"/>
      <c r="O122" s="54"/>
      <c r="P122" s="55"/>
      <c r="R122" s="53"/>
      <c r="S122" s="45"/>
      <c r="T122" s="45"/>
      <c r="U122" s="54"/>
      <c r="V122" s="54"/>
      <c r="Y122" s="53"/>
      <c r="AA122" s="54"/>
      <c r="AD122" s="53"/>
      <c r="AE122" s="54"/>
      <c r="AH122" s="53"/>
      <c r="AI122" s="54"/>
      <c r="AJ122" s="54"/>
      <c r="AK122" s="54"/>
      <c r="AL122" s="57"/>
    </row>
    <row r="123" spans="2:38" ht="13">
      <c r="B123" s="45"/>
      <c r="F123" s="53"/>
      <c r="G123" s="54"/>
      <c r="J123" s="53"/>
      <c r="K123" s="54"/>
      <c r="N123" s="53"/>
      <c r="O123" s="54"/>
      <c r="P123" s="55"/>
      <c r="R123" s="53"/>
      <c r="S123" s="45"/>
      <c r="T123" s="45"/>
      <c r="U123" s="54"/>
      <c r="V123" s="54"/>
      <c r="Y123" s="53"/>
      <c r="AA123" s="54"/>
      <c r="AD123" s="53"/>
      <c r="AE123" s="54"/>
      <c r="AH123" s="53"/>
      <c r="AI123" s="54"/>
      <c r="AJ123" s="54"/>
      <c r="AK123" s="54"/>
      <c r="AL123" s="57"/>
    </row>
    <row r="124" spans="2:38" ht="13">
      <c r="B124" s="45"/>
      <c r="F124" s="53"/>
      <c r="G124" s="54"/>
      <c r="J124" s="53"/>
      <c r="K124" s="54"/>
      <c r="N124" s="53"/>
      <c r="O124" s="54"/>
      <c r="P124" s="55"/>
      <c r="R124" s="53"/>
      <c r="S124" s="45"/>
      <c r="T124" s="45"/>
      <c r="U124" s="54"/>
      <c r="V124" s="54"/>
      <c r="Y124" s="53"/>
      <c r="AA124" s="54"/>
      <c r="AD124" s="53"/>
      <c r="AE124" s="54"/>
      <c r="AH124" s="53"/>
      <c r="AI124" s="54"/>
      <c r="AJ124" s="54"/>
      <c r="AK124" s="54"/>
      <c r="AL124" s="57"/>
    </row>
    <row r="125" spans="2:38" ht="13">
      <c r="B125" s="45"/>
      <c r="F125" s="53"/>
      <c r="G125" s="54"/>
      <c r="J125" s="53"/>
      <c r="K125" s="54"/>
      <c r="N125" s="53"/>
      <c r="O125" s="54"/>
      <c r="P125" s="55"/>
      <c r="R125" s="53"/>
      <c r="S125" s="45"/>
      <c r="T125" s="45"/>
      <c r="U125" s="54"/>
      <c r="V125" s="54"/>
      <c r="Y125" s="53"/>
      <c r="AA125" s="54"/>
      <c r="AD125" s="53"/>
      <c r="AE125" s="54"/>
      <c r="AH125" s="53"/>
      <c r="AI125" s="54"/>
      <c r="AJ125" s="54"/>
      <c r="AK125" s="54"/>
      <c r="AL125" s="57"/>
    </row>
    <row r="126" spans="2:38" ht="13">
      <c r="B126" s="45"/>
      <c r="F126" s="53"/>
      <c r="G126" s="54"/>
      <c r="J126" s="53"/>
      <c r="K126" s="54"/>
      <c r="N126" s="53"/>
      <c r="O126" s="54"/>
      <c r="P126" s="55"/>
      <c r="R126" s="53"/>
      <c r="S126" s="45"/>
      <c r="T126" s="45"/>
      <c r="U126" s="54"/>
      <c r="V126" s="54"/>
      <c r="Y126" s="53"/>
      <c r="AA126" s="54"/>
      <c r="AD126" s="53"/>
      <c r="AE126" s="54"/>
      <c r="AH126" s="53"/>
      <c r="AI126" s="54"/>
      <c r="AJ126" s="54"/>
      <c r="AK126" s="54"/>
      <c r="AL126" s="57"/>
    </row>
    <row r="127" spans="2:38" ht="13">
      <c r="B127" s="45"/>
      <c r="F127" s="53"/>
      <c r="G127" s="54"/>
      <c r="J127" s="53"/>
      <c r="K127" s="54"/>
      <c r="N127" s="53"/>
      <c r="O127" s="54"/>
      <c r="P127" s="55"/>
      <c r="R127" s="53"/>
      <c r="S127" s="45"/>
      <c r="T127" s="45"/>
      <c r="U127" s="54"/>
      <c r="V127" s="54"/>
      <c r="Y127" s="53"/>
      <c r="AA127" s="54"/>
      <c r="AD127" s="53"/>
      <c r="AE127" s="54"/>
      <c r="AH127" s="53"/>
      <c r="AI127" s="54"/>
      <c r="AJ127" s="54"/>
      <c r="AK127" s="54"/>
      <c r="AL127" s="57"/>
    </row>
    <row r="128" spans="2:38" ht="13">
      <c r="B128" s="45"/>
      <c r="F128" s="53"/>
      <c r="G128" s="54"/>
      <c r="J128" s="53"/>
      <c r="K128" s="54"/>
      <c r="N128" s="53"/>
      <c r="O128" s="54"/>
      <c r="P128" s="55"/>
      <c r="R128" s="53"/>
      <c r="S128" s="45"/>
      <c r="T128" s="45"/>
      <c r="U128" s="54"/>
      <c r="V128" s="54"/>
      <c r="Y128" s="53"/>
      <c r="AA128" s="54"/>
      <c r="AD128" s="53"/>
      <c r="AE128" s="54"/>
      <c r="AH128" s="53"/>
      <c r="AI128" s="54"/>
      <c r="AJ128" s="54"/>
      <c r="AK128" s="54"/>
      <c r="AL128" s="57"/>
    </row>
    <row r="129" spans="2:38" ht="13">
      <c r="B129" s="45"/>
      <c r="F129" s="53"/>
      <c r="G129" s="54"/>
      <c r="J129" s="53"/>
      <c r="K129" s="54"/>
      <c r="N129" s="53"/>
      <c r="O129" s="54"/>
      <c r="P129" s="55"/>
      <c r="R129" s="53"/>
      <c r="S129" s="45"/>
      <c r="T129" s="45"/>
      <c r="U129" s="54"/>
      <c r="V129" s="54"/>
      <c r="Y129" s="53"/>
      <c r="AA129" s="54"/>
      <c r="AD129" s="53"/>
      <c r="AE129" s="54"/>
      <c r="AH129" s="53"/>
      <c r="AI129" s="54"/>
      <c r="AJ129" s="54"/>
      <c r="AK129" s="54"/>
      <c r="AL129" s="57"/>
    </row>
    <row r="130" spans="2:38" ht="13">
      <c r="B130" s="45"/>
      <c r="F130" s="53"/>
      <c r="G130" s="54"/>
      <c r="J130" s="53"/>
      <c r="K130" s="54"/>
      <c r="N130" s="53"/>
      <c r="O130" s="54"/>
      <c r="P130" s="55"/>
      <c r="R130" s="53"/>
      <c r="S130" s="45"/>
      <c r="T130" s="45"/>
      <c r="U130" s="54"/>
      <c r="V130" s="54"/>
      <c r="Y130" s="53"/>
      <c r="AA130" s="54"/>
      <c r="AD130" s="53"/>
      <c r="AE130" s="54"/>
      <c r="AH130" s="53"/>
      <c r="AI130" s="54"/>
      <c r="AJ130" s="54"/>
      <c r="AK130" s="54"/>
      <c r="AL130" s="57"/>
    </row>
    <row r="131" spans="2:38" ht="13">
      <c r="B131" s="45"/>
      <c r="F131" s="53"/>
      <c r="G131" s="54"/>
      <c r="J131" s="53"/>
      <c r="K131" s="54"/>
      <c r="N131" s="53"/>
      <c r="O131" s="54"/>
      <c r="P131" s="55"/>
      <c r="R131" s="53"/>
      <c r="S131" s="45"/>
      <c r="T131" s="45"/>
      <c r="U131" s="54"/>
      <c r="V131" s="54"/>
      <c r="Y131" s="53"/>
      <c r="AA131" s="54"/>
      <c r="AD131" s="53"/>
      <c r="AE131" s="54"/>
      <c r="AH131" s="53"/>
      <c r="AI131" s="54"/>
      <c r="AJ131" s="54"/>
      <c r="AK131" s="54"/>
      <c r="AL131" s="57"/>
    </row>
    <row r="132" spans="2:38" ht="13">
      <c r="B132" s="45"/>
      <c r="F132" s="53"/>
      <c r="G132" s="54"/>
      <c r="J132" s="53"/>
      <c r="K132" s="54"/>
      <c r="N132" s="53"/>
      <c r="O132" s="54"/>
      <c r="P132" s="55"/>
      <c r="R132" s="53"/>
      <c r="S132" s="45"/>
      <c r="T132" s="45"/>
      <c r="U132" s="54"/>
      <c r="V132" s="54"/>
      <c r="Y132" s="53"/>
      <c r="AA132" s="54"/>
      <c r="AD132" s="53"/>
      <c r="AE132" s="54"/>
      <c r="AH132" s="53"/>
      <c r="AI132" s="54"/>
      <c r="AJ132" s="54"/>
      <c r="AK132" s="54"/>
      <c r="AL132" s="57"/>
    </row>
    <row r="133" spans="2:38" ht="13">
      <c r="B133" s="45"/>
      <c r="F133" s="53"/>
      <c r="G133" s="54"/>
      <c r="J133" s="53"/>
      <c r="K133" s="54"/>
      <c r="N133" s="53"/>
      <c r="O133" s="54"/>
      <c r="P133" s="55"/>
      <c r="R133" s="53"/>
      <c r="S133" s="45"/>
      <c r="T133" s="45"/>
      <c r="U133" s="54"/>
      <c r="V133" s="54"/>
      <c r="Y133" s="53"/>
      <c r="AA133" s="54"/>
      <c r="AD133" s="53"/>
      <c r="AE133" s="54"/>
      <c r="AH133" s="53"/>
      <c r="AI133" s="54"/>
      <c r="AJ133" s="54"/>
      <c r="AK133" s="54"/>
      <c r="AL133" s="57"/>
    </row>
    <row r="134" spans="2:38" ht="13">
      <c r="B134" s="45"/>
      <c r="F134" s="53"/>
      <c r="G134" s="54"/>
      <c r="J134" s="53"/>
      <c r="K134" s="54"/>
      <c r="N134" s="53"/>
      <c r="O134" s="54"/>
      <c r="P134" s="55"/>
      <c r="R134" s="53"/>
      <c r="S134" s="45"/>
      <c r="T134" s="45"/>
      <c r="U134" s="54"/>
      <c r="V134" s="54"/>
      <c r="Y134" s="53"/>
      <c r="AA134" s="54"/>
      <c r="AD134" s="53"/>
      <c r="AE134" s="54"/>
      <c r="AH134" s="53"/>
      <c r="AI134" s="54"/>
      <c r="AJ134" s="54"/>
      <c r="AK134" s="54"/>
      <c r="AL134" s="57"/>
    </row>
    <row r="135" spans="2:38" ht="13">
      <c r="B135" s="45"/>
      <c r="F135" s="53"/>
      <c r="G135" s="54"/>
      <c r="J135" s="53"/>
      <c r="K135" s="54"/>
      <c r="N135" s="53"/>
      <c r="O135" s="54"/>
      <c r="P135" s="55"/>
      <c r="R135" s="53"/>
      <c r="S135" s="45"/>
      <c r="T135" s="45"/>
      <c r="U135" s="54"/>
      <c r="V135" s="54"/>
      <c r="Y135" s="53"/>
      <c r="AA135" s="54"/>
      <c r="AD135" s="53"/>
      <c r="AE135" s="54"/>
      <c r="AH135" s="53"/>
      <c r="AI135" s="54"/>
      <c r="AJ135" s="54"/>
      <c r="AK135" s="54"/>
      <c r="AL135" s="57"/>
    </row>
    <row r="136" spans="2:38" ht="13">
      <c r="B136" s="45"/>
      <c r="F136" s="53"/>
      <c r="G136" s="54"/>
      <c r="J136" s="53"/>
      <c r="K136" s="54"/>
      <c r="N136" s="53"/>
      <c r="O136" s="54"/>
      <c r="P136" s="55"/>
      <c r="R136" s="53"/>
      <c r="S136" s="45"/>
      <c r="T136" s="45"/>
      <c r="U136" s="54"/>
      <c r="V136" s="54"/>
      <c r="Y136" s="53"/>
      <c r="AA136" s="54"/>
      <c r="AD136" s="53"/>
      <c r="AE136" s="54"/>
      <c r="AH136" s="53"/>
      <c r="AI136" s="54"/>
      <c r="AJ136" s="54"/>
      <c r="AK136" s="54"/>
      <c r="AL136" s="57"/>
    </row>
    <row r="137" spans="2:38" ht="13">
      <c r="B137" s="45"/>
      <c r="F137" s="53"/>
      <c r="G137" s="54"/>
      <c r="J137" s="53"/>
      <c r="K137" s="54"/>
      <c r="N137" s="53"/>
      <c r="O137" s="54"/>
      <c r="P137" s="55"/>
      <c r="R137" s="53"/>
      <c r="S137" s="45"/>
      <c r="T137" s="45"/>
      <c r="U137" s="54"/>
      <c r="V137" s="54"/>
      <c r="Y137" s="53"/>
      <c r="AA137" s="54"/>
      <c r="AD137" s="53"/>
      <c r="AE137" s="54"/>
      <c r="AH137" s="53"/>
      <c r="AI137" s="54"/>
      <c r="AJ137" s="54"/>
      <c r="AK137" s="54"/>
      <c r="AL137" s="57"/>
    </row>
    <row r="138" spans="2:38" ht="13">
      <c r="B138" s="45"/>
      <c r="F138" s="53"/>
      <c r="G138" s="54"/>
      <c r="J138" s="53"/>
      <c r="K138" s="54"/>
      <c r="N138" s="53"/>
      <c r="O138" s="54"/>
      <c r="P138" s="55"/>
      <c r="R138" s="53"/>
      <c r="S138" s="45"/>
      <c r="T138" s="45"/>
      <c r="U138" s="54"/>
      <c r="V138" s="54"/>
      <c r="Y138" s="53"/>
      <c r="AA138" s="54"/>
      <c r="AD138" s="53"/>
      <c r="AE138" s="54"/>
      <c r="AH138" s="53"/>
      <c r="AI138" s="54"/>
      <c r="AJ138" s="54"/>
      <c r="AK138" s="54"/>
      <c r="AL138" s="57"/>
    </row>
    <row r="139" spans="2:38" ht="13">
      <c r="B139" s="45"/>
      <c r="F139" s="53"/>
      <c r="G139" s="54"/>
      <c r="J139" s="53"/>
      <c r="K139" s="54"/>
      <c r="N139" s="53"/>
      <c r="O139" s="54"/>
      <c r="P139" s="55"/>
      <c r="R139" s="53"/>
      <c r="S139" s="45"/>
      <c r="T139" s="45"/>
      <c r="U139" s="54"/>
      <c r="V139" s="54"/>
      <c r="Y139" s="53"/>
      <c r="AA139" s="54"/>
      <c r="AD139" s="53"/>
      <c r="AE139" s="54"/>
      <c r="AH139" s="53"/>
      <c r="AI139" s="54"/>
      <c r="AJ139" s="54"/>
      <c r="AK139" s="54"/>
      <c r="AL139" s="57"/>
    </row>
    <row r="140" spans="2:38" ht="13">
      <c r="B140" s="45"/>
      <c r="F140" s="53"/>
      <c r="G140" s="54"/>
      <c r="J140" s="53"/>
      <c r="K140" s="54"/>
      <c r="N140" s="53"/>
      <c r="O140" s="54"/>
      <c r="P140" s="55"/>
      <c r="R140" s="53"/>
      <c r="S140" s="45"/>
      <c r="T140" s="45"/>
      <c r="U140" s="54"/>
      <c r="V140" s="54"/>
      <c r="Y140" s="53"/>
      <c r="AA140" s="54"/>
      <c r="AD140" s="53"/>
      <c r="AE140" s="54"/>
      <c r="AH140" s="53"/>
      <c r="AI140" s="54"/>
      <c r="AJ140" s="54"/>
      <c r="AK140" s="54"/>
      <c r="AL140" s="57"/>
    </row>
    <row r="141" spans="2:38" ht="13">
      <c r="B141" s="45"/>
      <c r="F141" s="53"/>
      <c r="G141" s="54"/>
      <c r="J141" s="53"/>
      <c r="K141" s="54"/>
      <c r="N141" s="53"/>
      <c r="O141" s="54"/>
      <c r="P141" s="55"/>
      <c r="R141" s="53"/>
      <c r="S141" s="45"/>
      <c r="T141" s="45"/>
      <c r="U141" s="54"/>
      <c r="V141" s="54"/>
      <c r="Y141" s="53"/>
      <c r="AA141" s="54"/>
      <c r="AD141" s="53"/>
      <c r="AE141" s="54"/>
      <c r="AH141" s="53"/>
      <c r="AI141" s="54"/>
      <c r="AJ141" s="54"/>
      <c r="AK141" s="54"/>
      <c r="AL141" s="57"/>
    </row>
    <row r="142" spans="2:38" ht="13">
      <c r="B142" s="45"/>
      <c r="F142" s="53"/>
      <c r="G142" s="54"/>
      <c r="J142" s="53"/>
      <c r="K142" s="54"/>
      <c r="N142" s="53"/>
      <c r="O142" s="54"/>
      <c r="P142" s="55"/>
      <c r="R142" s="53"/>
      <c r="S142" s="45"/>
      <c r="T142" s="45"/>
      <c r="U142" s="54"/>
      <c r="V142" s="54"/>
      <c r="Y142" s="53"/>
      <c r="AA142" s="54"/>
      <c r="AD142" s="53"/>
      <c r="AE142" s="54"/>
      <c r="AH142" s="53"/>
      <c r="AI142" s="54"/>
      <c r="AJ142" s="54"/>
      <c r="AK142" s="54"/>
      <c r="AL142" s="57"/>
    </row>
    <row r="143" spans="2:38" ht="13">
      <c r="B143" s="45"/>
      <c r="F143" s="53"/>
      <c r="G143" s="54"/>
      <c r="J143" s="53"/>
      <c r="K143" s="54"/>
      <c r="N143" s="53"/>
      <c r="O143" s="54"/>
      <c r="P143" s="55"/>
      <c r="R143" s="53"/>
      <c r="S143" s="45"/>
      <c r="T143" s="45"/>
      <c r="U143" s="54"/>
      <c r="V143" s="54"/>
      <c r="Y143" s="53"/>
      <c r="AA143" s="54"/>
      <c r="AD143" s="53"/>
      <c r="AE143" s="54"/>
      <c r="AH143" s="53"/>
      <c r="AI143" s="54"/>
      <c r="AJ143" s="54"/>
      <c r="AK143" s="54"/>
      <c r="AL143" s="57"/>
    </row>
    <row r="144" spans="2:38" ht="13">
      <c r="B144" s="45"/>
      <c r="F144" s="53"/>
      <c r="G144" s="54"/>
      <c r="J144" s="53"/>
      <c r="K144" s="54"/>
      <c r="N144" s="53"/>
      <c r="O144" s="54"/>
      <c r="P144" s="55"/>
      <c r="R144" s="53"/>
      <c r="S144" s="45"/>
      <c r="T144" s="45"/>
      <c r="U144" s="54"/>
      <c r="V144" s="54"/>
      <c r="Y144" s="53"/>
      <c r="AA144" s="54"/>
      <c r="AD144" s="53"/>
      <c r="AE144" s="54"/>
      <c r="AH144" s="53"/>
      <c r="AI144" s="54"/>
      <c r="AJ144" s="54"/>
      <c r="AK144" s="54"/>
      <c r="AL144" s="57"/>
    </row>
    <row r="145" spans="2:38" ht="13">
      <c r="B145" s="45"/>
      <c r="F145" s="53"/>
      <c r="G145" s="54"/>
      <c r="J145" s="53"/>
      <c r="K145" s="54"/>
      <c r="N145" s="53"/>
      <c r="O145" s="54"/>
      <c r="P145" s="55"/>
      <c r="R145" s="53"/>
      <c r="S145" s="45"/>
      <c r="T145" s="45"/>
      <c r="U145" s="54"/>
      <c r="V145" s="54"/>
      <c r="Y145" s="53"/>
      <c r="AA145" s="54"/>
      <c r="AD145" s="53"/>
      <c r="AE145" s="54"/>
      <c r="AH145" s="53"/>
      <c r="AI145" s="54"/>
      <c r="AJ145" s="54"/>
      <c r="AK145" s="54"/>
      <c r="AL145" s="57"/>
    </row>
    <row r="146" spans="2:38" ht="13">
      <c r="B146" s="45"/>
      <c r="F146" s="53"/>
      <c r="G146" s="54"/>
      <c r="J146" s="53"/>
      <c r="K146" s="54"/>
      <c r="N146" s="53"/>
      <c r="O146" s="54"/>
      <c r="P146" s="55"/>
      <c r="R146" s="53"/>
      <c r="S146" s="45"/>
      <c r="T146" s="45"/>
      <c r="U146" s="54"/>
      <c r="V146" s="54"/>
      <c r="Y146" s="53"/>
      <c r="AA146" s="54"/>
      <c r="AD146" s="53"/>
      <c r="AE146" s="54"/>
      <c r="AH146" s="53"/>
      <c r="AI146" s="54"/>
      <c r="AJ146" s="54"/>
      <c r="AK146" s="54"/>
      <c r="AL146" s="57"/>
    </row>
    <row r="147" spans="2:38" ht="13">
      <c r="B147" s="45"/>
      <c r="F147" s="53"/>
      <c r="G147" s="54"/>
      <c r="J147" s="53"/>
      <c r="K147" s="54"/>
      <c r="N147" s="53"/>
      <c r="O147" s="54"/>
      <c r="P147" s="55"/>
      <c r="R147" s="53"/>
      <c r="S147" s="45"/>
      <c r="T147" s="45"/>
      <c r="U147" s="54"/>
      <c r="V147" s="54"/>
      <c r="Y147" s="53"/>
      <c r="AA147" s="54"/>
      <c r="AD147" s="53"/>
      <c r="AE147" s="54"/>
      <c r="AH147" s="53"/>
      <c r="AI147" s="54"/>
      <c r="AJ147" s="54"/>
      <c r="AK147" s="54"/>
      <c r="AL147" s="57"/>
    </row>
    <row r="148" spans="2:38" ht="13">
      <c r="B148" s="45"/>
      <c r="F148" s="53"/>
      <c r="G148" s="54"/>
      <c r="J148" s="53"/>
      <c r="K148" s="54"/>
      <c r="N148" s="53"/>
      <c r="O148" s="54"/>
      <c r="P148" s="55"/>
      <c r="R148" s="53"/>
      <c r="S148" s="45"/>
      <c r="T148" s="45"/>
      <c r="U148" s="54"/>
      <c r="V148" s="54"/>
      <c r="Y148" s="53"/>
      <c r="AA148" s="54"/>
      <c r="AD148" s="53"/>
      <c r="AE148" s="54"/>
      <c r="AH148" s="53"/>
      <c r="AI148" s="54"/>
      <c r="AJ148" s="54"/>
      <c r="AK148" s="54"/>
      <c r="AL148" s="57"/>
    </row>
    <row r="149" spans="2:38" ht="13">
      <c r="B149" s="45"/>
      <c r="F149" s="53"/>
      <c r="G149" s="54"/>
      <c r="J149" s="53"/>
      <c r="K149" s="54"/>
      <c r="N149" s="53"/>
      <c r="O149" s="54"/>
      <c r="P149" s="55"/>
      <c r="R149" s="53"/>
      <c r="S149" s="45"/>
      <c r="T149" s="45"/>
      <c r="U149" s="54"/>
      <c r="V149" s="54"/>
      <c r="Y149" s="53"/>
      <c r="AA149" s="54"/>
      <c r="AD149" s="53"/>
      <c r="AE149" s="54"/>
      <c r="AH149" s="53"/>
      <c r="AI149" s="54"/>
      <c r="AJ149" s="54"/>
      <c r="AK149" s="54"/>
      <c r="AL149" s="57"/>
    </row>
    <row r="150" spans="2:38" ht="13">
      <c r="B150" s="45"/>
      <c r="F150" s="53"/>
      <c r="G150" s="54"/>
      <c r="J150" s="53"/>
      <c r="K150" s="54"/>
      <c r="N150" s="53"/>
      <c r="O150" s="54"/>
      <c r="P150" s="55"/>
      <c r="R150" s="53"/>
      <c r="S150" s="45"/>
      <c r="T150" s="45"/>
      <c r="U150" s="54"/>
      <c r="V150" s="54"/>
      <c r="Y150" s="53"/>
      <c r="AA150" s="54"/>
      <c r="AD150" s="53"/>
      <c r="AE150" s="54"/>
      <c r="AH150" s="53"/>
      <c r="AI150" s="54"/>
      <c r="AJ150" s="54"/>
      <c r="AK150" s="54"/>
      <c r="AL150" s="57"/>
    </row>
    <row r="151" spans="2:38" ht="13">
      <c r="B151" s="45"/>
      <c r="F151" s="53"/>
      <c r="G151" s="54"/>
      <c r="J151" s="53"/>
      <c r="K151" s="54"/>
      <c r="N151" s="53"/>
      <c r="O151" s="54"/>
      <c r="P151" s="55"/>
      <c r="R151" s="53"/>
      <c r="S151" s="45"/>
      <c r="T151" s="45"/>
      <c r="U151" s="54"/>
      <c r="V151" s="54"/>
      <c r="Y151" s="53"/>
      <c r="AA151" s="54"/>
      <c r="AD151" s="53"/>
      <c r="AE151" s="54"/>
      <c r="AH151" s="53"/>
      <c r="AI151" s="54"/>
      <c r="AJ151" s="54"/>
      <c r="AK151" s="54"/>
      <c r="AL151" s="57"/>
    </row>
    <row r="152" spans="2:38" ht="13">
      <c r="B152" s="45"/>
      <c r="F152" s="53"/>
      <c r="G152" s="54"/>
      <c r="J152" s="53"/>
      <c r="K152" s="54"/>
      <c r="N152" s="53"/>
      <c r="O152" s="54"/>
      <c r="P152" s="55"/>
      <c r="R152" s="53"/>
      <c r="S152" s="45"/>
      <c r="T152" s="45"/>
      <c r="U152" s="54"/>
      <c r="V152" s="54"/>
      <c r="Y152" s="53"/>
      <c r="AA152" s="54"/>
      <c r="AD152" s="53"/>
      <c r="AE152" s="54"/>
      <c r="AH152" s="53"/>
      <c r="AI152" s="54"/>
      <c r="AJ152" s="54"/>
      <c r="AK152" s="54"/>
      <c r="AL152" s="57"/>
    </row>
    <row r="153" spans="2:38" ht="13">
      <c r="B153" s="45"/>
      <c r="F153" s="53"/>
      <c r="G153" s="54"/>
      <c r="J153" s="53"/>
      <c r="K153" s="54"/>
      <c r="N153" s="53"/>
      <c r="O153" s="54"/>
      <c r="P153" s="55"/>
      <c r="R153" s="53"/>
      <c r="S153" s="45"/>
      <c r="T153" s="45"/>
      <c r="U153" s="54"/>
      <c r="V153" s="54"/>
      <c r="Y153" s="53"/>
      <c r="AA153" s="54"/>
      <c r="AD153" s="53"/>
      <c r="AE153" s="54"/>
      <c r="AH153" s="53"/>
      <c r="AI153" s="54"/>
      <c r="AJ153" s="54"/>
      <c r="AK153" s="54"/>
      <c r="AL153" s="57"/>
    </row>
    <row r="154" spans="2:38" ht="13">
      <c r="B154" s="45"/>
      <c r="F154" s="53"/>
      <c r="G154" s="54"/>
      <c r="J154" s="53"/>
      <c r="K154" s="54"/>
      <c r="N154" s="53"/>
      <c r="O154" s="54"/>
      <c r="P154" s="55"/>
      <c r="R154" s="53"/>
      <c r="S154" s="45"/>
      <c r="T154" s="45"/>
      <c r="U154" s="54"/>
      <c r="V154" s="54"/>
      <c r="Y154" s="53"/>
      <c r="AA154" s="54"/>
      <c r="AD154" s="53"/>
      <c r="AE154" s="54"/>
      <c r="AH154" s="53"/>
      <c r="AI154" s="54"/>
      <c r="AJ154" s="54"/>
      <c r="AK154" s="54"/>
      <c r="AL154" s="57"/>
    </row>
    <row r="155" spans="2:38" ht="13">
      <c r="B155" s="45"/>
      <c r="F155" s="53"/>
      <c r="G155" s="54"/>
      <c r="J155" s="53"/>
      <c r="K155" s="54"/>
      <c r="N155" s="53"/>
      <c r="O155" s="54"/>
      <c r="P155" s="55"/>
      <c r="R155" s="53"/>
      <c r="S155" s="45"/>
      <c r="T155" s="45"/>
      <c r="U155" s="54"/>
      <c r="V155" s="54"/>
      <c r="Y155" s="53"/>
      <c r="AA155" s="54"/>
      <c r="AD155" s="53"/>
      <c r="AE155" s="54"/>
      <c r="AH155" s="53"/>
      <c r="AI155" s="54"/>
      <c r="AJ155" s="54"/>
      <c r="AK155" s="54"/>
      <c r="AL155" s="57"/>
    </row>
    <row r="156" spans="2:38" ht="13">
      <c r="B156" s="45"/>
      <c r="F156" s="53"/>
      <c r="G156" s="54"/>
      <c r="J156" s="53"/>
      <c r="K156" s="54"/>
      <c r="N156" s="53"/>
      <c r="O156" s="54"/>
      <c r="P156" s="55"/>
      <c r="R156" s="53"/>
      <c r="S156" s="45"/>
      <c r="T156" s="45"/>
      <c r="U156" s="54"/>
      <c r="V156" s="54"/>
      <c r="Y156" s="53"/>
      <c r="AA156" s="54"/>
      <c r="AD156" s="53"/>
      <c r="AE156" s="54"/>
      <c r="AH156" s="53"/>
      <c r="AI156" s="54"/>
      <c r="AJ156" s="54"/>
      <c r="AK156" s="54"/>
      <c r="AL156" s="57"/>
    </row>
    <row r="157" spans="2:38" ht="13">
      <c r="B157" s="45"/>
      <c r="F157" s="53"/>
      <c r="G157" s="54"/>
      <c r="J157" s="53"/>
      <c r="K157" s="54"/>
      <c r="N157" s="53"/>
      <c r="O157" s="54"/>
      <c r="P157" s="55"/>
      <c r="R157" s="53"/>
      <c r="S157" s="45"/>
      <c r="T157" s="45"/>
      <c r="U157" s="54"/>
      <c r="V157" s="54"/>
      <c r="Y157" s="53"/>
      <c r="AA157" s="54"/>
      <c r="AD157" s="53"/>
      <c r="AE157" s="54"/>
      <c r="AH157" s="53"/>
      <c r="AI157" s="54"/>
      <c r="AJ157" s="54"/>
      <c r="AK157" s="54"/>
      <c r="AL157" s="57"/>
    </row>
    <row r="158" spans="2:38" ht="13">
      <c r="B158" s="45"/>
      <c r="F158" s="53"/>
      <c r="G158" s="54"/>
      <c r="J158" s="53"/>
      <c r="K158" s="54"/>
      <c r="N158" s="53"/>
      <c r="O158" s="54"/>
      <c r="P158" s="55"/>
      <c r="R158" s="53"/>
      <c r="S158" s="45"/>
      <c r="T158" s="45"/>
      <c r="U158" s="54"/>
      <c r="V158" s="54"/>
      <c r="Y158" s="53"/>
      <c r="AA158" s="54"/>
      <c r="AD158" s="53"/>
      <c r="AE158" s="54"/>
      <c r="AH158" s="53"/>
      <c r="AI158" s="54"/>
      <c r="AJ158" s="54"/>
      <c r="AK158" s="54"/>
      <c r="AL158" s="57"/>
    </row>
    <row r="159" spans="2:38" ht="13">
      <c r="B159" s="45"/>
      <c r="F159" s="53"/>
      <c r="G159" s="54"/>
      <c r="J159" s="53"/>
      <c r="K159" s="54"/>
      <c r="N159" s="53"/>
      <c r="O159" s="54"/>
      <c r="P159" s="55"/>
      <c r="R159" s="53"/>
      <c r="S159" s="45"/>
      <c r="T159" s="45"/>
      <c r="U159" s="54"/>
      <c r="V159" s="54"/>
      <c r="Y159" s="53"/>
      <c r="AA159" s="54"/>
      <c r="AD159" s="53"/>
      <c r="AE159" s="54"/>
      <c r="AH159" s="53"/>
      <c r="AI159" s="54"/>
      <c r="AJ159" s="54"/>
      <c r="AK159" s="54"/>
      <c r="AL159" s="57"/>
    </row>
    <row r="160" spans="2:38" ht="13">
      <c r="B160" s="45"/>
      <c r="F160" s="53"/>
      <c r="G160" s="54"/>
      <c r="J160" s="53"/>
      <c r="K160" s="54"/>
      <c r="N160" s="53"/>
      <c r="O160" s="54"/>
      <c r="P160" s="55"/>
      <c r="R160" s="53"/>
      <c r="S160" s="45"/>
      <c r="T160" s="45"/>
      <c r="U160" s="54"/>
      <c r="V160" s="54"/>
      <c r="Y160" s="53"/>
      <c r="AA160" s="54"/>
      <c r="AD160" s="53"/>
      <c r="AE160" s="54"/>
      <c r="AH160" s="53"/>
      <c r="AI160" s="54"/>
      <c r="AJ160" s="54"/>
      <c r="AK160" s="54"/>
      <c r="AL160" s="57"/>
    </row>
    <row r="161" spans="2:38" ht="13">
      <c r="B161" s="45"/>
      <c r="F161" s="53"/>
      <c r="G161" s="54"/>
      <c r="J161" s="53"/>
      <c r="K161" s="54"/>
      <c r="N161" s="53"/>
      <c r="O161" s="54"/>
      <c r="P161" s="55"/>
      <c r="R161" s="53"/>
      <c r="S161" s="45"/>
      <c r="T161" s="45"/>
      <c r="U161" s="54"/>
      <c r="V161" s="54"/>
      <c r="Y161" s="53"/>
      <c r="AA161" s="54"/>
      <c r="AD161" s="53"/>
      <c r="AE161" s="54"/>
      <c r="AH161" s="53"/>
      <c r="AI161" s="54"/>
      <c r="AJ161" s="54"/>
      <c r="AK161" s="54"/>
      <c r="AL161" s="57"/>
    </row>
    <row r="162" spans="2:38" ht="13">
      <c r="B162" s="45"/>
      <c r="F162" s="53"/>
      <c r="G162" s="54"/>
      <c r="J162" s="53"/>
      <c r="K162" s="54"/>
      <c r="N162" s="53"/>
      <c r="O162" s="54"/>
      <c r="P162" s="55"/>
      <c r="R162" s="53"/>
      <c r="S162" s="45"/>
      <c r="T162" s="45"/>
      <c r="U162" s="54"/>
      <c r="V162" s="54"/>
      <c r="Y162" s="53"/>
      <c r="AA162" s="54"/>
      <c r="AD162" s="53"/>
      <c r="AE162" s="54"/>
      <c r="AH162" s="53"/>
      <c r="AI162" s="54"/>
      <c r="AJ162" s="54"/>
      <c r="AK162" s="54"/>
      <c r="AL162" s="57"/>
    </row>
    <row r="163" spans="2:38" ht="13">
      <c r="B163" s="45"/>
      <c r="F163" s="53"/>
      <c r="G163" s="54"/>
      <c r="J163" s="53"/>
      <c r="K163" s="54"/>
      <c r="N163" s="53"/>
      <c r="O163" s="54"/>
      <c r="P163" s="55"/>
      <c r="R163" s="53"/>
      <c r="S163" s="45"/>
      <c r="T163" s="45"/>
      <c r="U163" s="54"/>
      <c r="V163" s="54"/>
      <c r="Y163" s="53"/>
      <c r="AA163" s="54"/>
      <c r="AD163" s="53"/>
      <c r="AE163" s="54"/>
      <c r="AH163" s="53"/>
      <c r="AI163" s="54"/>
      <c r="AJ163" s="54"/>
      <c r="AK163" s="54"/>
      <c r="AL163" s="57"/>
    </row>
    <row r="164" spans="2:38" ht="13">
      <c r="B164" s="45"/>
      <c r="F164" s="53"/>
      <c r="G164" s="54"/>
      <c r="J164" s="53"/>
      <c r="K164" s="54"/>
      <c r="N164" s="53"/>
      <c r="O164" s="54"/>
      <c r="P164" s="55"/>
      <c r="R164" s="53"/>
      <c r="S164" s="45"/>
      <c r="T164" s="45"/>
      <c r="U164" s="54"/>
      <c r="V164" s="54"/>
      <c r="Y164" s="53"/>
      <c r="AA164" s="54"/>
      <c r="AD164" s="53"/>
      <c r="AE164" s="54"/>
      <c r="AH164" s="53"/>
      <c r="AI164" s="54"/>
      <c r="AJ164" s="54"/>
      <c r="AK164" s="54"/>
      <c r="AL164" s="57"/>
    </row>
    <row r="165" spans="2:38" ht="13">
      <c r="B165" s="45"/>
      <c r="F165" s="53"/>
      <c r="G165" s="54"/>
      <c r="J165" s="53"/>
      <c r="K165" s="54"/>
      <c r="N165" s="53"/>
      <c r="O165" s="54"/>
      <c r="P165" s="55"/>
      <c r="R165" s="53"/>
      <c r="S165" s="45"/>
      <c r="T165" s="45"/>
      <c r="U165" s="54"/>
      <c r="V165" s="54"/>
      <c r="Y165" s="53"/>
      <c r="AA165" s="54"/>
      <c r="AD165" s="53"/>
      <c r="AE165" s="54"/>
      <c r="AH165" s="53"/>
      <c r="AI165" s="54"/>
      <c r="AJ165" s="54"/>
      <c r="AK165" s="54"/>
      <c r="AL165" s="57"/>
    </row>
    <row r="166" spans="2:38" ht="13">
      <c r="B166" s="45"/>
      <c r="F166" s="53"/>
      <c r="G166" s="54"/>
      <c r="J166" s="53"/>
      <c r="K166" s="54"/>
      <c r="N166" s="53"/>
      <c r="O166" s="54"/>
      <c r="P166" s="55"/>
      <c r="R166" s="53"/>
      <c r="S166" s="45"/>
      <c r="T166" s="45"/>
      <c r="U166" s="54"/>
      <c r="V166" s="54"/>
      <c r="Y166" s="53"/>
      <c r="AA166" s="54"/>
      <c r="AD166" s="53"/>
      <c r="AE166" s="54"/>
      <c r="AH166" s="53"/>
      <c r="AI166" s="54"/>
      <c r="AJ166" s="54"/>
      <c r="AK166" s="54"/>
      <c r="AL166" s="57"/>
    </row>
    <row r="167" spans="2:38" ht="13">
      <c r="B167" s="45"/>
      <c r="F167" s="53"/>
      <c r="G167" s="54"/>
      <c r="J167" s="53"/>
      <c r="K167" s="54"/>
      <c r="N167" s="53"/>
      <c r="O167" s="54"/>
      <c r="P167" s="55"/>
      <c r="R167" s="53"/>
      <c r="S167" s="45"/>
      <c r="T167" s="45"/>
      <c r="U167" s="54"/>
      <c r="V167" s="54"/>
      <c r="Y167" s="53"/>
      <c r="AA167" s="54"/>
      <c r="AD167" s="53"/>
      <c r="AE167" s="54"/>
      <c r="AH167" s="53"/>
      <c r="AI167" s="54"/>
      <c r="AJ167" s="54"/>
      <c r="AK167" s="54"/>
      <c r="AL167" s="57"/>
    </row>
    <row r="168" spans="2:38" ht="13">
      <c r="B168" s="45"/>
      <c r="F168" s="53"/>
      <c r="G168" s="54"/>
      <c r="J168" s="53"/>
      <c r="K168" s="54"/>
      <c r="N168" s="53"/>
      <c r="O168" s="54"/>
      <c r="P168" s="55"/>
      <c r="R168" s="53"/>
      <c r="S168" s="45"/>
      <c r="T168" s="45"/>
      <c r="U168" s="54"/>
      <c r="V168" s="54"/>
      <c r="Y168" s="53"/>
      <c r="AA168" s="54"/>
      <c r="AD168" s="53"/>
      <c r="AE168" s="54"/>
      <c r="AH168" s="53"/>
      <c r="AI168" s="54"/>
      <c r="AJ168" s="54"/>
      <c r="AK168" s="54"/>
      <c r="AL168" s="57"/>
    </row>
    <row r="169" spans="2:38" ht="13">
      <c r="B169" s="45"/>
      <c r="F169" s="53"/>
      <c r="G169" s="54"/>
      <c r="J169" s="53"/>
      <c r="K169" s="54"/>
      <c r="N169" s="53"/>
      <c r="O169" s="54"/>
      <c r="P169" s="55"/>
      <c r="R169" s="53"/>
      <c r="S169" s="45"/>
      <c r="T169" s="45"/>
      <c r="U169" s="54"/>
      <c r="V169" s="54"/>
      <c r="Y169" s="53"/>
      <c r="AA169" s="54"/>
      <c r="AD169" s="53"/>
      <c r="AE169" s="54"/>
      <c r="AH169" s="53"/>
      <c r="AI169" s="54"/>
      <c r="AJ169" s="54"/>
      <c r="AK169" s="54"/>
      <c r="AL169" s="57"/>
    </row>
    <row r="170" spans="2:38" ht="13">
      <c r="B170" s="45"/>
      <c r="F170" s="53"/>
      <c r="G170" s="54"/>
      <c r="J170" s="53"/>
      <c r="K170" s="54"/>
      <c r="N170" s="53"/>
      <c r="O170" s="54"/>
      <c r="P170" s="55"/>
      <c r="R170" s="53"/>
      <c r="S170" s="45"/>
      <c r="T170" s="45"/>
      <c r="U170" s="54"/>
      <c r="V170" s="54"/>
      <c r="Y170" s="53"/>
      <c r="AA170" s="54"/>
      <c r="AD170" s="53"/>
      <c r="AE170" s="54"/>
      <c r="AH170" s="53"/>
      <c r="AI170" s="54"/>
      <c r="AJ170" s="54"/>
      <c r="AK170" s="54"/>
      <c r="AL170" s="57"/>
    </row>
    <row r="171" spans="2:38" ht="13">
      <c r="B171" s="45"/>
      <c r="F171" s="53"/>
      <c r="G171" s="54"/>
      <c r="J171" s="53"/>
      <c r="K171" s="54"/>
      <c r="N171" s="53"/>
      <c r="O171" s="54"/>
      <c r="P171" s="55"/>
      <c r="R171" s="53"/>
      <c r="S171" s="45"/>
      <c r="T171" s="45"/>
      <c r="U171" s="54"/>
      <c r="V171" s="54"/>
      <c r="Y171" s="53"/>
      <c r="AA171" s="54"/>
      <c r="AD171" s="53"/>
      <c r="AE171" s="54"/>
      <c r="AH171" s="53"/>
      <c r="AI171" s="54"/>
      <c r="AJ171" s="54"/>
      <c r="AK171" s="54"/>
      <c r="AL171" s="57"/>
    </row>
    <row r="172" spans="2:38" ht="13">
      <c r="B172" s="45"/>
      <c r="F172" s="53"/>
      <c r="G172" s="54"/>
      <c r="J172" s="53"/>
      <c r="K172" s="54"/>
      <c r="N172" s="53"/>
      <c r="O172" s="54"/>
      <c r="P172" s="55"/>
      <c r="R172" s="53"/>
      <c r="S172" s="45"/>
      <c r="T172" s="45"/>
      <c r="U172" s="54"/>
      <c r="V172" s="54"/>
      <c r="Y172" s="53"/>
      <c r="AA172" s="54"/>
      <c r="AD172" s="53"/>
      <c r="AE172" s="54"/>
      <c r="AH172" s="53"/>
      <c r="AI172" s="54"/>
      <c r="AJ172" s="54"/>
      <c r="AK172" s="54"/>
      <c r="AL172" s="57"/>
    </row>
    <row r="173" spans="2:38" ht="13">
      <c r="B173" s="45"/>
      <c r="F173" s="53"/>
      <c r="G173" s="54"/>
      <c r="J173" s="53"/>
      <c r="K173" s="54"/>
      <c r="N173" s="53"/>
      <c r="O173" s="54"/>
      <c r="P173" s="55"/>
      <c r="R173" s="53"/>
      <c r="S173" s="45"/>
      <c r="T173" s="45"/>
      <c r="U173" s="54"/>
      <c r="V173" s="54"/>
      <c r="Y173" s="53"/>
      <c r="AA173" s="54"/>
      <c r="AD173" s="53"/>
      <c r="AE173" s="54"/>
      <c r="AH173" s="53"/>
      <c r="AI173" s="54"/>
      <c r="AJ173" s="54"/>
      <c r="AK173" s="54"/>
      <c r="AL173" s="57"/>
    </row>
    <row r="174" spans="2:38" ht="13">
      <c r="B174" s="45"/>
      <c r="F174" s="53"/>
      <c r="G174" s="54"/>
      <c r="J174" s="53"/>
      <c r="K174" s="54"/>
      <c r="N174" s="53"/>
      <c r="O174" s="54"/>
      <c r="P174" s="55"/>
      <c r="R174" s="53"/>
      <c r="S174" s="45"/>
      <c r="T174" s="45"/>
      <c r="U174" s="54"/>
      <c r="V174" s="54"/>
      <c r="Y174" s="53"/>
      <c r="AA174" s="54"/>
      <c r="AD174" s="53"/>
      <c r="AE174" s="54"/>
      <c r="AH174" s="53"/>
      <c r="AI174" s="54"/>
      <c r="AJ174" s="54"/>
      <c r="AK174" s="54"/>
      <c r="AL174" s="57"/>
    </row>
    <row r="175" spans="2:38" ht="13">
      <c r="B175" s="45"/>
      <c r="F175" s="53"/>
      <c r="G175" s="54"/>
      <c r="J175" s="53"/>
      <c r="K175" s="54"/>
      <c r="N175" s="53"/>
      <c r="O175" s="54"/>
      <c r="P175" s="55"/>
      <c r="R175" s="53"/>
      <c r="S175" s="45"/>
      <c r="T175" s="45"/>
      <c r="U175" s="54"/>
      <c r="V175" s="54"/>
      <c r="Y175" s="53"/>
      <c r="AA175" s="54"/>
      <c r="AD175" s="53"/>
      <c r="AE175" s="54"/>
      <c r="AH175" s="53"/>
      <c r="AI175" s="54"/>
      <c r="AJ175" s="54"/>
      <c r="AK175" s="54"/>
      <c r="AL175" s="57"/>
    </row>
    <row r="176" spans="2:38" ht="13">
      <c r="B176" s="45"/>
      <c r="F176" s="53"/>
      <c r="G176" s="54"/>
      <c r="J176" s="53"/>
      <c r="K176" s="54"/>
      <c r="N176" s="53"/>
      <c r="O176" s="54"/>
      <c r="P176" s="55"/>
      <c r="R176" s="53"/>
      <c r="S176" s="45"/>
      <c r="T176" s="45"/>
      <c r="U176" s="54"/>
      <c r="V176" s="54"/>
      <c r="Y176" s="53"/>
      <c r="AA176" s="54"/>
      <c r="AD176" s="53"/>
      <c r="AE176" s="54"/>
      <c r="AH176" s="53"/>
      <c r="AI176" s="54"/>
      <c r="AJ176" s="54"/>
      <c r="AK176" s="54"/>
      <c r="AL176" s="57"/>
    </row>
    <row r="177" spans="2:38" ht="13">
      <c r="B177" s="45"/>
      <c r="F177" s="53"/>
      <c r="G177" s="54"/>
      <c r="J177" s="53"/>
      <c r="K177" s="54"/>
      <c r="N177" s="53"/>
      <c r="O177" s="54"/>
      <c r="P177" s="55"/>
      <c r="R177" s="53"/>
      <c r="S177" s="45"/>
      <c r="T177" s="45"/>
      <c r="U177" s="54"/>
      <c r="V177" s="54"/>
      <c r="Y177" s="53"/>
      <c r="AA177" s="54"/>
      <c r="AD177" s="53"/>
      <c r="AE177" s="54"/>
      <c r="AH177" s="53"/>
      <c r="AI177" s="54"/>
      <c r="AJ177" s="54"/>
      <c r="AK177" s="54"/>
      <c r="AL177" s="57"/>
    </row>
    <row r="178" spans="2:38" ht="13">
      <c r="B178" s="45"/>
      <c r="F178" s="53"/>
      <c r="G178" s="54"/>
      <c r="J178" s="53"/>
      <c r="K178" s="54"/>
      <c r="N178" s="53"/>
      <c r="O178" s="54"/>
      <c r="P178" s="55"/>
      <c r="R178" s="53"/>
      <c r="S178" s="45"/>
      <c r="T178" s="45"/>
      <c r="U178" s="54"/>
      <c r="V178" s="54"/>
      <c r="Y178" s="53"/>
      <c r="AA178" s="54"/>
      <c r="AD178" s="53"/>
      <c r="AE178" s="54"/>
      <c r="AH178" s="53"/>
      <c r="AI178" s="54"/>
      <c r="AJ178" s="54"/>
      <c r="AK178" s="54"/>
      <c r="AL178" s="57"/>
    </row>
    <row r="179" spans="2:38" ht="13">
      <c r="B179" s="45"/>
      <c r="F179" s="53"/>
      <c r="G179" s="54"/>
      <c r="J179" s="53"/>
      <c r="K179" s="54"/>
      <c r="N179" s="53"/>
      <c r="O179" s="54"/>
      <c r="P179" s="55"/>
      <c r="R179" s="53"/>
      <c r="S179" s="45"/>
      <c r="T179" s="45"/>
      <c r="U179" s="54"/>
      <c r="V179" s="54"/>
      <c r="Y179" s="53"/>
      <c r="AA179" s="54"/>
      <c r="AD179" s="53"/>
      <c r="AE179" s="54"/>
      <c r="AH179" s="53"/>
      <c r="AI179" s="54"/>
      <c r="AJ179" s="54"/>
      <c r="AK179" s="54"/>
      <c r="AL179" s="57"/>
    </row>
    <row r="180" spans="2:38" ht="13">
      <c r="B180" s="45"/>
      <c r="F180" s="53"/>
      <c r="G180" s="54"/>
      <c r="J180" s="53"/>
      <c r="K180" s="54"/>
      <c r="N180" s="53"/>
      <c r="O180" s="54"/>
      <c r="P180" s="55"/>
      <c r="R180" s="53"/>
      <c r="S180" s="45"/>
      <c r="T180" s="45"/>
      <c r="U180" s="54"/>
      <c r="V180" s="54"/>
      <c r="Y180" s="53"/>
      <c r="AA180" s="54"/>
      <c r="AD180" s="53"/>
      <c r="AE180" s="54"/>
      <c r="AH180" s="53"/>
      <c r="AI180" s="54"/>
      <c r="AJ180" s="54"/>
      <c r="AK180" s="54"/>
      <c r="AL180" s="57"/>
    </row>
    <row r="181" spans="2:38" ht="13">
      <c r="B181" s="45"/>
      <c r="F181" s="53"/>
      <c r="G181" s="54"/>
      <c r="J181" s="53"/>
      <c r="K181" s="54"/>
      <c r="N181" s="53"/>
      <c r="O181" s="54"/>
      <c r="P181" s="55"/>
      <c r="R181" s="53"/>
      <c r="S181" s="45"/>
      <c r="T181" s="45"/>
      <c r="U181" s="54"/>
      <c r="V181" s="54"/>
      <c r="Y181" s="53"/>
      <c r="AA181" s="54"/>
      <c r="AD181" s="53"/>
      <c r="AE181" s="54"/>
      <c r="AH181" s="53"/>
      <c r="AI181" s="54"/>
      <c r="AJ181" s="54"/>
      <c r="AK181" s="54"/>
      <c r="AL181" s="57"/>
    </row>
    <row r="182" spans="2:38" ht="13">
      <c r="B182" s="45"/>
      <c r="F182" s="53"/>
      <c r="G182" s="54"/>
      <c r="J182" s="53"/>
      <c r="K182" s="54"/>
      <c r="N182" s="53"/>
      <c r="O182" s="54"/>
      <c r="P182" s="55"/>
      <c r="R182" s="53"/>
      <c r="S182" s="45"/>
      <c r="T182" s="45"/>
      <c r="U182" s="54"/>
      <c r="V182" s="54"/>
      <c r="Y182" s="53"/>
      <c r="AA182" s="54"/>
      <c r="AD182" s="53"/>
      <c r="AE182" s="54"/>
      <c r="AH182" s="53"/>
      <c r="AI182" s="54"/>
      <c r="AJ182" s="54"/>
      <c r="AK182" s="54"/>
      <c r="AL182" s="57"/>
    </row>
    <row r="183" spans="2:38" ht="13">
      <c r="B183" s="45"/>
      <c r="F183" s="53"/>
      <c r="G183" s="54"/>
      <c r="J183" s="53"/>
      <c r="K183" s="54"/>
      <c r="N183" s="53"/>
      <c r="O183" s="54"/>
      <c r="P183" s="55"/>
      <c r="R183" s="53"/>
      <c r="S183" s="45"/>
      <c r="T183" s="45"/>
      <c r="U183" s="54"/>
      <c r="V183" s="54"/>
      <c r="Y183" s="53"/>
      <c r="AA183" s="54"/>
      <c r="AD183" s="53"/>
      <c r="AE183" s="54"/>
      <c r="AH183" s="53"/>
      <c r="AI183" s="54"/>
      <c r="AJ183" s="54"/>
      <c r="AK183" s="54"/>
      <c r="AL183" s="57"/>
    </row>
    <row r="184" spans="2:38" ht="13">
      <c r="B184" s="45"/>
      <c r="F184" s="53"/>
      <c r="G184" s="54"/>
      <c r="J184" s="53"/>
      <c r="K184" s="54"/>
      <c r="N184" s="53"/>
      <c r="O184" s="54"/>
      <c r="P184" s="55"/>
      <c r="R184" s="53"/>
      <c r="S184" s="45"/>
      <c r="T184" s="45"/>
      <c r="U184" s="54"/>
      <c r="V184" s="54"/>
      <c r="Y184" s="53"/>
      <c r="AA184" s="54"/>
      <c r="AD184" s="53"/>
      <c r="AE184" s="54"/>
      <c r="AH184" s="53"/>
      <c r="AI184" s="54"/>
      <c r="AJ184" s="54"/>
      <c r="AK184" s="54"/>
      <c r="AL184" s="57"/>
    </row>
    <row r="185" spans="2:38" ht="13">
      <c r="B185" s="45"/>
      <c r="F185" s="53"/>
      <c r="G185" s="54"/>
      <c r="J185" s="53"/>
      <c r="K185" s="54"/>
      <c r="N185" s="53"/>
      <c r="O185" s="54"/>
      <c r="P185" s="55"/>
      <c r="R185" s="53"/>
      <c r="S185" s="45"/>
      <c r="T185" s="45"/>
      <c r="U185" s="54"/>
      <c r="V185" s="54"/>
      <c r="Y185" s="53"/>
      <c r="AA185" s="54"/>
      <c r="AD185" s="53"/>
      <c r="AE185" s="54"/>
      <c r="AH185" s="53"/>
      <c r="AI185" s="54"/>
      <c r="AJ185" s="54"/>
      <c r="AK185" s="54"/>
      <c r="AL185" s="57"/>
    </row>
    <row r="186" spans="2:38" ht="13">
      <c r="B186" s="45"/>
      <c r="F186" s="53"/>
      <c r="G186" s="54"/>
      <c r="J186" s="53"/>
      <c r="K186" s="54"/>
      <c r="N186" s="53"/>
      <c r="O186" s="54"/>
      <c r="P186" s="55"/>
      <c r="R186" s="53"/>
      <c r="S186" s="45"/>
      <c r="T186" s="45"/>
      <c r="U186" s="54"/>
      <c r="V186" s="54"/>
      <c r="Y186" s="53"/>
      <c r="AA186" s="54"/>
      <c r="AD186" s="53"/>
      <c r="AE186" s="54"/>
      <c r="AH186" s="53"/>
      <c r="AI186" s="54"/>
      <c r="AJ186" s="54"/>
      <c r="AK186" s="54"/>
      <c r="AL186" s="57"/>
    </row>
    <row r="187" spans="2:38" ht="13">
      <c r="B187" s="45"/>
      <c r="F187" s="53"/>
      <c r="G187" s="54"/>
      <c r="J187" s="53"/>
      <c r="K187" s="54"/>
      <c r="N187" s="53"/>
      <c r="O187" s="54"/>
      <c r="P187" s="55"/>
      <c r="R187" s="53"/>
      <c r="S187" s="45"/>
      <c r="T187" s="45"/>
      <c r="U187" s="54"/>
      <c r="V187" s="54"/>
      <c r="Y187" s="53"/>
      <c r="AA187" s="54"/>
      <c r="AD187" s="53"/>
      <c r="AE187" s="54"/>
      <c r="AH187" s="53"/>
      <c r="AI187" s="54"/>
      <c r="AJ187" s="54"/>
      <c r="AK187" s="54"/>
      <c r="AL187" s="57"/>
    </row>
    <row r="188" spans="2:38" ht="13">
      <c r="B188" s="45"/>
      <c r="F188" s="53"/>
      <c r="G188" s="54"/>
      <c r="J188" s="53"/>
      <c r="K188" s="54"/>
      <c r="N188" s="53"/>
      <c r="O188" s="54"/>
      <c r="P188" s="55"/>
      <c r="R188" s="53"/>
      <c r="S188" s="45"/>
      <c r="T188" s="45"/>
      <c r="U188" s="54"/>
      <c r="V188" s="54"/>
      <c r="Y188" s="53"/>
      <c r="AA188" s="54"/>
      <c r="AD188" s="53"/>
      <c r="AE188" s="54"/>
      <c r="AH188" s="53"/>
      <c r="AI188" s="54"/>
      <c r="AJ188" s="54"/>
      <c r="AK188" s="54"/>
      <c r="AL188" s="57"/>
    </row>
    <row r="189" spans="2:38" ht="13">
      <c r="B189" s="45"/>
      <c r="F189" s="53"/>
      <c r="G189" s="54"/>
      <c r="J189" s="53"/>
      <c r="K189" s="54"/>
      <c r="N189" s="53"/>
      <c r="O189" s="54"/>
      <c r="P189" s="55"/>
      <c r="R189" s="53"/>
      <c r="S189" s="45"/>
      <c r="T189" s="45"/>
      <c r="U189" s="54"/>
      <c r="V189" s="54"/>
      <c r="Y189" s="53"/>
      <c r="AA189" s="54"/>
      <c r="AD189" s="53"/>
      <c r="AE189" s="54"/>
      <c r="AH189" s="53"/>
      <c r="AI189" s="54"/>
      <c r="AJ189" s="54"/>
      <c r="AK189" s="54"/>
      <c r="AL189" s="57"/>
    </row>
    <row r="190" spans="2:38" ht="13">
      <c r="B190" s="45"/>
      <c r="F190" s="53"/>
      <c r="G190" s="54"/>
      <c r="J190" s="53"/>
      <c r="K190" s="54"/>
      <c r="N190" s="53"/>
      <c r="O190" s="54"/>
      <c r="P190" s="55"/>
      <c r="R190" s="53"/>
      <c r="S190" s="45"/>
      <c r="T190" s="45"/>
      <c r="U190" s="54"/>
      <c r="V190" s="54"/>
      <c r="Y190" s="53"/>
      <c r="AA190" s="54"/>
      <c r="AD190" s="53"/>
      <c r="AE190" s="54"/>
      <c r="AH190" s="53"/>
      <c r="AI190" s="54"/>
      <c r="AJ190" s="54"/>
      <c r="AK190" s="54"/>
      <c r="AL190" s="57"/>
    </row>
    <row r="191" spans="2:38" ht="13">
      <c r="B191" s="45"/>
      <c r="F191" s="53"/>
      <c r="G191" s="54"/>
      <c r="J191" s="53"/>
      <c r="K191" s="54"/>
      <c r="N191" s="53"/>
      <c r="O191" s="54"/>
      <c r="P191" s="55"/>
      <c r="R191" s="53"/>
      <c r="S191" s="45"/>
      <c r="T191" s="45"/>
      <c r="U191" s="54"/>
      <c r="V191" s="54"/>
      <c r="Y191" s="53"/>
      <c r="AA191" s="54"/>
      <c r="AD191" s="53"/>
      <c r="AE191" s="54"/>
      <c r="AH191" s="53"/>
      <c r="AI191" s="54"/>
      <c r="AJ191" s="54"/>
      <c r="AK191" s="54"/>
      <c r="AL191" s="57"/>
    </row>
    <row r="192" spans="2:38" ht="13">
      <c r="B192" s="45"/>
      <c r="F192" s="53"/>
      <c r="G192" s="54"/>
      <c r="J192" s="53"/>
      <c r="K192" s="54"/>
      <c r="N192" s="53"/>
      <c r="O192" s="54"/>
      <c r="P192" s="55"/>
      <c r="R192" s="53"/>
      <c r="S192" s="45"/>
      <c r="T192" s="45"/>
      <c r="U192" s="54"/>
      <c r="V192" s="54"/>
      <c r="Y192" s="53"/>
      <c r="AA192" s="54"/>
      <c r="AD192" s="53"/>
      <c r="AE192" s="54"/>
      <c r="AH192" s="53"/>
      <c r="AI192" s="54"/>
      <c r="AJ192" s="54"/>
      <c r="AK192" s="54"/>
      <c r="AL192" s="57"/>
    </row>
    <row r="193" spans="2:38" ht="13">
      <c r="B193" s="45"/>
      <c r="F193" s="53"/>
      <c r="G193" s="54"/>
      <c r="J193" s="53"/>
      <c r="K193" s="54"/>
      <c r="N193" s="53"/>
      <c r="O193" s="54"/>
      <c r="P193" s="55"/>
      <c r="R193" s="53"/>
      <c r="S193" s="45"/>
      <c r="T193" s="45"/>
      <c r="U193" s="54"/>
      <c r="V193" s="54"/>
      <c r="Y193" s="53"/>
      <c r="AA193" s="54"/>
      <c r="AD193" s="53"/>
      <c r="AE193" s="54"/>
      <c r="AH193" s="53"/>
      <c r="AI193" s="54"/>
      <c r="AJ193" s="54"/>
      <c r="AK193" s="54"/>
      <c r="AL193" s="57"/>
    </row>
    <row r="194" spans="2:38" ht="13">
      <c r="B194" s="45"/>
      <c r="F194" s="53"/>
      <c r="G194" s="54"/>
      <c r="J194" s="53"/>
      <c r="K194" s="54"/>
      <c r="N194" s="53"/>
      <c r="O194" s="54"/>
      <c r="P194" s="55"/>
      <c r="R194" s="53"/>
      <c r="S194" s="45"/>
      <c r="T194" s="45"/>
      <c r="U194" s="54"/>
      <c r="V194" s="54"/>
      <c r="Y194" s="53"/>
      <c r="AA194" s="54"/>
      <c r="AD194" s="53"/>
      <c r="AE194" s="54"/>
      <c r="AH194" s="53"/>
      <c r="AI194" s="54"/>
      <c r="AJ194" s="54"/>
      <c r="AK194" s="54"/>
      <c r="AL194" s="57"/>
    </row>
    <row r="195" spans="2:38" ht="13">
      <c r="B195" s="45"/>
      <c r="F195" s="53"/>
      <c r="G195" s="54"/>
      <c r="J195" s="53"/>
      <c r="K195" s="54"/>
      <c r="N195" s="53"/>
      <c r="O195" s="54"/>
      <c r="P195" s="55"/>
      <c r="R195" s="53"/>
      <c r="S195" s="45"/>
      <c r="T195" s="45"/>
      <c r="U195" s="54"/>
      <c r="V195" s="54"/>
      <c r="Y195" s="53"/>
      <c r="AA195" s="54"/>
      <c r="AD195" s="53"/>
      <c r="AE195" s="54"/>
      <c r="AH195" s="53"/>
      <c r="AI195" s="54"/>
      <c r="AJ195" s="54"/>
      <c r="AK195" s="54"/>
      <c r="AL195" s="57"/>
    </row>
    <row r="196" spans="2:38" ht="13">
      <c r="B196" s="45"/>
      <c r="F196" s="53"/>
      <c r="G196" s="54"/>
      <c r="J196" s="53"/>
      <c r="K196" s="54"/>
      <c r="N196" s="53"/>
      <c r="O196" s="54"/>
      <c r="P196" s="55"/>
      <c r="R196" s="53"/>
      <c r="S196" s="45"/>
      <c r="T196" s="45"/>
      <c r="U196" s="54"/>
      <c r="V196" s="54"/>
      <c r="Y196" s="53"/>
      <c r="AA196" s="54"/>
      <c r="AD196" s="53"/>
      <c r="AE196" s="54"/>
      <c r="AH196" s="53"/>
      <c r="AI196" s="54"/>
      <c r="AJ196" s="54"/>
      <c r="AK196" s="54"/>
      <c r="AL196" s="57"/>
    </row>
    <row r="197" spans="2:38" ht="13">
      <c r="B197" s="45"/>
      <c r="F197" s="53"/>
      <c r="G197" s="54"/>
      <c r="J197" s="53"/>
      <c r="K197" s="54"/>
      <c r="N197" s="53"/>
      <c r="O197" s="54"/>
      <c r="P197" s="55"/>
      <c r="R197" s="53"/>
      <c r="S197" s="45"/>
      <c r="T197" s="45"/>
      <c r="U197" s="54"/>
      <c r="V197" s="54"/>
      <c r="Y197" s="53"/>
      <c r="AA197" s="54"/>
      <c r="AD197" s="53"/>
      <c r="AE197" s="54"/>
      <c r="AH197" s="53"/>
      <c r="AI197" s="54"/>
      <c r="AJ197" s="54"/>
      <c r="AK197" s="54"/>
      <c r="AL197" s="57"/>
    </row>
    <row r="198" spans="2:38" ht="13">
      <c r="B198" s="45"/>
      <c r="F198" s="53"/>
      <c r="G198" s="54"/>
      <c r="J198" s="53"/>
      <c r="K198" s="54"/>
      <c r="N198" s="53"/>
      <c r="O198" s="54"/>
      <c r="P198" s="55"/>
      <c r="R198" s="53"/>
      <c r="S198" s="45"/>
      <c r="T198" s="45"/>
      <c r="U198" s="54"/>
      <c r="V198" s="54"/>
      <c r="Y198" s="53"/>
      <c r="AA198" s="54"/>
      <c r="AD198" s="53"/>
      <c r="AE198" s="54"/>
      <c r="AH198" s="53"/>
      <c r="AI198" s="54"/>
      <c r="AJ198" s="54"/>
      <c r="AK198" s="54"/>
      <c r="AL198" s="57"/>
    </row>
    <row r="199" spans="2:38" ht="13">
      <c r="B199" s="45"/>
      <c r="F199" s="53"/>
      <c r="G199" s="54"/>
      <c r="J199" s="53"/>
      <c r="K199" s="54"/>
      <c r="N199" s="53"/>
      <c r="O199" s="54"/>
      <c r="P199" s="55"/>
      <c r="R199" s="53"/>
      <c r="S199" s="45"/>
      <c r="T199" s="45"/>
      <c r="U199" s="54"/>
      <c r="V199" s="54"/>
      <c r="Y199" s="53"/>
      <c r="AA199" s="54"/>
      <c r="AD199" s="53"/>
      <c r="AE199" s="54"/>
      <c r="AH199" s="53"/>
      <c r="AI199" s="54"/>
      <c r="AJ199" s="54"/>
      <c r="AK199" s="54"/>
      <c r="AL199" s="57"/>
    </row>
    <row r="200" spans="2:38" ht="13">
      <c r="B200" s="45"/>
      <c r="F200" s="53"/>
      <c r="G200" s="54"/>
      <c r="J200" s="53"/>
      <c r="K200" s="54"/>
      <c r="N200" s="53"/>
      <c r="O200" s="54"/>
      <c r="P200" s="55"/>
      <c r="R200" s="53"/>
      <c r="S200" s="45"/>
      <c r="T200" s="45"/>
      <c r="U200" s="54"/>
      <c r="V200" s="54"/>
      <c r="Y200" s="53"/>
      <c r="AA200" s="54"/>
      <c r="AD200" s="53"/>
      <c r="AE200" s="54"/>
      <c r="AH200" s="53"/>
      <c r="AI200" s="54"/>
      <c r="AJ200" s="54"/>
      <c r="AK200" s="54"/>
      <c r="AL200" s="57"/>
    </row>
    <row r="201" spans="2:38" ht="13">
      <c r="B201" s="45"/>
      <c r="F201" s="53"/>
      <c r="G201" s="54"/>
      <c r="J201" s="53"/>
      <c r="K201" s="54"/>
      <c r="N201" s="53"/>
      <c r="O201" s="54"/>
      <c r="P201" s="55"/>
      <c r="R201" s="53"/>
      <c r="S201" s="45"/>
      <c r="T201" s="45"/>
      <c r="U201" s="54"/>
      <c r="V201" s="54"/>
      <c r="Y201" s="53"/>
      <c r="AA201" s="54"/>
      <c r="AD201" s="53"/>
      <c r="AE201" s="54"/>
      <c r="AH201" s="53"/>
      <c r="AI201" s="54"/>
      <c r="AJ201" s="54"/>
      <c r="AK201" s="54"/>
      <c r="AL201" s="57"/>
    </row>
    <row r="202" spans="2:38" ht="13">
      <c r="B202" s="45"/>
      <c r="F202" s="53"/>
      <c r="G202" s="54"/>
      <c r="J202" s="53"/>
      <c r="K202" s="54"/>
      <c r="N202" s="53"/>
      <c r="O202" s="54"/>
      <c r="P202" s="55"/>
      <c r="R202" s="53"/>
      <c r="S202" s="45"/>
      <c r="T202" s="45"/>
      <c r="U202" s="54"/>
      <c r="V202" s="54"/>
      <c r="Y202" s="53"/>
      <c r="AA202" s="54"/>
      <c r="AD202" s="53"/>
      <c r="AE202" s="54"/>
      <c r="AH202" s="53"/>
      <c r="AI202" s="54"/>
      <c r="AJ202" s="54"/>
      <c r="AK202" s="54"/>
      <c r="AL202" s="57"/>
    </row>
    <row r="203" spans="2:38" ht="13">
      <c r="B203" s="45"/>
      <c r="F203" s="53"/>
      <c r="G203" s="54"/>
      <c r="J203" s="53"/>
      <c r="K203" s="54"/>
      <c r="N203" s="53"/>
      <c r="O203" s="54"/>
      <c r="P203" s="55"/>
      <c r="R203" s="53"/>
      <c r="S203" s="45"/>
      <c r="T203" s="45"/>
      <c r="U203" s="54"/>
      <c r="V203" s="54"/>
      <c r="Y203" s="53"/>
      <c r="AA203" s="54"/>
      <c r="AD203" s="53"/>
      <c r="AE203" s="54"/>
      <c r="AH203" s="53"/>
      <c r="AI203" s="54"/>
      <c r="AJ203" s="54"/>
      <c r="AK203" s="54"/>
      <c r="AL203" s="57"/>
    </row>
    <row r="204" spans="2:38" ht="13">
      <c r="B204" s="45"/>
      <c r="F204" s="53"/>
      <c r="G204" s="54"/>
      <c r="J204" s="53"/>
      <c r="K204" s="54"/>
      <c r="N204" s="53"/>
      <c r="O204" s="54"/>
      <c r="P204" s="55"/>
      <c r="R204" s="53"/>
      <c r="S204" s="45"/>
      <c r="T204" s="45"/>
      <c r="U204" s="54"/>
      <c r="V204" s="54"/>
      <c r="Y204" s="53"/>
      <c r="AA204" s="54"/>
      <c r="AD204" s="53"/>
      <c r="AE204" s="54"/>
      <c r="AH204" s="53"/>
      <c r="AI204" s="54"/>
      <c r="AJ204" s="54"/>
      <c r="AK204" s="54"/>
      <c r="AL204" s="57"/>
    </row>
    <row r="205" spans="2:38" ht="13">
      <c r="B205" s="45"/>
      <c r="F205" s="53"/>
      <c r="G205" s="54"/>
      <c r="J205" s="53"/>
      <c r="K205" s="54"/>
      <c r="N205" s="53"/>
      <c r="O205" s="54"/>
      <c r="P205" s="55"/>
      <c r="R205" s="53"/>
      <c r="S205" s="45"/>
      <c r="T205" s="45"/>
      <c r="U205" s="54"/>
      <c r="V205" s="54"/>
      <c r="Y205" s="53"/>
      <c r="AA205" s="54"/>
      <c r="AD205" s="53"/>
      <c r="AE205" s="54"/>
      <c r="AH205" s="53"/>
      <c r="AI205" s="54"/>
      <c r="AJ205" s="54"/>
      <c r="AK205" s="54"/>
      <c r="AL205" s="57"/>
    </row>
    <row r="206" spans="2:38" ht="13">
      <c r="B206" s="45"/>
      <c r="F206" s="53"/>
      <c r="G206" s="54"/>
      <c r="J206" s="53"/>
      <c r="K206" s="54"/>
      <c r="N206" s="53"/>
      <c r="O206" s="54"/>
      <c r="P206" s="55"/>
      <c r="R206" s="53"/>
      <c r="S206" s="45"/>
      <c r="T206" s="45"/>
      <c r="U206" s="54"/>
      <c r="V206" s="54"/>
      <c r="Y206" s="53"/>
      <c r="AA206" s="54"/>
      <c r="AD206" s="53"/>
      <c r="AE206" s="54"/>
      <c r="AH206" s="53"/>
      <c r="AI206" s="54"/>
      <c r="AJ206" s="54"/>
      <c r="AK206" s="54"/>
      <c r="AL206" s="57"/>
    </row>
    <row r="207" spans="2:38" ht="13">
      <c r="B207" s="45"/>
      <c r="F207" s="53"/>
      <c r="G207" s="54"/>
      <c r="J207" s="53"/>
      <c r="K207" s="54"/>
      <c r="N207" s="53"/>
      <c r="O207" s="54"/>
      <c r="P207" s="55"/>
      <c r="R207" s="53"/>
      <c r="S207" s="45"/>
      <c r="T207" s="45"/>
      <c r="U207" s="54"/>
      <c r="V207" s="54"/>
      <c r="Y207" s="53"/>
      <c r="AA207" s="54"/>
      <c r="AD207" s="53"/>
      <c r="AE207" s="54"/>
      <c r="AH207" s="53"/>
      <c r="AI207" s="54"/>
      <c r="AJ207" s="54"/>
      <c r="AK207" s="54"/>
      <c r="AL207" s="57"/>
    </row>
    <row r="208" spans="2:38" ht="13">
      <c r="B208" s="45"/>
      <c r="F208" s="53"/>
      <c r="G208" s="54"/>
      <c r="J208" s="53"/>
      <c r="K208" s="54"/>
      <c r="N208" s="53"/>
      <c r="O208" s="54"/>
      <c r="P208" s="55"/>
      <c r="R208" s="53"/>
      <c r="S208" s="45"/>
      <c r="T208" s="45"/>
      <c r="U208" s="54"/>
      <c r="V208" s="54"/>
      <c r="Y208" s="53"/>
      <c r="AA208" s="54"/>
      <c r="AD208" s="53"/>
      <c r="AE208" s="54"/>
      <c r="AH208" s="53"/>
      <c r="AI208" s="54"/>
      <c r="AJ208" s="54"/>
      <c r="AK208" s="54"/>
      <c r="AL208" s="57"/>
    </row>
    <row r="209" spans="2:38" ht="13">
      <c r="B209" s="45"/>
      <c r="F209" s="53"/>
      <c r="G209" s="54"/>
      <c r="J209" s="53"/>
      <c r="K209" s="54"/>
      <c r="N209" s="53"/>
      <c r="O209" s="54"/>
      <c r="P209" s="55"/>
      <c r="R209" s="53"/>
      <c r="S209" s="45"/>
      <c r="T209" s="45"/>
      <c r="U209" s="54"/>
      <c r="V209" s="54"/>
      <c r="Y209" s="53"/>
      <c r="AA209" s="54"/>
      <c r="AD209" s="53"/>
      <c r="AE209" s="54"/>
      <c r="AH209" s="53"/>
      <c r="AI209" s="54"/>
      <c r="AJ209" s="54"/>
      <c r="AK209" s="54"/>
      <c r="AL209" s="57"/>
    </row>
    <row r="210" spans="2:38" ht="13">
      <c r="B210" s="45"/>
      <c r="F210" s="53"/>
      <c r="G210" s="54"/>
      <c r="J210" s="53"/>
      <c r="K210" s="54"/>
      <c r="N210" s="53"/>
      <c r="O210" s="54"/>
      <c r="P210" s="55"/>
      <c r="R210" s="53"/>
      <c r="S210" s="45"/>
      <c r="T210" s="45"/>
      <c r="U210" s="54"/>
      <c r="V210" s="54"/>
      <c r="Y210" s="53"/>
      <c r="AA210" s="54"/>
      <c r="AD210" s="53"/>
      <c r="AE210" s="54"/>
      <c r="AH210" s="53"/>
      <c r="AI210" s="54"/>
      <c r="AJ210" s="54"/>
      <c r="AK210" s="54"/>
      <c r="AL210" s="57"/>
    </row>
    <row r="211" spans="2:38" ht="13">
      <c r="B211" s="45"/>
      <c r="F211" s="53"/>
      <c r="G211" s="54"/>
      <c r="J211" s="53"/>
      <c r="K211" s="54"/>
      <c r="N211" s="53"/>
      <c r="O211" s="54"/>
      <c r="P211" s="55"/>
      <c r="R211" s="53"/>
      <c r="S211" s="45"/>
      <c r="T211" s="45"/>
      <c r="U211" s="54"/>
      <c r="V211" s="54"/>
      <c r="Y211" s="53"/>
      <c r="AA211" s="54"/>
      <c r="AD211" s="53"/>
      <c r="AE211" s="54"/>
      <c r="AH211" s="53"/>
      <c r="AI211" s="54"/>
      <c r="AJ211" s="54"/>
      <c r="AK211" s="54"/>
      <c r="AL211" s="57"/>
    </row>
    <row r="212" spans="2:38" ht="13">
      <c r="B212" s="45"/>
      <c r="F212" s="53"/>
      <c r="G212" s="54"/>
      <c r="J212" s="53"/>
      <c r="K212" s="54"/>
      <c r="N212" s="53"/>
      <c r="O212" s="54"/>
      <c r="P212" s="55"/>
      <c r="R212" s="53"/>
      <c r="S212" s="45"/>
      <c r="T212" s="45"/>
      <c r="U212" s="54"/>
      <c r="V212" s="54"/>
      <c r="Y212" s="53"/>
      <c r="AA212" s="54"/>
      <c r="AD212" s="53"/>
      <c r="AE212" s="54"/>
      <c r="AH212" s="53"/>
      <c r="AI212" s="54"/>
      <c r="AJ212" s="54"/>
      <c r="AK212" s="54"/>
      <c r="AL212" s="57"/>
    </row>
    <row r="213" spans="2:38" ht="13">
      <c r="B213" s="45"/>
      <c r="F213" s="53"/>
      <c r="G213" s="54"/>
      <c r="J213" s="53"/>
      <c r="K213" s="54"/>
      <c r="N213" s="53"/>
      <c r="O213" s="54"/>
      <c r="P213" s="55"/>
      <c r="R213" s="53"/>
      <c r="S213" s="45"/>
      <c r="T213" s="45"/>
      <c r="U213" s="54"/>
      <c r="V213" s="54"/>
      <c r="Y213" s="53"/>
      <c r="AA213" s="54"/>
      <c r="AD213" s="53"/>
      <c r="AE213" s="54"/>
      <c r="AH213" s="53"/>
      <c r="AI213" s="54"/>
      <c r="AJ213" s="54"/>
      <c r="AK213" s="54"/>
      <c r="AL213" s="57"/>
    </row>
    <row r="214" spans="2:38" ht="13">
      <c r="B214" s="45"/>
      <c r="F214" s="53"/>
      <c r="G214" s="54"/>
      <c r="J214" s="53"/>
      <c r="K214" s="54"/>
      <c r="N214" s="53"/>
      <c r="O214" s="54"/>
      <c r="P214" s="55"/>
      <c r="R214" s="53"/>
      <c r="S214" s="45"/>
      <c r="T214" s="45"/>
      <c r="U214" s="54"/>
      <c r="V214" s="54"/>
      <c r="Y214" s="53"/>
      <c r="AA214" s="54"/>
      <c r="AD214" s="53"/>
      <c r="AE214" s="54"/>
      <c r="AH214" s="53"/>
      <c r="AI214" s="54"/>
      <c r="AJ214" s="54"/>
      <c r="AK214" s="54"/>
      <c r="AL214" s="57"/>
    </row>
    <row r="215" spans="2:38" ht="13">
      <c r="B215" s="45"/>
      <c r="F215" s="53"/>
      <c r="G215" s="54"/>
      <c r="J215" s="53"/>
      <c r="K215" s="54"/>
      <c r="N215" s="53"/>
      <c r="O215" s="54"/>
      <c r="P215" s="55"/>
      <c r="R215" s="53"/>
      <c r="S215" s="45"/>
      <c r="T215" s="45"/>
      <c r="U215" s="54"/>
      <c r="V215" s="54"/>
      <c r="Y215" s="53"/>
      <c r="AA215" s="54"/>
      <c r="AD215" s="53"/>
      <c r="AE215" s="54"/>
      <c r="AH215" s="53"/>
      <c r="AI215" s="54"/>
      <c r="AJ215" s="54"/>
      <c r="AK215" s="54"/>
      <c r="AL215" s="57"/>
    </row>
    <row r="216" spans="2:38" ht="13">
      <c r="B216" s="45"/>
      <c r="F216" s="53"/>
      <c r="G216" s="54"/>
      <c r="J216" s="53"/>
      <c r="K216" s="54"/>
      <c r="N216" s="53"/>
      <c r="O216" s="54"/>
      <c r="P216" s="55"/>
      <c r="R216" s="53"/>
      <c r="S216" s="45"/>
      <c r="T216" s="45"/>
      <c r="U216" s="54"/>
      <c r="V216" s="54"/>
      <c r="Y216" s="53"/>
      <c r="AA216" s="54"/>
      <c r="AD216" s="53"/>
      <c r="AE216" s="54"/>
      <c r="AH216" s="53"/>
      <c r="AI216" s="54"/>
      <c r="AJ216" s="54"/>
      <c r="AK216" s="54"/>
      <c r="AL216" s="57"/>
    </row>
    <row r="217" spans="2:38" ht="13">
      <c r="B217" s="45"/>
      <c r="F217" s="53"/>
      <c r="G217" s="54"/>
      <c r="J217" s="53"/>
      <c r="K217" s="54"/>
      <c r="N217" s="53"/>
      <c r="O217" s="54"/>
      <c r="P217" s="55"/>
      <c r="R217" s="53"/>
      <c r="S217" s="45"/>
      <c r="T217" s="45"/>
      <c r="U217" s="54"/>
      <c r="V217" s="54"/>
      <c r="Y217" s="53"/>
      <c r="AA217" s="54"/>
      <c r="AD217" s="53"/>
      <c r="AE217" s="54"/>
      <c r="AH217" s="53"/>
      <c r="AI217" s="54"/>
      <c r="AJ217" s="54"/>
      <c r="AK217" s="54"/>
      <c r="AL217" s="57"/>
    </row>
    <row r="218" spans="2:38" ht="13">
      <c r="B218" s="45"/>
      <c r="F218" s="53"/>
      <c r="G218" s="54"/>
      <c r="J218" s="53"/>
      <c r="K218" s="54"/>
      <c r="N218" s="53"/>
      <c r="O218" s="54"/>
      <c r="P218" s="55"/>
      <c r="R218" s="53"/>
      <c r="S218" s="45"/>
      <c r="T218" s="45"/>
      <c r="U218" s="54"/>
      <c r="V218" s="54"/>
      <c r="Y218" s="53"/>
      <c r="AA218" s="54"/>
      <c r="AD218" s="53"/>
      <c r="AE218" s="54"/>
      <c r="AH218" s="53"/>
      <c r="AI218" s="54"/>
      <c r="AJ218" s="54"/>
      <c r="AK218" s="54"/>
      <c r="AL218" s="57"/>
    </row>
    <row r="219" spans="2:38" ht="13">
      <c r="B219" s="45"/>
      <c r="F219" s="53"/>
      <c r="G219" s="54"/>
      <c r="J219" s="53"/>
      <c r="K219" s="54"/>
      <c r="N219" s="53"/>
      <c r="O219" s="54"/>
      <c r="P219" s="55"/>
      <c r="R219" s="53"/>
      <c r="S219" s="45"/>
      <c r="T219" s="45"/>
      <c r="U219" s="54"/>
      <c r="V219" s="54"/>
      <c r="Y219" s="53"/>
      <c r="AA219" s="54"/>
      <c r="AD219" s="53"/>
      <c r="AE219" s="54"/>
      <c r="AH219" s="53"/>
      <c r="AI219" s="54"/>
      <c r="AJ219" s="54"/>
      <c r="AK219" s="54"/>
      <c r="AL219" s="57"/>
    </row>
    <row r="220" spans="2:38" ht="13">
      <c r="B220" s="45"/>
      <c r="F220" s="53"/>
      <c r="G220" s="54"/>
      <c r="J220" s="53"/>
      <c r="K220" s="54"/>
      <c r="N220" s="53"/>
      <c r="O220" s="54"/>
      <c r="P220" s="55"/>
      <c r="R220" s="53"/>
      <c r="S220" s="45"/>
      <c r="T220" s="45"/>
      <c r="U220" s="54"/>
      <c r="V220" s="54"/>
      <c r="Y220" s="53"/>
      <c r="AA220" s="54"/>
      <c r="AD220" s="53"/>
      <c r="AE220" s="54"/>
      <c r="AH220" s="53"/>
      <c r="AI220" s="54"/>
      <c r="AJ220" s="54"/>
      <c r="AK220" s="54"/>
      <c r="AL220" s="57"/>
    </row>
    <row r="221" spans="2:38" ht="13">
      <c r="B221" s="45"/>
      <c r="F221" s="53"/>
      <c r="G221" s="54"/>
      <c r="J221" s="53"/>
      <c r="K221" s="54"/>
      <c r="N221" s="53"/>
      <c r="O221" s="54"/>
      <c r="P221" s="55"/>
      <c r="R221" s="53"/>
      <c r="S221" s="45"/>
      <c r="T221" s="45"/>
      <c r="U221" s="54"/>
      <c r="V221" s="54"/>
      <c r="Y221" s="53"/>
      <c r="AA221" s="54"/>
      <c r="AD221" s="53"/>
      <c r="AE221" s="54"/>
      <c r="AH221" s="53"/>
      <c r="AI221" s="54"/>
      <c r="AJ221" s="54"/>
      <c r="AK221" s="54"/>
      <c r="AL221" s="57"/>
    </row>
    <row r="222" spans="2:38" ht="13">
      <c r="B222" s="45"/>
      <c r="F222" s="53"/>
      <c r="G222" s="54"/>
      <c r="J222" s="53"/>
      <c r="K222" s="54"/>
      <c r="N222" s="53"/>
      <c r="O222" s="54"/>
      <c r="P222" s="55"/>
      <c r="R222" s="53"/>
      <c r="S222" s="45"/>
      <c r="T222" s="45"/>
      <c r="U222" s="54"/>
      <c r="V222" s="54"/>
      <c r="Y222" s="53"/>
      <c r="AA222" s="54"/>
      <c r="AD222" s="53"/>
      <c r="AE222" s="54"/>
      <c r="AH222" s="53"/>
      <c r="AI222" s="54"/>
      <c r="AJ222" s="54"/>
      <c r="AK222" s="54"/>
      <c r="AL222" s="57"/>
    </row>
    <row r="223" spans="2:38" ht="13">
      <c r="B223" s="45"/>
      <c r="F223" s="53"/>
      <c r="G223" s="54"/>
      <c r="J223" s="53"/>
      <c r="K223" s="54"/>
      <c r="N223" s="53"/>
      <c r="O223" s="54"/>
      <c r="P223" s="55"/>
      <c r="R223" s="53"/>
      <c r="S223" s="45"/>
      <c r="T223" s="45"/>
      <c r="U223" s="54"/>
      <c r="V223" s="54"/>
      <c r="Y223" s="53"/>
      <c r="AA223" s="54"/>
      <c r="AD223" s="53"/>
      <c r="AE223" s="54"/>
      <c r="AH223" s="53"/>
      <c r="AI223" s="54"/>
      <c r="AJ223" s="54"/>
      <c r="AK223" s="54"/>
      <c r="AL223" s="57"/>
    </row>
    <row r="224" spans="2:38" ht="13">
      <c r="B224" s="45"/>
      <c r="F224" s="53"/>
      <c r="G224" s="54"/>
      <c r="J224" s="53"/>
      <c r="K224" s="54"/>
      <c r="N224" s="53"/>
      <c r="O224" s="54"/>
      <c r="P224" s="55"/>
      <c r="R224" s="53"/>
      <c r="S224" s="45"/>
      <c r="T224" s="45"/>
      <c r="U224" s="54"/>
      <c r="V224" s="54"/>
      <c r="Y224" s="53"/>
      <c r="AA224" s="54"/>
      <c r="AD224" s="53"/>
      <c r="AE224" s="54"/>
      <c r="AH224" s="53"/>
      <c r="AI224" s="54"/>
      <c r="AJ224" s="54"/>
      <c r="AK224" s="54"/>
      <c r="AL224" s="57"/>
    </row>
    <row r="225" spans="2:38" ht="13">
      <c r="B225" s="45"/>
      <c r="F225" s="53"/>
      <c r="G225" s="54"/>
      <c r="J225" s="53"/>
      <c r="K225" s="54"/>
      <c r="N225" s="53"/>
      <c r="O225" s="54"/>
      <c r="P225" s="55"/>
      <c r="R225" s="53"/>
      <c r="S225" s="45"/>
      <c r="T225" s="45"/>
      <c r="U225" s="54"/>
      <c r="V225" s="54"/>
      <c r="Y225" s="53"/>
      <c r="AA225" s="54"/>
      <c r="AD225" s="53"/>
      <c r="AE225" s="54"/>
      <c r="AH225" s="53"/>
      <c r="AI225" s="54"/>
      <c r="AJ225" s="54"/>
      <c r="AK225" s="54"/>
      <c r="AL225" s="57"/>
    </row>
    <row r="226" spans="2:38" ht="13">
      <c r="B226" s="45"/>
      <c r="F226" s="53"/>
      <c r="G226" s="54"/>
      <c r="J226" s="53"/>
      <c r="K226" s="54"/>
      <c r="N226" s="53"/>
      <c r="O226" s="54"/>
      <c r="P226" s="55"/>
      <c r="R226" s="53"/>
      <c r="S226" s="45"/>
      <c r="T226" s="45"/>
      <c r="U226" s="54"/>
      <c r="V226" s="54"/>
      <c r="Y226" s="53"/>
      <c r="AA226" s="54"/>
      <c r="AD226" s="53"/>
      <c r="AE226" s="54"/>
      <c r="AH226" s="53"/>
      <c r="AI226" s="54"/>
      <c r="AJ226" s="54"/>
      <c r="AK226" s="54"/>
      <c r="AL226" s="57"/>
    </row>
    <row r="227" spans="2:38" ht="13">
      <c r="B227" s="45"/>
      <c r="F227" s="53"/>
      <c r="G227" s="54"/>
      <c r="J227" s="53"/>
      <c r="K227" s="54"/>
      <c r="N227" s="53"/>
      <c r="O227" s="54"/>
      <c r="P227" s="55"/>
      <c r="R227" s="53"/>
      <c r="S227" s="45"/>
      <c r="T227" s="45"/>
      <c r="U227" s="54"/>
      <c r="V227" s="54"/>
      <c r="Y227" s="53"/>
      <c r="AA227" s="54"/>
      <c r="AD227" s="53"/>
      <c r="AE227" s="54"/>
      <c r="AH227" s="53"/>
      <c r="AI227" s="54"/>
      <c r="AJ227" s="54"/>
      <c r="AK227" s="54"/>
      <c r="AL227" s="57"/>
    </row>
    <row r="228" spans="2:38" ht="13">
      <c r="B228" s="45"/>
      <c r="F228" s="53"/>
      <c r="G228" s="54"/>
      <c r="J228" s="53"/>
      <c r="K228" s="54"/>
      <c r="N228" s="53"/>
      <c r="O228" s="54"/>
      <c r="P228" s="55"/>
      <c r="R228" s="53"/>
      <c r="S228" s="45"/>
      <c r="T228" s="45"/>
      <c r="U228" s="54"/>
      <c r="V228" s="54"/>
      <c r="Y228" s="53"/>
      <c r="AA228" s="54"/>
      <c r="AD228" s="53"/>
      <c r="AE228" s="54"/>
      <c r="AH228" s="53"/>
      <c r="AI228" s="54"/>
      <c r="AJ228" s="54"/>
      <c r="AK228" s="54"/>
      <c r="AL228" s="57"/>
    </row>
    <row r="229" spans="2:38" ht="13">
      <c r="B229" s="45"/>
      <c r="F229" s="53"/>
      <c r="G229" s="54"/>
      <c r="J229" s="53"/>
      <c r="K229" s="54"/>
      <c r="N229" s="53"/>
      <c r="O229" s="54"/>
      <c r="P229" s="55"/>
      <c r="R229" s="53"/>
      <c r="S229" s="45"/>
      <c r="T229" s="45"/>
      <c r="U229" s="54"/>
      <c r="V229" s="54"/>
      <c r="Y229" s="53"/>
      <c r="AA229" s="54"/>
      <c r="AD229" s="53"/>
      <c r="AE229" s="54"/>
      <c r="AH229" s="53"/>
      <c r="AI229" s="54"/>
      <c r="AJ229" s="54"/>
      <c r="AK229" s="54"/>
      <c r="AL229" s="57"/>
    </row>
    <row r="230" spans="2:38" ht="13">
      <c r="B230" s="45"/>
      <c r="F230" s="53"/>
      <c r="G230" s="54"/>
      <c r="J230" s="53"/>
      <c r="K230" s="54"/>
      <c r="N230" s="53"/>
      <c r="O230" s="54"/>
      <c r="P230" s="55"/>
      <c r="R230" s="53"/>
      <c r="S230" s="45"/>
      <c r="T230" s="45"/>
      <c r="U230" s="54"/>
      <c r="V230" s="54"/>
      <c r="Y230" s="53"/>
      <c r="AA230" s="54"/>
      <c r="AD230" s="53"/>
      <c r="AE230" s="54"/>
      <c r="AH230" s="53"/>
      <c r="AI230" s="54"/>
      <c r="AJ230" s="54"/>
      <c r="AK230" s="54"/>
      <c r="AL230" s="57"/>
    </row>
    <row r="231" spans="2:38" ht="13">
      <c r="B231" s="45"/>
      <c r="F231" s="53"/>
      <c r="G231" s="54"/>
      <c r="J231" s="53"/>
      <c r="K231" s="54"/>
      <c r="N231" s="53"/>
      <c r="O231" s="54"/>
      <c r="P231" s="55"/>
      <c r="R231" s="53"/>
      <c r="S231" s="45"/>
      <c r="T231" s="45"/>
      <c r="U231" s="54"/>
      <c r="V231" s="54"/>
      <c r="Y231" s="53"/>
      <c r="AA231" s="54"/>
      <c r="AD231" s="53"/>
      <c r="AE231" s="54"/>
      <c r="AH231" s="53"/>
      <c r="AI231" s="54"/>
      <c r="AJ231" s="54"/>
      <c r="AK231" s="54"/>
      <c r="AL231" s="57"/>
    </row>
    <row r="232" spans="2:38" ht="13">
      <c r="B232" s="45"/>
      <c r="F232" s="53"/>
      <c r="G232" s="54"/>
      <c r="J232" s="53"/>
      <c r="K232" s="54"/>
      <c r="N232" s="53"/>
      <c r="O232" s="54"/>
      <c r="P232" s="55"/>
      <c r="R232" s="53"/>
      <c r="S232" s="45"/>
      <c r="T232" s="45"/>
      <c r="U232" s="54"/>
      <c r="V232" s="54"/>
      <c r="Y232" s="53"/>
      <c r="AA232" s="54"/>
      <c r="AD232" s="53"/>
      <c r="AE232" s="54"/>
      <c r="AH232" s="53"/>
      <c r="AI232" s="54"/>
      <c r="AJ232" s="54"/>
      <c r="AK232" s="54"/>
      <c r="AL232" s="57"/>
    </row>
    <row r="233" spans="2:38" ht="13">
      <c r="B233" s="45"/>
      <c r="F233" s="53"/>
      <c r="G233" s="54"/>
      <c r="J233" s="53"/>
      <c r="K233" s="54"/>
      <c r="N233" s="53"/>
      <c r="O233" s="54"/>
      <c r="P233" s="55"/>
      <c r="R233" s="53"/>
      <c r="S233" s="45"/>
      <c r="T233" s="45"/>
      <c r="U233" s="54"/>
      <c r="V233" s="54"/>
      <c r="Y233" s="53"/>
      <c r="AA233" s="54"/>
      <c r="AD233" s="53"/>
      <c r="AE233" s="54"/>
      <c r="AH233" s="53"/>
      <c r="AI233" s="54"/>
      <c r="AJ233" s="54"/>
      <c r="AK233" s="54"/>
      <c r="AL233" s="57"/>
    </row>
    <row r="234" spans="2:38" ht="13">
      <c r="B234" s="45"/>
      <c r="F234" s="53"/>
      <c r="G234" s="54"/>
      <c r="J234" s="53"/>
      <c r="K234" s="54"/>
      <c r="N234" s="53"/>
      <c r="O234" s="54"/>
      <c r="P234" s="55"/>
      <c r="R234" s="53"/>
      <c r="S234" s="45"/>
      <c r="T234" s="45"/>
      <c r="U234" s="54"/>
      <c r="V234" s="54"/>
      <c r="Y234" s="53"/>
      <c r="AA234" s="54"/>
      <c r="AD234" s="53"/>
      <c r="AE234" s="54"/>
      <c r="AH234" s="53"/>
      <c r="AI234" s="54"/>
      <c r="AJ234" s="54"/>
      <c r="AK234" s="54"/>
      <c r="AL234" s="57"/>
    </row>
    <row r="235" spans="2:38" ht="13">
      <c r="B235" s="45"/>
      <c r="F235" s="53"/>
      <c r="G235" s="54"/>
      <c r="J235" s="53"/>
      <c r="K235" s="54"/>
      <c r="N235" s="53"/>
      <c r="O235" s="54"/>
      <c r="P235" s="55"/>
      <c r="R235" s="53"/>
      <c r="S235" s="45"/>
      <c r="T235" s="45"/>
      <c r="U235" s="54"/>
      <c r="V235" s="54"/>
      <c r="Y235" s="53"/>
      <c r="AA235" s="54"/>
      <c r="AD235" s="53"/>
      <c r="AE235" s="54"/>
      <c r="AH235" s="53"/>
      <c r="AI235" s="54"/>
      <c r="AJ235" s="54"/>
      <c r="AK235" s="54"/>
      <c r="AL235" s="57"/>
    </row>
    <row r="236" spans="2:38" ht="13">
      <c r="B236" s="45"/>
      <c r="F236" s="53"/>
      <c r="G236" s="54"/>
      <c r="J236" s="53"/>
      <c r="K236" s="54"/>
      <c r="N236" s="53"/>
      <c r="O236" s="54"/>
      <c r="P236" s="55"/>
      <c r="R236" s="53"/>
      <c r="S236" s="45"/>
      <c r="T236" s="45"/>
      <c r="U236" s="54"/>
      <c r="V236" s="54"/>
      <c r="Y236" s="53"/>
      <c r="AA236" s="54"/>
      <c r="AD236" s="53"/>
      <c r="AE236" s="54"/>
      <c r="AH236" s="53"/>
      <c r="AI236" s="54"/>
      <c r="AJ236" s="54"/>
      <c r="AK236" s="54"/>
      <c r="AL236" s="57"/>
    </row>
    <row r="237" spans="2:38" ht="13">
      <c r="B237" s="45"/>
      <c r="F237" s="53"/>
      <c r="G237" s="54"/>
      <c r="J237" s="53"/>
      <c r="K237" s="54"/>
      <c r="N237" s="53"/>
      <c r="O237" s="54"/>
      <c r="P237" s="55"/>
      <c r="R237" s="53"/>
      <c r="S237" s="45"/>
      <c r="T237" s="45"/>
      <c r="U237" s="54"/>
      <c r="V237" s="54"/>
      <c r="Y237" s="53"/>
      <c r="AA237" s="54"/>
      <c r="AD237" s="53"/>
      <c r="AE237" s="54"/>
      <c r="AH237" s="53"/>
      <c r="AI237" s="54"/>
      <c r="AJ237" s="54"/>
      <c r="AK237" s="54"/>
      <c r="AL237" s="57"/>
    </row>
    <row r="238" spans="2:38" ht="13">
      <c r="B238" s="45"/>
      <c r="F238" s="53"/>
      <c r="G238" s="54"/>
      <c r="J238" s="53"/>
      <c r="K238" s="54"/>
      <c r="N238" s="53"/>
      <c r="O238" s="54"/>
      <c r="P238" s="55"/>
      <c r="R238" s="53"/>
      <c r="S238" s="45"/>
      <c r="T238" s="45"/>
      <c r="U238" s="54"/>
      <c r="V238" s="54"/>
      <c r="Y238" s="53"/>
      <c r="AA238" s="54"/>
      <c r="AD238" s="53"/>
      <c r="AE238" s="54"/>
      <c r="AH238" s="53"/>
      <c r="AI238" s="54"/>
      <c r="AJ238" s="54"/>
      <c r="AK238" s="54"/>
      <c r="AL238" s="57"/>
    </row>
    <row r="239" spans="2:38" ht="13">
      <c r="B239" s="45"/>
      <c r="F239" s="53"/>
      <c r="G239" s="54"/>
      <c r="J239" s="53"/>
      <c r="K239" s="54"/>
      <c r="N239" s="53"/>
      <c r="O239" s="54"/>
      <c r="P239" s="55"/>
      <c r="R239" s="53"/>
      <c r="S239" s="45"/>
      <c r="T239" s="45"/>
      <c r="U239" s="54"/>
      <c r="V239" s="54"/>
      <c r="Y239" s="53"/>
      <c r="AA239" s="54"/>
      <c r="AD239" s="53"/>
      <c r="AE239" s="54"/>
      <c r="AH239" s="53"/>
      <c r="AI239" s="54"/>
      <c r="AJ239" s="54"/>
      <c r="AK239" s="54"/>
      <c r="AL239" s="57"/>
    </row>
    <row r="240" spans="2:38" ht="13">
      <c r="B240" s="45"/>
      <c r="F240" s="53"/>
      <c r="G240" s="54"/>
      <c r="J240" s="53"/>
      <c r="K240" s="54"/>
      <c r="N240" s="53"/>
      <c r="O240" s="54"/>
      <c r="P240" s="55"/>
      <c r="R240" s="53"/>
      <c r="S240" s="45"/>
      <c r="T240" s="45"/>
      <c r="U240" s="54"/>
      <c r="V240" s="54"/>
      <c r="Y240" s="53"/>
      <c r="AA240" s="54"/>
      <c r="AD240" s="53"/>
      <c r="AE240" s="54"/>
      <c r="AH240" s="53"/>
      <c r="AI240" s="54"/>
      <c r="AJ240" s="54"/>
      <c r="AK240" s="54"/>
      <c r="AL240" s="57"/>
    </row>
    <row r="241" spans="2:38" ht="13">
      <c r="B241" s="45"/>
      <c r="F241" s="53"/>
      <c r="G241" s="54"/>
      <c r="J241" s="53"/>
      <c r="K241" s="54"/>
      <c r="N241" s="53"/>
      <c r="O241" s="54"/>
      <c r="P241" s="55"/>
      <c r="R241" s="53"/>
      <c r="S241" s="45"/>
      <c r="T241" s="45"/>
      <c r="U241" s="54"/>
      <c r="V241" s="54"/>
      <c r="Y241" s="53"/>
      <c r="AA241" s="54"/>
      <c r="AD241" s="53"/>
      <c r="AE241" s="54"/>
      <c r="AH241" s="53"/>
      <c r="AI241" s="54"/>
      <c r="AJ241" s="54"/>
      <c r="AK241" s="54"/>
      <c r="AL241" s="57"/>
    </row>
    <row r="242" spans="2:38" ht="13">
      <c r="B242" s="45"/>
      <c r="F242" s="53"/>
      <c r="G242" s="54"/>
      <c r="J242" s="53"/>
      <c r="K242" s="54"/>
      <c r="N242" s="53"/>
      <c r="O242" s="54"/>
      <c r="P242" s="55"/>
      <c r="R242" s="53"/>
      <c r="S242" s="45"/>
      <c r="T242" s="45"/>
      <c r="U242" s="54"/>
      <c r="V242" s="54"/>
      <c r="Y242" s="53"/>
      <c r="AA242" s="54"/>
      <c r="AD242" s="53"/>
      <c r="AE242" s="54"/>
      <c r="AH242" s="53"/>
      <c r="AI242" s="54"/>
      <c r="AJ242" s="54"/>
      <c r="AK242" s="54"/>
      <c r="AL242" s="57"/>
    </row>
    <row r="243" spans="2:38" ht="13">
      <c r="B243" s="45"/>
      <c r="F243" s="53"/>
      <c r="G243" s="54"/>
      <c r="J243" s="53"/>
      <c r="K243" s="54"/>
      <c r="N243" s="53"/>
      <c r="O243" s="54"/>
      <c r="P243" s="55"/>
      <c r="R243" s="53"/>
      <c r="S243" s="45"/>
      <c r="T243" s="45"/>
      <c r="U243" s="54"/>
      <c r="V243" s="54"/>
      <c r="Y243" s="53"/>
      <c r="AA243" s="54"/>
      <c r="AD243" s="53"/>
      <c r="AE243" s="54"/>
      <c r="AH243" s="53"/>
      <c r="AI243" s="54"/>
      <c r="AJ243" s="54"/>
      <c r="AK243" s="54"/>
      <c r="AL243" s="57"/>
    </row>
    <row r="244" spans="2:38" ht="13">
      <c r="B244" s="45"/>
      <c r="F244" s="53"/>
      <c r="G244" s="54"/>
      <c r="J244" s="53"/>
      <c r="K244" s="54"/>
      <c r="N244" s="53"/>
      <c r="O244" s="54"/>
      <c r="P244" s="55"/>
      <c r="R244" s="53"/>
      <c r="S244" s="45"/>
      <c r="T244" s="45"/>
      <c r="U244" s="54"/>
      <c r="V244" s="54"/>
      <c r="Y244" s="53"/>
      <c r="AA244" s="54"/>
      <c r="AD244" s="53"/>
      <c r="AE244" s="54"/>
      <c r="AH244" s="53"/>
      <c r="AI244" s="54"/>
      <c r="AJ244" s="54"/>
      <c r="AK244" s="54"/>
      <c r="AL244" s="57"/>
    </row>
    <row r="245" spans="2:38" ht="13">
      <c r="B245" s="45"/>
      <c r="F245" s="53"/>
      <c r="G245" s="54"/>
      <c r="J245" s="53"/>
      <c r="K245" s="54"/>
      <c r="N245" s="53"/>
      <c r="O245" s="54"/>
      <c r="P245" s="55"/>
      <c r="R245" s="53"/>
      <c r="S245" s="45"/>
      <c r="T245" s="45"/>
      <c r="U245" s="54"/>
      <c r="V245" s="54"/>
      <c r="Y245" s="53"/>
      <c r="AA245" s="54"/>
      <c r="AD245" s="53"/>
      <c r="AE245" s="54"/>
      <c r="AH245" s="53"/>
      <c r="AI245" s="54"/>
      <c r="AJ245" s="54"/>
      <c r="AK245" s="54"/>
      <c r="AL245" s="57"/>
    </row>
    <row r="246" spans="2:38" ht="13">
      <c r="B246" s="45"/>
      <c r="F246" s="53"/>
      <c r="G246" s="54"/>
      <c r="J246" s="53"/>
      <c r="K246" s="54"/>
      <c r="N246" s="53"/>
      <c r="O246" s="54"/>
      <c r="P246" s="55"/>
      <c r="R246" s="53"/>
      <c r="S246" s="45"/>
      <c r="T246" s="45"/>
      <c r="U246" s="54"/>
      <c r="V246" s="54"/>
      <c r="Y246" s="53"/>
      <c r="AA246" s="54"/>
      <c r="AD246" s="53"/>
      <c r="AE246" s="54"/>
      <c r="AH246" s="53"/>
      <c r="AI246" s="54"/>
      <c r="AJ246" s="54"/>
      <c r="AK246" s="54"/>
      <c r="AL246" s="57"/>
    </row>
    <row r="247" spans="2:38" ht="13">
      <c r="B247" s="45"/>
      <c r="F247" s="53"/>
      <c r="G247" s="54"/>
      <c r="J247" s="53"/>
      <c r="K247" s="54"/>
      <c r="N247" s="53"/>
      <c r="O247" s="54"/>
      <c r="P247" s="55"/>
      <c r="R247" s="53"/>
      <c r="S247" s="45"/>
      <c r="T247" s="45"/>
      <c r="U247" s="54"/>
      <c r="V247" s="54"/>
      <c r="Y247" s="53"/>
      <c r="AA247" s="54"/>
      <c r="AD247" s="53"/>
      <c r="AE247" s="54"/>
      <c r="AH247" s="53"/>
      <c r="AI247" s="54"/>
      <c r="AJ247" s="54"/>
      <c r="AK247" s="54"/>
      <c r="AL247" s="57"/>
    </row>
    <row r="248" spans="2:38" ht="13">
      <c r="B248" s="45"/>
      <c r="F248" s="53"/>
      <c r="G248" s="54"/>
      <c r="J248" s="53"/>
      <c r="K248" s="54"/>
      <c r="N248" s="53"/>
      <c r="O248" s="54"/>
      <c r="P248" s="55"/>
      <c r="R248" s="53"/>
      <c r="S248" s="45"/>
      <c r="T248" s="45"/>
      <c r="U248" s="54"/>
      <c r="V248" s="54"/>
      <c r="Y248" s="53"/>
      <c r="AA248" s="54"/>
      <c r="AD248" s="53"/>
      <c r="AE248" s="54"/>
      <c r="AH248" s="53"/>
      <c r="AI248" s="54"/>
      <c r="AJ248" s="54"/>
      <c r="AK248" s="54"/>
      <c r="AL248" s="57"/>
    </row>
    <row r="249" spans="2:38" ht="13">
      <c r="B249" s="45"/>
      <c r="F249" s="53"/>
      <c r="G249" s="54"/>
      <c r="J249" s="53"/>
      <c r="K249" s="54"/>
      <c r="N249" s="53"/>
      <c r="O249" s="54"/>
      <c r="P249" s="55"/>
      <c r="R249" s="53"/>
      <c r="S249" s="45"/>
      <c r="T249" s="45"/>
      <c r="U249" s="54"/>
      <c r="V249" s="54"/>
      <c r="Y249" s="53"/>
      <c r="AA249" s="54"/>
      <c r="AD249" s="53"/>
      <c r="AE249" s="54"/>
      <c r="AH249" s="53"/>
      <c r="AI249" s="54"/>
      <c r="AJ249" s="54"/>
      <c r="AK249" s="54"/>
      <c r="AL249" s="57"/>
    </row>
    <row r="250" spans="2:38" ht="13">
      <c r="B250" s="45"/>
      <c r="F250" s="53"/>
      <c r="G250" s="54"/>
      <c r="J250" s="53"/>
      <c r="K250" s="54"/>
      <c r="N250" s="53"/>
      <c r="O250" s="54"/>
      <c r="P250" s="55"/>
      <c r="R250" s="53"/>
      <c r="S250" s="45"/>
      <c r="T250" s="45"/>
      <c r="U250" s="54"/>
      <c r="V250" s="54"/>
      <c r="Y250" s="53"/>
      <c r="AA250" s="54"/>
      <c r="AD250" s="53"/>
      <c r="AE250" s="54"/>
      <c r="AH250" s="53"/>
      <c r="AI250" s="54"/>
      <c r="AJ250" s="54"/>
      <c r="AK250" s="54"/>
      <c r="AL250" s="57"/>
    </row>
    <row r="251" spans="2:38" ht="13">
      <c r="B251" s="45"/>
      <c r="F251" s="53"/>
      <c r="G251" s="54"/>
      <c r="J251" s="53"/>
      <c r="K251" s="54"/>
      <c r="N251" s="53"/>
      <c r="O251" s="54"/>
      <c r="P251" s="55"/>
      <c r="R251" s="53"/>
      <c r="S251" s="45"/>
      <c r="T251" s="45"/>
      <c r="U251" s="54"/>
      <c r="V251" s="54"/>
      <c r="Y251" s="53"/>
      <c r="AA251" s="54"/>
      <c r="AD251" s="53"/>
      <c r="AE251" s="54"/>
      <c r="AH251" s="53"/>
      <c r="AI251" s="54"/>
      <c r="AJ251" s="54"/>
      <c r="AK251" s="54"/>
      <c r="AL251" s="57"/>
    </row>
    <row r="252" spans="2:38" ht="13">
      <c r="B252" s="45"/>
      <c r="F252" s="53"/>
      <c r="G252" s="54"/>
      <c r="J252" s="53"/>
      <c r="K252" s="54"/>
      <c r="N252" s="53"/>
      <c r="O252" s="54"/>
      <c r="P252" s="55"/>
      <c r="R252" s="53"/>
      <c r="S252" s="45"/>
      <c r="T252" s="45"/>
      <c r="U252" s="54"/>
      <c r="V252" s="54"/>
      <c r="Y252" s="53"/>
      <c r="AA252" s="54"/>
      <c r="AD252" s="53"/>
      <c r="AE252" s="54"/>
      <c r="AH252" s="53"/>
      <c r="AI252" s="54"/>
      <c r="AJ252" s="54"/>
      <c r="AK252" s="54"/>
      <c r="AL252" s="57"/>
    </row>
    <row r="253" spans="2:38" ht="13">
      <c r="B253" s="45"/>
      <c r="F253" s="53"/>
      <c r="G253" s="54"/>
      <c r="J253" s="53"/>
      <c r="K253" s="54"/>
      <c r="N253" s="53"/>
      <c r="O253" s="54"/>
      <c r="P253" s="55"/>
      <c r="R253" s="53"/>
      <c r="S253" s="45"/>
      <c r="T253" s="45"/>
      <c r="U253" s="54"/>
      <c r="V253" s="54"/>
      <c r="Y253" s="53"/>
      <c r="AA253" s="54"/>
      <c r="AD253" s="53"/>
      <c r="AE253" s="54"/>
      <c r="AH253" s="53"/>
      <c r="AI253" s="54"/>
      <c r="AJ253" s="54"/>
      <c r="AK253" s="54"/>
      <c r="AL253" s="57"/>
    </row>
    <row r="254" spans="2:38" ht="13">
      <c r="B254" s="45"/>
      <c r="F254" s="53"/>
      <c r="G254" s="54"/>
      <c r="J254" s="53"/>
      <c r="K254" s="54"/>
      <c r="N254" s="53"/>
      <c r="O254" s="54"/>
      <c r="P254" s="55"/>
      <c r="R254" s="53"/>
      <c r="S254" s="45"/>
      <c r="T254" s="45"/>
      <c r="U254" s="54"/>
      <c r="V254" s="54"/>
      <c r="Y254" s="53"/>
      <c r="AA254" s="54"/>
      <c r="AD254" s="53"/>
      <c r="AE254" s="54"/>
      <c r="AH254" s="53"/>
      <c r="AI254" s="54"/>
      <c r="AJ254" s="54"/>
      <c r="AK254" s="54"/>
      <c r="AL254" s="57"/>
    </row>
    <row r="255" spans="2:38" ht="13">
      <c r="B255" s="45"/>
      <c r="F255" s="53"/>
      <c r="G255" s="54"/>
      <c r="J255" s="53"/>
      <c r="K255" s="54"/>
      <c r="N255" s="53"/>
      <c r="O255" s="54"/>
      <c r="P255" s="55"/>
      <c r="R255" s="53"/>
      <c r="S255" s="45"/>
      <c r="T255" s="45"/>
      <c r="U255" s="54"/>
      <c r="V255" s="54"/>
      <c r="Y255" s="53"/>
      <c r="AA255" s="54"/>
      <c r="AD255" s="53"/>
      <c r="AE255" s="54"/>
      <c r="AH255" s="53"/>
      <c r="AI255" s="54"/>
      <c r="AJ255" s="54"/>
      <c r="AK255" s="54"/>
      <c r="AL255" s="57"/>
    </row>
    <row r="256" spans="2:38" ht="13">
      <c r="B256" s="45"/>
      <c r="F256" s="53"/>
      <c r="G256" s="54"/>
      <c r="J256" s="53"/>
      <c r="K256" s="54"/>
      <c r="N256" s="53"/>
      <c r="O256" s="54"/>
      <c r="P256" s="55"/>
      <c r="R256" s="53"/>
      <c r="S256" s="45"/>
      <c r="T256" s="45"/>
      <c r="U256" s="54"/>
      <c r="V256" s="54"/>
      <c r="Y256" s="53"/>
      <c r="AA256" s="54"/>
      <c r="AD256" s="53"/>
      <c r="AE256" s="54"/>
      <c r="AH256" s="53"/>
      <c r="AI256" s="54"/>
      <c r="AJ256" s="54"/>
      <c r="AK256" s="54"/>
      <c r="AL256" s="57"/>
    </row>
    <row r="257" spans="2:38" ht="13">
      <c r="B257" s="45"/>
      <c r="F257" s="53"/>
      <c r="G257" s="54"/>
      <c r="J257" s="53"/>
      <c r="K257" s="54"/>
      <c r="N257" s="53"/>
      <c r="O257" s="54"/>
      <c r="P257" s="55"/>
      <c r="R257" s="53"/>
      <c r="S257" s="45"/>
      <c r="T257" s="45"/>
      <c r="U257" s="54"/>
      <c r="V257" s="54"/>
      <c r="Y257" s="53"/>
      <c r="AA257" s="54"/>
      <c r="AD257" s="53"/>
      <c r="AE257" s="54"/>
      <c r="AH257" s="53"/>
      <c r="AI257" s="54"/>
      <c r="AJ257" s="54"/>
      <c r="AK257" s="54"/>
      <c r="AL257" s="57"/>
    </row>
    <row r="258" spans="2:38" ht="13">
      <c r="B258" s="45"/>
      <c r="F258" s="53"/>
      <c r="G258" s="54"/>
      <c r="J258" s="53"/>
      <c r="K258" s="54"/>
      <c r="N258" s="53"/>
      <c r="O258" s="54"/>
      <c r="P258" s="55"/>
      <c r="R258" s="53"/>
      <c r="S258" s="45"/>
      <c r="T258" s="45"/>
      <c r="U258" s="54"/>
      <c r="V258" s="54"/>
      <c r="Y258" s="53"/>
      <c r="AA258" s="54"/>
      <c r="AD258" s="53"/>
      <c r="AE258" s="54"/>
      <c r="AH258" s="53"/>
      <c r="AI258" s="54"/>
      <c r="AJ258" s="54"/>
      <c r="AK258" s="54"/>
      <c r="AL258" s="57"/>
    </row>
    <row r="259" spans="2:38" ht="13">
      <c r="B259" s="45"/>
      <c r="F259" s="53"/>
      <c r="G259" s="54"/>
      <c r="J259" s="53"/>
      <c r="K259" s="54"/>
      <c r="N259" s="53"/>
      <c r="O259" s="54"/>
      <c r="P259" s="55"/>
      <c r="R259" s="53"/>
      <c r="S259" s="45"/>
      <c r="T259" s="45"/>
      <c r="U259" s="54"/>
      <c r="V259" s="54"/>
      <c r="Y259" s="53"/>
      <c r="AA259" s="54"/>
      <c r="AD259" s="53"/>
      <c r="AE259" s="54"/>
      <c r="AH259" s="53"/>
      <c r="AI259" s="54"/>
      <c r="AJ259" s="54"/>
      <c r="AK259" s="54"/>
      <c r="AL259" s="57"/>
    </row>
    <row r="260" spans="2:38" ht="13">
      <c r="B260" s="45"/>
      <c r="F260" s="53"/>
      <c r="G260" s="54"/>
      <c r="J260" s="53"/>
      <c r="K260" s="54"/>
      <c r="N260" s="53"/>
      <c r="O260" s="54"/>
      <c r="P260" s="55"/>
      <c r="R260" s="53"/>
      <c r="S260" s="45"/>
      <c r="T260" s="45"/>
      <c r="U260" s="54"/>
      <c r="V260" s="54"/>
      <c r="Y260" s="53"/>
      <c r="AA260" s="54"/>
      <c r="AD260" s="53"/>
      <c r="AE260" s="54"/>
      <c r="AH260" s="53"/>
      <c r="AI260" s="54"/>
      <c r="AJ260" s="54"/>
      <c r="AK260" s="54"/>
      <c r="AL260" s="57"/>
    </row>
    <row r="261" spans="2:38" ht="13">
      <c r="B261" s="45"/>
      <c r="F261" s="53"/>
      <c r="G261" s="54"/>
      <c r="J261" s="53"/>
      <c r="K261" s="54"/>
      <c r="N261" s="53"/>
      <c r="O261" s="54"/>
      <c r="P261" s="55"/>
      <c r="R261" s="53"/>
      <c r="S261" s="45"/>
      <c r="T261" s="45"/>
      <c r="U261" s="54"/>
      <c r="V261" s="54"/>
      <c r="Y261" s="53"/>
      <c r="AA261" s="54"/>
      <c r="AD261" s="53"/>
      <c r="AE261" s="54"/>
      <c r="AH261" s="53"/>
      <c r="AI261" s="54"/>
      <c r="AJ261" s="54"/>
      <c r="AK261" s="54"/>
      <c r="AL261" s="57"/>
    </row>
    <row r="262" spans="2:38" ht="13">
      <c r="B262" s="45"/>
      <c r="F262" s="53"/>
      <c r="G262" s="54"/>
      <c r="J262" s="53"/>
      <c r="K262" s="54"/>
      <c r="N262" s="53"/>
      <c r="O262" s="54"/>
      <c r="P262" s="55"/>
      <c r="R262" s="53"/>
      <c r="S262" s="45"/>
      <c r="T262" s="45"/>
      <c r="U262" s="54"/>
      <c r="V262" s="54"/>
      <c r="Y262" s="53"/>
      <c r="AA262" s="54"/>
      <c r="AD262" s="53"/>
      <c r="AE262" s="54"/>
      <c r="AH262" s="53"/>
      <c r="AI262" s="54"/>
      <c r="AJ262" s="54"/>
      <c r="AK262" s="54"/>
      <c r="AL262" s="57"/>
    </row>
    <row r="263" spans="2:38" ht="13">
      <c r="B263" s="45"/>
      <c r="F263" s="53"/>
      <c r="G263" s="54"/>
      <c r="J263" s="53"/>
      <c r="K263" s="54"/>
      <c r="N263" s="53"/>
      <c r="O263" s="54"/>
      <c r="P263" s="55"/>
      <c r="R263" s="53"/>
      <c r="S263" s="45"/>
      <c r="T263" s="45"/>
      <c r="U263" s="54"/>
      <c r="V263" s="54"/>
      <c r="Y263" s="53"/>
      <c r="AA263" s="54"/>
      <c r="AD263" s="53"/>
      <c r="AE263" s="54"/>
      <c r="AH263" s="53"/>
      <c r="AI263" s="54"/>
      <c r="AJ263" s="54"/>
      <c r="AK263" s="54"/>
      <c r="AL263" s="57"/>
    </row>
    <row r="264" spans="2:38" ht="13">
      <c r="B264" s="45"/>
      <c r="F264" s="53"/>
      <c r="G264" s="54"/>
      <c r="J264" s="53"/>
      <c r="K264" s="54"/>
      <c r="N264" s="53"/>
      <c r="O264" s="54"/>
      <c r="P264" s="55"/>
      <c r="R264" s="53"/>
      <c r="S264" s="45"/>
      <c r="T264" s="45"/>
      <c r="U264" s="54"/>
      <c r="V264" s="54"/>
      <c r="Y264" s="53"/>
      <c r="AA264" s="54"/>
      <c r="AD264" s="53"/>
      <c r="AE264" s="54"/>
      <c r="AH264" s="53"/>
      <c r="AI264" s="54"/>
      <c r="AJ264" s="54"/>
      <c r="AK264" s="54"/>
      <c r="AL264" s="57"/>
    </row>
    <row r="265" spans="2:38" ht="13">
      <c r="B265" s="45"/>
      <c r="F265" s="53"/>
      <c r="G265" s="54"/>
      <c r="J265" s="53"/>
      <c r="K265" s="54"/>
      <c r="N265" s="53"/>
      <c r="O265" s="54"/>
      <c r="P265" s="55"/>
      <c r="R265" s="53"/>
      <c r="S265" s="45"/>
      <c r="T265" s="45"/>
      <c r="U265" s="54"/>
      <c r="V265" s="54"/>
      <c r="Y265" s="53"/>
      <c r="AA265" s="54"/>
      <c r="AD265" s="53"/>
      <c r="AE265" s="54"/>
      <c r="AH265" s="53"/>
      <c r="AI265" s="54"/>
      <c r="AJ265" s="54"/>
      <c r="AK265" s="54"/>
      <c r="AL265" s="57"/>
    </row>
    <row r="266" spans="2:38" ht="13">
      <c r="B266" s="45"/>
      <c r="F266" s="53"/>
      <c r="G266" s="54"/>
      <c r="J266" s="53"/>
      <c r="K266" s="54"/>
      <c r="N266" s="53"/>
      <c r="O266" s="54"/>
      <c r="P266" s="55"/>
      <c r="R266" s="53"/>
      <c r="S266" s="45"/>
      <c r="T266" s="45"/>
      <c r="U266" s="54"/>
      <c r="V266" s="54"/>
      <c r="Y266" s="53"/>
      <c r="AA266" s="54"/>
      <c r="AD266" s="53"/>
      <c r="AE266" s="54"/>
      <c r="AH266" s="53"/>
      <c r="AI266" s="54"/>
      <c r="AJ266" s="54"/>
      <c r="AK266" s="54"/>
      <c r="AL266" s="57"/>
    </row>
    <row r="267" spans="2:38" ht="13">
      <c r="B267" s="45"/>
      <c r="F267" s="53"/>
      <c r="G267" s="54"/>
      <c r="J267" s="53"/>
      <c r="K267" s="54"/>
      <c r="N267" s="53"/>
      <c r="O267" s="54"/>
      <c r="P267" s="55"/>
      <c r="R267" s="53"/>
      <c r="S267" s="45"/>
      <c r="T267" s="45"/>
      <c r="U267" s="54"/>
      <c r="V267" s="54"/>
      <c r="Y267" s="53"/>
      <c r="AA267" s="54"/>
      <c r="AD267" s="53"/>
      <c r="AE267" s="54"/>
      <c r="AH267" s="53"/>
      <c r="AI267" s="54"/>
      <c r="AJ267" s="54"/>
      <c r="AK267" s="54"/>
      <c r="AL267" s="57"/>
    </row>
    <row r="268" spans="2:38" ht="13">
      <c r="B268" s="45"/>
      <c r="F268" s="53"/>
      <c r="G268" s="54"/>
      <c r="J268" s="53"/>
      <c r="K268" s="54"/>
      <c r="N268" s="53"/>
      <c r="O268" s="54"/>
      <c r="P268" s="55"/>
      <c r="R268" s="53"/>
      <c r="S268" s="45"/>
      <c r="T268" s="45"/>
      <c r="U268" s="54"/>
      <c r="V268" s="54"/>
      <c r="Y268" s="53"/>
      <c r="AA268" s="54"/>
      <c r="AD268" s="53"/>
      <c r="AE268" s="54"/>
      <c r="AH268" s="53"/>
      <c r="AI268" s="54"/>
      <c r="AJ268" s="54"/>
      <c r="AK268" s="54"/>
      <c r="AL268" s="57"/>
    </row>
    <row r="269" spans="2:38" ht="13">
      <c r="B269" s="45"/>
      <c r="F269" s="53"/>
      <c r="G269" s="54"/>
      <c r="J269" s="53"/>
      <c r="K269" s="54"/>
      <c r="N269" s="53"/>
      <c r="O269" s="54"/>
      <c r="P269" s="55"/>
      <c r="R269" s="53"/>
      <c r="S269" s="45"/>
      <c r="T269" s="45"/>
      <c r="U269" s="54"/>
      <c r="V269" s="54"/>
      <c r="Y269" s="53"/>
      <c r="AA269" s="54"/>
      <c r="AD269" s="53"/>
      <c r="AE269" s="54"/>
      <c r="AH269" s="53"/>
      <c r="AI269" s="54"/>
      <c r="AJ269" s="54"/>
      <c r="AK269" s="54"/>
      <c r="AL269" s="57"/>
    </row>
    <row r="270" spans="2:38" ht="13">
      <c r="B270" s="45"/>
      <c r="F270" s="53"/>
      <c r="G270" s="54"/>
      <c r="J270" s="53"/>
      <c r="K270" s="54"/>
      <c r="N270" s="53"/>
      <c r="O270" s="54"/>
      <c r="P270" s="55"/>
      <c r="R270" s="53"/>
      <c r="S270" s="45"/>
      <c r="T270" s="45"/>
      <c r="U270" s="54"/>
      <c r="V270" s="54"/>
      <c r="Y270" s="53"/>
      <c r="AA270" s="54"/>
      <c r="AD270" s="53"/>
      <c r="AE270" s="54"/>
      <c r="AH270" s="53"/>
      <c r="AI270" s="54"/>
      <c r="AJ270" s="54"/>
      <c r="AK270" s="54"/>
      <c r="AL270" s="57"/>
    </row>
    <row r="271" spans="2:38" ht="13">
      <c r="B271" s="45"/>
      <c r="F271" s="53"/>
      <c r="G271" s="54"/>
      <c r="J271" s="53"/>
      <c r="K271" s="54"/>
      <c r="N271" s="53"/>
      <c r="O271" s="54"/>
      <c r="P271" s="55"/>
      <c r="R271" s="53"/>
      <c r="S271" s="45"/>
      <c r="T271" s="45"/>
      <c r="U271" s="54"/>
      <c r="V271" s="54"/>
      <c r="Y271" s="53"/>
      <c r="AA271" s="54"/>
      <c r="AD271" s="53"/>
      <c r="AE271" s="54"/>
      <c r="AH271" s="53"/>
      <c r="AI271" s="54"/>
      <c r="AJ271" s="54"/>
      <c r="AK271" s="54"/>
      <c r="AL271" s="57"/>
    </row>
    <row r="272" spans="2:38" ht="13">
      <c r="B272" s="45"/>
      <c r="F272" s="53"/>
      <c r="G272" s="54"/>
      <c r="J272" s="53"/>
      <c r="K272" s="54"/>
      <c r="N272" s="53"/>
      <c r="O272" s="54"/>
      <c r="P272" s="55"/>
      <c r="R272" s="53"/>
      <c r="S272" s="45"/>
      <c r="T272" s="45"/>
      <c r="U272" s="54"/>
      <c r="V272" s="54"/>
      <c r="Y272" s="53"/>
      <c r="AA272" s="54"/>
      <c r="AD272" s="53"/>
      <c r="AE272" s="54"/>
      <c r="AH272" s="53"/>
      <c r="AI272" s="54"/>
      <c r="AJ272" s="54"/>
      <c r="AK272" s="54"/>
      <c r="AL272" s="57"/>
    </row>
    <row r="273" spans="2:38" ht="13">
      <c r="B273" s="45"/>
      <c r="F273" s="53"/>
      <c r="G273" s="54"/>
      <c r="J273" s="53"/>
      <c r="K273" s="54"/>
      <c r="N273" s="53"/>
      <c r="O273" s="54"/>
      <c r="P273" s="55"/>
      <c r="R273" s="53"/>
      <c r="S273" s="45"/>
      <c r="T273" s="45"/>
      <c r="U273" s="54"/>
      <c r="V273" s="54"/>
      <c r="Y273" s="53"/>
      <c r="AA273" s="54"/>
      <c r="AD273" s="53"/>
      <c r="AE273" s="54"/>
      <c r="AH273" s="53"/>
      <c r="AI273" s="54"/>
      <c r="AJ273" s="54"/>
      <c r="AK273" s="54"/>
      <c r="AL273" s="57"/>
    </row>
    <row r="274" spans="2:38" ht="13">
      <c r="B274" s="45"/>
      <c r="F274" s="53"/>
      <c r="G274" s="54"/>
      <c r="J274" s="53"/>
      <c r="K274" s="54"/>
      <c r="N274" s="53"/>
      <c r="O274" s="54"/>
      <c r="P274" s="55"/>
      <c r="R274" s="53"/>
      <c r="S274" s="45"/>
      <c r="T274" s="45"/>
      <c r="U274" s="54"/>
      <c r="V274" s="54"/>
      <c r="Y274" s="53"/>
      <c r="AA274" s="54"/>
      <c r="AD274" s="53"/>
      <c r="AE274" s="54"/>
      <c r="AH274" s="53"/>
      <c r="AI274" s="54"/>
      <c r="AJ274" s="54"/>
      <c r="AK274" s="54"/>
      <c r="AL274" s="57"/>
    </row>
    <row r="275" spans="2:38" ht="13">
      <c r="B275" s="45"/>
      <c r="F275" s="53"/>
      <c r="G275" s="54"/>
      <c r="J275" s="53"/>
      <c r="K275" s="54"/>
      <c r="N275" s="53"/>
      <c r="O275" s="54"/>
      <c r="P275" s="55"/>
      <c r="R275" s="53"/>
      <c r="S275" s="45"/>
      <c r="T275" s="45"/>
      <c r="U275" s="54"/>
      <c r="V275" s="54"/>
      <c r="Y275" s="53"/>
      <c r="AA275" s="54"/>
      <c r="AD275" s="53"/>
      <c r="AE275" s="54"/>
      <c r="AH275" s="53"/>
      <c r="AI275" s="54"/>
      <c r="AJ275" s="54"/>
      <c r="AK275" s="54"/>
      <c r="AL275" s="57"/>
    </row>
    <row r="276" spans="2:38" ht="13">
      <c r="B276" s="45"/>
      <c r="F276" s="53"/>
      <c r="G276" s="54"/>
      <c r="J276" s="53"/>
      <c r="K276" s="54"/>
      <c r="N276" s="53"/>
      <c r="O276" s="54"/>
      <c r="P276" s="55"/>
      <c r="R276" s="53"/>
      <c r="S276" s="45"/>
      <c r="T276" s="45"/>
      <c r="U276" s="54"/>
      <c r="V276" s="54"/>
      <c r="Y276" s="53"/>
      <c r="AA276" s="54"/>
      <c r="AD276" s="53"/>
      <c r="AE276" s="54"/>
      <c r="AH276" s="53"/>
      <c r="AI276" s="54"/>
      <c r="AJ276" s="54"/>
      <c r="AK276" s="54"/>
      <c r="AL276" s="57"/>
    </row>
    <row r="277" spans="2:38" ht="13">
      <c r="B277" s="45"/>
      <c r="F277" s="53"/>
      <c r="G277" s="54"/>
      <c r="J277" s="53"/>
      <c r="K277" s="54"/>
      <c r="N277" s="53"/>
      <c r="O277" s="54"/>
      <c r="P277" s="55"/>
      <c r="R277" s="53"/>
      <c r="S277" s="45"/>
      <c r="T277" s="45"/>
      <c r="U277" s="54"/>
      <c r="V277" s="54"/>
      <c r="Y277" s="53"/>
      <c r="AA277" s="54"/>
      <c r="AD277" s="53"/>
      <c r="AE277" s="54"/>
      <c r="AH277" s="53"/>
      <c r="AI277" s="54"/>
      <c r="AJ277" s="54"/>
      <c r="AK277" s="54"/>
      <c r="AL277" s="57"/>
    </row>
    <row r="278" spans="2:38" ht="13">
      <c r="B278" s="45"/>
      <c r="F278" s="53"/>
      <c r="G278" s="54"/>
      <c r="J278" s="53"/>
      <c r="K278" s="54"/>
      <c r="N278" s="53"/>
      <c r="O278" s="54"/>
      <c r="P278" s="55"/>
      <c r="R278" s="53"/>
      <c r="S278" s="45"/>
      <c r="T278" s="45"/>
      <c r="U278" s="54"/>
      <c r="V278" s="54"/>
      <c r="Y278" s="53"/>
      <c r="AA278" s="54"/>
      <c r="AD278" s="53"/>
      <c r="AE278" s="54"/>
      <c r="AH278" s="53"/>
      <c r="AI278" s="54"/>
      <c r="AJ278" s="54"/>
      <c r="AK278" s="54"/>
      <c r="AL278" s="57"/>
    </row>
    <row r="279" spans="2:38" ht="13">
      <c r="B279" s="45"/>
      <c r="F279" s="53"/>
      <c r="G279" s="54"/>
      <c r="J279" s="53"/>
      <c r="K279" s="54"/>
      <c r="N279" s="53"/>
      <c r="O279" s="54"/>
      <c r="P279" s="55"/>
      <c r="R279" s="53"/>
      <c r="S279" s="45"/>
      <c r="T279" s="45"/>
      <c r="U279" s="54"/>
      <c r="V279" s="54"/>
      <c r="Y279" s="53"/>
      <c r="AA279" s="54"/>
      <c r="AD279" s="53"/>
      <c r="AE279" s="54"/>
      <c r="AH279" s="53"/>
      <c r="AI279" s="54"/>
      <c r="AJ279" s="54"/>
      <c r="AK279" s="54"/>
      <c r="AL279" s="57"/>
    </row>
    <row r="280" spans="2:38" ht="13">
      <c r="B280" s="45"/>
      <c r="F280" s="53"/>
      <c r="G280" s="54"/>
      <c r="J280" s="53"/>
      <c r="K280" s="54"/>
      <c r="N280" s="53"/>
      <c r="O280" s="54"/>
      <c r="P280" s="55"/>
      <c r="R280" s="53"/>
      <c r="S280" s="45"/>
      <c r="T280" s="45"/>
      <c r="U280" s="54"/>
      <c r="V280" s="54"/>
      <c r="Y280" s="53"/>
      <c r="AA280" s="54"/>
      <c r="AD280" s="53"/>
      <c r="AE280" s="54"/>
      <c r="AH280" s="53"/>
      <c r="AI280" s="54"/>
      <c r="AJ280" s="54"/>
      <c r="AK280" s="54"/>
      <c r="AL280" s="57"/>
    </row>
    <row r="281" spans="2:38" ht="13">
      <c r="B281" s="45"/>
      <c r="F281" s="53"/>
      <c r="G281" s="54"/>
      <c r="J281" s="53"/>
      <c r="K281" s="54"/>
      <c r="N281" s="53"/>
      <c r="O281" s="54"/>
      <c r="P281" s="55"/>
      <c r="R281" s="53"/>
      <c r="S281" s="45"/>
      <c r="T281" s="45"/>
      <c r="U281" s="54"/>
      <c r="V281" s="54"/>
      <c r="Y281" s="53"/>
      <c r="AA281" s="54"/>
      <c r="AD281" s="53"/>
      <c r="AE281" s="54"/>
      <c r="AH281" s="53"/>
      <c r="AI281" s="54"/>
      <c r="AJ281" s="54"/>
      <c r="AK281" s="54"/>
      <c r="AL281" s="57"/>
    </row>
    <row r="282" spans="2:38" ht="13">
      <c r="B282" s="45"/>
      <c r="F282" s="53"/>
      <c r="G282" s="54"/>
      <c r="J282" s="53"/>
      <c r="K282" s="54"/>
      <c r="N282" s="53"/>
      <c r="O282" s="54"/>
      <c r="P282" s="55"/>
      <c r="R282" s="53"/>
      <c r="S282" s="45"/>
      <c r="T282" s="45"/>
      <c r="U282" s="54"/>
      <c r="V282" s="54"/>
      <c r="Y282" s="53"/>
      <c r="AA282" s="54"/>
      <c r="AD282" s="53"/>
      <c r="AE282" s="54"/>
      <c r="AH282" s="53"/>
      <c r="AI282" s="54"/>
      <c r="AJ282" s="54"/>
      <c r="AK282" s="54"/>
      <c r="AL282" s="57"/>
    </row>
    <row r="283" spans="2:38" ht="13">
      <c r="B283" s="45"/>
      <c r="F283" s="53"/>
      <c r="G283" s="54"/>
      <c r="J283" s="53"/>
      <c r="K283" s="54"/>
      <c r="N283" s="53"/>
      <c r="O283" s="54"/>
      <c r="P283" s="55"/>
      <c r="R283" s="53"/>
      <c r="S283" s="45"/>
      <c r="T283" s="45"/>
      <c r="U283" s="54"/>
      <c r="V283" s="54"/>
      <c r="Y283" s="53"/>
      <c r="AA283" s="54"/>
      <c r="AD283" s="53"/>
      <c r="AE283" s="54"/>
      <c r="AH283" s="53"/>
      <c r="AI283" s="54"/>
      <c r="AJ283" s="54"/>
      <c r="AK283" s="54"/>
      <c r="AL283" s="57"/>
    </row>
    <row r="284" spans="2:38" ht="13">
      <c r="B284" s="45"/>
      <c r="F284" s="53"/>
      <c r="G284" s="54"/>
      <c r="J284" s="53"/>
      <c r="K284" s="54"/>
      <c r="N284" s="53"/>
      <c r="O284" s="54"/>
      <c r="P284" s="55"/>
      <c r="R284" s="53"/>
      <c r="S284" s="45"/>
      <c r="T284" s="45"/>
      <c r="U284" s="54"/>
      <c r="V284" s="54"/>
      <c r="Y284" s="53"/>
      <c r="AA284" s="54"/>
      <c r="AD284" s="53"/>
      <c r="AE284" s="54"/>
      <c r="AH284" s="53"/>
      <c r="AI284" s="54"/>
      <c r="AJ284" s="54"/>
      <c r="AK284" s="54"/>
      <c r="AL284" s="57"/>
    </row>
    <row r="285" spans="2:38" ht="13">
      <c r="B285" s="45"/>
      <c r="F285" s="53"/>
      <c r="G285" s="54"/>
      <c r="J285" s="53"/>
      <c r="K285" s="54"/>
      <c r="N285" s="53"/>
      <c r="O285" s="54"/>
      <c r="P285" s="55"/>
      <c r="R285" s="53"/>
      <c r="S285" s="45"/>
      <c r="T285" s="45"/>
      <c r="U285" s="54"/>
      <c r="V285" s="54"/>
      <c r="Y285" s="53"/>
      <c r="AA285" s="54"/>
      <c r="AD285" s="53"/>
      <c r="AE285" s="54"/>
      <c r="AH285" s="53"/>
      <c r="AI285" s="54"/>
      <c r="AJ285" s="54"/>
      <c r="AK285" s="54"/>
      <c r="AL285" s="57"/>
    </row>
    <row r="286" spans="2:38" ht="13">
      <c r="B286" s="45"/>
      <c r="F286" s="53"/>
      <c r="G286" s="54"/>
      <c r="J286" s="53"/>
      <c r="K286" s="54"/>
      <c r="N286" s="53"/>
      <c r="O286" s="54"/>
      <c r="P286" s="55"/>
      <c r="R286" s="53"/>
      <c r="S286" s="45"/>
      <c r="T286" s="45"/>
      <c r="U286" s="54"/>
      <c r="V286" s="54"/>
      <c r="Y286" s="53"/>
      <c r="AA286" s="54"/>
      <c r="AD286" s="53"/>
      <c r="AE286" s="54"/>
      <c r="AH286" s="53"/>
      <c r="AI286" s="54"/>
      <c r="AJ286" s="54"/>
      <c r="AK286" s="54"/>
      <c r="AL286" s="57"/>
    </row>
    <row r="287" spans="2:38" ht="13">
      <c r="B287" s="45"/>
      <c r="F287" s="53"/>
      <c r="G287" s="54"/>
      <c r="J287" s="53"/>
      <c r="K287" s="54"/>
      <c r="N287" s="53"/>
      <c r="O287" s="54"/>
      <c r="P287" s="55"/>
      <c r="R287" s="53"/>
      <c r="S287" s="45"/>
      <c r="T287" s="45"/>
      <c r="U287" s="54"/>
      <c r="V287" s="54"/>
      <c r="Y287" s="53"/>
      <c r="AA287" s="54"/>
      <c r="AD287" s="53"/>
      <c r="AE287" s="54"/>
      <c r="AH287" s="53"/>
      <c r="AI287" s="54"/>
      <c r="AJ287" s="54"/>
      <c r="AK287" s="54"/>
      <c r="AL287" s="57"/>
    </row>
    <row r="288" spans="2:38" ht="13">
      <c r="B288" s="45"/>
      <c r="F288" s="53"/>
      <c r="G288" s="54"/>
      <c r="J288" s="53"/>
      <c r="K288" s="54"/>
      <c r="N288" s="53"/>
      <c r="O288" s="54"/>
      <c r="P288" s="55"/>
      <c r="R288" s="53"/>
      <c r="S288" s="45"/>
      <c r="T288" s="45"/>
      <c r="U288" s="54"/>
      <c r="V288" s="54"/>
      <c r="Y288" s="53"/>
      <c r="AA288" s="54"/>
      <c r="AD288" s="53"/>
      <c r="AE288" s="54"/>
      <c r="AH288" s="53"/>
      <c r="AI288" s="54"/>
      <c r="AJ288" s="54"/>
      <c r="AK288" s="54"/>
      <c r="AL288" s="57"/>
    </row>
    <row r="289" spans="2:38" ht="13">
      <c r="B289" s="45"/>
      <c r="F289" s="53"/>
      <c r="G289" s="54"/>
      <c r="J289" s="53"/>
      <c r="K289" s="54"/>
      <c r="N289" s="53"/>
      <c r="O289" s="54"/>
      <c r="P289" s="55"/>
      <c r="R289" s="53"/>
      <c r="S289" s="45"/>
      <c r="T289" s="45"/>
      <c r="U289" s="54"/>
      <c r="V289" s="54"/>
      <c r="Y289" s="53"/>
      <c r="AA289" s="54"/>
      <c r="AD289" s="53"/>
      <c r="AE289" s="54"/>
      <c r="AH289" s="53"/>
      <c r="AI289" s="54"/>
      <c r="AJ289" s="54"/>
      <c r="AK289" s="54"/>
      <c r="AL289" s="57"/>
    </row>
    <row r="290" spans="2:38" ht="13">
      <c r="B290" s="45"/>
      <c r="F290" s="53"/>
      <c r="G290" s="54"/>
      <c r="J290" s="53"/>
      <c r="K290" s="54"/>
      <c r="N290" s="53"/>
      <c r="O290" s="54"/>
      <c r="P290" s="55"/>
      <c r="R290" s="53"/>
      <c r="S290" s="45"/>
      <c r="T290" s="45"/>
      <c r="U290" s="54"/>
      <c r="V290" s="54"/>
      <c r="Y290" s="53"/>
      <c r="AA290" s="54"/>
      <c r="AD290" s="53"/>
      <c r="AE290" s="54"/>
      <c r="AH290" s="53"/>
      <c r="AI290" s="54"/>
      <c r="AJ290" s="54"/>
      <c r="AK290" s="54"/>
      <c r="AL290" s="57"/>
    </row>
    <row r="291" spans="2:38" ht="13">
      <c r="B291" s="45"/>
      <c r="F291" s="53"/>
      <c r="G291" s="54"/>
      <c r="J291" s="53"/>
      <c r="K291" s="54"/>
      <c r="N291" s="53"/>
      <c r="O291" s="54"/>
      <c r="P291" s="55"/>
      <c r="R291" s="53"/>
      <c r="S291" s="45"/>
      <c r="T291" s="45"/>
      <c r="U291" s="54"/>
      <c r="V291" s="54"/>
      <c r="Y291" s="53"/>
      <c r="AA291" s="54"/>
      <c r="AD291" s="53"/>
      <c r="AE291" s="54"/>
      <c r="AH291" s="53"/>
      <c r="AI291" s="54"/>
      <c r="AJ291" s="54"/>
      <c r="AK291" s="54"/>
      <c r="AL291" s="57"/>
    </row>
    <row r="292" spans="2:38" ht="13">
      <c r="B292" s="45"/>
      <c r="F292" s="53"/>
      <c r="G292" s="54"/>
      <c r="J292" s="53"/>
      <c r="K292" s="54"/>
      <c r="N292" s="53"/>
      <c r="O292" s="54"/>
      <c r="P292" s="55"/>
      <c r="R292" s="53"/>
      <c r="S292" s="45"/>
      <c r="T292" s="45"/>
      <c r="U292" s="54"/>
      <c r="V292" s="54"/>
      <c r="Y292" s="53"/>
      <c r="AA292" s="54"/>
      <c r="AD292" s="53"/>
      <c r="AE292" s="54"/>
      <c r="AH292" s="53"/>
      <c r="AI292" s="54"/>
      <c r="AJ292" s="54"/>
      <c r="AK292" s="54"/>
      <c r="AL292" s="57"/>
    </row>
    <row r="293" spans="2:38" ht="13">
      <c r="B293" s="45"/>
      <c r="F293" s="53"/>
      <c r="G293" s="54"/>
      <c r="J293" s="53"/>
      <c r="K293" s="54"/>
      <c r="N293" s="53"/>
      <c r="O293" s="54"/>
      <c r="P293" s="55"/>
      <c r="R293" s="53"/>
      <c r="S293" s="45"/>
      <c r="T293" s="45"/>
      <c r="U293" s="54"/>
      <c r="V293" s="54"/>
      <c r="Y293" s="53"/>
      <c r="AA293" s="54"/>
      <c r="AD293" s="53"/>
      <c r="AE293" s="54"/>
      <c r="AH293" s="53"/>
      <c r="AI293" s="54"/>
      <c r="AJ293" s="54"/>
      <c r="AK293" s="54"/>
      <c r="AL293" s="57"/>
    </row>
    <row r="294" spans="2:38" ht="13">
      <c r="B294" s="45"/>
      <c r="F294" s="53"/>
      <c r="G294" s="54"/>
      <c r="J294" s="53"/>
      <c r="K294" s="54"/>
      <c r="N294" s="53"/>
      <c r="O294" s="54"/>
      <c r="P294" s="55"/>
      <c r="R294" s="53"/>
      <c r="S294" s="45"/>
      <c r="T294" s="45"/>
      <c r="U294" s="54"/>
      <c r="V294" s="54"/>
      <c r="Y294" s="53"/>
      <c r="AA294" s="54"/>
      <c r="AD294" s="53"/>
      <c r="AE294" s="54"/>
      <c r="AH294" s="53"/>
      <c r="AI294" s="54"/>
      <c r="AJ294" s="54"/>
      <c r="AK294" s="54"/>
      <c r="AL294" s="57"/>
    </row>
    <row r="295" spans="2:38" ht="13">
      <c r="B295" s="45"/>
      <c r="F295" s="53"/>
      <c r="G295" s="54"/>
      <c r="J295" s="53"/>
      <c r="K295" s="54"/>
      <c r="N295" s="53"/>
      <c r="O295" s="54"/>
      <c r="P295" s="55"/>
      <c r="R295" s="53"/>
      <c r="S295" s="45"/>
      <c r="T295" s="45"/>
      <c r="U295" s="54"/>
      <c r="V295" s="54"/>
      <c r="Y295" s="53"/>
      <c r="AA295" s="54"/>
      <c r="AD295" s="53"/>
      <c r="AE295" s="54"/>
      <c r="AH295" s="53"/>
      <c r="AI295" s="54"/>
      <c r="AJ295" s="54"/>
      <c r="AK295" s="54"/>
      <c r="AL295" s="57"/>
    </row>
    <row r="296" spans="2:38" ht="13">
      <c r="B296" s="45"/>
      <c r="F296" s="53"/>
      <c r="G296" s="54"/>
      <c r="J296" s="53"/>
      <c r="K296" s="54"/>
      <c r="N296" s="53"/>
      <c r="O296" s="54"/>
      <c r="P296" s="55"/>
      <c r="R296" s="53"/>
      <c r="S296" s="45"/>
      <c r="T296" s="45"/>
      <c r="U296" s="54"/>
      <c r="V296" s="54"/>
      <c r="Y296" s="53"/>
      <c r="AA296" s="54"/>
      <c r="AD296" s="53"/>
      <c r="AE296" s="54"/>
      <c r="AH296" s="53"/>
      <c r="AI296" s="54"/>
      <c r="AJ296" s="54"/>
      <c r="AK296" s="54"/>
      <c r="AL296" s="57"/>
    </row>
    <row r="297" spans="2:38" ht="13">
      <c r="B297" s="45"/>
      <c r="F297" s="53"/>
      <c r="G297" s="54"/>
      <c r="J297" s="53"/>
      <c r="K297" s="54"/>
      <c r="N297" s="53"/>
      <c r="O297" s="54"/>
      <c r="P297" s="55"/>
      <c r="R297" s="53"/>
      <c r="S297" s="45"/>
      <c r="T297" s="45"/>
      <c r="U297" s="54"/>
      <c r="V297" s="54"/>
      <c r="Y297" s="53"/>
      <c r="AA297" s="54"/>
      <c r="AD297" s="53"/>
      <c r="AE297" s="54"/>
      <c r="AH297" s="53"/>
      <c r="AI297" s="54"/>
      <c r="AJ297" s="54"/>
      <c r="AK297" s="54"/>
      <c r="AL297" s="57"/>
    </row>
    <row r="298" spans="2:38" ht="13">
      <c r="B298" s="45"/>
      <c r="F298" s="53"/>
      <c r="G298" s="54"/>
      <c r="J298" s="53"/>
      <c r="K298" s="54"/>
      <c r="N298" s="53"/>
      <c r="O298" s="54"/>
      <c r="P298" s="55"/>
      <c r="R298" s="53"/>
      <c r="S298" s="45"/>
      <c r="T298" s="45"/>
      <c r="U298" s="54"/>
      <c r="V298" s="54"/>
      <c r="Y298" s="53"/>
      <c r="AA298" s="54"/>
      <c r="AD298" s="53"/>
      <c r="AE298" s="54"/>
      <c r="AH298" s="53"/>
      <c r="AI298" s="54"/>
      <c r="AJ298" s="54"/>
      <c r="AK298" s="54"/>
      <c r="AL298" s="57"/>
    </row>
    <row r="299" spans="2:38" ht="13">
      <c r="B299" s="45"/>
      <c r="F299" s="53"/>
      <c r="G299" s="54"/>
      <c r="J299" s="53"/>
      <c r="K299" s="54"/>
      <c r="N299" s="53"/>
      <c r="O299" s="54"/>
      <c r="P299" s="55"/>
      <c r="R299" s="53"/>
      <c r="S299" s="45"/>
      <c r="T299" s="45"/>
      <c r="U299" s="54"/>
      <c r="V299" s="54"/>
      <c r="Y299" s="53"/>
      <c r="AA299" s="54"/>
      <c r="AD299" s="53"/>
      <c r="AE299" s="54"/>
      <c r="AH299" s="53"/>
      <c r="AI299" s="54"/>
      <c r="AJ299" s="54"/>
      <c r="AK299" s="54"/>
      <c r="AL299" s="57"/>
    </row>
    <row r="300" spans="2:38" ht="13">
      <c r="B300" s="45"/>
      <c r="F300" s="53"/>
      <c r="G300" s="54"/>
      <c r="J300" s="53"/>
      <c r="K300" s="54"/>
      <c r="N300" s="53"/>
      <c r="O300" s="54"/>
      <c r="P300" s="55"/>
      <c r="R300" s="53"/>
      <c r="S300" s="45"/>
      <c r="T300" s="45"/>
      <c r="U300" s="54"/>
      <c r="V300" s="54"/>
      <c r="Y300" s="53"/>
      <c r="AA300" s="54"/>
      <c r="AD300" s="53"/>
      <c r="AE300" s="54"/>
      <c r="AH300" s="53"/>
      <c r="AI300" s="54"/>
      <c r="AJ300" s="54"/>
      <c r="AK300" s="54"/>
      <c r="AL300" s="57"/>
    </row>
    <row r="301" spans="2:38" ht="13">
      <c r="B301" s="45"/>
      <c r="F301" s="53"/>
      <c r="G301" s="54"/>
      <c r="J301" s="53"/>
      <c r="K301" s="54"/>
      <c r="N301" s="53"/>
      <c r="O301" s="54"/>
      <c r="P301" s="55"/>
      <c r="R301" s="53"/>
      <c r="S301" s="45"/>
      <c r="T301" s="45"/>
      <c r="U301" s="54"/>
      <c r="V301" s="54"/>
      <c r="Y301" s="53"/>
      <c r="AA301" s="54"/>
      <c r="AD301" s="53"/>
      <c r="AE301" s="54"/>
      <c r="AH301" s="53"/>
      <c r="AI301" s="54"/>
      <c r="AJ301" s="54"/>
      <c r="AK301" s="54"/>
      <c r="AL301" s="57"/>
    </row>
    <row r="302" spans="2:38" ht="13">
      <c r="B302" s="45"/>
      <c r="F302" s="53"/>
      <c r="G302" s="54"/>
      <c r="J302" s="53"/>
      <c r="K302" s="54"/>
      <c r="N302" s="53"/>
      <c r="O302" s="54"/>
      <c r="P302" s="55"/>
      <c r="R302" s="53"/>
      <c r="S302" s="45"/>
      <c r="T302" s="45"/>
      <c r="U302" s="54"/>
      <c r="V302" s="54"/>
      <c r="Y302" s="53"/>
      <c r="AA302" s="54"/>
      <c r="AD302" s="53"/>
      <c r="AE302" s="54"/>
      <c r="AH302" s="53"/>
      <c r="AI302" s="54"/>
      <c r="AJ302" s="54"/>
      <c r="AK302" s="54"/>
      <c r="AL302" s="57"/>
    </row>
    <row r="303" spans="2:38" ht="13">
      <c r="B303" s="45"/>
      <c r="F303" s="53"/>
      <c r="G303" s="54"/>
      <c r="J303" s="53"/>
      <c r="K303" s="54"/>
      <c r="N303" s="53"/>
      <c r="O303" s="54"/>
      <c r="P303" s="55"/>
      <c r="R303" s="53"/>
      <c r="S303" s="45"/>
      <c r="T303" s="45"/>
      <c r="U303" s="54"/>
      <c r="V303" s="54"/>
      <c r="Y303" s="53"/>
      <c r="AA303" s="54"/>
      <c r="AD303" s="53"/>
      <c r="AE303" s="54"/>
      <c r="AH303" s="53"/>
      <c r="AI303" s="54"/>
      <c r="AJ303" s="54"/>
      <c r="AK303" s="54"/>
      <c r="AL303" s="57"/>
    </row>
    <row r="304" spans="2:38" ht="13">
      <c r="B304" s="45"/>
      <c r="F304" s="53"/>
      <c r="G304" s="54"/>
      <c r="J304" s="53"/>
      <c r="K304" s="54"/>
      <c r="N304" s="53"/>
      <c r="O304" s="54"/>
      <c r="P304" s="55"/>
      <c r="R304" s="53"/>
      <c r="S304" s="45"/>
      <c r="T304" s="45"/>
      <c r="U304" s="54"/>
      <c r="V304" s="54"/>
      <c r="Y304" s="53"/>
      <c r="AA304" s="54"/>
      <c r="AD304" s="53"/>
      <c r="AE304" s="54"/>
      <c r="AH304" s="53"/>
      <c r="AI304" s="54"/>
      <c r="AJ304" s="54"/>
      <c r="AK304" s="54"/>
      <c r="AL304" s="57"/>
    </row>
    <row r="305" spans="2:38" ht="13">
      <c r="B305" s="45"/>
      <c r="F305" s="53"/>
      <c r="G305" s="54"/>
      <c r="J305" s="53"/>
      <c r="K305" s="54"/>
      <c r="N305" s="53"/>
      <c r="O305" s="54"/>
      <c r="P305" s="55"/>
      <c r="R305" s="53"/>
      <c r="S305" s="45"/>
      <c r="T305" s="45"/>
      <c r="U305" s="54"/>
      <c r="V305" s="54"/>
      <c r="Y305" s="53"/>
      <c r="AA305" s="54"/>
      <c r="AD305" s="53"/>
      <c r="AE305" s="54"/>
      <c r="AH305" s="53"/>
      <c r="AI305" s="54"/>
      <c r="AJ305" s="54"/>
      <c r="AK305" s="54"/>
      <c r="AL305" s="57"/>
    </row>
    <row r="306" spans="2:38" ht="13">
      <c r="B306" s="45"/>
      <c r="F306" s="53"/>
      <c r="G306" s="54"/>
      <c r="J306" s="53"/>
      <c r="K306" s="54"/>
      <c r="N306" s="53"/>
      <c r="O306" s="54"/>
      <c r="P306" s="55"/>
      <c r="R306" s="53"/>
      <c r="S306" s="45"/>
      <c r="T306" s="45"/>
      <c r="U306" s="54"/>
      <c r="V306" s="54"/>
      <c r="Y306" s="53"/>
      <c r="AA306" s="54"/>
      <c r="AD306" s="53"/>
      <c r="AE306" s="54"/>
      <c r="AH306" s="53"/>
      <c r="AI306" s="54"/>
      <c r="AJ306" s="54"/>
      <c r="AK306" s="54"/>
      <c r="AL306" s="57"/>
    </row>
    <row r="307" spans="2:38" ht="13">
      <c r="B307" s="45"/>
      <c r="F307" s="53"/>
      <c r="G307" s="54"/>
      <c r="J307" s="53"/>
      <c r="K307" s="54"/>
      <c r="N307" s="53"/>
      <c r="O307" s="54"/>
      <c r="P307" s="55"/>
      <c r="R307" s="53"/>
      <c r="S307" s="45"/>
      <c r="T307" s="45"/>
      <c r="U307" s="54"/>
      <c r="V307" s="54"/>
      <c r="Y307" s="53"/>
      <c r="AA307" s="54"/>
      <c r="AD307" s="53"/>
      <c r="AE307" s="54"/>
      <c r="AH307" s="53"/>
      <c r="AI307" s="54"/>
      <c r="AJ307" s="54"/>
      <c r="AK307" s="54"/>
      <c r="AL307" s="57"/>
    </row>
    <row r="308" spans="2:38" ht="13">
      <c r="B308" s="45"/>
      <c r="F308" s="53"/>
      <c r="G308" s="54"/>
      <c r="J308" s="53"/>
      <c r="K308" s="54"/>
      <c r="N308" s="53"/>
      <c r="O308" s="54"/>
      <c r="P308" s="55"/>
      <c r="R308" s="53"/>
      <c r="S308" s="45"/>
      <c r="T308" s="45"/>
      <c r="U308" s="54"/>
      <c r="V308" s="54"/>
      <c r="Y308" s="53"/>
      <c r="AA308" s="54"/>
      <c r="AD308" s="53"/>
      <c r="AE308" s="54"/>
      <c r="AH308" s="53"/>
      <c r="AI308" s="54"/>
      <c r="AJ308" s="54"/>
      <c r="AK308" s="54"/>
      <c r="AL308" s="57"/>
    </row>
    <row r="309" spans="2:38" ht="13">
      <c r="B309" s="45"/>
      <c r="F309" s="53"/>
      <c r="G309" s="54"/>
      <c r="J309" s="53"/>
      <c r="K309" s="54"/>
      <c r="N309" s="53"/>
      <c r="O309" s="54"/>
      <c r="P309" s="55"/>
      <c r="R309" s="53"/>
      <c r="S309" s="45"/>
      <c r="T309" s="45"/>
      <c r="U309" s="54"/>
      <c r="V309" s="54"/>
      <c r="Y309" s="53"/>
      <c r="AA309" s="54"/>
      <c r="AD309" s="53"/>
      <c r="AE309" s="54"/>
      <c r="AH309" s="53"/>
      <c r="AI309" s="54"/>
      <c r="AJ309" s="54"/>
      <c r="AK309" s="54"/>
      <c r="AL309" s="57"/>
    </row>
    <row r="310" spans="2:38" ht="13">
      <c r="B310" s="45"/>
      <c r="F310" s="53"/>
      <c r="G310" s="54"/>
      <c r="J310" s="53"/>
      <c r="K310" s="54"/>
      <c r="N310" s="53"/>
      <c r="O310" s="54"/>
      <c r="P310" s="55"/>
      <c r="R310" s="53"/>
      <c r="S310" s="45"/>
      <c r="T310" s="45"/>
      <c r="U310" s="54"/>
      <c r="V310" s="54"/>
      <c r="Y310" s="53"/>
      <c r="AA310" s="54"/>
      <c r="AD310" s="53"/>
      <c r="AE310" s="54"/>
      <c r="AH310" s="53"/>
      <c r="AI310" s="54"/>
      <c r="AJ310" s="54"/>
      <c r="AK310" s="54"/>
      <c r="AL310" s="57"/>
    </row>
    <row r="311" spans="2:38" ht="13">
      <c r="B311" s="45"/>
      <c r="F311" s="53"/>
      <c r="G311" s="54"/>
      <c r="J311" s="53"/>
      <c r="K311" s="54"/>
      <c r="N311" s="53"/>
      <c r="O311" s="54"/>
      <c r="P311" s="55"/>
      <c r="R311" s="53"/>
      <c r="S311" s="45"/>
      <c r="T311" s="45"/>
      <c r="U311" s="54"/>
      <c r="V311" s="54"/>
      <c r="Y311" s="53"/>
      <c r="AA311" s="54"/>
      <c r="AD311" s="53"/>
      <c r="AE311" s="54"/>
      <c r="AH311" s="53"/>
      <c r="AI311" s="54"/>
      <c r="AJ311" s="54"/>
      <c r="AK311" s="54"/>
      <c r="AL311" s="57"/>
    </row>
    <row r="312" spans="2:38" ht="13">
      <c r="B312" s="45"/>
      <c r="F312" s="53"/>
      <c r="G312" s="54"/>
      <c r="J312" s="53"/>
      <c r="K312" s="54"/>
      <c r="N312" s="53"/>
      <c r="O312" s="54"/>
      <c r="P312" s="55"/>
      <c r="R312" s="53"/>
      <c r="S312" s="45"/>
      <c r="T312" s="45"/>
      <c r="U312" s="54"/>
      <c r="V312" s="54"/>
      <c r="Y312" s="53"/>
      <c r="AA312" s="54"/>
      <c r="AD312" s="53"/>
      <c r="AE312" s="54"/>
      <c r="AH312" s="53"/>
      <c r="AI312" s="54"/>
      <c r="AJ312" s="54"/>
      <c r="AK312" s="54"/>
      <c r="AL312" s="57"/>
    </row>
    <row r="313" spans="2:38" ht="13">
      <c r="B313" s="45"/>
      <c r="F313" s="53"/>
      <c r="G313" s="54"/>
      <c r="J313" s="53"/>
      <c r="K313" s="54"/>
      <c r="N313" s="53"/>
      <c r="O313" s="54"/>
      <c r="P313" s="55"/>
      <c r="R313" s="53"/>
      <c r="S313" s="45"/>
      <c r="T313" s="45"/>
      <c r="U313" s="54"/>
      <c r="V313" s="54"/>
      <c r="Y313" s="53"/>
      <c r="AA313" s="54"/>
      <c r="AD313" s="53"/>
      <c r="AE313" s="54"/>
      <c r="AH313" s="53"/>
      <c r="AI313" s="54"/>
      <c r="AJ313" s="54"/>
      <c r="AK313" s="54"/>
      <c r="AL313" s="57"/>
    </row>
    <row r="314" spans="2:38" ht="13">
      <c r="B314" s="45"/>
      <c r="F314" s="53"/>
      <c r="G314" s="54"/>
      <c r="J314" s="53"/>
      <c r="K314" s="54"/>
      <c r="N314" s="53"/>
      <c r="O314" s="54"/>
      <c r="P314" s="55"/>
      <c r="R314" s="53"/>
      <c r="S314" s="45"/>
      <c r="T314" s="45"/>
      <c r="U314" s="54"/>
      <c r="V314" s="54"/>
      <c r="Y314" s="53"/>
      <c r="AA314" s="54"/>
      <c r="AD314" s="53"/>
      <c r="AE314" s="54"/>
      <c r="AH314" s="53"/>
      <c r="AI314" s="54"/>
      <c r="AJ314" s="54"/>
      <c r="AK314" s="54"/>
      <c r="AL314" s="57"/>
    </row>
    <row r="315" spans="2:38" ht="13">
      <c r="B315" s="45"/>
      <c r="F315" s="53"/>
      <c r="G315" s="54"/>
      <c r="J315" s="53"/>
      <c r="K315" s="54"/>
      <c r="N315" s="53"/>
      <c r="O315" s="54"/>
      <c r="P315" s="55"/>
      <c r="R315" s="53"/>
      <c r="S315" s="45"/>
      <c r="T315" s="45"/>
      <c r="U315" s="54"/>
      <c r="V315" s="54"/>
      <c r="Y315" s="53"/>
      <c r="AA315" s="54"/>
      <c r="AD315" s="53"/>
      <c r="AE315" s="54"/>
      <c r="AH315" s="53"/>
      <c r="AI315" s="54"/>
      <c r="AJ315" s="54"/>
      <c r="AK315" s="54"/>
      <c r="AL315" s="57"/>
    </row>
    <row r="316" spans="2:38" ht="13">
      <c r="B316" s="45"/>
      <c r="F316" s="53"/>
      <c r="G316" s="54"/>
      <c r="J316" s="53"/>
      <c r="K316" s="54"/>
      <c r="N316" s="53"/>
      <c r="O316" s="54"/>
      <c r="P316" s="55"/>
      <c r="R316" s="53"/>
      <c r="S316" s="45"/>
      <c r="T316" s="45"/>
      <c r="U316" s="54"/>
      <c r="V316" s="54"/>
      <c r="Y316" s="53"/>
      <c r="AA316" s="54"/>
      <c r="AD316" s="53"/>
      <c r="AE316" s="54"/>
      <c r="AH316" s="53"/>
      <c r="AI316" s="54"/>
      <c r="AJ316" s="54"/>
      <c r="AK316" s="54"/>
      <c r="AL316" s="57"/>
    </row>
    <row r="317" spans="2:38" ht="13">
      <c r="B317" s="45"/>
      <c r="F317" s="53"/>
      <c r="G317" s="54"/>
      <c r="J317" s="53"/>
      <c r="K317" s="54"/>
      <c r="N317" s="53"/>
      <c r="O317" s="54"/>
      <c r="P317" s="55"/>
      <c r="R317" s="53"/>
      <c r="S317" s="45"/>
      <c r="T317" s="45"/>
      <c r="U317" s="54"/>
      <c r="V317" s="54"/>
      <c r="Y317" s="53"/>
      <c r="AA317" s="54"/>
      <c r="AD317" s="53"/>
      <c r="AE317" s="54"/>
      <c r="AH317" s="53"/>
      <c r="AI317" s="54"/>
      <c r="AJ317" s="54"/>
      <c r="AK317" s="54"/>
      <c r="AL317" s="57"/>
    </row>
    <row r="318" spans="2:38" ht="13">
      <c r="B318" s="45"/>
      <c r="F318" s="53"/>
      <c r="G318" s="54"/>
      <c r="J318" s="53"/>
      <c r="K318" s="54"/>
      <c r="N318" s="53"/>
      <c r="O318" s="54"/>
      <c r="P318" s="55"/>
      <c r="R318" s="53"/>
      <c r="S318" s="45"/>
      <c r="T318" s="45"/>
      <c r="U318" s="54"/>
      <c r="V318" s="54"/>
      <c r="Y318" s="53"/>
      <c r="AA318" s="54"/>
      <c r="AD318" s="53"/>
      <c r="AE318" s="54"/>
      <c r="AH318" s="53"/>
      <c r="AI318" s="54"/>
      <c r="AJ318" s="54"/>
      <c r="AK318" s="54"/>
      <c r="AL318" s="57"/>
    </row>
    <row r="319" spans="2:38" ht="13">
      <c r="B319" s="45"/>
      <c r="F319" s="53"/>
      <c r="G319" s="54"/>
      <c r="J319" s="53"/>
      <c r="K319" s="54"/>
      <c r="N319" s="53"/>
      <c r="O319" s="54"/>
      <c r="P319" s="55"/>
      <c r="R319" s="53"/>
      <c r="S319" s="45"/>
      <c r="T319" s="45"/>
      <c r="U319" s="54"/>
      <c r="V319" s="54"/>
      <c r="Y319" s="53"/>
      <c r="AA319" s="54"/>
      <c r="AD319" s="53"/>
      <c r="AE319" s="54"/>
      <c r="AH319" s="53"/>
      <c r="AI319" s="54"/>
      <c r="AJ319" s="54"/>
      <c r="AK319" s="54"/>
      <c r="AL319" s="57"/>
    </row>
    <row r="320" spans="2:38" ht="13">
      <c r="B320" s="45"/>
      <c r="F320" s="53"/>
      <c r="G320" s="54"/>
      <c r="J320" s="53"/>
      <c r="K320" s="54"/>
      <c r="N320" s="53"/>
      <c r="O320" s="54"/>
      <c r="P320" s="55"/>
      <c r="R320" s="53"/>
      <c r="S320" s="45"/>
      <c r="T320" s="45"/>
      <c r="U320" s="54"/>
      <c r="V320" s="54"/>
      <c r="Y320" s="53"/>
      <c r="AA320" s="54"/>
      <c r="AD320" s="53"/>
      <c r="AE320" s="54"/>
      <c r="AH320" s="53"/>
      <c r="AI320" s="54"/>
      <c r="AJ320" s="54"/>
      <c r="AK320" s="54"/>
      <c r="AL320" s="57"/>
    </row>
    <row r="321" spans="2:38" ht="13">
      <c r="B321" s="45"/>
      <c r="F321" s="53"/>
      <c r="G321" s="54"/>
      <c r="J321" s="53"/>
      <c r="K321" s="54"/>
      <c r="N321" s="53"/>
      <c r="O321" s="54"/>
      <c r="P321" s="55"/>
      <c r="R321" s="53"/>
      <c r="S321" s="45"/>
      <c r="T321" s="45"/>
      <c r="U321" s="54"/>
      <c r="V321" s="54"/>
      <c r="Y321" s="53"/>
      <c r="AA321" s="54"/>
      <c r="AD321" s="53"/>
      <c r="AE321" s="54"/>
      <c r="AH321" s="53"/>
      <c r="AI321" s="54"/>
      <c r="AJ321" s="54"/>
      <c r="AK321" s="54"/>
      <c r="AL321" s="57"/>
    </row>
    <row r="322" spans="2:38" ht="13">
      <c r="B322" s="45"/>
      <c r="F322" s="53"/>
      <c r="G322" s="54"/>
      <c r="J322" s="53"/>
      <c r="K322" s="54"/>
      <c r="N322" s="53"/>
      <c r="O322" s="54"/>
      <c r="P322" s="55"/>
      <c r="R322" s="53"/>
      <c r="S322" s="45"/>
      <c r="T322" s="45"/>
      <c r="U322" s="54"/>
      <c r="V322" s="54"/>
      <c r="Y322" s="53"/>
      <c r="AA322" s="54"/>
      <c r="AD322" s="53"/>
      <c r="AE322" s="54"/>
      <c r="AH322" s="53"/>
      <c r="AI322" s="54"/>
      <c r="AJ322" s="54"/>
      <c r="AK322" s="54"/>
      <c r="AL322" s="57"/>
    </row>
    <row r="323" spans="2:38" ht="13">
      <c r="B323" s="45"/>
      <c r="F323" s="53"/>
      <c r="G323" s="54"/>
      <c r="J323" s="53"/>
      <c r="K323" s="54"/>
      <c r="N323" s="53"/>
      <c r="O323" s="54"/>
      <c r="P323" s="55"/>
      <c r="R323" s="53"/>
      <c r="S323" s="45"/>
      <c r="T323" s="45"/>
      <c r="U323" s="54"/>
      <c r="V323" s="54"/>
      <c r="Y323" s="53"/>
      <c r="AA323" s="54"/>
      <c r="AD323" s="53"/>
      <c r="AE323" s="54"/>
      <c r="AH323" s="53"/>
      <c r="AI323" s="54"/>
      <c r="AJ323" s="54"/>
      <c r="AK323" s="54"/>
      <c r="AL323" s="57"/>
    </row>
    <row r="324" spans="2:38" ht="13">
      <c r="B324" s="45"/>
      <c r="F324" s="53"/>
      <c r="G324" s="54"/>
      <c r="J324" s="53"/>
      <c r="K324" s="54"/>
      <c r="N324" s="53"/>
      <c r="O324" s="54"/>
      <c r="P324" s="55"/>
      <c r="R324" s="53"/>
      <c r="S324" s="45"/>
      <c r="T324" s="45"/>
      <c r="U324" s="54"/>
      <c r="V324" s="54"/>
      <c r="Y324" s="53"/>
      <c r="AA324" s="54"/>
      <c r="AD324" s="53"/>
      <c r="AE324" s="54"/>
      <c r="AH324" s="53"/>
      <c r="AI324" s="54"/>
      <c r="AJ324" s="54"/>
      <c r="AK324" s="54"/>
      <c r="AL324" s="57"/>
    </row>
    <row r="325" spans="2:38" ht="13">
      <c r="B325" s="45"/>
      <c r="F325" s="53"/>
      <c r="G325" s="54"/>
      <c r="J325" s="53"/>
      <c r="K325" s="54"/>
      <c r="N325" s="53"/>
      <c r="O325" s="54"/>
      <c r="P325" s="55"/>
      <c r="R325" s="53"/>
      <c r="S325" s="45"/>
      <c r="T325" s="45"/>
      <c r="U325" s="54"/>
      <c r="V325" s="54"/>
      <c r="Y325" s="53"/>
      <c r="AA325" s="54"/>
      <c r="AD325" s="53"/>
      <c r="AE325" s="54"/>
      <c r="AH325" s="53"/>
      <c r="AI325" s="54"/>
      <c r="AJ325" s="54"/>
      <c r="AK325" s="54"/>
      <c r="AL325" s="57"/>
    </row>
    <row r="326" spans="2:38" ht="13">
      <c r="B326" s="45"/>
      <c r="F326" s="53"/>
      <c r="G326" s="54"/>
      <c r="J326" s="53"/>
      <c r="K326" s="54"/>
      <c r="N326" s="53"/>
      <c r="O326" s="54"/>
      <c r="P326" s="55"/>
      <c r="R326" s="53"/>
      <c r="S326" s="45"/>
      <c r="T326" s="45"/>
      <c r="U326" s="54"/>
      <c r="V326" s="54"/>
      <c r="Y326" s="53"/>
      <c r="AA326" s="54"/>
      <c r="AD326" s="53"/>
      <c r="AE326" s="54"/>
      <c r="AH326" s="53"/>
      <c r="AI326" s="54"/>
      <c r="AJ326" s="54"/>
      <c r="AK326" s="54"/>
      <c r="AL326" s="57"/>
    </row>
    <row r="327" spans="2:38" ht="13">
      <c r="B327" s="45"/>
      <c r="F327" s="53"/>
      <c r="G327" s="54"/>
      <c r="J327" s="53"/>
      <c r="K327" s="54"/>
      <c r="N327" s="53"/>
      <c r="O327" s="54"/>
      <c r="P327" s="55"/>
      <c r="R327" s="53"/>
      <c r="S327" s="45"/>
      <c r="T327" s="45"/>
      <c r="U327" s="54"/>
      <c r="V327" s="54"/>
      <c r="Y327" s="53"/>
      <c r="AA327" s="54"/>
      <c r="AD327" s="53"/>
      <c r="AE327" s="54"/>
      <c r="AH327" s="53"/>
      <c r="AI327" s="54"/>
      <c r="AJ327" s="54"/>
      <c r="AK327" s="54"/>
      <c r="AL327" s="57"/>
    </row>
    <row r="328" spans="2:38" ht="13">
      <c r="B328" s="45"/>
      <c r="F328" s="53"/>
      <c r="G328" s="54"/>
      <c r="J328" s="53"/>
      <c r="K328" s="54"/>
      <c r="N328" s="53"/>
      <c r="O328" s="54"/>
      <c r="P328" s="55"/>
      <c r="R328" s="53"/>
      <c r="S328" s="45"/>
      <c r="T328" s="45"/>
      <c r="U328" s="54"/>
      <c r="V328" s="54"/>
      <c r="Y328" s="53"/>
      <c r="AA328" s="54"/>
      <c r="AD328" s="53"/>
      <c r="AE328" s="54"/>
      <c r="AH328" s="53"/>
      <c r="AI328" s="54"/>
      <c r="AJ328" s="54"/>
      <c r="AK328" s="54"/>
      <c r="AL328" s="57"/>
    </row>
    <row r="329" spans="2:38" ht="13">
      <c r="B329" s="45"/>
      <c r="F329" s="53"/>
      <c r="G329" s="54"/>
      <c r="J329" s="53"/>
      <c r="K329" s="54"/>
      <c r="N329" s="53"/>
      <c r="O329" s="54"/>
      <c r="P329" s="55"/>
      <c r="R329" s="53"/>
      <c r="S329" s="45"/>
      <c r="T329" s="45"/>
      <c r="U329" s="54"/>
      <c r="V329" s="54"/>
      <c r="Y329" s="53"/>
      <c r="AA329" s="54"/>
      <c r="AD329" s="53"/>
      <c r="AE329" s="54"/>
      <c r="AH329" s="53"/>
      <c r="AI329" s="54"/>
      <c r="AJ329" s="54"/>
      <c r="AK329" s="54"/>
      <c r="AL329" s="57"/>
    </row>
    <row r="330" spans="2:38" ht="13">
      <c r="B330" s="45"/>
      <c r="F330" s="53"/>
      <c r="G330" s="54"/>
      <c r="J330" s="53"/>
      <c r="K330" s="54"/>
      <c r="N330" s="53"/>
      <c r="O330" s="54"/>
      <c r="P330" s="55"/>
      <c r="R330" s="53"/>
      <c r="S330" s="45"/>
      <c r="T330" s="45"/>
      <c r="U330" s="54"/>
      <c r="V330" s="54"/>
      <c r="Y330" s="53"/>
      <c r="AA330" s="54"/>
      <c r="AD330" s="53"/>
      <c r="AE330" s="54"/>
      <c r="AH330" s="53"/>
      <c r="AI330" s="54"/>
      <c r="AJ330" s="54"/>
      <c r="AK330" s="54"/>
      <c r="AL330" s="57"/>
    </row>
    <row r="331" spans="2:38" ht="13">
      <c r="B331" s="45"/>
      <c r="F331" s="53"/>
      <c r="G331" s="54"/>
      <c r="J331" s="53"/>
      <c r="K331" s="54"/>
      <c r="N331" s="53"/>
      <c r="O331" s="54"/>
      <c r="P331" s="55"/>
      <c r="R331" s="53"/>
      <c r="S331" s="45"/>
      <c r="T331" s="45"/>
      <c r="U331" s="54"/>
      <c r="V331" s="54"/>
      <c r="Y331" s="53"/>
      <c r="AA331" s="54"/>
      <c r="AD331" s="53"/>
      <c r="AE331" s="54"/>
      <c r="AH331" s="53"/>
      <c r="AI331" s="54"/>
      <c r="AJ331" s="54"/>
      <c r="AK331" s="54"/>
      <c r="AL331" s="57"/>
    </row>
    <row r="332" spans="2:38" ht="13">
      <c r="B332" s="45"/>
      <c r="F332" s="53"/>
      <c r="G332" s="54"/>
      <c r="J332" s="53"/>
      <c r="K332" s="54"/>
      <c r="N332" s="53"/>
      <c r="O332" s="54"/>
      <c r="P332" s="55"/>
      <c r="R332" s="53"/>
      <c r="S332" s="45"/>
      <c r="T332" s="45"/>
      <c r="U332" s="54"/>
      <c r="V332" s="54"/>
      <c r="Y332" s="53"/>
      <c r="AA332" s="54"/>
      <c r="AD332" s="53"/>
      <c r="AE332" s="54"/>
      <c r="AH332" s="53"/>
      <c r="AI332" s="54"/>
      <c r="AJ332" s="54"/>
      <c r="AK332" s="54"/>
      <c r="AL332" s="57"/>
    </row>
    <row r="333" spans="2:38" ht="13">
      <c r="B333" s="45"/>
      <c r="F333" s="53"/>
      <c r="G333" s="54"/>
      <c r="J333" s="53"/>
      <c r="K333" s="54"/>
      <c r="N333" s="53"/>
      <c r="O333" s="54"/>
      <c r="P333" s="55"/>
      <c r="R333" s="53"/>
      <c r="S333" s="45"/>
      <c r="T333" s="45"/>
      <c r="U333" s="54"/>
      <c r="V333" s="54"/>
      <c r="Y333" s="53"/>
      <c r="AA333" s="54"/>
      <c r="AD333" s="53"/>
      <c r="AE333" s="54"/>
      <c r="AH333" s="53"/>
      <c r="AI333" s="54"/>
      <c r="AJ333" s="54"/>
      <c r="AK333" s="54"/>
      <c r="AL333" s="57"/>
    </row>
    <row r="334" spans="2:38" ht="13">
      <c r="B334" s="45"/>
      <c r="F334" s="53"/>
      <c r="G334" s="54"/>
      <c r="J334" s="53"/>
      <c r="K334" s="54"/>
      <c r="N334" s="53"/>
      <c r="O334" s="54"/>
      <c r="P334" s="55"/>
      <c r="R334" s="53"/>
      <c r="S334" s="45"/>
      <c r="T334" s="45"/>
      <c r="U334" s="54"/>
      <c r="V334" s="54"/>
      <c r="Y334" s="53"/>
      <c r="AA334" s="54"/>
      <c r="AD334" s="53"/>
      <c r="AE334" s="54"/>
      <c r="AH334" s="53"/>
      <c r="AI334" s="54"/>
      <c r="AJ334" s="54"/>
      <c r="AK334" s="54"/>
      <c r="AL334" s="57"/>
    </row>
    <row r="335" spans="2:38" ht="13">
      <c r="B335" s="45"/>
      <c r="F335" s="53"/>
      <c r="G335" s="54"/>
      <c r="J335" s="53"/>
      <c r="K335" s="54"/>
      <c r="N335" s="53"/>
      <c r="O335" s="54"/>
      <c r="P335" s="55"/>
      <c r="R335" s="53"/>
      <c r="S335" s="45"/>
      <c r="T335" s="45"/>
      <c r="U335" s="54"/>
      <c r="V335" s="54"/>
      <c r="Y335" s="53"/>
      <c r="AA335" s="54"/>
      <c r="AD335" s="53"/>
      <c r="AE335" s="54"/>
      <c r="AH335" s="53"/>
      <c r="AI335" s="54"/>
      <c r="AJ335" s="54"/>
      <c r="AK335" s="54"/>
      <c r="AL335" s="57"/>
    </row>
    <row r="336" spans="2:38" ht="13">
      <c r="B336" s="45"/>
      <c r="F336" s="53"/>
      <c r="G336" s="54"/>
      <c r="J336" s="53"/>
      <c r="K336" s="54"/>
      <c r="N336" s="53"/>
      <c r="O336" s="54"/>
      <c r="P336" s="55"/>
      <c r="R336" s="53"/>
      <c r="S336" s="45"/>
      <c r="T336" s="45"/>
      <c r="U336" s="54"/>
      <c r="V336" s="54"/>
      <c r="Y336" s="53"/>
      <c r="AA336" s="54"/>
      <c r="AD336" s="53"/>
      <c r="AE336" s="54"/>
      <c r="AH336" s="53"/>
      <c r="AI336" s="54"/>
      <c r="AJ336" s="54"/>
      <c r="AK336" s="54"/>
      <c r="AL336" s="57"/>
    </row>
    <row r="337" spans="2:38" ht="13">
      <c r="B337" s="45"/>
      <c r="F337" s="53"/>
      <c r="G337" s="54"/>
      <c r="J337" s="53"/>
      <c r="K337" s="54"/>
      <c r="N337" s="53"/>
      <c r="O337" s="54"/>
      <c r="P337" s="55"/>
      <c r="R337" s="53"/>
      <c r="S337" s="45"/>
      <c r="T337" s="45"/>
      <c r="U337" s="54"/>
      <c r="V337" s="54"/>
      <c r="Y337" s="53"/>
      <c r="AA337" s="54"/>
      <c r="AD337" s="53"/>
      <c r="AE337" s="54"/>
      <c r="AH337" s="53"/>
      <c r="AI337" s="54"/>
      <c r="AJ337" s="54"/>
      <c r="AK337" s="54"/>
      <c r="AL337" s="57"/>
    </row>
    <row r="338" spans="2:38" ht="13">
      <c r="B338" s="45"/>
      <c r="F338" s="53"/>
      <c r="G338" s="54"/>
      <c r="J338" s="53"/>
      <c r="K338" s="54"/>
      <c r="N338" s="53"/>
      <c r="O338" s="54"/>
      <c r="P338" s="55"/>
      <c r="R338" s="53"/>
      <c r="S338" s="45"/>
      <c r="T338" s="45"/>
      <c r="U338" s="54"/>
      <c r="V338" s="54"/>
      <c r="Y338" s="53"/>
      <c r="AA338" s="54"/>
      <c r="AD338" s="53"/>
      <c r="AE338" s="54"/>
      <c r="AH338" s="53"/>
      <c r="AI338" s="54"/>
      <c r="AJ338" s="54"/>
      <c r="AK338" s="54"/>
      <c r="AL338" s="57"/>
    </row>
    <row r="339" spans="2:38" ht="13">
      <c r="B339" s="45"/>
      <c r="F339" s="53"/>
      <c r="G339" s="54"/>
      <c r="J339" s="53"/>
      <c r="K339" s="54"/>
      <c r="N339" s="53"/>
      <c r="O339" s="54"/>
      <c r="P339" s="55"/>
      <c r="R339" s="53"/>
      <c r="S339" s="45"/>
      <c r="T339" s="45"/>
      <c r="U339" s="54"/>
      <c r="V339" s="54"/>
      <c r="Y339" s="53"/>
      <c r="AA339" s="54"/>
      <c r="AD339" s="53"/>
      <c r="AE339" s="54"/>
      <c r="AH339" s="53"/>
      <c r="AI339" s="54"/>
      <c r="AJ339" s="54"/>
      <c r="AK339" s="54"/>
      <c r="AL339" s="57"/>
    </row>
    <row r="340" spans="2:38" ht="13">
      <c r="B340" s="45"/>
      <c r="F340" s="53"/>
      <c r="G340" s="54"/>
      <c r="J340" s="53"/>
      <c r="K340" s="54"/>
      <c r="N340" s="53"/>
      <c r="O340" s="54"/>
      <c r="P340" s="55"/>
      <c r="R340" s="53"/>
      <c r="S340" s="45"/>
      <c r="T340" s="45"/>
      <c r="U340" s="54"/>
      <c r="V340" s="54"/>
      <c r="Y340" s="53"/>
      <c r="AA340" s="54"/>
      <c r="AD340" s="53"/>
      <c r="AE340" s="54"/>
      <c r="AH340" s="53"/>
      <c r="AI340" s="54"/>
      <c r="AJ340" s="54"/>
      <c r="AK340" s="54"/>
      <c r="AL340" s="57"/>
    </row>
    <row r="341" spans="2:38" ht="13">
      <c r="B341" s="45"/>
      <c r="F341" s="53"/>
      <c r="G341" s="54"/>
      <c r="J341" s="53"/>
      <c r="K341" s="54"/>
      <c r="N341" s="53"/>
      <c r="O341" s="54"/>
      <c r="P341" s="55"/>
      <c r="R341" s="53"/>
      <c r="S341" s="45"/>
      <c r="T341" s="45"/>
      <c r="U341" s="54"/>
      <c r="V341" s="54"/>
      <c r="Y341" s="53"/>
      <c r="AA341" s="54"/>
      <c r="AD341" s="53"/>
      <c r="AE341" s="54"/>
      <c r="AH341" s="53"/>
      <c r="AI341" s="54"/>
      <c r="AJ341" s="54"/>
      <c r="AK341" s="54"/>
      <c r="AL341" s="57"/>
    </row>
    <row r="342" spans="2:38" ht="13">
      <c r="B342" s="45"/>
      <c r="F342" s="53"/>
      <c r="G342" s="54"/>
      <c r="J342" s="53"/>
      <c r="K342" s="54"/>
      <c r="N342" s="53"/>
      <c r="O342" s="54"/>
      <c r="P342" s="55"/>
      <c r="R342" s="53"/>
      <c r="S342" s="45"/>
      <c r="T342" s="45"/>
      <c r="U342" s="54"/>
      <c r="V342" s="54"/>
      <c r="Y342" s="53"/>
      <c r="AA342" s="54"/>
      <c r="AD342" s="53"/>
      <c r="AE342" s="54"/>
      <c r="AH342" s="53"/>
      <c r="AI342" s="54"/>
      <c r="AJ342" s="54"/>
      <c r="AK342" s="54"/>
      <c r="AL342" s="57"/>
    </row>
    <row r="343" spans="2:38" ht="13">
      <c r="B343" s="45"/>
      <c r="F343" s="53"/>
      <c r="G343" s="54"/>
      <c r="J343" s="53"/>
      <c r="K343" s="54"/>
      <c r="N343" s="53"/>
      <c r="O343" s="54"/>
      <c r="P343" s="55"/>
      <c r="R343" s="53"/>
      <c r="S343" s="45"/>
      <c r="T343" s="45"/>
      <c r="U343" s="54"/>
      <c r="V343" s="54"/>
      <c r="Y343" s="53"/>
      <c r="AA343" s="54"/>
      <c r="AD343" s="53"/>
      <c r="AE343" s="54"/>
      <c r="AH343" s="53"/>
      <c r="AI343" s="54"/>
      <c r="AJ343" s="54"/>
      <c r="AK343" s="54"/>
      <c r="AL343" s="57"/>
    </row>
    <row r="344" spans="2:38" ht="13">
      <c r="B344" s="45"/>
      <c r="F344" s="53"/>
      <c r="G344" s="54"/>
      <c r="J344" s="53"/>
      <c r="K344" s="54"/>
      <c r="N344" s="53"/>
      <c r="O344" s="54"/>
      <c r="P344" s="55"/>
      <c r="R344" s="53"/>
      <c r="S344" s="45"/>
      <c r="T344" s="45"/>
      <c r="U344" s="54"/>
      <c r="V344" s="54"/>
      <c r="Y344" s="53"/>
      <c r="AA344" s="54"/>
      <c r="AD344" s="53"/>
      <c r="AE344" s="54"/>
      <c r="AH344" s="53"/>
      <c r="AI344" s="54"/>
      <c r="AJ344" s="54"/>
      <c r="AK344" s="54"/>
      <c r="AL344" s="57"/>
    </row>
    <row r="345" spans="2:38" ht="13">
      <c r="B345" s="45"/>
      <c r="F345" s="53"/>
      <c r="G345" s="54"/>
      <c r="J345" s="53"/>
      <c r="K345" s="54"/>
      <c r="N345" s="53"/>
      <c r="O345" s="54"/>
      <c r="P345" s="55"/>
      <c r="R345" s="53"/>
      <c r="S345" s="45"/>
      <c r="T345" s="45"/>
      <c r="U345" s="54"/>
      <c r="V345" s="54"/>
      <c r="Y345" s="53"/>
      <c r="AA345" s="54"/>
      <c r="AD345" s="53"/>
      <c r="AE345" s="54"/>
      <c r="AH345" s="53"/>
      <c r="AI345" s="54"/>
      <c r="AJ345" s="54"/>
      <c r="AK345" s="54"/>
      <c r="AL345" s="57"/>
    </row>
    <row r="346" spans="2:38" ht="13">
      <c r="B346" s="45"/>
      <c r="F346" s="53"/>
      <c r="G346" s="54"/>
      <c r="J346" s="53"/>
      <c r="K346" s="54"/>
      <c r="N346" s="53"/>
      <c r="O346" s="54"/>
      <c r="P346" s="55"/>
      <c r="R346" s="53"/>
      <c r="S346" s="45"/>
      <c r="T346" s="45"/>
      <c r="U346" s="54"/>
      <c r="V346" s="54"/>
      <c r="Y346" s="53"/>
      <c r="AA346" s="54"/>
      <c r="AD346" s="53"/>
      <c r="AE346" s="54"/>
      <c r="AH346" s="53"/>
      <c r="AI346" s="54"/>
      <c r="AJ346" s="54"/>
      <c r="AK346" s="54"/>
      <c r="AL346" s="57"/>
    </row>
    <row r="347" spans="2:38" ht="13">
      <c r="B347" s="45"/>
      <c r="F347" s="53"/>
      <c r="G347" s="54"/>
      <c r="J347" s="53"/>
      <c r="K347" s="54"/>
      <c r="N347" s="53"/>
      <c r="O347" s="54"/>
      <c r="P347" s="55"/>
      <c r="R347" s="53"/>
      <c r="S347" s="45"/>
      <c r="T347" s="45"/>
      <c r="U347" s="54"/>
      <c r="V347" s="54"/>
      <c r="Y347" s="53"/>
      <c r="AA347" s="54"/>
      <c r="AD347" s="53"/>
      <c r="AE347" s="54"/>
      <c r="AH347" s="53"/>
      <c r="AI347" s="54"/>
      <c r="AJ347" s="54"/>
      <c r="AK347" s="54"/>
      <c r="AL347" s="57"/>
    </row>
    <row r="348" spans="2:38" ht="13">
      <c r="B348" s="45"/>
      <c r="F348" s="53"/>
      <c r="G348" s="54"/>
      <c r="J348" s="53"/>
      <c r="K348" s="54"/>
      <c r="N348" s="53"/>
      <c r="O348" s="54"/>
      <c r="P348" s="55"/>
      <c r="R348" s="53"/>
      <c r="S348" s="45"/>
      <c r="T348" s="45"/>
      <c r="U348" s="54"/>
      <c r="V348" s="54"/>
      <c r="Y348" s="53"/>
      <c r="AA348" s="54"/>
      <c r="AD348" s="53"/>
      <c r="AE348" s="54"/>
      <c r="AH348" s="53"/>
      <c r="AI348" s="54"/>
      <c r="AJ348" s="54"/>
      <c r="AK348" s="54"/>
      <c r="AL348" s="57"/>
    </row>
    <row r="349" spans="2:38" ht="13">
      <c r="B349" s="45"/>
      <c r="F349" s="53"/>
      <c r="G349" s="54"/>
      <c r="J349" s="53"/>
      <c r="K349" s="54"/>
      <c r="N349" s="53"/>
      <c r="O349" s="54"/>
      <c r="P349" s="55"/>
      <c r="R349" s="53"/>
      <c r="S349" s="45"/>
      <c r="T349" s="45"/>
      <c r="U349" s="54"/>
      <c r="V349" s="54"/>
      <c r="Y349" s="53"/>
      <c r="AA349" s="54"/>
      <c r="AD349" s="53"/>
      <c r="AE349" s="54"/>
      <c r="AH349" s="53"/>
      <c r="AI349" s="54"/>
      <c r="AJ349" s="54"/>
      <c r="AK349" s="54"/>
      <c r="AL349" s="57"/>
    </row>
    <row r="350" spans="2:38" ht="13">
      <c r="B350" s="45"/>
      <c r="F350" s="53"/>
      <c r="G350" s="54"/>
      <c r="J350" s="53"/>
      <c r="K350" s="54"/>
      <c r="N350" s="53"/>
      <c r="O350" s="54"/>
      <c r="P350" s="55"/>
      <c r="R350" s="53"/>
      <c r="S350" s="45"/>
      <c r="T350" s="45"/>
      <c r="U350" s="54"/>
      <c r="V350" s="54"/>
      <c r="Y350" s="53"/>
      <c r="AA350" s="54"/>
      <c r="AD350" s="53"/>
      <c r="AE350" s="54"/>
      <c r="AH350" s="53"/>
      <c r="AI350" s="54"/>
      <c r="AJ350" s="54"/>
      <c r="AK350" s="54"/>
      <c r="AL350" s="57"/>
    </row>
    <row r="351" spans="2:38" ht="13">
      <c r="B351" s="45"/>
      <c r="F351" s="53"/>
      <c r="G351" s="54"/>
      <c r="J351" s="53"/>
      <c r="K351" s="54"/>
      <c r="N351" s="53"/>
      <c r="O351" s="54"/>
      <c r="P351" s="55"/>
      <c r="R351" s="53"/>
      <c r="S351" s="45"/>
      <c r="T351" s="45"/>
      <c r="U351" s="54"/>
      <c r="V351" s="54"/>
      <c r="Y351" s="53"/>
      <c r="AA351" s="54"/>
      <c r="AD351" s="53"/>
      <c r="AE351" s="54"/>
      <c r="AH351" s="53"/>
      <c r="AI351" s="54"/>
      <c r="AJ351" s="54"/>
      <c r="AK351" s="54"/>
      <c r="AL351" s="57"/>
    </row>
    <row r="352" spans="2:38" ht="13">
      <c r="B352" s="45"/>
      <c r="F352" s="53"/>
      <c r="G352" s="54"/>
      <c r="J352" s="53"/>
      <c r="K352" s="54"/>
      <c r="N352" s="53"/>
      <c r="O352" s="54"/>
      <c r="P352" s="55"/>
      <c r="R352" s="53"/>
      <c r="S352" s="45"/>
      <c r="T352" s="45"/>
      <c r="U352" s="54"/>
      <c r="V352" s="54"/>
      <c r="Y352" s="53"/>
      <c r="AA352" s="54"/>
      <c r="AD352" s="53"/>
      <c r="AE352" s="54"/>
      <c r="AH352" s="53"/>
      <c r="AI352" s="54"/>
      <c r="AJ352" s="54"/>
      <c r="AK352" s="54"/>
      <c r="AL352" s="57"/>
    </row>
    <row r="353" spans="2:38" ht="13">
      <c r="B353" s="45"/>
      <c r="F353" s="53"/>
      <c r="G353" s="54"/>
      <c r="J353" s="53"/>
      <c r="K353" s="54"/>
      <c r="N353" s="53"/>
      <c r="O353" s="54"/>
      <c r="P353" s="55"/>
      <c r="R353" s="53"/>
      <c r="S353" s="45"/>
      <c r="T353" s="45"/>
      <c r="U353" s="54"/>
      <c r="V353" s="54"/>
      <c r="Y353" s="53"/>
      <c r="AA353" s="54"/>
      <c r="AD353" s="53"/>
      <c r="AE353" s="54"/>
      <c r="AH353" s="53"/>
      <c r="AI353" s="54"/>
      <c r="AJ353" s="54"/>
      <c r="AK353" s="54"/>
      <c r="AL353" s="57"/>
    </row>
    <row r="354" spans="2:38" ht="13">
      <c r="B354" s="45"/>
      <c r="F354" s="53"/>
      <c r="G354" s="54"/>
      <c r="J354" s="53"/>
      <c r="K354" s="54"/>
      <c r="N354" s="53"/>
      <c r="O354" s="54"/>
      <c r="P354" s="55"/>
      <c r="R354" s="53"/>
      <c r="S354" s="45"/>
      <c r="T354" s="45"/>
      <c r="U354" s="54"/>
      <c r="V354" s="54"/>
      <c r="Y354" s="53"/>
      <c r="AA354" s="54"/>
      <c r="AD354" s="53"/>
      <c r="AE354" s="54"/>
      <c r="AH354" s="53"/>
      <c r="AI354" s="54"/>
      <c r="AJ354" s="54"/>
      <c r="AK354" s="54"/>
      <c r="AL354" s="57"/>
    </row>
    <row r="355" spans="2:38" ht="13">
      <c r="B355" s="45"/>
      <c r="F355" s="53"/>
      <c r="G355" s="54"/>
      <c r="J355" s="53"/>
      <c r="K355" s="54"/>
      <c r="N355" s="53"/>
      <c r="O355" s="54"/>
      <c r="P355" s="55"/>
      <c r="R355" s="53"/>
      <c r="S355" s="45"/>
      <c r="T355" s="45"/>
      <c r="U355" s="54"/>
      <c r="V355" s="54"/>
      <c r="Y355" s="53"/>
      <c r="AA355" s="54"/>
      <c r="AD355" s="53"/>
      <c r="AE355" s="54"/>
      <c r="AH355" s="53"/>
      <c r="AI355" s="54"/>
      <c r="AJ355" s="54"/>
      <c r="AK355" s="54"/>
      <c r="AL355" s="57"/>
    </row>
    <row r="356" spans="2:38" ht="13">
      <c r="B356" s="45"/>
      <c r="F356" s="53"/>
      <c r="G356" s="54"/>
      <c r="J356" s="53"/>
      <c r="K356" s="54"/>
      <c r="N356" s="53"/>
      <c r="O356" s="54"/>
      <c r="P356" s="55"/>
      <c r="R356" s="53"/>
      <c r="S356" s="45"/>
      <c r="T356" s="45"/>
      <c r="U356" s="54"/>
      <c r="V356" s="54"/>
      <c r="Y356" s="53"/>
      <c r="AA356" s="54"/>
      <c r="AD356" s="53"/>
      <c r="AE356" s="54"/>
      <c r="AH356" s="53"/>
      <c r="AI356" s="54"/>
      <c r="AJ356" s="54"/>
      <c r="AK356" s="54"/>
      <c r="AL356" s="57"/>
    </row>
    <row r="357" spans="2:38" ht="13">
      <c r="B357" s="45"/>
      <c r="F357" s="53"/>
      <c r="G357" s="54"/>
      <c r="J357" s="53"/>
      <c r="K357" s="54"/>
      <c r="N357" s="53"/>
      <c r="O357" s="54"/>
      <c r="P357" s="55"/>
      <c r="R357" s="53"/>
      <c r="S357" s="45"/>
      <c r="T357" s="45"/>
      <c r="U357" s="54"/>
      <c r="V357" s="54"/>
      <c r="Y357" s="53"/>
      <c r="AA357" s="54"/>
      <c r="AD357" s="53"/>
      <c r="AE357" s="54"/>
      <c r="AH357" s="53"/>
      <c r="AI357" s="54"/>
      <c r="AJ357" s="54"/>
      <c r="AK357" s="54"/>
      <c r="AL357" s="57"/>
    </row>
    <row r="358" spans="2:38" ht="13">
      <c r="B358" s="45"/>
      <c r="F358" s="53"/>
      <c r="G358" s="54"/>
      <c r="J358" s="53"/>
      <c r="K358" s="54"/>
      <c r="N358" s="53"/>
      <c r="O358" s="54"/>
      <c r="P358" s="55"/>
      <c r="R358" s="53"/>
      <c r="S358" s="45"/>
      <c r="T358" s="45"/>
      <c r="U358" s="54"/>
      <c r="V358" s="54"/>
      <c r="Y358" s="53"/>
      <c r="AA358" s="54"/>
      <c r="AD358" s="53"/>
      <c r="AE358" s="54"/>
      <c r="AH358" s="53"/>
      <c r="AI358" s="54"/>
      <c r="AJ358" s="54"/>
      <c r="AK358" s="54"/>
      <c r="AL358" s="57"/>
    </row>
    <row r="359" spans="2:38" ht="13">
      <c r="B359" s="45"/>
      <c r="F359" s="53"/>
      <c r="G359" s="54"/>
      <c r="J359" s="53"/>
      <c r="K359" s="54"/>
      <c r="N359" s="53"/>
      <c r="O359" s="54"/>
      <c r="P359" s="55"/>
      <c r="R359" s="53"/>
      <c r="S359" s="45"/>
      <c r="T359" s="45"/>
      <c r="U359" s="54"/>
      <c r="V359" s="54"/>
      <c r="Y359" s="53"/>
      <c r="AA359" s="54"/>
      <c r="AD359" s="53"/>
      <c r="AE359" s="54"/>
      <c r="AH359" s="53"/>
      <c r="AI359" s="54"/>
      <c r="AJ359" s="54"/>
      <c r="AK359" s="54"/>
      <c r="AL359" s="57"/>
    </row>
    <row r="360" spans="2:38" ht="13">
      <c r="B360" s="45"/>
      <c r="F360" s="53"/>
      <c r="G360" s="54"/>
      <c r="J360" s="53"/>
      <c r="K360" s="54"/>
      <c r="N360" s="53"/>
      <c r="O360" s="54"/>
      <c r="P360" s="55"/>
      <c r="R360" s="53"/>
      <c r="S360" s="45"/>
      <c r="T360" s="45"/>
      <c r="U360" s="54"/>
      <c r="V360" s="54"/>
      <c r="Y360" s="53"/>
      <c r="AA360" s="54"/>
      <c r="AD360" s="53"/>
      <c r="AE360" s="54"/>
      <c r="AH360" s="53"/>
      <c r="AI360" s="54"/>
      <c r="AJ360" s="54"/>
      <c r="AK360" s="54"/>
      <c r="AL360" s="57"/>
    </row>
    <row r="361" spans="2:38" ht="13">
      <c r="B361" s="45"/>
      <c r="F361" s="53"/>
      <c r="G361" s="54"/>
      <c r="J361" s="53"/>
      <c r="K361" s="54"/>
      <c r="N361" s="53"/>
      <c r="O361" s="54"/>
      <c r="P361" s="55"/>
      <c r="R361" s="53"/>
      <c r="S361" s="45"/>
      <c r="T361" s="45"/>
      <c r="U361" s="54"/>
      <c r="V361" s="54"/>
      <c r="Y361" s="53"/>
      <c r="AA361" s="54"/>
      <c r="AD361" s="53"/>
      <c r="AE361" s="54"/>
      <c r="AH361" s="53"/>
      <c r="AI361" s="54"/>
      <c r="AJ361" s="54"/>
      <c r="AK361" s="54"/>
      <c r="AL361" s="57"/>
    </row>
    <row r="362" spans="2:38" ht="13">
      <c r="B362" s="45"/>
      <c r="F362" s="53"/>
      <c r="G362" s="54"/>
      <c r="J362" s="53"/>
      <c r="K362" s="54"/>
      <c r="N362" s="53"/>
      <c r="O362" s="54"/>
      <c r="P362" s="55"/>
      <c r="R362" s="53"/>
      <c r="S362" s="45"/>
      <c r="T362" s="45"/>
      <c r="U362" s="54"/>
      <c r="V362" s="54"/>
      <c r="Y362" s="53"/>
      <c r="AA362" s="54"/>
      <c r="AD362" s="53"/>
      <c r="AE362" s="54"/>
      <c r="AH362" s="53"/>
      <c r="AI362" s="54"/>
      <c r="AJ362" s="54"/>
      <c r="AK362" s="54"/>
      <c r="AL362" s="57"/>
    </row>
    <row r="363" spans="2:38" ht="13">
      <c r="B363" s="45"/>
      <c r="F363" s="53"/>
      <c r="G363" s="54"/>
      <c r="J363" s="53"/>
      <c r="K363" s="54"/>
      <c r="N363" s="53"/>
      <c r="O363" s="54"/>
      <c r="P363" s="55"/>
      <c r="R363" s="53"/>
      <c r="S363" s="45"/>
      <c r="T363" s="45"/>
      <c r="U363" s="54"/>
      <c r="V363" s="54"/>
      <c r="Y363" s="53"/>
      <c r="AA363" s="54"/>
      <c r="AD363" s="53"/>
      <c r="AE363" s="54"/>
      <c r="AH363" s="53"/>
      <c r="AI363" s="54"/>
      <c r="AJ363" s="54"/>
      <c r="AK363" s="54"/>
      <c r="AL363" s="57"/>
    </row>
    <row r="364" spans="2:38" ht="13">
      <c r="B364" s="45"/>
      <c r="F364" s="53"/>
      <c r="G364" s="54"/>
      <c r="J364" s="53"/>
      <c r="K364" s="54"/>
      <c r="N364" s="53"/>
      <c r="O364" s="54"/>
      <c r="P364" s="55"/>
      <c r="R364" s="53"/>
      <c r="S364" s="45"/>
      <c r="T364" s="45"/>
      <c r="U364" s="54"/>
      <c r="V364" s="54"/>
      <c r="Y364" s="53"/>
      <c r="AA364" s="54"/>
      <c r="AD364" s="53"/>
      <c r="AE364" s="54"/>
      <c r="AH364" s="53"/>
      <c r="AI364" s="54"/>
      <c r="AJ364" s="54"/>
      <c r="AK364" s="54"/>
      <c r="AL364" s="57"/>
    </row>
    <row r="365" spans="2:38" ht="13">
      <c r="B365" s="45"/>
      <c r="F365" s="53"/>
      <c r="G365" s="54"/>
      <c r="J365" s="53"/>
      <c r="K365" s="54"/>
      <c r="N365" s="53"/>
      <c r="O365" s="54"/>
      <c r="P365" s="55"/>
      <c r="R365" s="53"/>
      <c r="S365" s="45"/>
      <c r="T365" s="45"/>
      <c r="U365" s="54"/>
      <c r="V365" s="54"/>
      <c r="Y365" s="53"/>
      <c r="AA365" s="54"/>
      <c r="AD365" s="53"/>
      <c r="AE365" s="54"/>
      <c r="AH365" s="53"/>
      <c r="AI365" s="54"/>
      <c r="AJ365" s="54"/>
      <c r="AK365" s="54"/>
      <c r="AL365" s="57"/>
    </row>
    <row r="366" spans="2:38" ht="13">
      <c r="B366" s="45"/>
      <c r="F366" s="53"/>
      <c r="G366" s="54"/>
      <c r="J366" s="53"/>
      <c r="K366" s="54"/>
      <c r="N366" s="53"/>
      <c r="O366" s="54"/>
      <c r="P366" s="55"/>
      <c r="R366" s="53"/>
      <c r="S366" s="45"/>
      <c r="T366" s="45"/>
      <c r="U366" s="54"/>
      <c r="V366" s="54"/>
      <c r="Y366" s="53"/>
      <c r="AA366" s="54"/>
      <c r="AD366" s="53"/>
      <c r="AE366" s="54"/>
      <c r="AH366" s="53"/>
      <c r="AI366" s="54"/>
      <c r="AJ366" s="54"/>
      <c r="AK366" s="54"/>
      <c r="AL366" s="57"/>
    </row>
    <row r="367" spans="2:38" ht="13">
      <c r="B367" s="45"/>
      <c r="F367" s="53"/>
      <c r="G367" s="54"/>
      <c r="J367" s="53"/>
      <c r="K367" s="54"/>
      <c r="N367" s="53"/>
      <c r="O367" s="54"/>
      <c r="P367" s="55"/>
      <c r="R367" s="53"/>
      <c r="S367" s="45"/>
      <c r="T367" s="45"/>
      <c r="U367" s="54"/>
      <c r="V367" s="54"/>
      <c r="Y367" s="53"/>
      <c r="AA367" s="54"/>
      <c r="AD367" s="53"/>
      <c r="AE367" s="54"/>
      <c r="AH367" s="53"/>
      <c r="AI367" s="54"/>
      <c r="AJ367" s="54"/>
      <c r="AK367" s="54"/>
      <c r="AL367" s="57"/>
    </row>
    <row r="368" spans="2:38" ht="13">
      <c r="B368" s="45"/>
      <c r="F368" s="53"/>
      <c r="G368" s="54"/>
      <c r="J368" s="53"/>
      <c r="K368" s="54"/>
      <c r="N368" s="53"/>
      <c r="O368" s="54"/>
      <c r="P368" s="55"/>
      <c r="R368" s="53"/>
      <c r="S368" s="45"/>
      <c r="T368" s="45"/>
      <c r="U368" s="54"/>
      <c r="V368" s="54"/>
      <c r="Y368" s="53"/>
      <c r="AA368" s="54"/>
      <c r="AD368" s="53"/>
      <c r="AE368" s="54"/>
      <c r="AH368" s="53"/>
      <c r="AI368" s="54"/>
      <c r="AJ368" s="54"/>
      <c r="AK368" s="54"/>
      <c r="AL368" s="57"/>
    </row>
    <row r="369" spans="2:38" ht="13">
      <c r="B369" s="45"/>
      <c r="F369" s="53"/>
      <c r="G369" s="54"/>
      <c r="J369" s="53"/>
      <c r="K369" s="54"/>
      <c r="N369" s="53"/>
      <c r="O369" s="54"/>
      <c r="P369" s="55"/>
      <c r="R369" s="53"/>
      <c r="S369" s="45"/>
      <c r="T369" s="45"/>
      <c r="U369" s="54"/>
      <c r="V369" s="54"/>
      <c r="Y369" s="53"/>
      <c r="AA369" s="54"/>
      <c r="AD369" s="53"/>
      <c r="AE369" s="54"/>
      <c r="AH369" s="53"/>
      <c r="AI369" s="54"/>
      <c r="AJ369" s="54"/>
      <c r="AK369" s="54"/>
      <c r="AL369" s="57"/>
    </row>
    <row r="370" spans="2:38" ht="13">
      <c r="B370" s="45"/>
      <c r="F370" s="53"/>
      <c r="G370" s="54"/>
      <c r="J370" s="53"/>
      <c r="K370" s="54"/>
      <c r="N370" s="53"/>
      <c r="O370" s="54"/>
      <c r="P370" s="55"/>
      <c r="R370" s="53"/>
      <c r="S370" s="45"/>
      <c r="T370" s="45"/>
      <c r="U370" s="54"/>
      <c r="V370" s="54"/>
      <c r="Y370" s="53"/>
      <c r="AA370" s="54"/>
      <c r="AD370" s="53"/>
      <c r="AE370" s="54"/>
      <c r="AH370" s="53"/>
      <c r="AI370" s="54"/>
      <c r="AJ370" s="54"/>
      <c r="AK370" s="54"/>
      <c r="AL370" s="57"/>
    </row>
    <row r="371" spans="2:38" ht="13">
      <c r="B371" s="45"/>
      <c r="F371" s="53"/>
      <c r="G371" s="54"/>
      <c r="J371" s="53"/>
      <c r="K371" s="54"/>
      <c r="N371" s="53"/>
      <c r="O371" s="54"/>
      <c r="P371" s="55"/>
      <c r="R371" s="53"/>
      <c r="S371" s="45"/>
      <c r="T371" s="45"/>
      <c r="U371" s="54"/>
      <c r="V371" s="54"/>
      <c r="Y371" s="53"/>
      <c r="AA371" s="54"/>
      <c r="AD371" s="53"/>
      <c r="AE371" s="54"/>
      <c r="AH371" s="53"/>
      <c r="AI371" s="54"/>
      <c r="AJ371" s="54"/>
      <c r="AK371" s="54"/>
      <c r="AL371" s="57"/>
    </row>
    <row r="372" spans="2:38" ht="13">
      <c r="B372" s="45"/>
      <c r="F372" s="53"/>
      <c r="G372" s="54"/>
      <c r="J372" s="53"/>
      <c r="K372" s="54"/>
      <c r="N372" s="53"/>
      <c r="O372" s="54"/>
      <c r="P372" s="55"/>
      <c r="R372" s="53"/>
      <c r="S372" s="45"/>
      <c r="T372" s="45"/>
      <c r="U372" s="54"/>
      <c r="V372" s="54"/>
      <c r="Y372" s="53"/>
      <c r="AA372" s="54"/>
      <c r="AD372" s="53"/>
      <c r="AE372" s="54"/>
      <c r="AH372" s="53"/>
      <c r="AI372" s="54"/>
      <c r="AJ372" s="54"/>
      <c r="AK372" s="54"/>
      <c r="AL372" s="57"/>
    </row>
    <row r="373" spans="2:38" ht="13">
      <c r="B373" s="45"/>
      <c r="F373" s="53"/>
      <c r="G373" s="54"/>
      <c r="J373" s="53"/>
      <c r="K373" s="54"/>
      <c r="N373" s="53"/>
      <c r="O373" s="54"/>
      <c r="P373" s="55"/>
      <c r="R373" s="53"/>
      <c r="S373" s="45"/>
      <c r="T373" s="45"/>
      <c r="U373" s="54"/>
      <c r="V373" s="54"/>
      <c r="Y373" s="53"/>
      <c r="AA373" s="54"/>
      <c r="AD373" s="53"/>
      <c r="AE373" s="54"/>
      <c r="AH373" s="53"/>
      <c r="AI373" s="54"/>
      <c r="AJ373" s="54"/>
      <c r="AK373" s="54"/>
      <c r="AL373" s="57"/>
    </row>
    <row r="374" spans="2:38" ht="13">
      <c r="B374" s="45"/>
      <c r="F374" s="53"/>
      <c r="G374" s="54"/>
      <c r="J374" s="53"/>
      <c r="K374" s="54"/>
      <c r="N374" s="53"/>
      <c r="O374" s="54"/>
      <c r="P374" s="55"/>
      <c r="R374" s="53"/>
      <c r="S374" s="45"/>
      <c r="T374" s="45"/>
      <c r="U374" s="54"/>
      <c r="V374" s="54"/>
      <c r="Y374" s="53"/>
      <c r="AA374" s="54"/>
      <c r="AD374" s="53"/>
      <c r="AE374" s="54"/>
      <c r="AH374" s="53"/>
      <c r="AI374" s="54"/>
      <c r="AJ374" s="54"/>
      <c r="AK374" s="54"/>
      <c r="AL374" s="57"/>
    </row>
    <row r="375" spans="2:38" ht="13">
      <c r="B375" s="45"/>
      <c r="F375" s="53"/>
      <c r="G375" s="54"/>
      <c r="J375" s="53"/>
      <c r="K375" s="54"/>
      <c r="N375" s="53"/>
      <c r="O375" s="54"/>
      <c r="P375" s="55"/>
      <c r="R375" s="53"/>
      <c r="S375" s="45"/>
      <c r="T375" s="45"/>
      <c r="U375" s="54"/>
      <c r="V375" s="54"/>
      <c r="Y375" s="53"/>
      <c r="AA375" s="54"/>
      <c r="AD375" s="53"/>
      <c r="AE375" s="54"/>
      <c r="AH375" s="53"/>
      <c r="AI375" s="54"/>
      <c r="AJ375" s="54"/>
      <c r="AK375" s="54"/>
      <c r="AL375" s="57"/>
    </row>
    <row r="376" spans="2:38" ht="13">
      <c r="B376" s="45"/>
      <c r="F376" s="53"/>
      <c r="G376" s="54"/>
      <c r="J376" s="53"/>
      <c r="K376" s="54"/>
      <c r="N376" s="53"/>
      <c r="O376" s="54"/>
      <c r="P376" s="55"/>
      <c r="R376" s="53"/>
      <c r="S376" s="45"/>
      <c r="T376" s="45"/>
      <c r="U376" s="54"/>
      <c r="V376" s="54"/>
      <c r="Y376" s="53"/>
      <c r="AA376" s="54"/>
      <c r="AD376" s="53"/>
      <c r="AE376" s="54"/>
      <c r="AH376" s="53"/>
      <c r="AI376" s="54"/>
      <c r="AJ376" s="54"/>
      <c r="AK376" s="54"/>
      <c r="AL376" s="57"/>
    </row>
    <row r="377" spans="2:38" ht="13">
      <c r="B377" s="45"/>
      <c r="F377" s="53"/>
      <c r="G377" s="54"/>
      <c r="J377" s="53"/>
      <c r="K377" s="54"/>
      <c r="N377" s="53"/>
      <c r="O377" s="54"/>
      <c r="P377" s="55"/>
      <c r="R377" s="53"/>
      <c r="S377" s="45"/>
      <c r="T377" s="45"/>
      <c r="U377" s="54"/>
      <c r="V377" s="54"/>
      <c r="Y377" s="53"/>
      <c r="AA377" s="54"/>
      <c r="AD377" s="53"/>
      <c r="AE377" s="54"/>
      <c r="AH377" s="53"/>
      <c r="AI377" s="54"/>
      <c r="AJ377" s="54"/>
      <c r="AK377" s="54"/>
      <c r="AL377" s="57"/>
    </row>
    <row r="378" spans="2:38" ht="13">
      <c r="B378" s="45"/>
      <c r="F378" s="53"/>
      <c r="G378" s="54"/>
      <c r="J378" s="53"/>
      <c r="K378" s="54"/>
      <c r="N378" s="53"/>
      <c r="O378" s="54"/>
      <c r="P378" s="55"/>
      <c r="R378" s="53"/>
      <c r="S378" s="45"/>
      <c r="T378" s="45"/>
      <c r="U378" s="54"/>
      <c r="V378" s="54"/>
      <c r="Y378" s="53"/>
      <c r="AA378" s="54"/>
      <c r="AD378" s="53"/>
      <c r="AE378" s="54"/>
      <c r="AH378" s="53"/>
      <c r="AI378" s="54"/>
      <c r="AJ378" s="54"/>
      <c r="AK378" s="54"/>
      <c r="AL378" s="57"/>
    </row>
    <row r="379" spans="2:38" ht="13">
      <c r="B379" s="45"/>
      <c r="F379" s="53"/>
      <c r="G379" s="54"/>
      <c r="J379" s="53"/>
      <c r="K379" s="54"/>
      <c r="N379" s="53"/>
      <c r="O379" s="54"/>
      <c r="P379" s="55"/>
      <c r="R379" s="53"/>
      <c r="S379" s="45"/>
      <c r="T379" s="45"/>
      <c r="U379" s="54"/>
      <c r="V379" s="54"/>
      <c r="Y379" s="53"/>
      <c r="AA379" s="54"/>
      <c r="AD379" s="53"/>
      <c r="AE379" s="54"/>
      <c r="AH379" s="53"/>
      <c r="AI379" s="54"/>
      <c r="AJ379" s="54"/>
      <c r="AK379" s="54"/>
      <c r="AL379" s="57"/>
    </row>
    <row r="380" spans="2:38" ht="13">
      <c r="B380" s="45"/>
      <c r="F380" s="53"/>
      <c r="G380" s="54"/>
      <c r="J380" s="53"/>
      <c r="K380" s="54"/>
      <c r="N380" s="53"/>
      <c r="O380" s="54"/>
      <c r="P380" s="55"/>
      <c r="R380" s="53"/>
      <c r="S380" s="45"/>
      <c r="T380" s="45"/>
      <c r="U380" s="54"/>
      <c r="V380" s="54"/>
      <c r="Y380" s="53"/>
      <c r="AA380" s="54"/>
      <c r="AD380" s="53"/>
      <c r="AE380" s="54"/>
      <c r="AH380" s="53"/>
      <c r="AI380" s="54"/>
      <c r="AJ380" s="54"/>
      <c r="AK380" s="54"/>
      <c r="AL380" s="57"/>
    </row>
    <row r="381" spans="2:38" ht="13">
      <c r="B381" s="45"/>
      <c r="F381" s="53"/>
      <c r="G381" s="54"/>
      <c r="J381" s="53"/>
      <c r="K381" s="54"/>
      <c r="N381" s="53"/>
      <c r="O381" s="54"/>
      <c r="P381" s="55"/>
      <c r="R381" s="53"/>
      <c r="S381" s="45"/>
      <c r="T381" s="45"/>
      <c r="U381" s="54"/>
      <c r="V381" s="54"/>
      <c r="Y381" s="53"/>
      <c r="AA381" s="54"/>
      <c r="AD381" s="53"/>
      <c r="AE381" s="54"/>
      <c r="AH381" s="53"/>
      <c r="AI381" s="54"/>
      <c r="AJ381" s="54"/>
      <c r="AK381" s="54"/>
      <c r="AL381" s="57"/>
    </row>
    <row r="382" spans="2:38" ht="13">
      <c r="B382" s="45"/>
      <c r="F382" s="53"/>
      <c r="G382" s="54"/>
      <c r="J382" s="53"/>
      <c r="K382" s="54"/>
      <c r="N382" s="53"/>
      <c r="O382" s="54"/>
      <c r="P382" s="55"/>
      <c r="R382" s="53"/>
      <c r="S382" s="45"/>
      <c r="T382" s="45"/>
      <c r="U382" s="54"/>
      <c r="V382" s="54"/>
      <c r="Y382" s="53"/>
      <c r="AA382" s="54"/>
      <c r="AD382" s="53"/>
      <c r="AE382" s="54"/>
      <c r="AH382" s="53"/>
      <c r="AI382" s="54"/>
      <c r="AJ382" s="54"/>
      <c r="AK382" s="54"/>
      <c r="AL382" s="57"/>
    </row>
    <row r="383" spans="2:38" ht="13">
      <c r="B383" s="45"/>
      <c r="F383" s="53"/>
      <c r="G383" s="54"/>
      <c r="J383" s="53"/>
      <c r="K383" s="54"/>
      <c r="N383" s="53"/>
      <c r="O383" s="54"/>
      <c r="P383" s="55"/>
      <c r="R383" s="53"/>
      <c r="S383" s="45"/>
      <c r="T383" s="45"/>
      <c r="U383" s="54"/>
      <c r="V383" s="54"/>
      <c r="Y383" s="53"/>
      <c r="AA383" s="54"/>
      <c r="AD383" s="53"/>
      <c r="AE383" s="54"/>
      <c r="AH383" s="53"/>
      <c r="AI383" s="54"/>
      <c r="AJ383" s="54"/>
      <c r="AK383" s="54"/>
      <c r="AL383" s="57"/>
    </row>
    <row r="384" spans="2:38" ht="13">
      <c r="B384" s="45"/>
      <c r="F384" s="53"/>
      <c r="G384" s="54"/>
      <c r="J384" s="53"/>
      <c r="K384" s="54"/>
      <c r="N384" s="53"/>
      <c r="O384" s="54"/>
      <c r="P384" s="55"/>
      <c r="R384" s="53"/>
      <c r="S384" s="45"/>
      <c r="T384" s="45"/>
      <c r="U384" s="54"/>
      <c r="V384" s="54"/>
      <c r="Y384" s="53"/>
      <c r="AA384" s="54"/>
      <c r="AD384" s="53"/>
      <c r="AE384" s="54"/>
      <c r="AH384" s="53"/>
      <c r="AI384" s="54"/>
      <c r="AJ384" s="54"/>
      <c r="AK384" s="54"/>
      <c r="AL384" s="57"/>
    </row>
    <row r="385" spans="2:38" ht="13">
      <c r="B385" s="45"/>
      <c r="F385" s="53"/>
      <c r="G385" s="54"/>
      <c r="J385" s="53"/>
      <c r="K385" s="54"/>
      <c r="N385" s="53"/>
      <c r="O385" s="54"/>
      <c r="P385" s="55"/>
      <c r="R385" s="53"/>
      <c r="S385" s="45"/>
      <c r="T385" s="45"/>
      <c r="U385" s="54"/>
      <c r="V385" s="54"/>
      <c r="Y385" s="53"/>
      <c r="AA385" s="54"/>
      <c r="AD385" s="53"/>
      <c r="AE385" s="54"/>
      <c r="AH385" s="53"/>
      <c r="AI385" s="54"/>
      <c r="AJ385" s="54"/>
      <c r="AK385" s="54"/>
      <c r="AL385" s="57"/>
    </row>
    <row r="386" spans="2:38" ht="13">
      <c r="B386" s="45"/>
      <c r="F386" s="53"/>
      <c r="G386" s="54"/>
      <c r="J386" s="53"/>
      <c r="K386" s="54"/>
      <c r="N386" s="53"/>
      <c r="O386" s="54"/>
      <c r="P386" s="55"/>
      <c r="R386" s="53"/>
      <c r="S386" s="45"/>
      <c r="T386" s="45"/>
      <c r="U386" s="54"/>
      <c r="V386" s="54"/>
      <c r="Y386" s="53"/>
      <c r="AA386" s="54"/>
      <c r="AD386" s="53"/>
      <c r="AE386" s="54"/>
      <c r="AH386" s="53"/>
      <c r="AI386" s="54"/>
      <c r="AJ386" s="54"/>
      <c r="AK386" s="54"/>
      <c r="AL386" s="57"/>
    </row>
    <row r="387" spans="2:38" ht="13">
      <c r="B387" s="45"/>
      <c r="F387" s="53"/>
      <c r="G387" s="54"/>
      <c r="J387" s="53"/>
      <c r="K387" s="54"/>
      <c r="N387" s="53"/>
      <c r="O387" s="54"/>
      <c r="P387" s="55"/>
      <c r="R387" s="53"/>
      <c r="S387" s="45"/>
      <c r="T387" s="45"/>
      <c r="U387" s="54"/>
      <c r="V387" s="54"/>
      <c r="Y387" s="53"/>
      <c r="AA387" s="54"/>
      <c r="AD387" s="53"/>
      <c r="AE387" s="54"/>
      <c r="AH387" s="53"/>
      <c r="AI387" s="54"/>
      <c r="AJ387" s="54"/>
      <c r="AK387" s="54"/>
      <c r="AL387" s="57"/>
    </row>
    <row r="388" spans="2:38" ht="13">
      <c r="B388" s="45"/>
      <c r="F388" s="53"/>
      <c r="G388" s="54"/>
      <c r="J388" s="53"/>
      <c r="K388" s="54"/>
      <c r="N388" s="53"/>
      <c r="O388" s="54"/>
      <c r="P388" s="55"/>
      <c r="R388" s="53"/>
      <c r="S388" s="45"/>
      <c r="T388" s="45"/>
      <c r="U388" s="54"/>
      <c r="V388" s="54"/>
      <c r="Y388" s="53"/>
      <c r="AA388" s="54"/>
      <c r="AD388" s="53"/>
      <c r="AE388" s="54"/>
      <c r="AH388" s="53"/>
      <c r="AI388" s="54"/>
      <c r="AJ388" s="54"/>
      <c r="AK388" s="54"/>
      <c r="AL388" s="57"/>
    </row>
    <row r="389" spans="2:38" ht="13">
      <c r="B389" s="45"/>
      <c r="F389" s="53"/>
      <c r="G389" s="54"/>
      <c r="J389" s="53"/>
      <c r="K389" s="54"/>
      <c r="N389" s="53"/>
      <c r="O389" s="54"/>
      <c r="P389" s="55"/>
      <c r="R389" s="53"/>
      <c r="S389" s="45"/>
      <c r="T389" s="45"/>
      <c r="U389" s="54"/>
      <c r="V389" s="54"/>
      <c r="Y389" s="53"/>
      <c r="AA389" s="54"/>
      <c r="AD389" s="53"/>
      <c r="AE389" s="54"/>
      <c r="AH389" s="53"/>
      <c r="AI389" s="54"/>
      <c r="AJ389" s="54"/>
      <c r="AK389" s="54"/>
      <c r="AL389" s="57"/>
    </row>
    <row r="390" spans="2:38" ht="13">
      <c r="B390" s="45"/>
      <c r="F390" s="53"/>
      <c r="G390" s="54"/>
      <c r="J390" s="53"/>
      <c r="K390" s="54"/>
      <c r="N390" s="53"/>
      <c r="O390" s="54"/>
      <c r="P390" s="55"/>
      <c r="R390" s="53"/>
      <c r="S390" s="45"/>
      <c r="T390" s="45"/>
      <c r="U390" s="54"/>
      <c r="V390" s="54"/>
      <c r="Y390" s="53"/>
      <c r="AA390" s="54"/>
      <c r="AD390" s="53"/>
      <c r="AE390" s="54"/>
      <c r="AH390" s="53"/>
      <c r="AI390" s="54"/>
      <c r="AJ390" s="54"/>
      <c r="AK390" s="54"/>
      <c r="AL390" s="57"/>
    </row>
    <row r="391" spans="2:38" ht="13">
      <c r="B391" s="45"/>
      <c r="F391" s="53"/>
      <c r="G391" s="54"/>
      <c r="J391" s="53"/>
      <c r="K391" s="54"/>
      <c r="N391" s="53"/>
      <c r="O391" s="54"/>
      <c r="P391" s="55"/>
      <c r="R391" s="53"/>
      <c r="S391" s="45"/>
      <c r="T391" s="45"/>
      <c r="U391" s="54"/>
      <c r="V391" s="54"/>
      <c r="Y391" s="53"/>
      <c r="AA391" s="54"/>
      <c r="AD391" s="53"/>
      <c r="AE391" s="54"/>
      <c r="AH391" s="53"/>
      <c r="AI391" s="54"/>
      <c r="AJ391" s="54"/>
      <c r="AK391" s="54"/>
      <c r="AL391" s="57"/>
    </row>
    <row r="392" spans="2:38" ht="13">
      <c r="B392" s="45"/>
      <c r="F392" s="53"/>
      <c r="G392" s="54"/>
      <c r="J392" s="53"/>
      <c r="K392" s="54"/>
      <c r="N392" s="53"/>
      <c r="O392" s="54"/>
      <c r="P392" s="55"/>
      <c r="R392" s="53"/>
      <c r="S392" s="45"/>
      <c r="T392" s="45"/>
      <c r="U392" s="54"/>
      <c r="V392" s="54"/>
      <c r="Y392" s="53"/>
      <c r="AA392" s="54"/>
      <c r="AD392" s="53"/>
      <c r="AE392" s="54"/>
      <c r="AH392" s="53"/>
      <c r="AI392" s="54"/>
      <c r="AJ392" s="54"/>
      <c r="AK392" s="54"/>
      <c r="AL392" s="57"/>
    </row>
    <row r="393" spans="2:38" ht="13">
      <c r="B393" s="45"/>
      <c r="F393" s="53"/>
      <c r="G393" s="54"/>
      <c r="J393" s="53"/>
      <c r="K393" s="54"/>
      <c r="N393" s="53"/>
      <c r="O393" s="54"/>
      <c r="P393" s="55"/>
      <c r="R393" s="53"/>
      <c r="S393" s="45"/>
      <c r="T393" s="45"/>
      <c r="U393" s="54"/>
      <c r="V393" s="54"/>
      <c r="Y393" s="53"/>
      <c r="AA393" s="54"/>
      <c r="AD393" s="53"/>
      <c r="AE393" s="54"/>
      <c r="AH393" s="53"/>
      <c r="AI393" s="54"/>
      <c r="AJ393" s="54"/>
      <c r="AK393" s="54"/>
      <c r="AL393" s="57"/>
    </row>
    <row r="394" spans="2:38" ht="13">
      <c r="B394" s="45"/>
      <c r="F394" s="53"/>
      <c r="G394" s="54"/>
      <c r="J394" s="53"/>
      <c r="K394" s="54"/>
      <c r="N394" s="53"/>
      <c r="O394" s="54"/>
      <c r="P394" s="55"/>
      <c r="R394" s="53"/>
      <c r="S394" s="45"/>
      <c r="T394" s="45"/>
      <c r="U394" s="54"/>
      <c r="V394" s="54"/>
      <c r="Y394" s="53"/>
      <c r="AA394" s="54"/>
      <c r="AD394" s="53"/>
      <c r="AE394" s="54"/>
      <c r="AH394" s="53"/>
      <c r="AI394" s="54"/>
      <c r="AJ394" s="54"/>
      <c r="AK394" s="54"/>
      <c r="AL394" s="57"/>
    </row>
    <row r="395" spans="2:38" ht="13">
      <c r="B395" s="45"/>
      <c r="F395" s="53"/>
      <c r="G395" s="54"/>
      <c r="J395" s="53"/>
      <c r="K395" s="54"/>
      <c r="N395" s="53"/>
      <c r="O395" s="54"/>
      <c r="P395" s="55"/>
      <c r="R395" s="53"/>
      <c r="S395" s="45"/>
      <c r="T395" s="45"/>
      <c r="U395" s="54"/>
      <c r="V395" s="54"/>
      <c r="Y395" s="53"/>
      <c r="AA395" s="54"/>
      <c r="AD395" s="53"/>
      <c r="AE395" s="54"/>
      <c r="AH395" s="53"/>
      <c r="AI395" s="54"/>
      <c r="AJ395" s="54"/>
      <c r="AK395" s="54"/>
      <c r="AL395" s="57"/>
    </row>
    <row r="396" spans="2:38" ht="13">
      <c r="B396" s="45"/>
      <c r="F396" s="53"/>
      <c r="G396" s="54"/>
      <c r="J396" s="53"/>
      <c r="K396" s="54"/>
      <c r="N396" s="53"/>
      <c r="O396" s="54"/>
      <c r="P396" s="55"/>
      <c r="R396" s="53"/>
      <c r="S396" s="45"/>
      <c r="T396" s="45"/>
      <c r="U396" s="54"/>
      <c r="V396" s="54"/>
      <c r="Y396" s="53"/>
      <c r="AA396" s="54"/>
      <c r="AD396" s="53"/>
      <c r="AE396" s="54"/>
      <c r="AH396" s="53"/>
      <c r="AI396" s="54"/>
      <c r="AJ396" s="54"/>
      <c r="AK396" s="54"/>
      <c r="AL396" s="57"/>
    </row>
    <row r="397" spans="2:38" ht="13">
      <c r="B397" s="45"/>
      <c r="F397" s="53"/>
      <c r="G397" s="54"/>
      <c r="J397" s="53"/>
      <c r="K397" s="54"/>
      <c r="N397" s="53"/>
      <c r="O397" s="54"/>
      <c r="P397" s="55"/>
      <c r="R397" s="53"/>
      <c r="S397" s="45"/>
      <c r="T397" s="45"/>
      <c r="U397" s="54"/>
      <c r="V397" s="54"/>
      <c r="Y397" s="53"/>
      <c r="AA397" s="54"/>
      <c r="AD397" s="53"/>
      <c r="AE397" s="54"/>
      <c r="AH397" s="53"/>
      <c r="AI397" s="54"/>
      <c r="AJ397" s="54"/>
      <c r="AK397" s="54"/>
      <c r="AL397" s="57"/>
    </row>
    <row r="398" spans="2:38" ht="13">
      <c r="B398" s="45"/>
      <c r="F398" s="53"/>
      <c r="G398" s="54"/>
      <c r="J398" s="53"/>
      <c r="K398" s="54"/>
      <c r="N398" s="53"/>
      <c r="O398" s="54"/>
      <c r="P398" s="55"/>
      <c r="R398" s="53"/>
      <c r="S398" s="45"/>
      <c r="T398" s="45"/>
      <c r="U398" s="54"/>
      <c r="V398" s="54"/>
      <c r="Y398" s="53"/>
      <c r="AA398" s="54"/>
      <c r="AD398" s="53"/>
      <c r="AE398" s="54"/>
      <c r="AH398" s="53"/>
      <c r="AI398" s="54"/>
      <c r="AJ398" s="54"/>
      <c r="AK398" s="54"/>
      <c r="AL398" s="57"/>
    </row>
    <row r="399" spans="2:38" ht="13">
      <c r="B399" s="45"/>
      <c r="F399" s="53"/>
      <c r="G399" s="54"/>
      <c r="J399" s="53"/>
      <c r="K399" s="54"/>
      <c r="N399" s="53"/>
      <c r="O399" s="54"/>
      <c r="P399" s="55"/>
      <c r="R399" s="53"/>
      <c r="S399" s="45"/>
      <c r="T399" s="45"/>
      <c r="U399" s="54"/>
      <c r="V399" s="54"/>
      <c r="Y399" s="53"/>
      <c r="AA399" s="54"/>
      <c r="AD399" s="53"/>
      <c r="AE399" s="54"/>
      <c r="AH399" s="53"/>
      <c r="AI399" s="54"/>
      <c r="AJ399" s="54"/>
      <c r="AK399" s="54"/>
      <c r="AL399" s="57"/>
    </row>
    <row r="400" spans="2:38" ht="13">
      <c r="B400" s="45"/>
      <c r="F400" s="53"/>
      <c r="G400" s="54"/>
      <c r="J400" s="53"/>
      <c r="K400" s="54"/>
      <c r="N400" s="53"/>
      <c r="O400" s="54"/>
      <c r="P400" s="55"/>
      <c r="R400" s="53"/>
      <c r="S400" s="45"/>
      <c r="T400" s="45"/>
      <c r="U400" s="54"/>
      <c r="V400" s="54"/>
      <c r="Y400" s="53"/>
      <c r="AA400" s="54"/>
      <c r="AD400" s="53"/>
      <c r="AE400" s="54"/>
      <c r="AH400" s="53"/>
      <c r="AI400" s="54"/>
      <c r="AJ400" s="54"/>
      <c r="AK400" s="54"/>
      <c r="AL400" s="57"/>
    </row>
    <row r="401" spans="2:38" ht="13">
      <c r="B401" s="45"/>
      <c r="F401" s="53"/>
      <c r="G401" s="54"/>
      <c r="J401" s="53"/>
      <c r="K401" s="54"/>
      <c r="N401" s="53"/>
      <c r="O401" s="54"/>
      <c r="P401" s="55"/>
      <c r="R401" s="53"/>
      <c r="S401" s="45"/>
      <c r="T401" s="45"/>
      <c r="U401" s="54"/>
      <c r="V401" s="54"/>
      <c r="Y401" s="53"/>
      <c r="AA401" s="54"/>
      <c r="AD401" s="53"/>
      <c r="AE401" s="54"/>
      <c r="AH401" s="53"/>
      <c r="AI401" s="54"/>
      <c r="AJ401" s="54"/>
      <c r="AK401" s="54"/>
      <c r="AL401" s="57"/>
    </row>
    <row r="402" spans="2:38" ht="13">
      <c r="B402" s="45"/>
      <c r="F402" s="53"/>
      <c r="G402" s="54"/>
      <c r="J402" s="53"/>
      <c r="K402" s="54"/>
      <c r="N402" s="53"/>
      <c r="O402" s="54"/>
      <c r="P402" s="55"/>
      <c r="R402" s="53"/>
      <c r="S402" s="45"/>
      <c r="T402" s="45"/>
      <c r="U402" s="54"/>
      <c r="V402" s="54"/>
      <c r="Y402" s="53"/>
      <c r="AA402" s="54"/>
      <c r="AD402" s="53"/>
      <c r="AE402" s="54"/>
      <c r="AH402" s="53"/>
      <c r="AI402" s="54"/>
      <c r="AJ402" s="54"/>
      <c r="AK402" s="54"/>
      <c r="AL402" s="57"/>
    </row>
    <row r="403" spans="2:38" ht="13">
      <c r="B403" s="45"/>
      <c r="F403" s="53"/>
      <c r="G403" s="54"/>
      <c r="J403" s="53"/>
      <c r="K403" s="54"/>
      <c r="N403" s="53"/>
      <c r="O403" s="54"/>
      <c r="P403" s="55"/>
      <c r="R403" s="53"/>
      <c r="S403" s="45"/>
      <c r="T403" s="45"/>
      <c r="U403" s="54"/>
      <c r="V403" s="54"/>
      <c r="Y403" s="53"/>
      <c r="AA403" s="54"/>
      <c r="AD403" s="53"/>
      <c r="AE403" s="54"/>
      <c r="AH403" s="53"/>
      <c r="AI403" s="54"/>
      <c r="AJ403" s="54"/>
      <c r="AK403" s="54"/>
      <c r="AL403" s="57"/>
    </row>
    <row r="404" spans="2:38" ht="13">
      <c r="B404" s="45"/>
      <c r="F404" s="53"/>
      <c r="G404" s="54"/>
      <c r="J404" s="53"/>
      <c r="K404" s="54"/>
      <c r="N404" s="53"/>
      <c r="O404" s="54"/>
      <c r="P404" s="55"/>
      <c r="R404" s="53"/>
      <c r="S404" s="45"/>
      <c r="T404" s="45"/>
      <c r="U404" s="54"/>
      <c r="V404" s="54"/>
      <c r="Y404" s="53"/>
      <c r="AA404" s="54"/>
      <c r="AD404" s="53"/>
      <c r="AE404" s="54"/>
      <c r="AH404" s="53"/>
      <c r="AI404" s="54"/>
      <c r="AJ404" s="54"/>
      <c r="AK404" s="54"/>
      <c r="AL404" s="57"/>
    </row>
    <row r="405" spans="2:38" ht="13">
      <c r="B405" s="45"/>
      <c r="F405" s="53"/>
      <c r="G405" s="54"/>
      <c r="J405" s="53"/>
      <c r="K405" s="54"/>
      <c r="N405" s="53"/>
      <c r="O405" s="54"/>
      <c r="P405" s="55"/>
      <c r="R405" s="53"/>
      <c r="S405" s="45"/>
      <c r="T405" s="45"/>
      <c r="U405" s="54"/>
      <c r="V405" s="54"/>
      <c r="Y405" s="53"/>
      <c r="AA405" s="54"/>
      <c r="AD405" s="53"/>
      <c r="AE405" s="54"/>
      <c r="AH405" s="53"/>
      <c r="AI405" s="54"/>
      <c r="AJ405" s="54"/>
      <c r="AK405" s="54"/>
      <c r="AL405" s="57"/>
    </row>
    <row r="406" spans="2:38" ht="13">
      <c r="B406" s="45"/>
      <c r="F406" s="53"/>
      <c r="G406" s="54"/>
      <c r="J406" s="53"/>
      <c r="K406" s="54"/>
      <c r="N406" s="53"/>
      <c r="O406" s="54"/>
      <c r="P406" s="55"/>
      <c r="R406" s="53"/>
      <c r="S406" s="45"/>
      <c r="T406" s="45"/>
      <c r="U406" s="54"/>
      <c r="V406" s="54"/>
      <c r="Y406" s="53"/>
      <c r="AA406" s="54"/>
      <c r="AD406" s="53"/>
      <c r="AE406" s="54"/>
      <c r="AH406" s="53"/>
      <c r="AI406" s="54"/>
      <c r="AJ406" s="54"/>
      <c r="AK406" s="54"/>
      <c r="AL406" s="57"/>
    </row>
    <row r="407" spans="2:38" ht="13">
      <c r="B407" s="45"/>
      <c r="F407" s="53"/>
      <c r="G407" s="54"/>
      <c r="J407" s="53"/>
      <c r="K407" s="54"/>
      <c r="N407" s="53"/>
      <c r="O407" s="54"/>
      <c r="P407" s="55"/>
      <c r="R407" s="53"/>
      <c r="S407" s="45"/>
      <c r="T407" s="45"/>
      <c r="U407" s="54"/>
      <c r="V407" s="54"/>
      <c r="Y407" s="53"/>
      <c r="AA407" s="54"/>
      <c r="AD407" s="53"/>
      <c r="AE407" s="54"/>
      <c r="AH407" s="53"/>
      <c r="AI407" s="54"/>
      <c r="AJ407" s="54"/>
      <c r="AK407" s="54"/>
      <c r="AL407" s="57"/>
    </row>
    <row r="408" spans="2:38" ht="13">
      <c r="B408" s="45"/>
      <c r="F408" s="53"/>
      <c r="G408" s="54"/>
      <c r="J408" s="53"/>
      <c r="K408" s="54"/>
      <c r="N408" s="53"/>
      <c r="O408" s="54"/>
      <c r="P408" s="55"/>
      <c r="R408" s="53"/>
      <c r="S408" s="45"/>
      <c r="T408" s="45"/>
      <c r="U408" s="54"/>
      <c r="V408" s="54"/>
      <c r="Y408" s="53"/>
      <c r="AA408" s="54"/>
      <c r="AD408" s="53"/>
      <c r="AE408" s="54"/>
      <c r="AH408" s="53"/>
      <c r="AI408" s="54"/>
      <c r="AJ408" s="54"/>
      <c r="AK408" s="54"/>
      <c r="AL408" s="57"/>
    </row>
    <row r="409" spans="2:38" ht="13">
      <c r="B409" s="45"/>
      <c r="F409" s="53"/>
      <c r="G409" s="54"/>
      <c r="J409" s="53"/>
      <c r="K409" s="54"/>
      <c r="N409" s="53"/>
      <c r="O409" s="54"/>
      <c r="P409" s="55"/>
      <c r="R409" s="53"/>
      <c r="S409" s="45"/>
      <c r="T409" s="45"/>
      <c r="U409" s="54"/>
      <c r="V409" s="54"/>
      <c r="Y409" s="53"/>
      <c r="AA409" s="54"/>
      <c r="AD409" s="53"/>
      <c r="AE409" s="54"/>
      <c r="AH409" s="53"/>
      <c r="AI409" s="54"/>
      <c r="AJ409" s="54"/>
      <c r="AK409" s="54"/>
      <c r="AL409" s="57"/>
    </row>
    <row r="410" spans="2:38" ht="13">
      <c r="B410" s="45"/>
      <c r="F410" s="53"/>
      <c r="G410" s="54"/>
      <c r="J410" s="53"/>
      <c r="K410" s="54"/>
      <c r="N410" s="53"/>
      <c r="O410" s="54"/>
      <c r="P410" s="55"/>
      <c r="R410" s="53"/>
      <c r="S410" s="45"/>
      <c r="T410" s="45"/>
      <c r="U410" s="54"/>
      <c r="V410" s="54"/>
      <c r="Y410" s="53"/>
      <c r="AA410" s="54"/>
      <c r="AD410" s="53"/>
      <c r="AE410" s="54"/>
      <c r="AH410" s="53"/>
      <c r="AI410" s="54"/>
      <c r="AJ410" s="54"/>
      <c r="AK410" s="54"/>
      <c r="AL410" s="57"/>
    </row>
    <row r="411" spans="2:38" ht="13">
      <c r="B411" s="45"/>
      <c r="F411" s="53"/>
      <c r="G411" s="54"/>
      <c r="J411" s="53"/>
      <c r="K411" s="54"/>
      <c r="N411" s="53"/>
      <c r="O411" s="54"/>
      <c r="P411" s="55"/>
      <c r="R411" s="53"/>
      <c r="S411" s="45"/>
      <c r="T411" s="45"/>
      <c r="U411" s="54"/>
      <c r="V411" s="54"/>
      <c r="Y411" s="53"/>
      <c r="AA411" s="54"/>
      <c r="AD411" s="53"/>
      <c r="AE411" s="54"/>
      <c r="AH411" s="53"/>
      <c r="AI411" s="54"/>
      <c r="AJ411" s="54"/>
      <c r="AK411" s="54"/>
      <c r="AL411" s="57"/>
    </row>
    <row r="412" spans="2:38" ht="13">
      <c r="B412" s="45"/>
      <c r="F412" s="53"/>
      <c r="G412" s="54"/>
      <c r="J412" s="53"/>
      <c r="K412" s="54"/>
      <c r="N412" s="53"/>
      <c r="O412" s="54"/>
      <c r="P412" s="55"/>
      <c r="R412" s="53"/>
      <c r="S412" s="45"/>
      <c r="T412" s="45"/>
      <c r="U412" s="54"/>
      <c r="V412" s="54"/>
      <c r="Y412" s="53"/>
      <c r="AA412" s="54"/>
      <c r="AD412" s="53"/>
      <c r="AE412" s="54"/>
      <c r="AH412" s="53"/>
      <c r="AI412" s="54"/>
      <c r="AJ412" s="54"/>
      <c r="AK412" s="54"/>
      <c r="AL412" s="57"/>
    </row>
    <row r="413" spans="2:38" ht="13">
      <c r="B413" s="45"/>
      <c r="F413" s="53"/>
      <c r="G413" s="54"/>
      <c r="J413" s="53"/>
      <c r="K413" s="54"/>
      <c r="N413" s="53"/>
      <c r="O413" s="54"/>
      <c r="P413" s="55"/>
      <c r="R413" s="53"/>
      <c r="S413" s="45"/>
      <c r="T413" s="45"/>
      <c r="U413" s="54"/>
      <c r="V413" s="54"/>
      <c r="Y413" s="53"/>
      <c r="AA413" s="54"/>
      <c r="AD413" s="53"/>
      <c r="AE413" s="54"/>
      <c r="AH413" s="53"/>
      <c r="AI413" s="54"/>
      <c r="AJ413" s="54"/>
      <c r="AK413" s="54"/>
      <c r="AL413" s="57"/>
    </row>
    <row r="414" spans="2:38" ht="13">
      <c r="B414" s="45"/>
      <c r="F414" s="53"/>
      <c r="G414" s="54"/>
      <c r="J414" s="53"/>
      <c r="K414" s="54"/>
      <c r="N414" s="53"/>
      <c r="O414" s="54"/>
      <c r="P414" s="55"/>
      <c r="R414" s="53"/>
      <c r="S414" s="45"/>
      <c r="T414" s="45"/>
      <c r="U414" s="54"/>
      <c r="V414" s="54"/>
      <c r="Y414" s="53"/>
      <c r="AA414" s="54"/>
      <c r="AD414" s="53"/>
      <c r="AE414" s="54"/>
      <c r="AH414" s="53"/>
      <c r="AI414" s="54"/>
      <c r="AJ414" s="54"/>
      <c r="AK414" s="54"/>
      <c r="AL414" s="57"/>
    </row>
    <row r="415" spans="2:38" ht="13">
      <c r="B415" s="45"/>
      <c r="F415" s="53"/>
      <c r="G415" s="54"/>
      <c r="J415" s="53"/>
      <c r="K415" s="54"/>
      <c r="N415" s="53"/>
      <c r="O415" s="54"/>
      <c r="P415" s="55"/>
      <c r="R415" s="53"/>
      <c r="S415" s="45"/>
      <c r="T415" s="45"/>
      <c r="U415" s="54"/>
      <c r="V415" s="54"/>
      <c r="Y415" s="53"/>
      <c r="AA415" s="54"/>
      <c r="AD415" s="53"/>
      <c r="AE415" s="54"/>
      <c r="AH415" s="53"/>
      <c r="AI415" s="54"/>
      <c r="AJ415" s="54"/>
      <c r="AK415" s="54"/>
      <c r="AL415" s="57"/>
    </row>
    <row r="416" spans="2:38" ht="13">
      <c r="B416" s="45"/>
      <c r="F416" s="53"/>
      <c r="G416" s="54"/>
      <c r="J416" s="53"/>
      <c r="K416" s="54"/>
      <c r="N416" s="53"/>
      <c r="O416" s="54"/>
      <c r="P416" s="55"/>
      <c r="R416" s="53"/>
      <c r="S416" s="45"/>
      <c r="T416" s="45"/>
      <c r="U416" s="54"/>
      <c r="V416" s="54"/>
      <c r="Y416" s="53"/>
      <c r="AA416" s="54"/>
      <c r="AD416" s="53"/>
      <c r="AE416" s="54"/>
      <c r="AH416" s="53"/>
      <c r="AI416" s="54"/>
      <c r="AJ416" s="54"/>
      <c r="AK416" s="54"/>
      <c r="AL416" s="57"/>
    </row>
    <row r="417" spans="2:38" ht="13">
      <c r="B417" s="45"/>
      <c r="F417" s="53"/>
      <c r="G417" s="54"/>
      <c r="J417" s="53"/>
      <c r="K417" s="54"/>
      <c r="N417" s="53"/>
      <c r="O417" s="54"/>
      <c r="P417" s="55"/>
      <c r="R417" s="53"/>
      <c r="S417" s="45"/>
      <c r="T417" s="45"/>
      <c r="U417" s="54"/>
      <c r="V417" s="54"/>
      <c r="Y417" s="53"/>
      <c r="AA417" s="54"/>
      <c r="AD417" s="53"/>
      <c r="AE417" s="54"/>
      <c r="AH417" s="53"/>
      <c r="AI417" s="54"/>
      <c r="AJ417" s="54"/>
      <c r="AK417" s="54"/>
      <c r="AL417" s="57"/>
    </row>
    <row r="418" spans="2:38" ht="13">
      <c r="B418" s="45"/>
      <c r="F418" s="53"/>
      <c r="G418" s="54"/>
      <c r="J418" s="53"/>
      <c r="K418" s="54"/>
      <c r="N418" s="53"/>
      <c r="O418" s="54"/>
      <c r="P418" s="55"/>
      <c r="R418" s="53"/>
      <c r="S418" s="45"/>
      <c r="T418" s="45"/>
      <c r="U418" s="54"/>
      <c r="V418" s="54"/>
      <c r="Y418" s="53"/>
      <c r="AA418" s="54"/>
      <c r="AD418" s="53"/>
      <c r="AE418" s="54"/>
      <c r="AH418" s="53"/>
      <c r="AI418" s="54"/>
      <c r="AJ418" s="54"/>
      <c r="AK418" s="54"/>
      <c r="AL418" s="57"/>
    </row>
    <row r="419" spans="2:38" ht="13">
      <c r="B419" s="45"/>
      <c r="F419" s="53"/>
      <c r="G419" s="54"/>
      <c r="J419" s="53"/>
      <c r="K419" s="54"/>
      <c r="N419" s="53"/>
      <c r="O419" s="54"/>
      <c r="P419" s="55"/>
      <c r="R419" s="53"/>
      <c r="S419" s="45"/>
      <c r="T419" s="45"/>
      <c r="U419" s="54"/>
      <c r="V419" s="54"/>
      <c r="Y419" s="53"/>
      <c r="AA419" s="54"/>
      <c r="AD419" s="53"/>
      <c r="AE419" s="54"/>
      <c r="AH419" s="53"/>
      <c r="AI419" s="54"/>
      <c r="AJ419" s="54"/>
      <c r="AK419" s="54"/>
      <c r="AL419" s="57"/>
    </row>
    <row r="420" spans="2:38" ht="13">
      <c r="B420" s="45"/>
      <c r="F420" s="53"/>
      <c r="G420" s="54"/>
      <c r="J420" s="53"/>
      <c r="K420" s="54"/>
      <c r="N420" s="53"/>
      <c r="O420" s="54"/>
      <c r="P420" s="55"/>
      <c r="R420" s="53"/>
      <c r="S420" s="45"/>
      <c r="T420" s="45"/>
      <c r="U420" s="54"/>
      <c r="V420" s="54"/>
      <c r="Y420" s="53"/>
      <c r="AA420" s="54"/>
      <c r="AD420" s="53"/>
      <c r="AE420" s="54"/>
      <c r="AH420" s="53"/>
      <c r="AI420" s="54"/>
      <c r="AJ420" s="54"/>
      <c r="AK420" s="54"/>
      <c r="AL420" s="57"/>
    </row>
    <row r="421" spans="2:38" ht="13">
      <c r="B421" s="45"/>
      <c r="F421" s="53"/>
      <c r="G421" s="54"/>
      <c r="J421" s="53"/>
      <c r="K421" s="54"/>
      <c r="N421" s="53"/>
      <c r="O421" s="54"/>
      <c r="P421" s="55"/>
      <c r="R421" s="53"/>
      <c r="S421" s="45"/>
      <c r="T421" s="45"/>
      <c r="U421" s="54"/>
      <c r="V421" s="54"/>
      <c r="Y421" s="53"/>
      <c r="AA421" s="54"/>
      <c r="AD421" s="53"/>
      <c r="AE421" s="54"/>
      <c r="AH421" s="53"/>
      <c r="AI421" s="54"/>
      <c r="AJ421" s="54"/>
      <c r="AK421" s="54"/>
      <c r="AL421" s="57"/>
    </row>
    <row r="422" spans="2:38" ht="13">
      <c r="B422" s="45"/>
      <c r="F422" s="53"/>
      <c r="G422" s="54"/>
      <c r="J422" s="53"/>
      <c r="K422" s="54"/>
      <c r="N422" s="53"/>
      <c r="O422" s="54"/>
      <c r="P422" s="55"/>
      <c r="R422" s="53"/>
      <c r="S422" s="45"/>
      <c r="T422" s="45"/>
      <c r="U422" s="54"/>
      <c r="V422" s="54"/>
      <c r="Y422" s="53"/>
      <c r="AA422" s="54"/>
      <c r="AD422" s="53"/>
      <c r="AE422" s="54"/>
      <c r="AH422" s="53"/>
      <c r="AI422" s="54"/>
      <c r="AJ422" s="54"/>
      <c r="AK422" s="54"/>
      <c r="AL422" s="57"/>
    </row>
    <row r="423" spans="2:38" ht="13">
      <c r="B423" s="45"/>
      <c r="F423" s="53"/>
      <c r="G423" s="54"/>
      <c r="J423" s="53"/>
      <c r="K423" s="54"/>
      <c r="N423" s="53"/>
      <c r="O423" s="54"/>
      <c r="P423" s="55"/>
      <c r="R423" s="53"/>
      <c r="S423" s="45"/>
      <c r="T423" s="45"/>
      <c r="U423" s="54"/>
      <c r="V423" s="54"/>
      <c r="Y423" s="53"/>
      <c r="AA423" s="54"/>
      <c r="AD423" s="53"/>
      <c r="AE423" s="54"/>
      <c r="AH423" s="53"/>
      <c r="AI423" s="54"/>
      <c r="AJ423" s="54"/>
      <c r="AK423" s="54"/>
      <c r="AL423" s="57"/>
    </row>
    <row r="424" spans="2:38" ht="13">
      <c r="B424" s="45"/>
      <c r="F424" s="53"/>
      <c r="G424" s="54"/>
      <c r="J424" s="53"/>
      <c r="K424" s="54"/>
      <c r="N424" s="53"/>
      <c r="O424" s="54"/>
      <c r="P424" s="55"/>
      <c r="R424" s="53"/>
      <c r="S424" s="45"/>
      <c r="T424" s="45"/>
      <c r="U424" s="54"/>
      <c r="V424" s="54"/>
      <c r="Y424" s="53"/>
      <c r="AA424" s="54"/>
      <c r="AD424" s="53"/>
      <c r="AE424" s="54"/>
      <c r="AH424" s="53"/>
      <c r="AI424" s="54"/>
      <c r="AJ424" s="54"/>
      <c r="AK424" s="54"/>
      <c r="AL424" s="57"/>
    </row>
    <row r="425" spans="2:38" ht="13">
      <c r="B425" s="45"/>
      <c r="F425" s="53"/>
      <c r="G425" s="54"/>
      <c r="J425" s="53"/>
      <c r="K425" s="54"/>
      <c r="N425" s="53"/>
      <c r="O425" s="54"/>
      <c r="P425" s="55"/>
      <c r="R425" s="53"/>
      <c r="S425" s="45"/>
      <c r="T425" s="45"/>
      <c r="U425" s="54"/>
      <c r="V425" s="54"/>
      <c r="Y425" s="53"/>
      <c r="AA425" s="54"/>
      <c r="AD425" s="53"/>
      <c r="AE425" s="54"/>
      <c r="AH425" s="53"/>
      <c r="AI425" s="54"/>
      <c r="AJ425" s="54"/>
      <c r="AK425" s="54"/>
      <c r="AL425" s="57"/>
    </row>
    <row r="426" spans="2:38" ht="13">
      <c r="B426" s="45"/>
      <c r="F426" s="53"/>
      <c r="G426" s="54"/>
      <c r="J426" s="53"/>
      <c r="K426" s="54"/>
      <c r="N426" s="53"/>
      <c r="O426" s="54"/>
      <c r="P426" s="55"/>
      <c r="R426" s="53"/>
      <c r="S426" s="45"/>
      <c r="T426" s="45"/>
      <c r="U426" s="54"/>
      <c r="V426" s="54"/>
      <c r="Y426" s="53"/>
      <c r="AA426" s="54"/>
      <c r="AD426" s="53"/>
      <c r="AE426" s="54"/>
      <c r="AH426" s="53"/>
      <c r="AI426" s="54"/>
      <c r="AJ426" s="54"/>
      <c r="AK426" s="54"/>
      <c r="AL426" s="57"/>
    </row>
    <row r="427" spans="2:38" ht="13">
      <c r="B427" s="45"/>
      <c r="F427" s="53"/>
      <c r="G427" s="54"/>
      <c r="J427" s="53"/>
      <c r="K427" s="54"/>
      <c r="N427" s="53"/>
      <c r="O427" s="54"/>
      <c r="P427" s="55"/>
      <c r="R427" s="53"/>
      <c r="S427" s="45"/>
      <c r="T427" s="45"/>
      <c r="U427" s="54"/>
      <c r="V427" s="54"/>
      <c r="Y427" s="53"/>
      <c r="AA427" s="54"/>
      <c r="AD427" s="53"/>
      <c r="AE427" s="54"/>
      <c r="AH427" s="53"/>
      <c r="AI427" s="54"/>
      <c r="AJ427" s="54"/>
      <c r="AK427" s="54"/>
      <c r="AL427" s="57"/>
    </row>
    <row r="428" spans="2:38" ht="13">
      <c r="B428" s="45"/>
      <c r="F428" s="53"/>
      <c r="G428" s="54"/>
      <c r="J428" s="53"/>
      <c r="K428" s="54"/>
      <c r="N428" s="53"/>
      <c r="O428" s="54"/>
      <c r="P428" s="55"/>
      <c r="R428" s="53"/>
      <c r="S428" s="45"/>
      <c r="T428" s="45"/>
      <c r="U428" s="54"/>
      <c r="V428" s="54"/>
      <c r="Y428" s="53"/>
      <c r="AA428" s="54"/>
      <c r="AD428" s="53"/>
      <c r="AE428" s="54"/>
      <c r="AH428" s="53"/>
      <c r="AI428" s="54"/>
      <c r="AJ428" s="54"/>
      <c r="AK428" s="54"/>
      <c r="AL428" s="57"/>
    </row>
    <row r="429" spans="2:38" ht="13">
      <c r="B429" s="45"/>
      <c r="F429" s="53"/>
      <c r="G429" s="54"/>
      <c r="J429" s="53"/>
      <c r="K429" s="54"/>
      <c r="N429" s="53"/>
      <c r="O429" s="54"/>
      <c r="P429" s="55"/>
      <c r="R429" s="53"/>
      <c r="S429" s="45"/>
      <c r="T429" s="45"/>
      <c r="U429" s="54"/>
      <c r="V429" s="54"/>
      <c r="Y429" s="53"/>
      <c r="AA429" s="54"/>
      <c r="AD429" s="53"/>
      <c r="AE429" s="54"/>
      <c r="AH429" s="53"/>
      <c r="AI429" s="54"/>
      <c r="AJ429" s="54"/>
      <c r="AK429" s="54"/>
      <c r="AL429" s="57"/>
    </row>
    <row r="430" spans="2:38" ht="13">
      <c r="B430" s="45"/>
      <c r="F430" s="53"/>
      <c r="G430" s="54"/>
      <c r="J430" s="53"/>
      <c r="K430" s="54"/>
      <c r="N430" s="53"/>
      <c r="O430" s="54"/>
      <c r="P430" s="55"/>
      <c r="R430" s="53"/>
      <c r="S430" s="45"/>
      <c r="T430" s="45"/>
      <c r="U430" s="54"/>
      <c r="V430" s="54"/>
      <c r="Y430" s="53"/>
      <c r="AA430" s="54"/>
      <c r="AD430" s="53"/>
      <c r="AE430" s="54"/>
      <c r="AH430" s="53"/>
      <c r="AI430" s="54"/>
      <c r="AJ430" s="54"/>
      <c r="AK430" s="54"/>
      <c r="AL430" s="57"/>
    </row>
    <row r="431" spans="2:38" ht="13">
      <c r="B431" s="45"/>
      <c r="F431" s="53"/>
      <c r="G431" s="54"/>
      <c r="J431" s="53"/>
      <c r="K431" s="54"/>
      <c r="N431" s="53"/>
      <c r="O431" s="54"/>
      <c r="P431" s="55"/>
      <c r="R431" s="53"/>
      <c r="S431" s="45"/>
      <c r="T431" s="45"/>
      <c r="U431" s="54"/>
      <c r="V431" s="54"/>
      <c r="Y431" s="53"/>
      <c r="AA431" s="54"/>
      <c r="AD431" s="53"/>
      <c r="AE431" s="54"/>
      <c r="AH431" s="53"/>
      <c r="AI431" s="54"/>
      <c r="AJ431" s="54"/>
      <c r="AK431" s="54"/>
      <c r="AL431" s="57"/>
    </row>
    <row r="432" spans="2:38" ht="13">
      <c r="B432" s="45"/>
      <c r="F432" s="53"/>
      <c r="G432" s="54"/>
      <c r="J432" s="53"/>
      <c r="K432" s="54"/>
      <c r="N432" s="53"/>
      <c r="O432" s="54"/>
      <c r="P432" s="55"/>
      <c r="R432" s="53"/>
      <c r="S432" s="45"/>
      <c r="T432" s="45"/>
      <c r="U432" s="54"/>
      <c r="V432" s="54"/>
      <c r="Y432" s="53"/>
      <c r="AA432" s="54"/>
      <c r="AD432" s="53"/>
      <c r="AE432" s="54"/>
      <c r="AH432" s="53"/>
      <c r="AI432" s="54"/>
      <c r="AJ432" s="54"/>
      <c r="AK432" s="54"/>
      <c r="AL432" s="57"/>
    </row>
    <row r="433" spans="2:38" ht="13">
      <c r="B433" s="45"/>
      <c r="F433" s="53"/>
      <c r="G433" s="54"/>
      <c r="J433" s="53"/>
      <c r="K433" s="54"/>
      <c r="N433" s="53"/>
      <c r="O433" s="54"/>
      <c r="P433" s="55"/>
      <c r="R433" s="53"/>
      <c r="S433" s="45"/>
      <c r="T433" s="45"/>
      <c r="U433" s="54"/>
      <c r="V433" s="54"/>
      <c r="Y433" s="53"/>
      <c r="AA433" s="54"/>
      <c r="AD433" s="53"/>
      <c r="AE433" s="54"/>
      <c r="AH433" s="53"/>
      <c r="AI433" s="54"/>
      <c r="AJ433" s="54"/>
      <c r="AK433" s="54"/>
      <c r="AL433" s="57"/>
    </row>
    <row r="434" spans="2:38" ht="13">
      <c r="B434" s="45"/>
      <c r="F434" s="53"/>
      <c r="G434" s="54"/>
      <c r="J434" s="53"/>
      <c r="K434" s="54"/>
      <c r="N434" s="53"/>
      <c r="O434" s="54"/>
      <c r="P434" s="55"/>
      <c r="R434" s="53"/>
      <c r="S434" s="45"/>
      <c r="T434" s="45"/>
      <c r="U434" s="54"/>
      <c r="V434" s="54"/>
      <c r="Y434" s="53"/>
      <c r="AA434" s="54"/>
      <c r="AD434" s="53"/>
      <c r="AE434" s="54"/>
      <c r="AH434" s="53"/>
      <c r="AI434" s="54"/>
      <c r="AJ434" s="54"/>
      <c r="AK434" s="54"/>
      <c r="AL434" s="57"/>
    </row>
    <row r="435" spans="2:38" ht="13">
      <c r="B435" s="45"/>
      <c r="F435" s="53"/>
      <c r="G435" s="54"/>
      <c r="J435" s="53"/>
      <c r="K435" s="54"/>
      <c r="N435" s="53"/>
      <c r="O435" s="54"/>
      <c r="P435" s="55"/>
      <c r="R435" s="53"/>
      <c r="S435" s="45"/>
      <c r="T435" s="45"/>
      <c r="U435" s="54"/>
      <c r="V435" s="54"/>
      <c r="Y435" s="53"/>
      <c r="AA435" s="54"/>
      <c r="AD435" s="53"/>
      <c r="AE435" s="54"/>
      <c r="AH435" s="53"/>
      <c r="AI435" s="54"/>
      <c r="AJ435" s="54"/>
      <c r="AK435" s="54"/>
      <c r="AL435" s="57"/>
    </row>
    <row r="436" spans="2:38" ht="13">
      <c r="B436" s="45"/>
      <c r="F436" s="53"/>
      <c r="G436" s="54"/>
      <c r="J436" s="53"/>
      <c r="K436" s="54"/>
      <c r="N436" s="53"/>
      <c r="O436" s="54"/>
      <c r="P436" s="55"/>
      <c r="R436" s="53"/>
      <c r="S436" s="45"/>
      <c r="T436" s="45"/>
      <c r="U436" s="54"/>
      <c r="V436" s="54"/>
      <c r="Y436" s="53"/>
      <c r="AA436" s="54"/>
      <c r="AD436" s="53"/>
      <c r="AE436" s="54"/>
      <c r="AH436" s="53"/>
      <c r="AI436" s="54"/>
      <c r="AJ436" s="54"/>
      <c r="AK436" s="54"/>
      <c r="AL436" s="57"/>
    </row>
    <row r="437" spans="2:38" ht="13">
      <c r="B437" s="45"/>
      <c r="F437" s="53"/>
      <c r="G437" s="54"/>
      <c r="J437" s="53"/>
      <c r="K437" s="54"/>
      <c r="N437" s="53"/>
      <c r="O437" s="54"/>
      <c r="P437" s="55"/>
      <c r="R437" s="53"/>
      <c r="S437" s="45"/>
      <c r="T437" s="45"/>
      <c r="U437" s="54"/>
      <c r="V437" s="54"/>
      <c r="Y437" s="53"/>
      <c r="AA437" s="54"/>
      <c r="AD437" s="53"/>
      <c r="AE437" s="54"/>
      <c r="AH437" s="53"/>
      <c r="AI437" s="54"/>
      <c r="AJ437" s="54"/>
      <c r="AK437" s="54"/>
      <c r="AL437" s="57"/>
    </row>
    <row r="438" spans="2:38" ht="13">
      <c r="B438" s="45"/>
      <c r="F438" s="53"/>
      <c r="G438" s="54"/>
      <c r="J438" s="53"/>
      <c r="K438" s="54"/>
      <c r="N438" s="53"/>
      <c r="O438" s="54"/>
      <c r="P438" s="55"/>
      <c r="R438" s="53"/>
      <c r="S438" s="45"/>
      <c r="T438" s="45"/>
      <c r="U438" s="54"/>
      <c r="V438" s="54"/>
      <c r="Y438" s="53"/>
      <c r="AA438" s="54"/>
      <c r="AD438" s="53"/>
      <c r="AE438" s="54"/>
      <c r="AH438" s="53"/>
      <c r="AI438" s="54"/>
      <c r="AJ438" s="54"/>
      <c r="AK438" s="54"/>
      <c r="AL438" s="57"/>
    </row>
    <row r="439" spans="2:38" ht="13">
      <c r="B439" s="45"/>
      <c r="F439" s="53"/>
      <c r="G439" s="54"/>
      <c r="J439" s="53"/>
      <c r="K439" s="54"/>
      <c r="N439" s="53"/>
      <c r="O439" s="54"/>
      <c r="P439" s="55"/>
      <c r="R439" s="53"/>
      <c r="S439" s="45"/>
      <c r="T439" s="45"/>
      <c r="U439" s="54"/>
      <c r="V439" s="54"/>
      <c r="Y439" s="53"/>
      <c r="AA439" s="54"/>
      <c r="AD439" s="53"/>
      <c r="AE439" s="54"/>
      <c r="AH439" s="53"/>
      <c r="AI439" s="54"/>
      <c r="AJ439" s="54"/>
      <c r="AK439" s="54"/>
      <c r="AL439" s="57"/>
    </row>
    <row r="440" spans="2:38" ht="13">
      <c r="B440" s="45"/>
      <c r="F440" s="53"/>
      <c r="G440" s="54"/>
      <c r="J440" s="53"/>
      <c r="K440" s="54"/>
      <c r="N440" s="53"/>
      <c r="O440" s="54"/>
      <c r="P440" s="55"/>
      <c r="R440" s="53"/>
      <c r="S440" s="45"/>
      <c r="T440" s="45"/>
      <c r="U440" s="54"/>
      <c r="V440" s="54"/>
      <c r="Y440" s="53"/>
      <c r="AA440" s="54"/>
      <c r="AD440" s="53"/>
      <c r="AE440" s="54"/>
      <c r="AH440" s="53"/>
      <c r="AI440" s="54"/>
      <c r="AJ440" s="54"/>
      <c r="AK440" s="54"/>
      <c r="AL440" s="57"/>
    </row>
    <row r="441" spans="2:38" ht="13">
      <c r="B441" s="45"/>
      <c r="F441" s="53"/>
      <c r="G441" s="54"/>
      <c r="J441" s="53"/>
      <c r="K441" s="54"/>
      <c r="N441" s="53"/>
      <c r="O441" s="54"/>
      <c r="P441" s="55"/>
      <c r="R441" s="53"/>
      <c r="S441" s="45"/>
      <c r="T441" s="45"/>
      <c r="U441" s="54"/>
      <c r="V441" s="54"/>
      <c r="Y441" s="53"/>
      <c r="AA441" s="54"/>
      <c r="AD441" s="53"/>
      <c r="AE441" s="54"/>
      <c r="AH441" s="53"/>
      <c r="AI441" s="54"/>
      <c r="AJ441" s="54"/>
      <c r="AK441" s="54"/>
      <c r="AL441" s="57"/>
    </row>
    <row r="442" spans="2:38" ht="13">
      <c r="B442" s="45"/>
      <c r="F442" s="53"/>
      <c r="G442" s="54"/>
      <c r="J442" s="53"/>
      <c r="K442" s="54"/>
      <c r="N442" s="53"/>
      <c r="O442" s="54"/>
      <c r="P442" s="55"/>
      <c r="R442" s="53"/>
      <c r="S442" s="45"/>
      <c r="T442" s="45"/>
      <c r="U442" s="54"/>
      <c r="V442" s="54"/>
      <c r="Y442" s="53"/>
      <c r="AA442" s="54"/>
      <c r="AD442" s="53"/>
      <c r="AE442" s="54"/>
      <c r="AH442" s="53"/>
      <c r="AI442" s="54"/>
      <c r="AJ442" s="54"/>
      <c r="AK442" s="54"/>
      <c r="AL442" s="57"/>
    </row>
    <row r="443" spans="2:38" ht="13">
      <c r="B443" s="45"/>
      <c r="F443" s="53"/>
      <c r="G443" s="54"/>
      <c r="J443" s="53"/>
      <c r="K443" s="54"/>
      <c r="N443" s="53"/>
      <c r="O443" s="54"/>
      <c r="P443" s="55"/>
      <c r="R443" s="53"/>
      <c r="S443" s="45"/>
      <c r="T443" s="45"/>
      <c r="U443" s="54"/>
      <c r="V443" s="54"/>
      <c r="Y443" s="53"/>
      <c r="AA443" s="54"/>
      <c r="AD443" s="53"/>
      <c r="AE443" s="54"/>
      <c r="AH443" s="53"/>
      <c r="AI443" s="54"/>
      <c r="AJ443" s="54"/>
      <c r="AK443" s="54"/>
      <c r="AL443" s="57"/>
    </row>
    <row r="444" spans="2:38" ht="13">
      <c r="B444" s="45"/>
      <c r="F444" s="53"/>
      <c r="G444" s="54"/>
      <c r="J444" s="53"/>
      <c r="K444" s="54"/>
      <c r="N444" s="53"/>
      <c r="O444" s="54"/>
      <c r="P444" s="55"/>
      <c r="R444" s="53"/>
      <c r="S444" s="45"/>
      <c r="T444" s="45"/>
      <c r="U444" s="54"/>
      <c r="V444" s="54"/>
      <c r="Y444" s="53"/>
      <c r="AA444" s="54"/>
      <c r="AD444" s="53"/>
      <c r="AE444" s="54"/>
      <c r="AH444" s="53"/>
      <c r="AI444" s="54"/>
      <c r="AJ444" s="54"/>
      <c r="AK444" s="54"/>
      <c r="AL444" s="57"/>
    </row>
    <row r="445" spans="2:38" ht="13">
      <c r="B445" s="45"/>
      <c r="F445" s="53"/>
      <c r="G445" s="54"/>
      <c r="J445" s="53"/>
      <c r="K445" s="54"/>
      <c r="N445" s="53"/>
      <c r="O445" s="54"/>
      <c r="P445" s="55"/>
      <c r="R445" s="53"/>
      <c r="S445" s="45"/>
      <c r="T445" s="45"/>
      <c r="U445" s="54"/>
      <c r="V445" s="54"/>
      <c r="Y445" s="53"/>
      <c r="AA445" s="54"/>
      <c r="AD445" s="53"/>
      <c r="AE445" s="54"/>
      <c r="AH445" s="53"/>
      <c r="AI445" s="54"/>
      <c r="AJ445" s="54"/>
      <c r="AK445" s="54"/>
      <c r="AL445" s="57"/>
    </row>
    <row r="446" spans="2:38" ht="13">
      <c r="B446" s="45"/>
      <c r="F446" s="53"/>
      <c r="G446" s="54"/>
      <c r="J446" s="53"/>
      <c r="K446" s="54"/>
      <c r="N446" s="53"/>
      <c r="O446" s="54"/>
      <c r="P446" s="55"/>
      <c r="R446" s="53"/>
      <c r="S446" s="45"/>
      <c r="T446" s="45"/>
      <c r="U446" s="54"/>
      <c r="V446" s="54"/>
      <c r="Y446" s="53"/>
      <c r="AA446" s="54"/>
      <c r="AD446" s="53"/>
      <c r="AE446" s="54"/>
      <c r="AH446" s="53"/>
      <c r="AI446" s="54"/>
      <c r="AJ446" s="54"/>
      <c r="AK446" s="54"/>
      <c r="AL446" s="57"/>
    </row>
    <row r="447" spans="2:38" ht="13">
      <c r="B447" s="45"/>
      <c r="F447" s="53"/>
      <c r="G447" s="54"/>
      <c r="J447" s="53"/>
      <c r="K447" s="54"/>
      <c r="N447" s="53"/>
      <c r="O447" s="54"/>
      <c r="P447" s="55"/>
      <c r="R447" s="53"/>
      <c r="S447" s="45"/>
      <c r="T447" s="45"/>
      <c r="U447" s="54"/>
      <c r="V447" s="54"/>
      <c r="Y447" s="53"/>
      <c r="AA447" s="54"/>
      <c r="AD447" s="53"/>
      <c r="AE447" s="54"/>
      <c r="AH447" s="53"/>
      <c r="AI447" s="54"/>
      <c r="AJ447" s="54"/>
      <c r="AK447" s="54"/>
      <c r="AL447" s="57"/>
    </row>
    <row r="448" spans="2:38" ht="13">
      <c r="B448" s="45"/>
      <c r="F448" s="53"/>
      <c r="G448" s="54"/>
      <c r="J448" s="53"/>
      <c r="K448" s="54"/>
      <c r="N448" s="53"/>
      <c r="O448" s="54"/>
      <c r="P448" s="55"/>
      <c r="R448" s="53"/>
      <c r="S448" s="45"/>
      <c r="T448" s="45"/>
      <c r="U448" s="54"/>
      <c r="V448" s="54"/>
      <c r="Y448" s="53"/>
      <c r="AA448" s="54"/>
      <c r="AD448" s="53"/>
      <c r="AE448" s="54"/>
      <c r="AH448" s="53"/>
      <c r="AI448" s="54"/>
      <c r="AJ448" s="54"/>
      <c r="AK448" s="54"/>
      <c r="AL448" s="57"/>
    </row>
    <row r="449" spans="2:38" ht="13">
      <c r="B449" s="45"/>
      <c r="F449" s="53"/>
      <c r="G449" s="54"/>
      <c r="J449" s="53"/>
      <c r="K449" s="54"/>
      <c r="N449" s="53"/>
      <c r="O449" s="54"/>
      <c r="P449" s="55"/>
      <c r="R449" s="53"/>
      <c r="S449" s="45"/>
      <c r="T449" s="45"/>
      <c r="U449" s="54"/>
      <c r="V449" s="54"/>
      <c r="Y449" s="53"/>
      <c r="AA449" s="54"/>
      <c r="AD449" s="53"/>
      <c r="AE449" s="54"/>
      <c r="AH449" s="53"/>
      <c r="AI449" s="54"/>
      <c r="AJ449" s="54"/>
      <c r="AK449" s="54"/>
      <c r="AL449" s="57"/>
    </row>
    <row r="450" spans="2:38" ht="13">
      <c r="B450" s="45"/>
      <c r="F450" s="53"/>
      <c r="G450" s="54"/>
      <c r="J450" s="53"/>
      <c r="K450" s="54"/>
      <c r="N450" s="53"/>
      <c r="O450" s="54"/>
      <c r="P450" s="55"/>
      <c r="R450" s="53"/>
      <c r="S450" s="45"/>
      <c r="T450" s="45"/>
      <c r="U450" s="54"/>
      <c r="V450" s="54"/>
      <c r="Y450" s="53"/>
      <c r="AA450" s="54"/>
      <c r="AD450" s="53"/>
      <c r="AE450" s="54"/>
      <c r="AH450" s="53"/>
      <c r="AI450" s="54"/>
      <c r="AJ450" s="54"/>
      <c r="AK450" s="54"/>
      <c r="AL450" s="57"/>
    </row>
    <row r="451" spans="2:38" ht="13">
      <c r="B451" s="45"/>
      <c r="F451" s="53"/>
      <c r="G451" s="54"/>
      <c r="J451" s="53"/>
      <c r="K451" s="54"/>
      <c r="N451" s="53"/>
      <c r="O451" s="54"/>
      <c r="P451" s="55"/>
      <c r="R451" s="53"/>
      <c r="S451" s="45"/>
      <c r="T451" s="45"/>
      <c r="U451" s="54"/>
      <c r="V451" s="54"/>
      <c r="Y451" s="53"/>
      <c r="AA451" s="54"/>
      <c r="AD451" s="53"/>
      <c r="AE451" s="54"/>
      <c r="AH451" s="53"/>
      <c r="AI451" s="54"/>
      <c r="AJ451" s="54"/>
      <c r="AK451" s="54"/>
      <c r="AL451" s="57"/>
    </row>
    <row r="452" spans="2:38" ht="13">
      <c r="B452" s="45"/>
      <c r="F452" s="53"/>
      <c r="G452" s="54"/>
      <c r="J452" s="53"/>
      <c r="K452" s="54"/>
      <c r="N452" s="53"/>
      <c r="O452" s="54"/>
      <c r="P452" s="55"/>
      <c r="R452" s="53"/>
      <c r="S452" s="45"/>
      <c r="T452" s="45"/>
      <c r="U452" s="54"/>
      <c r="V452" s="54"/>
      <c r="Y452" s="53"/>
      <c r="AA452" s="54"/>
      <c r="AD452" s="53"/>
      <c r="AE452" s="54"/>
      <c r="AH452" s="53"/>
      <c r="AI452" s="54"/>
      <c r="AJ452" s="54"/>
      <c r="AK452" s="54"/>
      <c r="AL452" s="57"/>
    </row>
    <row r="453" spans="2:38" ht="13">
      <c r="B453" s="45"/>
      <c r="F453" s="53"/>
      <c r="G453" s="54"/>
      <c r="J453" s="53"/>
      <c r="K453" s="54"/>
      <c r="N453" s="53"/>
      <c r="O453" s="54"/>
      <c r="P453" s="55"/>
      <c r="R453" s="53"/>
      <c r="S453" s="45"/>
      <c r="T453" s="45"/>
      <c r="U453" s="54"/>
      <c r="V453" s="54"/>
      <c r="Y453" s="53"/>
      <c r="AA453" s="54"/>
      <c r="AD453" s="53"/>
      <c r="AE453" s="54"/>
      <c r="AH453" s="53"/>
      <c r="AI453" s="54"/>
      <c r="AJ453" s="54"/>
      <c r="AK453" s="54"/>
      <c r="AL453" s="57"/>
    </row>
    <row r="454" spans="2:38" ht="13">
      <c r="B454" s="45"/>
      <c r="F454" s="53"/>
      <c r="G454" s="54"/>
      <c r="J454" s="53"/>
      <c r="K454" s="54"/>
      <c r="N454" s="53"/>
      <c r="O454" s="54"/>
      <c r="P454" s="55"/>
      <c r="R454" s="53"/>
      <c r="S454" s="45"/>
      <c r="T454" s="45"/>
      <c r="U454" s="54"/>
      <c r="V454" s="54"/>
      <c r="Y454" s="53"/>
      <c r="AA454" s="54"/>
      <c r="AD454" s="53"/>
      <c r="AE454" s="54"/>
      <c r="AH454" s="53"/>
      <c r="AI454" s="54"/>
      <c r="AJ454" s="54"/>
      <c r="AK454" s="54"/>
      <c r="AL454" s="57"/>
    </row>
    <row r="455" spans="2:38" ht="13">
      <c r="B455" s="45"/>
      <c r="F455" s="53"/>
      <c r="G455" s="54"/>
      <c r="J455" s="53"/>
      <c r="K455" s="54"/>
      <c r="N455" s="53"/>
      <c r="O455" s="54"/>
      <c r="P455" s="55"/>
      <c r="R455" s="53"/>
      <c r="S455" s="45"/>
      <c r="T455" s="45"/>
      <c r="U455" s="54"/>
      <c r="V455" s="54"/>
      <c r="Y455" s="53"/>
      <c r="AA455" s="54"/>
      <c r="AD455" s="53"/>
      <c r="AE455" s="54"/>
      <c r="AH455" s="53"/>
      <c r="AI455" s="54"/>
      <c r="AJ455" s="54"/>
      <c r="AK455" s="54"/>
      <c r="AL455" s="57"/>
    </row>
    <row r="456" spans="2:38" ht="13">
      <c r="B456" s="45"/>
      <c r="F456" s="53"/>
      <c r="G456" s="54"/>
      <c r="J456" s="53"/>
      <c r="K456" s="54"/>
      <c r="N456" s="53"/>
      <c r="O456" s="54"/>
      <c r="P456" s="55"/>
      <c r="R456" s="53"/>
      <c r="S456" s="45"/>
      <c r="T456" s="45"/>
      <c r="U456" s="54"/>
      <c r="V456" s="54"/>
      <c r="Y456" s="53"/>
      <c r="AA456" s="54"/>
      <c r="AD456" s="53"/>
      <c r="AE456" s="54"/>
      <c r="AH456" s="53"/>
      <c r="AI456" s="54"/>
      <c r="AJ456" s="54"/>
      <c r="AK456" s="54"/>
      <c r="AL456" s="57"/>
    </row>
    <row r="457" spans="2:38" ht="13">
      <c r="B457" s="45"/>
      <c r="F457" s="53"/>
      <c r="G457" s="54"/>
      <c r="J457" s="53"/>
      <c r="K457" s="54"/>
      <c r="N457" s="53"/>
      <c r="O457" s="54"/>
      <c r="P457" s="55"/>
      <c r="R457" s="53"/>
      <c r="S457" s="45"/>
      <c r="T457" s="45"/>
      <c r="U457" s="54"/>
      <c r="V457" s="54"/>
      <c r="Y457" s="53"/>
      <c r="AA457" s="54"/>
      <c r="AD457" s="53"/>
      <c r="AE457" s="54"/>
      <c r="AH457" s="53"/>
      <c r="AI457" s="54"/>
      <c r="AJ457" s="54"/>
      <c r="AK457" s="54"/>
      <c r="AL457" s="57"/>
    </row>
    <row r="458" spans="2:38" ht="13">
      <c r="B458" s="45"/>
      <c r="F458" s="53"/>
      <c r="G458" s="54"/>
      <c r="J458" s="53"/>
      <c r="K458" s="54"/>
      <c r="N458" s="53"/>
      <c r="O458" s="54"/>
      <c r="P458" s="55"/>
      <c r="R458" s="53"/>
      <c r="S458" s="45"/>
      <c r="T458" s="45"/>
      <c r="U458" s="54"/>
      <c r="V458" s="54"/>
      <c r="Y458" s="53"/>
      <c r="AA458" s="54"/>
      <c r="AD458" s="53"/>
      <c r="AE458" s="54"/>
      <c r="AH458" s="53"/>
      <c r="AI458" s="54"/>
      <c r="AJ458" s="54"/>
      <c r="AK458" s="54"/>
      <c r="AL458" s="57"/>
    </row>
    <row r="459" spans="2:38" ht="13">
      <c r="B459" s="45"/>
      <c r="F459" s="53"/>
      <c r="G459" s="54"/>
      <c r="J459" s="53"/>
      <c r="K459" s="54"/>
      <c r="N459" s="53"/>
      <c r="O459" s="54"/>
      <c r="P459" s="55"/>
      <c r="R459" s="53"/>
      <c r="S459" s="45"/>
      <c r="T459" s="45"/>
      <c r="U459" s="54"/>
      <c r="V459" s="54"/>
      <c r="Y459" s="53"/>
      <c r="AA459" s="54"/>
      <c r="AD459" s="53"/>
      <c r="AE459" s="54"/>
      <c r="AH459" s="53"/>
      <c r="AI459" s="54"/>
      <c r="AJ459" s="54"/>
      <c r="AK459" s="54"/>
      <c r="AL459" s="57"/>
    </row>
    <row r="460" spans="2:38" ht="13">
      <c r="B460" s="45"/>
      <c r="F460" s="53"/>
      <c r="G460" s="54"/>
      <c r="J460" s="53"/>
      <c r="K460" s="54"/>
      <c r="N460" s="53"/>
      <c r="O460" s="54"/>
      <c r="P460" s="55"/>
      <c r="R460" s="53"/>
      <c r="S460" s="45"/>
      <c r="T460" s="45"/>
      <c r="U460" s="54"/>
      <c r="V460" s="54"/>
      <c r="Y460" s="53"/>
      <c r="AA460" s="54"/>
      <c r="AD460" s="53"/>
      <c r="AE460" s="54"/>
      <c r="AH460" s="53"/>
      <c r="AI460" s="54"/>
      <c r="AJ460" s="54"/>
      <c r="AK460" s="54"/>
      <c r="AL460" s="57"/>
    </row>
    <row r="461" spans="2:38" ht="13">
      <c r="B461" s="45"/>
      <c r="F461" s="53"/>
      <c r="G461" s="54"/>
      <c r="J461" s="53"/>
      <c r="K461" s="54"/>
      <c r="N461" s="53"/>
      <c r="O461" s="54"/>
      <c r="P461" s="55"/>
      <c r="R461" s="53"/>
      <c r="S461" s="45"/>
      <c r="T461" s="45"/>
      <c r="U461" s="54"/>
      <c r="V461" s="54"/>
      <c r="Y461" s="53"/>
      <c r="AA461" s="54"/>
      <c r="AD461" s="53"/>
      <c r="AE461" s="54"/>
      <c r="AH461" s="53"/>
      <c r="AI461" s="54"/>
      <c r="AJ461" s="54"/>
      <c r="AK461" s="54"/>
      <c r="AL461" s="57"/>
    </row>
    <row r="462" spans="2:38" ht="13">
      <c r="B462" s="45"/>
      <c r="F462" s="53"/>
      <c r="G462" s="54"/>
      <c r="J462" s="53"/>
      <c r="K462" s="54"/>
      <c r="N462" s="53"/>
      <c r="O462" s="54"/>
      <c r="P462" s="55"/>
      <c r="R462" s="53"/>
      <c r="S462" s="45"/>
      <c r="T462" s="45"/>
      <c r="U462" s="54"/>
      <c r="V462" s="54"/>
      <c r="Y462" s="53"/>
      <c r="AA462" s="54"/>
      <c r="AD462" s="53"/>
      <c r="AE462" s="54"/>
      <c r="AH462" s="53"/>
      <c r="AI462" s="54"/>
      <c r="AJ462" s="54"/>
      <c r="AK462" s="54"/>
      <c r="AL462" s="57"/>
    </row>
    <row r="463" spans="2:38" ht="13">
      <c r="B463" s="45"/>
      <c r="F463" s="53"/>
      <c r="G463" s="54"/>
      <c r="J463" s="53"/>
      <c r="K463" s="54"/>
      <c r="N463" s="53"/>
      <c r="O463" s="54"/>
      <c r="P463" s="55"/>
      <c r="R463" s="53"/>
      <c r="S463" s="45"/>
      <c r="T463" s="45"/>
      <c r="U463" s="54"/>
      <c r="V463" s="54"/>
      <c r="Y463" s="53"/>
      <c r="AA463" s="54"/>
      <c r="AD463" s="53"/>
      <c r="AE463" s="54"/>
      <c r="AH463" s="53"/>
      <c r="AI463" s="54"/>
      <c r="AJ463" s="54"/>
      <c r="AK463" s="54"/>
      <c r="AL463" s="57"/>
    </row>
    <row r="464" spans="2:38" ht="13">
      <c r="B464" s="45"/>
      <c r="F464" s="53"/>
      <c r="G464" s="54"/>
      <c r="J464" s="53"/>
      <c r="K464" s="54"/>
      <c r="N464" s="53"/>
      <c r="O464" s="54"/>
      <c r="P464" s="55"/>
      <c r="R464" s="53"/>
      <c r="S464" s="45"/>
      <c r="T464" s="45"/>
      <c r="U464" s="54"/>
      <c r="V464" s="54"/>
      <c r="Y464" s="53"/>
      <c r="AA464" s="54"/>
      <c r="AD464" s="53"/>
      <c r="AE464" s="54"/>
      <c r="AH464" s="53"/>
      <c r="AI464" s="54"/>
      <c r="AJ464" s="54"/>
      <c r="AK464" s="54"/>
      <c r="AL464" s="57"/>
    </row>
    <row r="465" spans="2:38" ht="13">
      <c r="B465" s="45"/>
      <c r="F465" s="53"/>
      <c r="G465" s="54"/>
      <c r="J465" s="53"/>
      <c r="K465" s="54"/>
      <c r="N465" s="53"/>
      <c r="O465" s="54"/>
      <c r="P465" s="55"/>
      <c r="R465" s="53"/>
      <c r="S465" s="45"/>
      <c r="T465" s="45"/>
      <c r="U465" s="54"/>
      <c r="V465" s="54"/>
      <c r="Y465" s="53"/>
      <c r="AA465" s="54"/>
      <c r="AD465" s="53"/>
      <c r="AE465" s="54"/>
      <c r="AH465" s="53"/>
      <c r="AI465" s="54"/>
      <c r="AJ465" s="54"/>
      <c r="AK465" s="54"/>
      <c r="AL465" s="57"/>
    </row>
    <row r="466" spans="2:38" ht="13">
      <c r="B466" s="45"/>
      <c r="F466" s="53"/>
      <c r="G466" s="54"/>
      <c r="J466" s="53"/>
      <c r="K466" s="54"/>
      <c r="N466" s="53"/>
      <c r="O466" s="54"/>
      <c r="P466" s="55"/>
      <c r="R466" s="53"/>
      <c r="S466" s="45"/>
      <c r="T466" s="45"/>
      <c r="U466" s="54"/>
      <c r="V466" s="54"/>
      <c r="Y466" s="53"/>
      <c r="AA466" s="54"/>
      <c r="AD466" s="53"/>
      <c r="AE466" s="54"/>
      <c r="AH466" s="53"/>
      <c r="AI466" s="54"/>
      <c r="AJ466" s="54"/>
      <c r="AK466" s="54"/>
      <c r="AL466" s="57"/>
    </row>
    <row r="467" spans="2:38" ht="13">
      <c r="B467" s="45"/>
      <c r="F467" s="53"/>
      <c r="G467" s="54"/>
      <c r="J467" s="53"/>
      <c r="K467" s="54"/>
      <c r="N467" s="53"/>
      <c r="O467" s="54"/>
      <c r="P467" s="55"/>
      <c r="R467" s="53"/>
      <c r="S467" s="45"/>
      <c r="T467" s="45"/>
      <c r="U467" s="54"/>
      <c r="V467" s="54"/>
      <c r="Y467" s="53"/>
      <c r="AA467" s="54"/>
      <c r="AD467" s="53"/>
      <c r="AE467" s="54"/>
      <c r="AH467" s="53"/>
      <c r="AI467" s="54"/>
      <c r="AJ467" s="54"/>
      <c r="AK467" s="54"/>
      <c r="AL467" s="57"/>
    </row>
    <row r="468" spans="2:38" ht="13">
      <c r="B468" s="45"/>
      <c r="F468" s="53"/>
      <c r="G468" s="54"/>
      <c r="J468" s="53"/>
      <c r="K468" s="54"/>
      <c r="N468" s="53"/>
      <c r="O468" s="54"/>
      <c r="P468" s="55"/>
      <c r="R468" s="53"/>
      <c r="S468" s="45"/>
      <c r="T468" s="45"/>
      <c r="U468" s="54"/>
      <c r="V468" s="54"/>
      <c r="Y468" s="53"/>
      <c r="AA468" s="54"/>
      <c r="AD468" s="53"/>
      <c r="AE468" s="54"/>
      <c r="AH468" s="53"/>
      <c r="AI468" s="54"/>
      <c r="AJ468" s="54"/>
      <c r="AK468" s="54"/>
      <c r="AL468" s="57"/>
    </row>
    <row r="469" spans="2:38" ht="13">
      <c r="B469" s="45"/>
      <c r="F469" s="53"/>
      <c r="G469" s="54"/>
      <c r="J469" s="53"/>
      <c r="K469" s="54"/>
      <c r="N469" s="53"/>
      <c r="O469" s="54"/>
      <c r="P469" s="55"/>
      <c r="R469" s="53"/>
      <c r="S469" s="45"/>
      <c r="T469" s="45"/>
      <c r="U469" s="54"/>
      <c r="V469" s="54"/>
      <c r="Y469" s="53"/>
      <c r="AA469" s="54"/>
      <c r="AD469" s="53"/>
      <c r="AE469" s="54"/>
      <c r="AH469" s="53"/>
      <c r="AI469" s="54"/>
      <c r="AJ469" s="54"/>
      <c r="AK469" s="54"/>
      <c r="AL469" s="57"/>
    </row>
    <row r="470" spans="2:38" ht="13">
      <c r="B470" s="45"/>
      <c r="F470" s="53"/>
      <c r="G470" s="54"/>
      <c r="J470" s="53"/>
      <c r="K470" s="54"/>
      <c r="N470" s="53"/>
      <c r="O470" s="54"/>
      <c r="P470" s="55"/>
      <c r="R470" s="53"/>
      <c r="S470" s="45"/>
      <c r="T470" s="45"/>
      <c r="U470" s="54"/>
      <c r="V470" s="54"/>
      <c r="Y470" s="53"/>
      <c r="AA470" s="54"/>
      <c r="AD470" s="53"/>
      <c r="AE470" s="54"/>
      <c r="AH470" s="53"/>
      <c r="AI470" s="54"/>
      <c r="AJ470" s="54"/>
      <c r="AK470" s="54"/>
      <c r="AL470" s="57"/>
    </row>
    <row r="471" spans="2:38" ht="13">
      <c r="B471" s="45"/>
      <c r="F471" s="53"/>
      <c r="G471" s="54"/>
      <c r="J471" s="53"/>
      <c r="K471" s="54"/>
      <c r="N471" s="53"/>
      <c r="O471" s="54"/>
      <c r="P471" s="55"/>
      <c r="R471" s="53"/>
      <c r="S471" s="45"/>
      <c r="T471" s="45"/>
      <c r="U471" s="54"/>
      <c r="V471" s="54"/>
      <c r="Y471" s="53"/>
      <c r="AA471" s="54"/>
      <c r="AD471" s="53"/>
      <c r="AE471" s="54"/>
      <c r="AH471" s="53"/>
      <c r="AI471" s="54"/>
      <c r="AJ471" s="54"/>
      <c r="AK471" s="54"/>
      <c r="AL471" s="57"/>
    </row>
    <row r="472" spans="2:38" ht="13">
      <c r="B472" s="45"/>
      <c r="F472" s="53"/>
      <c r="G472" s="54"/>
      <c r="J472" s="53"/>
      <c r="K472" s="54"/>
      <c r="N472" s="53"/>
      <c r="O472" s="54"/>
      <c r="P472" s="55"/>
      <c r="R472" s="53"/>
      <c r="S472" s="45"/>
      <c r="T472" s="45"/>
      <c r="U472" s="54"/>
      <c r="V472" s="54"/>
      <c r="Y472" s="53"/>
      <c r="AA472" s="54"/>
      <c r="AD472" s="53"/>
      <c r="AE472" s="54"/>
      <c r="AH472" s="53"/>
      <c r="AI472" s="54"/>
      <c r="AJ472" s="54"/>
      <c r="AK472" s="54"/>
      <c r="AL472" s="57"/>
    </row>
    <row r="473" spans="2:38" ht="13">
      <c r="B473" s="45"/>
      <c r="F473" s="53"/>
      <c r="G473" s="54"/>
      <c r="J473" s="53"/>
      <c r="K473" s="54"/>
      <c r="N473" s="53"/>
      <c r="O473" s="54"/>
      <c r="P473" s="55"/>
      <c r="R473" s="53"/>
      <c r="S473" s="45"/>
      <c r="T473" s="45"/>
      <c r="U473" s="54"/>
      <c r="V473" s="54"/>
      <c r="Y473" s="53"/>
      <c r="AA473" s="54"/>
      <c r="AD473" s="53"/>
      <c r="AE473" s="54"/>
      <c r="AH473" s="53"/>
      <c r="AI473" s="54"/>
      <c r="AJ473" s="54"/>
      <c r="AK473" s="54"/>
      <c r="AL473" s="57"/>
    </row>
    <row r="474" spans="2:38" ht="13">
      <c r="B474" s="45"/>
      <c r="F474" s="53"/>
      <c r="G474" s="54"/>
      <c r="J474" s="53"/>
      <c r="K474" s="54"/>
      <c r="N474" s="53"/>
      <c r="O474" s="54"/>
      <c r="P474" s="55"/>
      <c r="R474" s="53"/>
      <c r="S474" s="45"/>
      <c r="T474" s="45"/>
      <c r="U474" s="54"/>
      <c r="V474" s="54"/>
      <c r="Y474" s="53"/>
      <c r="AA474" s="54"/>
      <c r="AD474" s="53"/>
      <c r="AE474" s="54"/>
      <c r="AH474" s="53"/>
      <c r="AI474" s="54"/>
      <c r="AJ474" s="54"/>
      <c r="AK474" s="54"/>
      <c r="AL474" s="57"/>
    </row>
    <row r="475" spans="2:38" ht="13">
      <c r="B475" s="45"/>
      <c r="F475" s="53"/>
      <c r="G475" s="54"/>
      <c r="J475" s="53"/>
      <c r="K475" s="54"/>
      <c r="N475" s="53"/>
      <c r="O475" s="54"/>
      <c r="P475" s="55"/>
      <c r="R475" s="53"/>
      <c r="S475" s="45"/>
      <c r="T475" s="45"/>
      <c r="U475" s="54"/>
      <c r="V475" s="54"/>
      <c r="Y475" s="53"/>
      <c r="AA475" s="54"/>
      <c r="AD475" s="53"/>
      <c r="AE475" s="54"/>
      <c r="AH475" s="53"/>
      <c r="AI475" s="54"/>
      <c r="AJ475" s="54"/>
      <c r="AK475" s="54"/>
      <c r="AL475" s="57"/>
    </row>
    <row r="476" spans="2:38" ht="13">
      <c r="B476" s="45"/>
      <c r="F476" s="53"/>
      <c r="G476" s="54"/>
      <c r="J476" s="53"/>
      <c r="K476" s="54"/>
      <c r="N476" s="53"/>
      <c r="O476" s="54"/>
      <c r="P476" s="55"/>
      <c r="R476" s="53"/>
      <c r="S476" s="45"/>
      <c r="T476" s="45"/>
      <c r="U476" s="54"/>
      <c r="V476" s="54"/>
      <c r="Y476" s="53"/>
      <c r="AA476" s="54"/>
      <c r="AD476" s="53"/>
      <c r="AE476" s="54"/>
      <c r="AH476" s="53"/>
      <c r="AI476" s="54"/>
      <c r="AJ476" s="54"/>
      <c r="AK476" s="54"/>
      <c r="AL476" s="57"/>
    </row>
    <row r="477" spans="2:38" ht="13">
      <c r="B477" s="45"/>
      <c r="F477" s="53"/>
      <c r="G477" s="54"/>
      <c r="J477" s="53"/>
      <c r="K477" s="54"/>
      <c r="N477" s="53"/>
      <c r="O477" s="54"/>
      <c r="P477" s="55"/>
      <c r="R477" s="53"/>
      <c r="S477" s="45"/>
      <c r="T477" s="45"/>
      <c r="U477" s="54"/>
      <c r="V477" s="54"/>
      <c r="Y477" s="53"/>
      <c r="AA477" s="54"/>
      <c r="AD477" s="53"/>
      <c r="AE477" s="54"/>
      <c r="AH477" s="53"/>
      <c r="AI477" s="54"/>
      <c r="AJ477" s="54"/>
      <c r="AK477" s="54"/>
      <c r="AL477" s="57"/>
    </row>
    <row r="478" spans="2:38" ht="13">
      <c r="B478" s="45"/>
      <c r="F478" s="53"/>
      <c r="G478" s="54"/>
      <c r="J478" s="53"/>
      <c r="K478" s="54"/>
      <c r="N478" s="53"/>
      <c r="O478" s="54"/>
      <c r="P478" s="55"/>
      <c r="R478" s="53"/>
      <c r="S478" s="45"/>
      <c r="T478" s="45"/>
      <c r="U478" s="54"/>
      <c r="V478" s="54"/>
      <c r="Y478" s="53"/>
      <c r="AA478" s="54"/>
      <c r="AD478" s="53"/>
      <c r="AE478" s="54"/>
      <c r="AH478" s="53"/>
      <c r="AI478" s="54"/>
      <c r="AJ478" s="54"/>
      <c r="AK478" s="54"/>
      <c r="AL478" s="57"/>
    </row>
    <row r="479" spans="2:38" ht="13">
      <c r="B479" s="45"/>
      <c r="F479" s="53"/>
      <c r="G479" s="54"/>
      <c r="J479" s="53"/>
      <c r="K479" s="54"/>
      <c r="N479" s="53"/>
      <c r="O479" s="54"/>
      <c r="P479" s="55"/>
      <c r="R479" s="53"/>
      <c r="S479" s="45"/>
      <c r="T479" s="45"/>
      <c r="U479" s="54"/>
      <c r="V479" s="54"/>
      <c r="Y479" s="53"/>
      <c r="AA479" s="54"/>
      <c r="AD479" s="53"/>
      <c r="AE479" s="54"/>
      <c r="AH479" s="53"/>
      <c r="AI479" s="54"/>
      <c r="AJ479" s="54"/>
      <c r="AK479" s="54"/>
      <c r="AL479" s="57"/>
    </row>
    <row r="480" spans="2:38" ht="13">
      <c r="B480" s="45"/>
      <c r="F480" s="53"/>
      <c r="G480" s="54"/>
      <c r="J480" s="53"/>
      <c r="K480" s="54"/>
      <c r="N480" s="53"/>
      <c r="O480" s="54"/>
      <c r="P480" s="55"/>
      <c r="R480" s="53"/>
      <c r="S480" s="45"/>
      <c r="T480" s="45"/>
      <c r="U480" s="54"/>
      <c r="V480" s="54"/>
      <c r="Y480" s="53"/>
      <c r="AA480" s="54"/>
      <c r="AD480" s="53"/>
      <c r="AE480" s="54"/>
      <c r="AH480" s="53"/>
      <c r="AI480" s="54"/>
      <c r="AJ480" s="54"/>
      <c r="AK480" s="54"/>
      <c r="AL480" s="57"/>
    </row>
    <row r="481" spans="2:38" ht="13">
      <c r="B481" s="45"/>
      <c r="F481" s="53"/>
      <c r="G481" s="54"/>
      <c r="J481" s="53"/>
      <c r="K481" s="54"/>
      <c r="N481" s="53"/>
      <c r="O481" s="54"/>
      <c r="P481" s="55"/>
      <c r="R481" s="53"/>
      <c r="S481" s="45"/>
      <c r="T481" s="45"/>
      <c r="U481" s="54"/>
      <c r="V481" s="54"/>
      <c r="Y481" s="53"/>
      <c r="AA481" s="54"/>
      <c r="AD481" s="53"/>
      <c r="AE481" s="54"/>
      <c r="AH481" s="53"/>
      <c r="AI481" s="54"/>
      <c r="AJ481" s="54"/>
      <c r="AK481" s="54"/>
      <c r="AL481" s="57"/>
    </row>
    <row r="482" spans="2:38" ht="13">
      <c r="B482" s="45"/>
      <c r="F482" s="53"/>
      <c r="G482" s="54"/>
      <c r="J482" s="53"/>
      <c r="K482" s="54"/>
      <c r="N482" s="53"/>
      <c r="O482" s="54"/>
      <c r="P482" s="55"/>
      <c r="R482" s="53"/>
      <c r="S482" s="45"/>
      <c r="T482" s="45"/>
      <c r="U482" s="54"/>
      <c r="V482" s="54"/>
      <c r="Y482" s="53"/>
      <c r="AA482" s="54"/>
      <c r="AD482" s="53"/>
      <c r="AE482" s="54"/>
      <c r="AH482" s="53"/>
      <c r="AI482" s="54"/>
      <c r="AJ482" s="54"/>
      <c r="AK482" s="54"/>
      <c r="AL482" s="57"/>
    </row>
    <row r="483" spans="2:38" ht="13">
      <c r="B483" s="45"/>
      <c r="F483" s="53"/>
      <c r="G483" s="54"/>
      <c r="J483" s="53"/>
      <c r="K483" s="54"/>
      <c r="N483" s="53"/>
      <c r="O483" s="54"/>
      <c r="P483" s="55"/>
      <c r="R483" s="53"/>
      <c r="S483" s="45"/>
      <c r="T483" s="45"/>
      <c r="U483" s="54"/>
      <c r="V483" s="54"/>
      <c r="Y483" s="53"/>
      <c r="AA483" s="54"/>
      <c r="AD483" s="53"/>
      <c r="AE483" s="54"/>
      <c r="AH483" s="53"/>
      <c r="AI483" s="54"/>
      <c r="AJ483" s="54"/>
      <c r="AK483" s="54"/>
      <c r="AL483" s="57"/>
    </row>
    <row r="484" spans="2:38" ht="13">
      <c r="B484" s="45"/>
      <c r="F484" s="53"/>
      <c r="G484" s="54"/>
      <c r="J484" s="53"/>
      <c r="K484" s="54"/>
      <c r="N484" s="53"/>
      <c r="O484" s="54"/>
      <c r="P484" s="55"/>
      <c r="R484" s="53"/>
      <c r="S484" s="45"/>
      <c r="T484" s="45"/>
      <c r="U484" s="54"/>
      <c r="V484" s="54"/>
      <c r="Y484" s="53"/>
      <c r="AA484" s="54"/>
      <c r="AD484" s="53"/>
      <c r="AE484" s="54"/>
      <c r="AH484" s="53"/>
      <c r="AI484" s="54"/>
      <c r="AJ484" s="54"/>
      <c r="AK484" s="54"/>
      <c r="AL484" s="57"/>
    </row>
    <row r="485" spans="2:38" ht="13">
      <c r="B485" s="45"/>
      <c r="F485" s="53"/>
      <c r="G485" s="54"/>
      <c r="J485" s="53"/>
      <c r="K485" s="54"/>
      <c r="N485" s="53"/>
      <c r="O485" s="54"/>
      <c r="P485" s="55"/>
      <c r="R485" s="53"/>
      <c r="S485" s="45"/>
      <c r="T485" s="45"/>
      <c r="U485" s="54"/>
      <c r="V485" s="54"/>
      <c r="Y485" s="53"/>
      <c r="AA485" s="54"/>
      <c r="AD485" s="53"/>
      <c r="AE485" s="54"/>
      <c r="AH485" s="53"/>
      <c r="AI485" s="54"/>
      <c r="AJ485" s="54"/>
      <c r="AK485" s="54"/>
      <c r="AL485" s="57"/>
    </row>
    <row r="486" spans="2:38" ht="13">
      <c r="B486" s="45"/>
      <c r="F486" s="53"/>
      <c r="G486" s="54"/>
      <c r="J486" s="53"/>
      <c r="K486" s="54"/>
      <c r="N486" s="53"/>
      <c r="O486" s="54"/>
      <c r="P486" s="55"/>
      <c r="R486" s="53"/>
      <c r="S486" s="45"/>
      <c r="T486" s="45"/>
      <c r="U486" s="54"/>
      <c r="V486" s="54"/>
      <c r="Y486" s="53"/>
      <c r="AA486" s="54"/>
      <c r="AD486" s="53"/>
      <c r="AE486" s="54"/>
      <c r="AH486" s="53"/>
      <c r="AI486" s="54"/>
      <c r="AJ486" s="54"/>
      <c r="AK486" s="54"/>
      <c r="AL486" s="57"/>
    </row>
    <row r="487" spans="2:38" ht="13">
      <c r="B487" s="45"/>
      <c r="F487" s="53"/>
      <c r="G487" s="54"/>
      <c r="J487" s="53"/>
      <c r="K487" s="54"/>
      <c r="N487" s="53"/>
      <c r="O487" s="54"/>
      <c r="P487" s="55"/>
      <c r="R487" s="53"/>
      <c r="S487" s="45"/>
      <c r="T487" s="45"/>
      <c r="U487" s="54"/>
      <c r="V487" s="54"/>
      <c r="Y487" s="53"/>
      <c r="AA487" s="54"/>
      <c r="AD487" s="53"/>
      <c r="AE487" s="54"/>
      <c r="AH487" s="53"/>
      <c r="AI487" s="54"/>
      <c r="AJ487" s="54"/>
      <c r="AK487" s="54"/>
      <c r="AL487" s="57"/>
    </row>
    <row r="488" spans="2:38" ht="13">
      <c r="B488" s="45"/>
      <c r="F488" s="53"/>
      <c r="G488" s="54"/>
      <c r="J488" s="53"/>
      <c r="K488" s="54"/>
      <c r="N488" s="53"/>
      <c r="O488" s="54"/>
      <c r="P488" s="55"/>
      <c r="R488" s="53"/>
      <c r="S488" s="45"/>
      <c r="T488" s="45"/>
      <c r="U488" s="54"/>
      <c r="V488" s="54"/>
      <c r="Y488" s="53"/>
      <c r="AA488" s="54"/>
      <c r="AD488" s="53"/>
      <c r="AE488" s="54"/>
      <c r="AH488" s="53"/>
      <c r="AI488" s="54"/>
      <c r="AJ488" s="54"/>
      <c r="AK488" s="54"/>
      <c r="AL488" s="57"/>
    </row>
    <row r="489" spans="2:38" ht="13">
      <c r="B489" s="45"/>
      <c r="F489" s="53"/>
      <c r="G489" s="54"/>
      <c r="J489" s="53"/>
      <c r="K489" s="54"/>
      <c r="N489" s="53"/>
      <c r="O489" s="54"/>
      <c r="P489" s="55"/>
      <c r="R489" s="53"/>
      <c r="S489" s="45"/>
      <c r="T489" s="45"/>
      <c r="U489" s="54"/>
      <c r="V489" s="54"/>
      <c r="Y489" s="53"/>
      <c r="AA489" s="54"/>
      <c r="AD489" s="53"/>
      <c r="AE489" s="54"/>
      <c r="AH489" s="53"/>
      <c r="AI489" s="54"/>
      <c r="AJ489" s="54"/>
      <c r="AK489" s="54"/>
      <c r="AL489" s="57"/>
    </row>
    <row r="490" spans="2:38" ht="13">
      <c r="B490" s="45"/>
      <c r="F490" s="53"/>
      <c r="G490" s="54"/>
      <c r="J490" s="53"/>
      <c r="K490" s="54"/>
      <c r="N490" s="53"/>
      <c r="O490" s="54"/>
      <c r="P490" s="55"/>
      <c r="R490" s="53"/>
      <c r="S490" s="45"/>
      <c r="T490" s="45"/>
      <c r="U490" s="54"/>
      <c r="V490" s="54"/>
      <c r="Y490" s="53"/>
      <c r="AA490" s="54"/>
      <c r="AD490" s="53"/>
      <c r="AE490" s="54"/>
      <c r="AH490" s="53"/>
      <c r="AI490" s="54"/>
      <c r="AJ490" s="54"/>
      <c r="AK490" s="54"/>
      <c r="AL490" s="57"/>
    </row>
    <row r="491" spans="2:38" ht="13">
      <c r="B491" s="45"/>
      <c r="F491" s="53"/>
      <c r="G491" s="54"/>
      <c r="J491" s="53"/>
      <c r="K491" s="54"/>
      <c r="N491" s="53"/>
      <c r="O491" s="54"/>
      <c r="P491" s="55"/>
      <c r="R491" s="53"/>
      <c r="S491" s="45"/>
      <c r="T491" s="45"/>
      <c r="U491" s="54"/>
      <c r="V491" s="54"/>
      <c r="Y491" s="53"/>
      <c r="AA491" s="54"/>
      <c r="AD491" s="53"/>
      <c r="AE491" s="54"/>
      <c r="AH491" s="53"/>
      <c r="AI491" s="54"/>
      <c r="AJ491" s="54"/>
      <c r="AK491" s="54"/>
      <c r="AL491" s="57"/>
    </row>
    <row r="492" spans="2:38" ht="13">
      <c r="B492" s="45"/>
      <c r="F492" s="53"/>
      <c r="G492" s="54"/>
      <c r="J492" s="53"/>
      <c r="K492" s="54"/>
      <c r="N492" s="53"/>
      <c r="O492" s="54"/>
      <c r="P492" s="55"/>
      <c r="R492" s="53"/>
      <c r="S492" s="45"/>
      <c r="T492" s="45"/>
      <c r="U492" s="54"/>
      <c r="V492" s="54"/>
      <c r="Y492" s="53"/>
      <c r="AA492" s="54"/>
      <c r="AD492" s="53"/>
      <c r="AE492" s="54"/>
      <c r="AH492" s="53"/>
      <c r="AI492" s="54"/>
      <c r="AJ492" s="54"/>
      <c r="AK492" s="54"/>
      <c r="AL492" s="57"/>
    </row>
    <row r="493" spans="2:38" ht="13">
      <c r="B493" s="45"/>
      <c r="F493" s="53"/>
      <c r="G493" s="54"/>
      <c r="J493" s="53"/>
      <c r="K493" s="54"/>
      <c r="N493" s="53"/>
      <c r="O493" s="54"/>
      <c r="P493" s="55"/>
      <c r="R493" s="53"/>
      <c r="S493" s="45"/>
      <c r="T493" s="45"/>
      <c r="U493" s="54"/>
      <c r="V493" s="54"/>
      <c r="Y493" s="53"/>
      <c r="AA493" s="54"/>
      <c r="AD493" s="53"/>
      <c r="AE493" s="54"/>
      <c r="AH493" s="53"/>
      <c r="AI493" s="54"/>
      <c r="AJ493" s="54"/>
      <c r="AK493" s="54"/>
      <c r="AL493" s="57"/>
    </row>
    <row r="494" spans="2:38" ht="13">
      <c r="B494" s="45"/>
      <c r="F494" s="53"/>
      <c r="G494" s="54"/>
      <c r="J494" s="53"/>
      <c r="K494" s="54"/>
      <c r="N494" s="53"/>
      <c r="O494" s="54"/>
      <c r="P494" s="55"/>
      <c r="R494" s="53"/>
      <c r="S494" s="45"/>
      <c r="T494" s="45"/>
      <c r="U494" s="54"/>
      <c r="V494" s="54"/>
      <c r="Y494" s="53"/>
      <c r="AA494" s="54"/>
      <c r="AD494" s="53"/>
      <c r="AE494" s="54"/>
      <c r="AH494" s="53"/>
      <c r="AI494" s="54"/>
      <c r="AJ494" s="54"/>
      <c r="AK494" s="54"/>
      <c r="AL494" s="57"/>
    </row>
    <row r="495" spans="2:38" ht="13">
      <c r="B495" s="45"/>
      <c r="F495" s="53"/>
      <c r="G495" s="54"/>
      <c r="J495" s="53"/>
      <c r="K495" s="54"/>
      <c r="N495" s="53"/>
      <c r="O495" s="54"/>
      <c r="P495" s="55"/>
      <c r="R495" s="53"/>
      <c r="S495" s="45"/>
      <c r="T495" s="45"/>
      <c r="U495" s="54"/>
      <c r="V495" s="54"/>
      <c r="Y495" s="53"/>
      <c r="AA495" s="54"/>
      <c r="AD495" s="53"/>
      <c r="AE495" s="54"/>
      <c r="AH495" s="53"/>
      <c r="AI495" s="54"/>
      <c r="AJ495" s="54"/>
      <c r="AK495" s="54"/>
      <c r="AL495" s="57"/>
    </row>
    <row r="496" spans="2:38" ht="13">
      <c r="B496" s="45"/>
      <c r="F496" s="53"/>
      <c r="G496" s="54"/>
      <c r="J496" s="53"/>
      <c r="K496" s="54"/>
      <c r="N496" s="53"/>
      <c r="O496" s="54"/>
      <c r="P496" s="55"/>
      <c r="R496" s="53"/>
      <c r="S496" s="45"/>
      <c r="T496" s="45"/>
      <c r="U496" s="54"/>
      <c r="V496" s="54"/>
      <c r="Y496" s="53"/>
      <c r="AA496" s="54"/>
      <c r="AD496" s="53"/>
      <c r="AE496" s="54"/>
      <c r="AH496" s="53"/>
      <c r="AI496" s="54"/>
      <c r="AJ496" s="54"/>
      <c r="AK496" s="54"/>
      <c r="AL496" s="57"/>
    </row>
    <row r="497" spans="2:38" ht="13">
      <c r="B497" s="45"/>
      <c r="F497" s="53"/>
      <c r="G497" s="54"/>
      <c r="J497" s="53"/>
      <c r="K497" s="54"/>
      <c r="N497" s="53"/>
      <c r="O497" s="54"/>
      <c r="P497" s="55"/>
      <c r="R497" s="53"/>
      <c r="S497" s="45"/>
      <c r="T497" s="45"/>
      <c r="U497" s="54"/>
      <c r="V497" s="54"/>
      <c r="Y497" s="53"/>
      <c r="AA497" s="54"/>
      <c r="AD497" s="53"/>
      <c r="AE497" s="54"/>
      <c r="AH497" s="53"/>
      <c r="AI497" s="54"/>
      <c r="AJ497" s="54"/>
      <c r="AK497" s="54"/>
      <c r="AL497" s="57"/>
    </row>
    <row r="498" spans="2:38" ht="13">
      <c r="B498" s="45"/>
      <c r="F498" s="53"/>
      <c r="G498" s="54"/>
      <c r="J498" s="53"/>
      <c r="K498" s="54"/>
      <c r="N498" s="53"/>
      <c r="O498" s="54"/>
      <c r="P498" s="55"/>
      <c r="R498" s="53"/>
      <c r="S498" s="45"/>
      <c r="T498" s="45"/>
      <c r="U498" s="54"/>
      <c r="V498" s="54"/>
      <c r="Y498" s="53"/>
      <c r="AA498" s="54"/>
      <c r="AD498" s="53"/>
      <c r="AE498" s="54"/>
      <c r="AH498" s="53"/>
      <c r="AI498" s="54"/>
      <c r="AJ498" s="54"/>
      <c r="AK498" s="54"/>
      <c r="AL498" s="57"/>
    </row>
    <row r="499" spans="2:38" ht="13">
      <c r="B499" s="45"/>
      <c r="F499" s="53"/>
      <c r="G499" s="54"/>
      <c r="J499" s="53"/>
      <c r="K499" s="54"/>
      <c r="N499" s="53"/>
      <c r="O499" s="54"/>
      <c r="P499" s="55"/>
      <c r="R499" s="53"/>
      <c r="S499" s="45"/>
      <c r="T499" s="45"/>
      <c r="U499" s="54"/>
      <c r="V499" s="54"/>
      <c r="Y499" s="53"/>
      <c r="AA499" s="54"/>
      <c r="AD499" s="53"/>
      <c r="AE499" s="54"/>
      <c r="AH499" s="53"/>
      <c r="AI499" s="54"/>
      <c r="AJ499" s="54"/>
      <c r="AK499" s="54"/>
      <c r="AL499" s="57"/>
    </row>
    <row r="500" spans="2:38" ht="13">
      <c r="B500" s="45"/>
      <c r="F500" s="53"/>
      <c r="G500" s="54"/>
      <c r="J500" s="53"/>
      <c r="K500" s="54"/>
      <c r="N500" s="53"/>
      <c r="O500" s="54"/>
      <c r="P500" s="55"/>
      <c r="R500" s="53"/>
      <c r="S500" s="45"/>
      <c r="T500" s="45"/>
      <c r="U500" s="54"/>
      <c r="V500" s="54"/>
      <c r="Y500" s="53"/>
      <c r="AA500" s="54"/>
      <c r="AD500" s="53"/>
      <c r="AE500" s="54"/>
      <c r="AH500" s="53"/>
      <c r="AI500" s="54"/>
      <c r="AJ500" s="54"/>
      <c r="AK500" s="54"/>
      <c r="AL500" s="57"/>
    </row>
    <row r="501" spans="2:38" ht="13">
      <c r="B501" s="45"/>
      <c r="F501" s="53"/>
      <c r="G501" s="54"/>
      <c r="J501" s="53"/>
      <c r="K501" s="54"/>
      <c r="N501" s="53"/>
      <c r="O501" s="54"/>
      <c r="P501" s="55"/>
      <c r="R501" s="53"/>
      <c r="S501" s="45"/>
      <c r="T501" s="45"/>
      <c r="U501" s="54"/>
      <c r="V501" s="54"/>
      <c r="Y501" s="53"/>
      <c r="AA501" s="54"/>
      <c r="AD501" s="53"/>
      <c r="AE501" s="54"/>
      <c r="AH501" s="53"/>
      <c r="AI501" s="54"/>
      <c r="AJ501" s="54"/>
      <c r="AK501" s="54"/>
      <c r="AL501" s="57"/>
    </row>
    <row r="502" spans="2:38" ht="13">
      <c r="B502" s="45"/>
      <c r="F502" s="53"/>
      <c r="G502" s="54"/>
      <c r="J502" s="53"/>
      <c r="K502" s="54"/>
      <c r="N502" s="53"/>
      <c r="O502" s="54"/>
      <c r="P502" s="55"/>
      <c r="R502" s="53"/>
      <c r="S502" s="45"/>
      <c r="T502" s="45"/>
      <c r="U502" s="54"/>
      <c r="V502" s="54"/>
      <c r="Y502" s="53"/>
      <c r="AA502" s="54"/>
      <c r="AD502" s="53"/>
      <c r="AE502" s="54"/>
      <c r="AH502" s="53"/>
      <c r="AI502" s="54"/>
      <c r="AJ502" s="54"/>
      <c r="AK502" s="54"/>
      <c r="AL502" s="57"/>
    </row>
    <row r="503" spans="2:38" ht="13">
      <c r="B503" s="45"/>
      <c r="F503" s="53"/>
      <c r="G503" s="54"/>
      <c r="J503" s="53"/>
      <c r="K503" s="54"/>
      <c r="N503" s="53"/>
      <c r="O503" s="54"/>
      <c r="P503" s="55"/>
      <c r="R503" s="53"/>
      <c r="S503" s="45"/>
      <c r="T503" s="45"/>
      <c r="U503" s="54"/>
      <c r="V503" s="54"/>
      <c r="Y503" s="53"/>
      <c r="AA503" s="54"/>
      <c r="AD503" s="53"/>
      <c r="AE503" s="54"/>
      <c r="AH503" s="53"/>
      <c r="AI503" s="54"/>
      <c r="AJ503" s="54"/>
      <c r="AK503" s="54"/>
      <c r="AL503" s="57"/>
    </row>
    <row r="504" spans="2:38" ht="13">
      <c r="B504" s="45"/>
      <c r="F504" s="53"/>
      <c r="G504" s="54"/>
      <c r="J504" s="53"/>
      <c r="K504" s="54"/>
      <c r="N504" s="53"/>
      <c r="O504" s="54"/>
      <c r="P504" s="55"/>
      <c r="R504" s="53"/>
      <c r="S504" s="45"/>
      <c r="T504" s="45"/>
      <c r="U504" s="54"/>
      <c r="V504" s="54"/>
      <c r="Y504" s="53"/>
      <c r="AA504" s="54"/>
      <c r="AD504" s="53"/>
      <c r="AE504" s="54"/>
      <c r="AH504" s="53"/>
      <c r="AI504" s="54"/>
      <c r="AJ504" s="54"/>
      <c r="AK504" s="54"/>
      <c r="AL504" s="57"/>
    </row>
    <row r="505" spans="2:38" ht="13">
      <c r="B505" s="45"/>
      <c r="F505" s="53"/>
      <c r="G505" s="54"/>
      <c r="J505" s="53"/>
      <c r="K505" s="54"/>
      <c r="N505" s="53"/>
      <c r="O505" s="54"/>
      <c r="P505" s="55"/>
      <c r="R505" s="53"/>
      <c r="S505" s="45"/>
      <c r="T505" s="45"/>
      <c r="U505" s="54"/>
      <c r="V505" s="54"/>
      <c r="Y505" s="53"/>
      <c r="AA505" s="54"/>
      <c r="AD505" s="53"/>
      <c r="AE505" s="54"/>
      <c r="AH505" s="53"/>
      <c r="AI505" s="54"/>
      <c r="AJ505" s="54"/>
      <c r="AK505" s="54"/>
      <c r="AL505" s="57"/>
    </row>
    <row r="506" spans="2:38" ht="13">
      <c r="B506" s="45"/>
      <c r="F506" s="53"/>
      <c r="G506" s="54"/>
      <c r="J506" s="53"/>
      <c r="K506" s="54"/>
      <c r="N506" s="53"/>
      <c r="O506" s="54"/>
      <c r="P506" s="55"/>
      <c r="R506" s="53"/>
      <c r="S506" s="45"/>
      <c r="T506" s="45"/>
      <c r="U506" s="54"/>
      <c r="V506" s="54"/>
      <c r="Y506" s="53"/>
      <c r="AA506" s="54"/>
      <c r="AD506" s="53"/>
      <c r="AE506" s="54"/>
      <c r="AH506" s="53"/>
      <c r="AI506" s="54"/>
      <c r="AJ506" s="54"/>
      <c r="AK506" s="54"/>
      <c r="AL506" s="57"/>
    </row>
    <row r="507" spans="2:38" ht="13">
      <c r="B507" s="45"/>
      <c r="F507" s="53"/>
      <c r="G507" s="54"/>
      <c r="J507" s="53"/>
      <c r="K507" s="54"/>
      <c r="N507" s="53"/>
      <c r="O507" s="54"/>
      <c r="P507" s="55"/>
      <c r="R507" s="53"/>
      <c r="S507" s="45"/>
      <c r="T507" s="45"/>
      <c r="U507" s="54"/>
      <c r="V507" s="54"/>
      <c r="Y507" s="53"/>
      <c r="AA507" s="54"/>
      <c r="AD507" s="53"/>
      <c r="AE507" s="54"/>
      <c r="AH507" s="53"/>
      <c r="AI507" s="54"/>
      <c r="AJ507" s="54"/>
      <c r="AK507" s="54"/>
      <c r="AL507" s="57"/>
    </row>
    <row r="508" spans="2:38" ht="13">
      <c r="B508" s="45"/>
      <c r="F508" s="53"/>
      <c r="G508" s="54"/>
      <c r="J508" s="53"/>
      <c r="K508" s="54"/>
      <c r="N508" s="53"/>
      <c r="O508" s="54"/>
      <c r="P508" s="55"/>
      <c r="R508" s="53"/>
      <c r="S508" s="45"/>
      <c r="T508" s="45"/>
      <c r="U508" s="54"/>
      <c r="V508" s="54"/>
      <c r="Y508" s="53"/>
      <c r="AA508" s="54"/>
      <c r="AD508" s="53"/>
      <c r="AE508" s="54"/>
      <c r="AH508" s="53"/>
      <c r="AI508" s="54"/>
      <c r="AJ508" s="54"/>
      <c r="AK508" s="54"/>
      <c r="AL508" s="57"/>
    </row>
    <row r="509" spans="2:38" ht="13">
      <c r="B509" s="45"/>
      <c r="F509" s="53"/>
      <c r="G509" s="54"/>
      <c r="J509" s="53"/>
      <c r="K509" s="54"/>
      <c r="N509" s="53"/>
      <c r="O509" s="54"/>
      <c r="P509" s="55"/>
      <c r="R509" s="53"/>
      <c r="S509" s="45"/>
      <c r="T509" s="45"/>
      <c r="U509" s="54"/>
      <c r="V509" s="54"/>
      <c r="Y509" s="53"/>
      <c r="AA509" s="54"/>
      <c r="AD509" s="53"/>
      <c r="AE509" s="54"/>
      <c r="AH509" s="53"/>
      <c r="AI509" s="54"/>
      <c r="AJ509" s="54"/>
      <c r="AK509" s="54"/>
      <c r="AL509" s="57"/>
    </row>
    <row r="510" spans="2:38" ht="13">
      <c r="B510" s="45"/>
      <c r="F510" s="53"/>
      <c r="G510" s="54"/>
      <c r="J510" s="53"/>
      <c r="K510" s="54"/>
      <c r="N510" s="53"/>
      <c r="O510" s="54"/>
      <c r="P510" s="55"/>
      <c r="R510" s="53"/>
      <c r="S510" s="45"/>
      <c r="T510" s="45"/>
      <c r="U510" s="54"/>
      <c r="V510" s="54"/>
      <c r="Y510" s="53"/>
      <c r="AA510" s="54"/>
      <c r="AD510" s="53"/>
      <c r="AE510" s="54"/>
      <c r="AH510" s="53"/>
      <c r="AI510" s="54"/>
      <c r="AJ510" s="54"/>
      <c r="AK510" s="54"/>
      <c r="AL510" s="57"/>
    </row>
    <row r="511" spans="2:38" ht="13">
      <c r="B511" s="45"/>
      <c r="F511" s="53"/>
      <c r="G511" s="54"/>
      <c r="J511" s="53"/>
      <c r="K511" s="54"/>
      <c r="N511" s="53"/>
      <c r="O511" s="54"/>
      <c r="P511" s="55"/>
      <c r="R511" s="53"/>
      <c r="S511" s="45"/>
      <c r="T511" s="45"/>
      <c r="U511" s="54"/>
      <c r="V511" s="54"/>
      <c r="Y511" s="53"/>
      <c r="AA511" s="54"/>
      <c r="AD511" s="53"/>
      <c r="AE511" s="54"/>
      <c r="AH511" s="53"/>
      <c r="AI511" s="54"/>
      <c r="AJ511" s="54"/>
      <c r="AK511" s="54"/>
      <c r="AL511" s="57"/>
    </row>
    <row r="512" spans="2:38" ht="13">
      <c r="B512" s="45"/>
      <c r="F512" s="53"/>
      <c r="G512" s="54"/>
      <c r="J512" s="53"/>
      <c r="K512" s="54"/>
      <c r="N512" s="53"/>
      <c r="O512" s="54"/>
      <c r="P512" s="55"/>
      <c r="R512" s="53"/>
      <c r="S512" s="45"/>
      <c r="T512" s="45"/>
      <c r="U512" s="54"/>
      <c r="V512" s="54"/>
      <c r="Y512" s="53"/>
      <c r="AA512" s="54"/>
      <c r="AD512" s="53"/>
      <c r="AE512" s="54"/>
      <c r="AH512" s="53"/>
      <c r="AI512" s="54"/>
      <c r="AJ512" s="54"/>
      <c r="AK512" s="54"/>
      <c r="AL512" s="57"/>
    </row>
    <row r="513" spans="2:38" ht="13">
      <c r="B513" s="45"/>
      <c r="F513" s="53"/>
      <c r="G513" s="54"/>
      <c r="J513" s="53"/>
      <c r="K513" s="54"/>
      <c r="N513" s="53"/>
      <c r="O513" s="54"/>
      <c r="P513" s="55"/>
      <c r="R513" s="53"/>
      <c r="S513" s="45"/>
      <c r="T513" s="45"/>
      <c r="U513" s="54"/>
      <c r="V513" s="54"/>
      <c r="Y513" s="53"/>
      <c r="AA513" s="54"/>
      <c r="AD513" s="53"/>
      <c r="AE513" s="54"/>
      <c r="AH513" s="53"/>
      <c r="AI513" s="54"/>
      <c r="AJ513" s="54"/>
      <c r="AK513" s="54"/>
      <c r="AL513" s="57"/>
    </row>
    <row r="514" spans="2:38" ht="13">
      <c r="B514" s="45"/>
      <c r="F514" s="53"/>
      <c r="G514" s="54"/>
      <c r="J514" s="53"/>
      <c r="K514" s="54"/>
      <c r="N514" s="53"/>
      <c r="O514" s="54"/>
      <c r="P514" s="55"/>
      <c r="R514" s="53"/>
      <c r="S514" s="45"/>
      <c r="T514" s="45"/>
      <c r="U514" s="54"/>
      <c r="V514" s="54"/>
      <c r="Y514" s="53"/>
      <c r="AA514" s="54"/>
      <c r="AD514" s="53"/>
      <c r="AE514" s="54"/>
      <c r="AH514" s="53"/>
      <c r="AI514" s="54"/>
      <c r="AJ514" s="54"/>
      <c r="AK514" s="54"/>
      <c r="AL514" s="57"/>
    </row>
    <row r="515" spans="2:38" ht="13">
      <c r="B515" s="45"/>
      <c r="F515" s="53"/>
      <c r="G515" s="54"/>
      <c r="J515" s="53"/>
      <c r="K515" s="54"/>
      <c r="N515" s="53"/>
      <c r="O515" s="54"/>
      <c r="P515" s="55"/>
      <c r="R515" s="53"/>
      <c r="S515" s="45"/>
      <c r="T515" s="45"/>
      <c r="U515" s="54"/>
      <c r="V515" s="54"/>
      <c r="Y515" s="53"/>
      <c r="AA515" s="54"/>
      <c r="AD515" s="53"/>
      <c r="AE515" s="54"/>
      <c r="AH515" s="53"/>
      <c r="AI515" s="54"/>
      <c r="AJ515" s="54"/>
      <c r="AK515" s="54"/>
      <c r="AL515" s="57"/>
    </row>
    <row r="516" spans="2:38" ht="13">
      <c r="B516" s="45"/>
      <c r="F516" s="53"/>
      <c r="G516" s="54"/>
      <c r="J516" s="53"/>
      <c r="K516" s="54"/>
      <c r="N516" s="53"/>
      <c r="O516" s="54"/>
      <c r="P516" s="55"/>
      <c r="R516" s="53"/>
      <c r="S516" s="45"/>
      <c r="T516" s="45"/>
      <c r="U516" s="54"/>
      <c r="V516" s="54"/>
      <c r="Y516" s="53"/>
      <c r="AA516" s="54"/>
      <c r="AD516" s="53"/>
      <c r="AE516" s="54"/>
      <c r="AH516" s="53"/>
      <c r="AI516" s="54"/>
      <c r="AJ516" s="54"/>
      <c r="AK516" s="54"/>
      <c r="AL516" s="57"/>
    </row>
    <row r="517" spans="2:38" ht="13">
      <c r="B517" s="45"/>
      <c r="F517" s="53"/>
      <c r="G517" s="54"/>
      <c r="J517" s="53"/>
      <c r="K517" s="54"/>
      <c r="N517" s="53"/>
      <c r="O517" s="54"/>
      <c r="P517" s="55"/>
      <c r="R517" s="53"/>
      <c r="S517" s="45"/>
      <c r="T517" s="45"/>
      <c r="U517" s="54"/>
      <c r="V517" s="54"/>
      <c r="Y517" s="53"/>
      <c r="AA517" s="54"/>
      <c r="AD517" s="53"/>
      <c r="AE517" s="54"/>
      <c r="AH517" s="53"/>
      <c r="AI517" s="54"/>
      <c r="AJ517" s="54"/>
      <c r="AK517" s="54"/>
      <c r="AL517" s="57"/>
    </row>
    <row r="518" spans="2:38" ht="13">
      <c r="B518" s="45"/>
      <c r="F518" s="53"/>
      <c r="G518" s="54"/>
      <c r="J518" s="53"/>
      <c r="K518" s="54"/>
      <c r="N518" s="53"/>
      <c r="O518" s="54"/>
      <c r="P518" s="55"/>
      <c r="R518" s="53"/>
      <c r="S518" s="45"/>
      <c r="T518" s="45"/>
      <c r="U518" s="54"/>
      <c r="V518" s="54"/>
      <c r="Y518" s="53"/>
      <c r="AA518" s="54"/>
      <c r="AD518" s="53"/>
      <c r="AE518" s="54"/>
      <c r="AH518" s="53"/>
      <c r="AI518" s="54"/>
      <c r="AJ518" s="54"/>
      <c r="AK518" s="54"/>
      <c r="AL518" s="57"/>
    </row>
    <row r="519" spans="2:38" ht="13">
      <c r="B519" s="45"/>
      <c r="F519" s="53"/>
      <c r="G519" s="54"/>
      <c r="J519" s="53"/>
      <c r="K519" s="54"/>
      <c r="N519" s="53"/>
      <c r="O519" s="54"/>
      <c r="P519" s="55"/>
      <c r="R519" s="53"/>
      <c r="S519" s="45"/>
      <c r="T519" s="45"/>
      <c r="U519" s="54"/>
      <c r="V519" s="54"/>
      <c r="Y519" s="53"/>
      <c r="AA519" s="54"/>
      <c r="AD519" s="53"/>
      <c r="AE519" s="54"/>
      <c r="AH519" s="53"/>
      <c r="AI519" s="54"/>
      <c r="AJ519" s="54"/>
      <c r="AK519" s="54"/>
      <c r="AL519" s="57"/>
    </row>
    <row r="520" spans="2:38" ht="13">
      <c r="B520" s="45"/>
      <c r="F520" s="53"/>
      <c r="G520" s="54"/>
      <c r="J520" s="53"/>
      <c r="K520" s="54"/>
      <c r="N520" s="53"/>
      <c r="O520" s="54"/>
      <c r="P520" s="55"/>
      <c r="R520" s="53"/>
      <c r="S520" s="45"/>
      <c r="T520" s="45"/>
      <c r="U520" s="54"/>
      <c r="V520" s="54"/>
      <c r="Y520" s="53"/>
      <c r="AA520" s="54"/>
      <c r="AD520" s="53"/>
      <c r="AE520" s="54"/>
      <c r="AH520" s="53"/>
      <c r="AI520" s="54"/>
      <c r="AJ520" s="54"/>
      <c r="AK520" s="54"/>
      <c r="AL520" s="57"/>
    </row>
    <row r="521" spans="2:38" ht="13">
      <c r="B521" s="45"/>
      <c r="F521" s="53"/>
      <c r="G521" s="54"/>
      <c r="J521" s="53"/>
      <c r="K521" s="54"/>
      <c r="N521" s="53"/>
      <c r="O521" s="54"/>
      <c r="P521" s="55"/>
      <c r="R521" s="53"/>
      <c r="S521" s="45"/>
      <c r="T521" s="45"/>
      <c r="U521" s="54"/>
      <c r="V521" s="54"/>
      <c r="Y521" s="53"/>
      <c r="AA521" s="54"/>
      <c r="AD521" s="53"/>
      <c r="AE521" s="54"/>
      <c r="AH521" s="53"/>
      <c r="AI521" s="54"/>
      <c r="AJ521" s="54"/>
      <c r="AK521" s="54"/>
      <c r="AL521" s="57"/>
    </row>
    <row r="522" spans="2:38" ht="13">
      <c r="B522" s="45"/>
      <c r="F522" s="53"/>
      <c r="G522" s="54"/>
      <c r="J522" s="53"/>
      <c r="K522" s="54"/>
      <c r="N522" s="53"/>
      <c r="O522" s="54"/>
      <c r="P522" s="55"/>
      <c r="R522" s="53"/>
      <c r="S522" s="45"/>
      <c r="T522" s="45"/>
      <c r="U522" s="54"/>
      <c r="V522" s="54"/>
      <c r="Y522" s="53"/>
      <c r="AA522" s="54"/>
      <c r="AD522" s="53"/>
      <c r="AE522" s="54"/>
      <c r="AH522" s="53"/>
      <c r="AI522" s="54"/>
      <c r="AJ522" s="54"/>
      <c r="AK522" s="54"/>
      <c r="AL522" s="57"/>
    </row>
    <row r="523" spans="2:38" ht="13">
      <c r="B523" s="45"/>
      <c r="F523" s="53"/>
      <c r="G523" s="54"/>
      <c r="J523" s="53"/>
      <c r="K523" s="54"/>
      <c r="N523" s="53"/>
      <c r="O523" s="54"/>
      <c r="P523" s="55"/>
      <c r="R523" s="53"/>
      <c r="S523" s="45"/>
      <c r="T523" s="45"/>
      <c r="U523" s="54"/>
      <c r="V523" s="54"/>
      <c r="Y523" s="53"/>
      <c r="AA523" s="54"/>
      <c r="AD523" s="53"/>
      <c r="AE523" s="54"/>
      <c r="AH523" s="53"/>
      <c r="AI523" s="54"/>
      <c r="AJ523" s="54"/>
      <c r="AK523" s="54"/>
      <c r="AL523" s="57"/>
    </row>
    <row r="524" spans="2:38" ht="13">
      <c r="B524" s="45"/>
      <c r="F524" s="53"/>
      <c r="G524" s="54"/>
      <c r="J524" s="53"/>
      <c r="K524" s="54"/>
      <c r="N524" s="53"/>
      <c r="O524" s="54"/>
      <c r="P524" s="55"/>
      <c r="R524" s="53"/>
      <c r="S524" s="45"/>
      <c r="T524" s="45"/>
      <c r="U524" s="54"/>
      <c r="V524" s="54"/>
      <c r="Y524" s="53"/>
      <c r="AA524" s="54"/>
      <c r="AD524" s="53"/>
      <c r="AE524" s="54"/>
      <c r="AH524" s="53"/>
      <c r="AI524" s="54"/>
      <c r="AJ524" s="54"/>
      <c r="AK524" s="54"/>
      <c r="AL524" s="57"/>
    </row>
    <row r="525" spans="2:38" ht="13">
      <c r="B525" s="45"/>
      <c r="F525" s="53"/>
      <c r="G525" s="54"/>
      <c r="J525" s="53"/>
      <c r="K525" s="54"/>
      <c r="N525" s="53"/>
      <c r="O525" s="54"/>
      <c r="P525" s="55"/>
      <c r="R525" s="53"/>
      <c r="S525" s="45"/>
      <c r="T525" s="45"/>
      <c r="U525" s="54"/>
      <c r="V525" s="54"/>
      <c r="Y525" s="53"/>
      <c r="AA525" s="54"/>
      <c r="AD525" s="53"/>
      <c r="AE525" s="54"/>
      <c r="AH525" s="53"/>
      <c r="AI525" s="54"/>
      <c r="AJ525" s="54"/>
      <c r="AK525" s="54"/>
      <c r="AL525" s="57"/>
    </row>
    <row r="526" spans="2:38" ht="13">
      <c r="B526" s="45"/>
      <c r="F526" s="53"/>
      <c r="G526" s="54"/>
      <c r="J526" s="53"/>
      <c r="K526" s="54"/>
      <c r="N526" s="53"/>
      <c r="O526" s="54"/>
      <c r="P526" s="55"/>
      <c r="R526" s="53"/>
      <c r="S526" s="45"/>
      <c r="T526" s="45"/>
      <c r="U526" s="54"/>
      <c r="V526" s="54"/>
      <c r="Y526" s="53"/>
      <c r="AA526" s="54"/>
      <c r="AD526" s="53"/>
      <c r="AE526" s="54"/>
      <c r="AH526" s="53"/>
      <c r="AI526" s="54"/>
      <c r="AJ526" s="54"/>
      <c r="AK526" s="54"/>
      <c r="AL526" s="57"/>
    </row>
    <row r="527" spans="2:38" ht="13">
      <c r="B527" s="45"/>
      <c r="F527" s="53"/>
      <c r="G527" s="54"/>
      <c r="J527" s="53"/>
      <c r="K527" s="54"/>
      <c r="N527" s="53"/>
      <c r="O527" s="54"/>
      <c r="P527" s="55"/>
      <c r="R527" s="53"/>
      <c r="S527" s="45"/>
      <c r="T527" s="45"/>
      <c r="U527" s="54"/>
      <c r="V527" s="54"/>
      <c r="Y527" s="53"/>
      <c r="AA527" s="54"/>
      <c r="AD527" s="53"/>
      <c r="AE527" s="54"/>
      <c r="AH527" s="53"/>
      <c r="AI527" s="54"/>
      <c r="AJ527" s="54"/>
      <c r="AK527" s="54"/>
      <c r="AL527" s="57"/>
    </row>
    <row r="528" spans="2:38" ht="13">
      <c r="B528" s="45"/>
      <c r="F528" s="53"/>
      <c r="G528" s="54"/>
      <c r="J528" s="53"/>
      <c r="K528" s="54"/>
      <c r="N528" s="53"/>
      <c r="O528" s="54"/>
      <c r="P528" s="55"/>
      <c r="R528" s="53"/>
      <c r="S528" s="45"/>
      <c r="T528" s="45"/>
      <c r="U528" s="54"/>
      <c r="V528" s="54"/>
      <c r="Y528" s="53"/>
      <c r="AA528" s="54"/>
      <c r="AD528" s="53"/>
      <c r="AE528" s="54"/>
      <c r="AH528" s="53"/>
      <c r="AI528" s="54"/>
      <c r="AJ528" s="54"/>
      <c r="AK528" s="54"/>
      <c r="AL528" s="57"/>
    </row>
    <row r="529" spans="2:38" ht="13">
      <c r="B529" s="45"/>
      <c r="F529" s="53"/>
      <c r="G529" s="54"/>
      <c r="J529" s="53"/>
      <c r="K529" s="54"/>
      <c r="N529" s="53"/>
      <c r="O529" s="54"/>
      <c r="P529" s="55"/>
      <c r="R529" s="53"/>
      <c r="S529" s="45"/>
      <c r="T529" s="45"/>
      <c r="U529" s="54"/>
      <c r="V529" s="54"/>
      <c r="Y529" s="53"/>
      <c r="AA529" s="54"/>
      <c r="AD529" s="53"/>
      <c r="AE529" s="54"/>
      <c r="AH529" s="53"/>
      <c r="AI529" s="54"/>
      <c r="AJ529" s="54"/>
      <c r="AK529" s="54"/>
      <c r="AL529" s="57"/>
    </row>
    <row r="530" spans="2:38" ht="13">
      <c r="B530" s="45"/>
      <c r="F530" s="53"/>
      <c r="G530" s="54"/>
      <c r="J530" s="53"/>
      <c r="K530" s="54"/>
      <c r="N530" s="53"/>
      <c r="O530" s="54"/>
      <c r="P530" s="55"/>
      <c r="R530" s="53"/>
      <c r="S530" s="45"/>
      <c r="T530" s="45"/>
      <c r="U530" s="54"/>
      <c r="V530" s="54"/>
      <c r="Y530" s="53"/>
      <c r="AA530" s="54"/>
      <c r="AD530" s="53"/>
      <c r="AE530" s="54"/>
      <c r="AH530" s="53"/>
      <c r="AI530" s="54"/>
      <c r="AJ530" s="54"/>
      <c r="AK530" s="54"/>
      <c r="AL530" s="57"/>
    </row>
    <row r="531" spans="2:38" ht="13">
      <c r="B531" s="45"/>
      <c r="F531" s="53"/>
      <c r="G531" s="54"/>
      <c r="J531" s="53"/>
      <c r="K531" s="54"/>
      <c r="N531" s="53"/>
      <c r="O531" s="54"/>
      <c r="P531" s="55"/>
      <c r="R531" s="53"/>
      <c r="S531" s="45"/>
      <c r="T531" s="45"/>
      <c r="U531" s="54"/>
      <c r="V531" s="54"/>
      <c r="Y531" s="53"/>
      <c r="AA531" s="54"/>
      <c r="AD531" s="53"/>
      <c r="AE531" s="54"/>
      <c r="AH531" s="53"/>
      <c r="AI531" s="54"/>
      <c r="AJ531" s="54"/>
      <c r="AK531" s="54"/>
      <c r="AL531" s="57"/>
    </row>
    <row r="532" spans="2:38" ht="13">
      <c r="B532" s="45"/>
      <c r="F532" s="53"/>
      <c r="G532" s="54"/>
      <c r="J532" s="53"/>
      <c r="K532" s="54"/>
      <c r="N532" s="53"/>
      <c r="O532" s="54"/>
      <c r="P532" s="55"/>
      <c r="R532" s="53"/>
      <c r="S532" s="45"/>
      <c r="T532" s="45"/>
      <c r="U532" s="54"/>
      <c r="V532" s="54"/>
      <c r="Y532" s="53"/>
      <c r="AA532" s="54"/>
      <c r="AD532" s="53"/>
      <c r="AE532" s="54"/>
      <c r="AH532" s="53"/>
      <c r="AI532" s="54"/>
      <c r="AJ532" s="54"/>
      <c r="AK532" s="54"/>
      <c r="AL532" s="57"/>
    </row>
    <row r="533" spans="2:38" ht="13">
      <c r="B533" s="45"/>
      <c r="F533" s="53"/>
      <c r="G533" s="54"/>
      <c r="J533" s="53"/>
      <c r="K533" s="54"/>
      <c r="N533" s="53"/>
      <c r="O533" s="54"/>
      <c r="P533" s="55"/>
      <c r="R533" s="53"/>
      <c r="S533" s="45"/>
      <c r="T533" s="45"/>
      <c r="U533" s="54"/>
      <c r="V533" s="54"/>
      <c r="Y533" s="53"/>
      <c r="AA533" s="54"/>
      <c r="AD533" s="53"/>
      <c r="AE533" s="54"/>
      <c r="AH533" s="53"/>
      <c r="AI533" s="54"/>
      <c r="AJ533" s="54"/>
      <c r="AK533" s="54"/>
      <c r="AL533" s="57"/>
    </row>
    <row r="534" spans="2:38" ht="13">
      <c r="B534" s="45"/>
      <c r="F534" s="53"/>
      <c r="G534" s="54"/>
      <c r="J534" s="53"/>
      <c r="K534" s="54"/>
      <c r="N534" s="53"/>
      <c r="O534" s="54"/>
      <c r="P534" s="55"/>
      <c r="R534" s="53"/>
      <c r="S534" s="45"/>
      <c r="T534" s="45"/>
      <c r="U534" s="54"/>
      <c r="V534" s="54"/>
      <c r="Y534" s="53"/>
      <c r="AA534" s="54"/>
      <c r="AD534" s="53"/>
      <c r="AE534" s="54"/>
      <c r="AH534" s="53"/>
      <c r="AI534" s="54"/>
      <c r="AJ534" s="54"/>
      <c r="AK534" s="54"/>
      <c r="AL534" s="57"/>
    </row>
    <row r="535" spans="2:38" ht="13">
      <c r="B535" s="45"/>
      <c r="F535" s="53"/>
      <c r="G535" s="54"/>
      <c r="J535" s="53"/>
      <c r="K535" s="54"/>
      <c r="N535" s="53"/>
      <c r="O535" s="54"/>
      <c r="P535" s="55"/>
      <c r="R535" s="53"/>
      <c r="S535" s="45"/>
      <c r="T535" s="45"/>
      <c r="U535" s="54"/>
      <c r="V535" s="54"/>
      <c r="Y535" s="53"/>
      <c r="AA535" s="54"/>
      <c r="AD535" s="53"/>
      <c r="AE535" s="54"/>
      <c r="AH535" s="53"/>
      <c r="AI535" s="54"/>
      <c r="AJ535" s="54"/>
      <c r="AK535" s="54"/>
      <c r="AL535" s="57"/>
    </row>
    <row r="536" spans="2:38" ht="13">
      <c r="B536" s="45"/>
      <c r="F536" s="53"/>
      <c r="G536" s="54"/>
      <c r="J536" s="53"/>
      <c r="K536" s="54"/>
      <c r="N536" s="53"/>
      <c r="O536" s="54"/>
      <c r="P536" s="55"/>
      <c r="R536" s="53"/>
      <c r="S536" s="45"/>
      <c r="T536" s="45"/>
      <c r="U536" s="54"/>
      <c r="V536" s="54"/>
      <c r="Y536" s="53"/>
      <c r="AA536" s="54"/>
      <c r="AD536" s="53"/>
      <c r="AE536" s="54"/>
      <c r="AH536" s="53"/>
      <c r="AI536" s="54"/>
      <c r="AJ536" s="54"/>
      <c r="AK536" s="54"/>
      <c r="AL536" s="57"/>
    </row>
    <row r="537" spans="2:38" ht="13">
      <c r="B537" s="45"/>
      <c r="F537" s="53"/>
      <c r="G537" s="54"/>
      <c r="J537" s="53"/>
      <c r="K537" s="54"/>
      <c r="N537" s="53"/>
      <c r="O537" s="54"/>
      <c r="P537" s="55"/>
      <c r="R537" s="53"/>
      <c r="S537" s="45"/>
      <c r="T537" s="45"/>
      <c r="U537" s="54"/>
      <c r="V537" s="54"/>
      <c r="Y537" s="53"/>
      <c r="AA537" s="54"/>
      <c r="AD537" s="53"/>
      <c r="AE537" s="54"/>
      <c r="AH537" s="53"/>
      <c r="AI537" s="54"/>
      <c r="AJ537" s="54"/>
      <c r="AK537" s="54"/>
      <c r="AL537" s="57"/>
    </row>
    <row r="538" spans="2:38" ht="13">
      <c r="B538" s="45"/>
      <c r="F538" s="53"/>
      <c r="G538" s="54"/>
      <c r="J538" s="53"/>
      <c r="K538" s="54"/>
      <c r="N538" s="53"/>
      <c r="O538" s="54"/>
      <c r="P538" s="55"/>
      <c r="R538" s="53"/>
      <c r="S538" s="45"/>
      <c r="T538" s="45"/>
      <c r="U538" s="54"/>
      <c r="V538" s="54"/>
      <c r="Y538" s="53"/>
      <c r="AA538" s="54"/>
      <c r="AD538" s="53"/>
      <c r="AE538" s="54"/>
      <c r="AH538" s="53"/>
      <c r="AI538" s="54"/>
      <c r="AJ538" s="54"/>
      <c r="AK538" s="54"/>
      <c r="AL538" s="57"/>
    </row>
    <row r="539" spans="2:38" ht="13">
      <c r="B539" s="45"/>
      <c r="F539" s="53"/>
      <c r="G539" s="54"/>
      <c r="J539" s="53"/>
      <c r="K539" s="54"/>
      <c r="N539" s="53"/>
      <c r="O539" s="54"/>
      <c r="P539" s="55"/>
      <c r="R539" s="53"/>
      <c r="S539" s="45"/>
      <c r="T539" s="45"/>
      <c r="U539" s="54"/>
      <c r="V539" s="54"/>
      <c r="Y539" s="53"/>
      <c r="AA539" s="54"/>
      <c r="AD539" s="53"/>
      <c r="AE539" s="54"/>
      <c r="AH539" s="53"/>
      <c r="AI539" s="54"/>
      <c r="AJ539" s="54"/>
      <c r="AK539" s="54"/>
      <c r="AL539" s="57"/>
    </row>
    <row r="540" spans="2:38" ht="13">
      <c r="B540" s="45"/>
      <c r="F540" s="53"/>
      <c r="G540" s="54"/>
      <c r="J540" s="53"/>
      <c r="K540" s="54"/>
      <c r="N540" s="53"/>
      <c r="O540" s="54"/>
      <c r="P540" s="55"/>
      <c r="R540" s="53"/>
      <c r="S540" s="45"/>
      <c r="T540" s="45"/>
      <c r="U540" s="54"/>
      <c r="V540" s="54"/>
      <c r="Y540" s="53"/>
      <c r="AA540" s="54"/>
      <c r="AD540" s="53"/>
      <c r="AE540" s="54"/>
      <c r="AH540" s="53"/>
      <c r="AI540" s="54"/>
      <c r="AJ540" s="54"/>
      <c r="AK540" s="54"/>
      <c r="AL540" s="57"/>
    </row>
    <row r="541" spans="2:38" ht="13">
      <c r="B541" s="45"/>
      <c r="F541" s="53"/>
      <c r="G541" s="54"/>
      <c r="J541" s="53"/>
      <c r="K541" s="54"/>
      <c r="N541" s="53"/>
      <c r="O541" s="54"/>
      <c r="P541" s="55"/>
      <c r="R541" s="53"/>
      <c r="S541" s="45"/>
      <c r="T541" s="45"/>
      <c r="U541" s="54"/>
      <c r="V541" s="54"/>
      <c r="Y541" s="53"/>
      <c r="AA541" s="54"/>
      <c r="AD541" s="53"/>
      <c r="AE541" s="54"/>
      <c r="AH541" s="53"/>
      <c r="AI541" s="54"/>
      <c r="AJ541" s="54"/>
      <c r="AK541" s="54"/>
      <c r="AL541" s="57"/>
    </row>
    <row r="542" spans="2:38" ht="13">
      <c r="B542" s="45"/>
      <c r="F542" s="53"/>
      <c r="G542" s="54"/>
      <c r="J542" s="53"/>
      <c r="K542" s="54"/>
      <c r="N542" s="53"/>
      <c r="O542" s="54"/>
      <c r="P542" s="55"/>
      <c r="R542" s="53"/>
      <c r="S542" s="45"/>
      <c r="T542" s="45"/>
      <c r="U542" s="54"/>
      <c r="V542" s="54"/>
      <c r="Y542" s="53"/>
      <c r="AA542" s="54"/>
      <c r="AD542" s="53"/>
      <c r="AE542" s="54"/>
      <c r="AH542" s="53"/>
      <c r="AI542" s="54"/>
      <c r="AJ542" s="54"/>
      <c r="AK542" s="54"/>
      <c r="AL542" s="57"/>
    </row>
    <row r="543" spans="2:38" ht="13">
      <c r="B543" s="45"/>
      <c r="F543" s="53"/>
      <c r="G543" s="54"/>
      <c r="J543" s="53"/>
      <c r="K543" s="54"/>
      <c r="N543" s="53"/>
      <c r="O543" s="54"/>
      <c r="P543" s="55"/>
      <c r="R543" s="53"/>
      <c r="S543" s="45"/>
      <c r="T543" s="45"/>
      <c r="U543" s="54"/>
      <c r="V543" s="54"/>
      <c r="Y543" s="53"/>
      <c r="AA543" s="54"/>
      <c r="AD543" s="53"/>
      <c r="AE543" s="54"/>
      <c r="AH543" s="53"/>
      <c r="AI543" s="54"/>
      <c r="AJ543" s="54"/>
      <c r="AK543" s="54"/>
      <c r="AL543" s="57"/>
    </row>
    <row r="544" spans="2:38" ht="13">
      <c r="B544" s="45"/>
      <c r="F544" s="53"/>
      <c r="G544" s="54"/>
      <c r="J544" s="53"/>
      <c r="K544" s="54"/>
      <c r="N544" s="53"/>
      <c r="O544" s="54"/>
      <c r="P544" s="55"/>
      <c r="R544" s="53"/>
      <c r="S544" s="45"/>
      <c r="T544" s="45"/>
      <c r="U544" s="54"/>
      <c r="V544" s="54"/>
      <c r="Y544" s="53"/>
      <c r="AA544" s="54"/>
      <c r="AD544" s="53"/>
      <c r="AE544" s="54"/>
      <c r="AH544" s="53"/>
      <c r="AI544" s="54"/>
      <c r="AJ544" s="54"/>
      <c r="AK544" s="54"/>
      <c r="AL544" s="57"/>
    </row>
    <row r="545" spans="2:38" ht="13">
      <c r="B545" s="45"/>
      <c r="F545" s="53"/>
      <c r="G545" s="54"/>
      <c r="J545" s="53"/>
      <c r="K545" s="54"/>
      <c r="N545" s="53"/>
      <c r="O545" s="54"/>
      <c r="P545" s="55"/>
      <c r="R545" s="53"/>
      <c r="S545" s="45"/>
      <c r="T545" s="45"/>
      <c r="U545" s="54"/>
      <c r="V545" s="54"/>
      <c r="Y545" s="53"/>
      <c r="AA545" s="54"/>
      <c r="AD545" s="53"/>
      <c r="AE545" s="54"/>
      <c r="AH545" s="53"/>
      <c r="AI545" s="54"/>
      <c r="AJ545" s="54"/>
      <c r="AK545" s="54"/>
      <c r="AL545" s="57"/>
    </row>
    <row r="546" spans="2:38" ht="13">
      <c r="B546" s="45"/>
      <c r="F546" s="53"/>
      <c r="G546" s="54"/>
      <c r="J546" s="53"/>
      <c r="K546" s="54"/>
      <c r="N546" s="53"/>
      <c r="O546" s="54"/>
      <c r="P546" s="55"/>
      <c r="R546" s="53"/>
      <c r="S546" s="45"/>
      <c r="T546" s="45"/>
      <c r="U546" s="54"/>
      <c r="V546" s="54"/>
      <c r="Y546" s="53"/>
      <c r="AA546" s="54"/>
      <c r="AD546" s="53"/>
      <c r="AE546" s="54"/>
      <c r="AH546" s="53"/>
      <c r="AI546" s="54"/>
      <c r="AJ546" s="54"/>
      <c r="AK546" s="54"/>
      <c r="AL546" s="57"/>
    </row>
    <row r="547" spans="2:38" ht="13">
      <c r="B547" s="45"/>
      <c r="F547" s="53"/>
      <c r="G547" s="54"/>
      <c r="J547" s="53"/>
      <c r="K547" s="54"/>
      <c r="N547" s="53"/>
      <c r="O547" s="54"/>
      <c r="P547" s="55"/>
      <c r="R547" s="53"/>
      <c r="S547" s="45"/>
      <c r="T547" s="45"/>
      <c r="U547" s="54"/>
      <c r="V547" s="54"/>
      <c r="Y547" s="53"/>
      <c r="AA547" s="54"/>
      <c r="AD547" s="53"/>
      <c r="AE547" s="54"/>
      <c r="AH547" s="53"/>
      <c r="AI547" s="54"/>
      <c r="AJ547" s="54"/>
      <c r="AK547" s="54"/>
      <c r="AL547" s="57"/>
    </row>
    <row r="548" spans="2:38" ht="13">
      <c r="B548" s="45"/>
      <c r="F548" s="53"/>
      <c r="G548" s="54"/>
      <c r="J548" s="53"/>
      <c r="K548" s="54"/>
      <c r="N548" s="53"/>
      <c r="O548" s="54"/>
      <c r="P548" s="55"/>
      <c r="R548" s="53"/>
      <c r="S548" s="45"/>
      <c r="T548" s="45"/>
      <c r="U548" s="54"/>
      <c r="V548" s="54"/>
      <c r="Y548" s="53"/>
      <c r="AA548" s="54"/>
      <c r="AD548" s="53"/>
      <c r="AE548" s="54"/>
      <c r="AH548" s="53"/>
      <c r="AI548" s="54"/>
      <c r="AJ548" s="54"/>
      <c r="AK548" s="54"/>
      <c r="AL548" s="57"/>
    </row>
    <row r="549" spans="2:38" ht="13">
      <c r="B549" s="45"/>
      <c r="F549" s="53"/>
      <c r="G549" s="54"/>
      <c r="J549" s="53"/>
      <c r="K549" s="54"/>
      <c r="N549" s="53"/>
      <c r="O549" s="54"/>
      <c r="P549" s="55"/>
      <c r="R549" s="53"/>
      <c r="S549" s="45"/>
      <c r="T549" s="45"/>
      <c r="U549" s="54"/>
      <c r="V549" s="54"/>
      <c r="Y549" s="53"/>
      <c r="AA549" s="54"/>
      <c r="AD549" s="53"/>
      <c r="AE549" s="54"/>
      <c r="AH549" s="53"/>
      <c r="AI549" s="54"/>
      <c r="AJ549" s="54"/>
      <c r="AK549" s="54"/>
      <c r="AL549" s="57"/>
    </row>
    <row r="550" spans="2:38" ht="13">
      <c r="B550" s="45"/>
      <c r="F550" s="53"/>
      <c r="G550" s="54"/>
      <c r="J550" s="53"/>
      <c r="K550" s="54"/>
      <c r="N550" s="53"/>
      <c r="O550" s="54"/>
      <c r="P550" s="55"/>
      <c r="R550" s="53"/>
      <c r="S550" s="45"/>
      <c r="T550" s="45"/>
      <c r="U550" s="54"/>
      <c r="V550" s="54"/>
      <c r="Y550" s="53"/>
      <c r="AA550" s="54"/>
      <c r="AD550" s="53"/>
      <c r="AE550" s="54"/>
      <c r="AH550" s="53"/>
      <c r="AI550" s="54"/>
      <c r="AJ550" s="54"/>
      <c r="AK550" s="54"/>
      <c r="AL550" s="57"/>
    </row>
    <row r="551" spans="2:38" ht="13">
      <c r="B551" s="45"/>
      <c r="F551" s="53"/>
      <c r="G551" s="54"/>
      <c r="J551" s="53"/>
      <c r="K551" s="54"/>
      <c r="N551" s="53"/>
      <c r="O551" s="54"/>
      <c r="P551" s="55"/>
      <c r="R551" s="53"/>
      <c r="S551" s="45"/>
      <c r="T551" s="45"/>
      <c r="U551" s="54"/>
      <c r="V551" s="54"/>
      <c r="Y551" s="53"/>
      <c r="AA551" s="54"/>
      <c r="AD551" s="53"/>
      <c r="AE551" s="54"/>
      <c r="AH551" s="53"/>
      <c r="AI551" s="54"/>
      <c r="AJ551" s="54"/>
      <c r="AK551" s="54"/>
      <c r="AL551" s="57"/>
    </row>
    <row r="552" spans="2:38" ht="13">
      <c r="B552" s="45"/>
      <c r="F552" s="53"/>
      <c r="G552" s="54"/>
      <c r="J552" s="53"/>
      <c r="K552" s="54"/>
      <c r="N552" s="53"/>
      <c r="O552" s="54"/>
      <c r="P552" s="55"/>
      <c r="R552" s="53"/>
      <c r="S552" s="45"/>
      <c r="T552" s="45"/>
      <c r="U552" s="54"/>
      <c r="V552" s="54"/>
      <c r="Y552" s="53"/>
      <c r="AA552" s="54"/>
      <c r="AD552" s="53"/>
      <c r="AE552" s="54"/>
      <c r="AH552" s="53"/>
      <c r="AI552" s="54"/>
      <c r="AJ552" s="54"/>
      <c r="AK552" s="54"/>
      <c r="AL552" s="57"/>
    </row>
    <row r="553" spans="2:38" ht="13">
      <c r="B553" s="45"/>
      <c r="F553" s="53"/>
      <c r="G553" s="54"/>
      <c r="J553" s="53"/>
      <c r="K553" s="54"/>
      <c r="N553" s="53"/>
      <c r="O553" s="54"/>
      <c r="P553" s="55"/>
      <c r="R553" s="53"/>
      <c r="S553" s="45"/>
      <c r="T553" s="45"/>
      <c r="U553" s="54"/>
      <c r="V553" s="54"/>
      <c r="Y553" s="53"/>
      <c r="AA553" s="54"/>
      <c r="AD553" s="53"/>
      <c r="AE553" s="54"/>
      <c r="AH553" s="53"/>
      <c r="AI553" s="54"/>
      <c r="AJ553" s="54"/>
      <c r="AK553" s="54"/>
      <c r="AL553" s="57"/>
    </row>
    <row r="554" spans="2:38" ht="13">
      <c r="B554" s="45"/>
      <c r="F554" s="53"/>
      <c r="G554" s="54"/>
      <c r="J554" s="53"/>
      <c r="K554" s="54"/>
      <c r="N554" s="53"/>
      <c r="O554" s="54"/>
      <c r="P554" s="55"/>
      <c r="R554" s="53"/>
      <c r="S554" s="45"/>
      <c r="T554" s="45"/>
      <c r="U554" s="54"/>
      <c r="V554" s="54"/>
      <c r="Y554" s="53"/>
      <c r="AA554" s="54"/>
      <c r="AD554" s="53"/>
      <c r="AE554" s="54"/>
      <c r="AH554" s="53"/>
      <c r="AI554" s="54"/>
      <c r="AJ554" s="54"/>
      <c r="AK554" s="54"/>
      <c r="AL554" s="57"/>
    </row>
    <row r="555" spans="2:38" ht="13">
      <c r="B555" s="45"/>
      <c r="F555" s="53"/>
      <c r="G555" s="54"/>
      <c r="J555" s="53"/>
      <c r="K555" s="54"/>
      <c r="N555" s="53"/>
      <c r="O555" s="54"/>
      <c r="P555" s="55"/>
      <c r="R555" s="53"/>
      <c r="S555" s="45"/>
      <c r="T555" s="45"/>
      <c r="U555" s="54"/>
      <c r="V555" s="54"/>
      <c r="Y555" s="53"/>
      <c r="AA555" s="54"/>
      <c r="AD555" s="53"/>
      <c r="AE555" s="54"/>
      <c r="AH555" s="53"/>
      <c r="AI555" s="54"/>
      <c r="AJ555" s="54"/>
      <c r="AK555" s="54"/>
      <c r="AL555" s="57"/>
    </row>
    <row r="556" spans="2:38" ht="13">
      <c r="B556" s="45"/>
      <c r="F556" s="53"/>
      <c r="G556" s="54"/>
      <c r="J556" s="53"/>
      <c r="K556" s="54"/>
      <c r="N556" s="53"/>
      <c r="O556" s="54"/>
      <c r="P556" s="55"/>
      <c r="R556" s="53"/>
      <c r="S556" s="45"/>
      <c r="T556" s="45"/>
      <c r="U556" s="54"/>
      <c r="V556" s="54"/>
      <c r="Y556" s="53"/>
      <c r="AA556" s="54"/>
      <c r="AD556" s="53"/>
      <c r="AE556" s="54"/>
      <c r="AH556" s="53"/>
      <c r="AI556" s="54"/>
      <c r="AJ556" s="54"/>
      <c r="AK556" s="54"/>
      <c r="AL556" s="57"/>
    </row>
    <row r="557" spans="2:38" ht="13">
      <c r="B557" s="45"/>
      <c r="F557" s="53"/>
      <c r="G557" s="54"/>
      <c r="J557" s="53"/>
      <c r="K557" s="54"/>
      <c r="N557" s="53"/>
      <c r="O557" s="54"/>
      <c r="P557" s="55"/>
      <c r="R557" s="53"/>
      <c r="S557" s="45"/>
      <c r="T557" s="45"/>
      <c r="U557" s="54"/>
      <c r="V557" s="54"/>
      <c r="Y557" s="53"/>
      <c r="AA557" s="54"/>
      <c r="AD557" s="53"/>
      <c r="AE557" s="54"/>
      <c r="AH557" s="53"/>
      <c r="AI557" s="54"/>
      <c r="AJ557" s="54"/>
      <c r="AK557" s="54"/>
      <c r="AL557" s="57"/>
    </row>
    <row r="558" spans="2:38" ht="13">
      <c r="B558" s="45"/>
      <c r="F558" s="53"/>
      <c r="G558" s="54"/>
      <c r="J558" s="53"/>
      <c r="K558" s="54"/>
      <c r="N558" s="53"/>
      <c r="O558" s="54"/>
      <c r="P558" s="55"/>
      <c r="R558" s="53"/>
      <c r="S558" s="45"/>
      <c r="T558" s="45"/>
      <c r="U558" s="54"/>
      <c r="V558" s="54"/>
      <c r="Y558" s="53"/>
      <c r="AA558" s="54"/>
      <c r="AD558" s="53"/>
      <c r="AE558" s="54"/>
      <c r="AH558" s="53"/>
      <c r="AI558" s="54"/>
      <c r="AJ558" s="54"/>
      <c r="AK558" s="54"/>
      <c r="AL558" s="57"/>
    </row>
    <row r="559" spans="2:38" ht="13">
      <c r="B559" s="45"/>
      <c r="F559" s="53"/>
      <c r="G559" s="54"/>
      <c r="J559" s="53"/>
      <c r="K559" s="54"/>
      <c r="N559" s="53"/>
      <c r="O559" s="54"/>
      <c r="P559" s="55"/>
      <c r="R559" s="53"/>
      <c r="S559" s="45"/>
      <c r="T559" s="45"/>
      <c r="U559" s="54"/>
      <c r="V559" s="54"/>
      <c r="Y559" s="53"/>
      <c r="AA559" s="54"/>
      <c r="AD559" s="53"/>
      <c r="AE559" s="54"/>
      <c r="AH559" s="53"/>
      <c r="AI559" s="54"/>
      <c r="AJ559" s="54"/>
      <c r="AK559" s="54"/>
      <c r="AL559" s="57"/>
    </row>
    <row r="560" spans="2:38" ht="13">
      <c r="B560" s="45"/>
      <c r="F560" s="53"/>
      <c r="G560" s="54"/>
      <c r="J560" s="53"/>
      <c r="K560" s="54"/>
      <c r="N560" s="53"/>
      <c r="O560" s="54"/>
      <c r="P560" s="55"/>
      <c r="R560" s="53"/>
      <c r="S560" s="45"/>
      <c r="T560" s="45"/>
      <c r="U560" s="54"/>
      <c r="V560" s="54"/>
      <c r="Y560" s="53"/>
      <c r="AA560" s="54"/>
      <c r="AD560" s="53"/>
      <c r="AE560" s="54"/>
      <c r="AH560" s="53"/>
      <c r="AI560" s="54"/>
      <c r="AJ560" s="54"/>
      <c r="AK560" s="54"/>
      <c r="AL560" s="57"/>
    </row>
    <row r="561" spans="2:38" ht="13">
      <c r="B561" s="45"/>
      <c r="F561" s="53"/>
      <c r="G561" s="54"/>
      <c r="J561" s="53"/>
      <c r="K561" s="54"/>
      <c r="N561" s="53"/>
      <c r="O561" s="54"/>
      <c r="P561" s="55"/>
      <c r="R561" s="53"/>
      <c r="S561" s="45"/>
      <c r="T561" s="45"/>
      <c r="U561" s="54"/>
      <c r="V561" s="54"/>
      <c r="Y561" s="53"/>
      <c r="AA561" s="54"/>
      <c r="AD561" s="53"/>
      <c r="AE561" s="54"/>
      <c r="AH561" s="53"/>
      <c r="AI561" s="54"/>
      <c r="AJ561" s="54"/>
      <c r="AK561" s="54"/>
      <c r="AL561" s="57"/>
    </row>
    <row r="562" spans="2:38" ht="13">
      <c r="B562" s="45"/>
      <c r="F562" s="53"/>
      <c r="G562" s="54"/>
      <c r="J562" s="53"/>
      <c r="K562" s="54"/>
      <c r="N562" s="53"/>
      <c r="O562" s="54"/>
      <c r="P562" s="55"/>
      <c r="R562" s="53"/>
      <c r="S562" s="45"/>
      <c r="T562" s="45"/>
      <c r="U562" s="54"/>
      <c r="V562" s="54"/>
      <c r="Y562" s="53"/>
      <c r="AA562" s="54"/>
      <c r="AD562" s="53"/>
      <c r="AE562" s="54"/>
      <c r="AH562" s="53"/>
      <c r="AI562" s="54"/>
      <c r="AJ562" s="54"/>
      <c r="AK562" s="54"/>
      <c r="AL562" s="57"/>
    </row>
    <row r="563" spans="2:38" ht="13">
      <c r="B563" s="45"/>
      <c r="F563" s="53"/>
      <c r="G563" s="54"/>
      <c r="J563" s="53"/>
      <c r="K563" s="54"/>
      <c r="N563" s="53"/>
      <c r="O563" s="54"/>
      <c r="P563" s="55"/>
      <c r="R563" s="53"/>
      <c r="S563" s="45"/>
      <c r="T563" s="45"/>
      <c r="U563" s="54"/>
      <c r="V563" s="54"/>
      <c r="Y563" s="53"/>
      <c r="AA563" s="54"/>
      <c r="AD563" s="53"/>
      <c r="AE563" s="54"/>
      <c r="AH563" s="53"/>
      <c r="AI563" s="54"/>
      <c r="AJ563" s="54"/>
      <c r="AK563" s="54"/>
      <c r="AL563" s="57"/>
    </row>
    <row r="564" spans="2:38" ht="13">
      <c r="B564" s="45"/>
      <c r="F564" s="53"/>
      <c r="G564" s="54"/>
      <c r="J564" s="53"/>
      <c r="K564" s="54"/>
      <c r="N564" s="53"/>
      <c r="O564" s="54"/>
      <c r="P564" s="55"/>
      <c r="R564" s="53"/>
      <c r="S564" s="45"/>
      <c r="T564" s="45"/>
      <c r="U564" s="54"/>
      <c r="V564" s="54"/>
      <c r="Y564" s="53"/>
      <c r="AA564" s="54"/>
      <c r="AD564" s="53"/>
      <c r="AE564" s="54"/>
      <c r="AH564" s="53"/>
      <c r="AI564" s="54"/>
      <c r="AJ564" s="54"/>
      <c r="AK564" s="54"/>
      <c r="AL564" s="57"/>
    </row>
    <row r="565" spans="2:38" ht="13">
      <c r="B565" s="45"/>
      <c r="F565" s="53"/>
      <c r="G565" s="54"/>
      <c r="J565" s="53"/>
      <c r="K565" s="54"/>
      <c r="N565" s="53"/>
      <c r="O565" s="54"/>
      <c r="P565" s="55"/>
      <c r="R565" s="53"/>
      <c r="S565" s="45"/>
      <c r="T565" s="45"/>
      <c r="U565" s="54"/>
      <c r="V565" s="54"/>
      <c r="Y565" s="53"/>
      <c r="AA565" s="54"/>
      <c r="AD565" s="53"/>
      <c r="AE565" s="54"/>
      <c r="AH565" s="53"/>
      <c r="AI565" s="54"/>
      <c r="AJ565" s="54"/>
      <c r="AK565" s="54"/>
      <c r="AL565" s="57"/>
    </row>
    <row r="566" spans="2:38" ht="13">
      <c r="B566" s="45"/>
      <c r="F566" s="53"/>
      <c r="G566" s="54"/>
      <c r="J566" s="53"/>
      <c r="K566" s="54"/>
      <c r="N566" s="53"/>
      <c r="O566" s="54"/>
      <c r="P566" s="55"/>
      <c r="R566" s="53"/>
      <c r="S566" s="45"/>
      <c r="T566" s="45"/>
      <c r="U566" s="54"/>
      <c r="V566" s="54"/>
      <c r="Y566" s="53"/>
      <c r="AA566" s="54"/>
      <c r="AD566" s="53"/>
      <c r="AE566" s="54"/>
      <c r="AH566" s="53"/>
      <c r="AI566" s="54"/>
      <c r="AJ566" s="54"/>
      <c r="AK566" s="54"/>
      <c r="AL566" s="57"/>
    </row>
    <row r="567" spans="2:38" ht="13">
      <c r="B567" s="45"/>
      <c r="F567" s="53"/>
      <c r="G567" s="54"/>
      <c r="J567" s="53"/>
      <c r="K567" s="54"/>
      <c r="N567" s="53"/>
      <c r="O567" s="54"/>
      <c r="P567" s="55"/>
      <c r="R567" s="53"/>
      <c r="S567" s="45"/>
      <c r="T567" s="45"/>
      <c r="U567" s="54"/>
      <c r="V567" s="54"/>
      <c r="Y567" s="53"/>
      <c r="AA567" s="54"/>
      <c r="AD567" s="53"/>
      <c r="AE567" s="54"/>
      <c r="AH567" s="53"/>
      <c r="AI567" s="54"/>
      <c r="AJ567" s="54"/>
      <c r="AK567" s="54"/>
      <c r="AL567" s="57"/>
    </row>
    <row r="568" spans="2:38" ht="13">
      <c r="B568" s="45"/>
      <c r="F568" s="53"/>
      <c r="G568" s="54"/>
      <c r="J568" s="53"/>
      <c r="K568" s="54"/>
      <c r="N568" s="53"/>
      <c r="O568" s="54"/>
      <c r="P568" s="55"/>
      <c r="R568" s="53"/>
      <c r="S568" s="45"/>
      <c r="T568" s="45"/>
      <c r="U568" s="54"/>
      <c r="V568" s="54"/>
      <c r="Y568" s="53"/>
      <c r="AA568" s="54"/>
      <c r="AD568" s="53"/>
      <c r="AE568" s="54"/>
      <c r="AH568" s="53"/>
      <c r="AI568" s="54"/>
      <c r="AJ568" s="54"/>
      <c r="AK568" s="54"/>
      <c r="AL568" s="57"/>
    </row>
    <row r="569" spans="2:38" ht="13">
      <c r="B569" s="45"/>
      <c r="F569" s="53"/>
      <c r="G569" s="54"/>
      <c r="J569" s="53"/>
      <c r="K569" s="54"/>
      <c r="N569" s="53"/>
      <c r="O569" s="54"/>
      <c r="P569" s="55"/>
      <c r="R569" s="53"/>
      <c r="S569" s="45"/>
      <c r="T569" s="45"/>
      <c r="U569" s="54"/>
      <c r="V569" s="54"/>
      <c r="Y569" s="53"/>
      <c r="AA569" s="54"/>
      <c r="AD569" s="53"/>
      <c r="AE569" s="54"/>
      <c r="AH569" s="53"/>
      <c r="AI569" s="54"/>
      <c r="AJ569" s="54"/>
      <c r="AK569" s="54"/>
      <c r="AL569" s="57"/>
    </row>
    <row r="570" spans="2:38" ht="13">
      <c r="B570" s="45"/>
      <c r="F570" s="53"/>
      <c r="G570" s="54"/>
      <c r="J570" s="53"/>
      <c r="K570" s="54"/>
      <c r="N570" s="53"/>
      <c r="O570" s="54"/>
      <c r="P570" s="55"/>
      <c r="R570" s="53"/>
      <c r="S570" s="45"/>
      <c r="T570" s="45"/>
      <c r="U570" s="54"/>
      <c r="V570" s="54"/>
      <c r="Y570" s="53"/>
      <c r="AA570" s="54"/>
      <c r="AD570" s="53"/>
      <c r="AE570" s="54"/>
      <c r="AH570" s="53"/>
      <c r="AI570" s="54"/>
      <c r="AJ570" s="54"/>
      <c r="AK570" s="54"/>
      <c r="AL570" s="57"/>
    </row>
    <row r="571" spans="2:38" ht="13">
      <c r="B571" s="45"/>
      <c r="F571" s="53"/>
      <c r="G571" s="54"/>
      <c r="J571" s="53"/>
      <c r="K571" s="54"/>
      <c r="N571" s="53"/>
      <c r="O571" s="54"/>
      <c r="P571" s="55"/>
      <c r="R571" s="53"/>
      <c r="S571" s="45"/>
      <c r="T571" s="45"/>
      <c r="U571" s="54"/>
      <c r="V571" s="54"/>
      <c r="Y571" s="53"/>
      <c r="AA571" s="54"/>
      <c r="AD571" s="53"/>
      <c r="AE571" s="54"/>
      <c r="AH571" s="53"/>
      <c r="AI571" s="54"/>
      <c r="AJ571" s="54"/>
      <c r="AK571" s="54"/>
      <c r="AL571" s="57"/>
    </row>
    <row r="572" spans="2:38" ht="13">
      <c r="B572" s="45"/>
      <c r="F572" s="53"/>
      <c r="G572" s="54"/>
      <c r="J572" s="53"/>
      <c r="K572" s="54"/>
      <c r="N572" s="53"/>
      <c r="O572" s="54"/>
      <c r="P572" s="55"/>
      <c r="R572" s="53"/>
      <c r="S572" s="45"/>
      <c r="T572" s="45"/>
      <c r="U572" s="54"/>
      <c r="V572" s="54"/>
      <c r="Y572" s="53"/>
      <c r="AA572" s="54"/>
      <c r="AD572" s="53"/>
      <c r="AE572" s="54"/>
      <c r="AH572" s="53"/>
      <c r="AI572" s="54"/>
      <c r="AJ572" s="54"/>
      <c r="AK572" s="54"/>
      <c r="AL572" s="57"/>
    </row>
    <row r="573" spans="2:38" ht="13">
      <c r="B573" s="45"/>
      <c r="F573" s="53"/>
      <c r="G573" s="54"/>
      <c r="J573" s="53"/>
      <c r="K573" s="54"/>
      <c r="N573" s="53"/>
      <c r="O573" s="54"/>
      <c r="P573" s="55"/>
      <c r="R573" s="53"/>
      <c r="S573" s="45"/>
      <c r="T573" s="45"/>
      <c r="U573" s="54"/>
      <c r="V573" s="54"/>
      <c r="Y573" s="53"/>
      <c r="AA573" s="54"/>
      <c r="AD573" s="53"/>
      <c r="AE573" s="54"/>
      <c r="AH573" s="53"/>
      <c r="AI573" s="54"/>
      <c r="AJ573" s="54"/>
      <c r="AK573" s="54"/>
      <c r="AL573" s="57"/>
    </row>
    <row r="574" spans="2:38" ht="13">
      <c r="B574" s="45"/>
      <c r="F574" s="53"/>
      <c r="G574" s="54"/>
      <c r="J574" s="53"/>
      <c r="K574" s="54"/>
      <c r="N574" s="53"/>
      <c r="O574" s="54"/>
      <c r="P574" s="55"/>
      <c r="R574" s="53"/>
      <c r="S574" s="45"/>
      <c r="T574" s="45"/>
      <c r="U574" s="54"/>
      <c r="V574" s="54"/>
      <c r="Y574" s="53"/>
      <c r="AA574" s="54"/>
      <c r="AD574" s="53"/>
      <c r="AE574" s="54"/>
      <c r="AH574" s="53"/>
      <c r="AI574" s="54"/>
      <c r="AJ574" s="54"/>
      <c r="AK574" s="54"/>
      <c r="AL574" s="57"/>
    </row>
    <row r="575" spans="2:38" ht="13">
      <c r="B575" s="45"/>
      <c r="F575" s="53"/>
      <c r="G575" s="54"/>
      <c r="J575" s="53"/>
      <c r="K575" s="54"/>
      <c r="N575" s="53"/>
      <c r="O575" s="54"/>
      <c r="P575" s="55"/>
      <c r="R575" s="53"/>
      <c r="S575" s="45"/>
      <c r="T575" s="45"/>
      <c r="U575" s="54"/>
      <c r="V575" s="54"/>
      <c r="Y575" s="53"/>
      <c r="AA575" s="54"/>
      <c r="AD575" s="53"/>
      <c r="AE575" s="54"/>
      <c r="AH575" s="53"/>
      <c r="AI575" s="54"/>
      <c r="AJ575" s="54"/>
      <c r="AK575" s="54"/>
      <c r="AL575" s="57"/>
    </row>
    <row r="576" spans="2:38" ht="13">
      <c r="B576" s="45"/>
      <c r="F576" s="53"/>
      <c r="G576" s="54"/>
      <c r="J576" s="53"/>
      <c r="K576" s="54"/>
      <c r="N576" s="53"/>
      <c r="O576" s="54"/>
      <c r="P576" s="55"/>
      <c r="R576" s="53"/>
      <c r="S576" s="45"/>
      <c r="T576" s="45"/>
      <c r="U576" s="54"/>
      <c r="V576" s="54"/>
      <c r="Y576" s="53"/>
      <c r="AA576" s="54"/>
      <c r="AD576" s="53"/>
      <c r="AE576" s="54"/>
      <c r="AH576" s="53"/>
      <c r="AI576" s="54"/>
      <c r="AJ576" s="54"/>
      <c r="AK576" s="54"/>
      <c r="AL576" s="57"/>
    </row>
    <row r="577" spans="2:38" ht="13">
      <c r="B577" s="45"/>
      <c r="F577" s="53"/>
      <c r="G577" s="54"/>
      <c r="J577" s="53"/>
      <c r="K577" s="54"/>
      <c r="N577" s="53"/>
      <c r="O577" s="54"/>
      <c r="P577" s="55"/>
      <c r="R577" s="53"/>
      <c r="S577" s="45"/>
      <c r="T577" s="45"/>
      <c r="U577" s="54"/>
      <c r="V577" s="54"/>
      <c r="Y577" s="53"/>
      <c r="AA577" s="54"/>
      <c r="AD577" s="53"/>
      <c r="AE577" s="54"/>
      <c r="AH577" s="53"/>
      <c r="AI577" s="54"/>
      <c r="AJ577" s="54"/>
      <c r="AK577" s="54"/>
      <c r="AL577" s="57"/>
    </row>
    <row r="578" spans="2:38" ht="13">
      <c r="B578" s="45"/>
      <c r="F578" s="53"/>
      <c r="G578" s="54"/>
      <c r="J578" s="53"/>
      <c r="K578" s="54"/>
      <c r="N578" s="53"/>
      <c r="O578" s="54"/>
      <c r="P578" s="55"/>
      <c r="R578" s="53"/>
      <c r="S578" s="45"/>
      <c r="T578" s="45"/>
      <c r="U578" s="54"/>
      <c r="V578" s="54"/>
      <c r="Y578" s="53"/>
      <c r="AA578" s="54"/>
      <c r="AD578" s="53"/>
      <c r="AE578" s="54"/>
      <c r="AH578" s="53"/>
      <c r="AI578" s="54"/>
      <c r="AJ578" s="54"/>
      <c r="AK578" s="54"/>
      <c r="AL578" s="57"/>
    </row>
    <row r="579" spans="2:38" ht="13">
      <c r="B579" s="45"/>
      <c r="F579" s="53"/>
      <c r="G579" s="54"/>
      <c r="J579" s="53"/>
      <c r="K579" s="54"/>
      <c r="N579" s="53"/>
      <c r="O579" s="54"/>
      <c r="P579" s="55"/>
      <c r="R579" s="53"/>
      <c r="S579" s="45"/>
      <c r="T579" s="45"/>
      <c r="U579" s="54"/>
      <c r="V579" s="54"/>
      <c r="Y579" s="53"/>
      <c r="AA579" s="54"/>
      <c r="AD579" s="53"/>
      <c r="AE579" s="54"/>
      <c r="AH579" s="53"/>
      <c r="AI579" s="54"/>
      <c r="AJ579" s="54"/>
      <c r="AK579" s="54"/>
      <c r="AL579" s="57"/>
    </row>
    <row r="580" spans="2:38" ht="13">
      <c r="B580" s="45"/>
      <c r="F580" s="53"/>
      <c r="G580" s="54"/>
      <c r="J580" s="53"/>
      <c r="K580" s="54"/>
      <c r="N580" s="53"/>
      <c r="O580" s="54"/>
      <c r="P580" s="55"/>
      <c r="R580" s="53"/>
      <c r="S580" s="45"/>
      <c r="T580" s="45"/>
      <c r="U580" s="54"/>
      <c r="V580" s="54"/>
      <c r="Y580" s="53"/>
      <c r="AA580" s="54"/>
      <c r="AD580" s="53"/>
      <c r="AE580" s="54"/>
      <c r="AH580" s="53"/>
      <c r="AI580" s="54"/>
      <c r="AJ580" s="54"/>
      <c r="AK580" s="54"/>
      <c r="AL580" s="57"/>
    </row>
    <row r="581" spans="2:38" ht="13">
      <c r="B581" s="45"/>
      <c r="F581" s="53"/>
      <c r="G581" s="54"/>
      <c r="J581" s="53"/>
      <c r="K581" s="54"/>
      <c r="N581" s="53"/>
      <c r="O581" s="54"/>
      <c r="P581" s="55"/>
      <c r="R581" s="53"/>
      <c r="S581" s="45"/>
      <c r="T581" s="45"/>
      <c r="U581" s="54"/>
      <c r="V581" s="54"/>
      <c r="Y581" s="53"/>
      <c r="AA581" s="54"/>
      <c r="AD581" s="53"/>
      <c r="AE581" s="54"/>
      <c r="AH581" s="53"/>
      <c r="AI581" s="54"/>
      <c r="AJ581" s="54"/>
      <c r="AK581" s="54"/>
      <c r="AL581" s="57"/>
    </row>
    <row r="582" spans="2:38" ht="13">
      <c r="B582" s="45"/>
      <c r="F582" s="53"/>
      <c r="G582" s="54"/>
      <c r="J582" s="53"/>
      <c r="K582" s="54"/>
      <c r="N582" s="53"/>
      <c r="O582" s="54"/>
      <c r="P582" s="55"/>
      <c r="R582" s="53"/>
      <c r="S582" s="45"/>
      <c r="T582" s="45"/>
      <c r="U582" s="54"/>
      <c r="V582" s="54"/>
      <c r="Y582" s="53"/>
      <c r="AA582" s="54"/>
      <c r="AD582" s="53"/>
      <c r="AE582" s="54"/>
      <c r="AH582" s="53"/>
      <c r="AI582" s="54"/>
      <c r="AJ582" s="54"/>
      <c r="AK582" s="54"/>
      <c r="AL582" s="57"/>
    </row>
    <row r="583" spans="2:38" ht="13">
      <c r="B583" s="45"/>
      <c r="F583" s="53"/>
      <c r="G583" s="54"/>
      <c r="J583" s="53"/>
      <c r="K583" s="54"/>
      <c r="N583" s="53"/>
      <c r="O583" s="54"/>
      <c r="P583" s="55"/>
      <c r="R583" s="53"/>
      <c r="S583" s="45"/>
      <c r="T583" s="45"/>
      <c r="U583" s="54"/>
      <c r="V583" s="54"/>
      <c r="Y583" s="53"/>
      <c r="AA583" s="54"/>
      <c r="AD583" s="53"/>
      <c r="AE583" s="54"/>
      <c r="AH583" s="53"/>
      <c r="AI583" s="54"/>
      <c r="AJ583" s="54"/>
      <c r="AK583" s="54"/>
      <c r="AL583" s="57"/>
    </row>
    <row r="584" spans="2:38" ht="13">
      <c r="B584" s="45"/>
      <c r="F584" s="53"/>
      <c r="G584" s="54"/>
      <c r="J584" s="53"/>
      <c r="K584" s="54"/>
      <c r="N584" s="53"/>
      <c r="O584" s="54"/>
      <c r="P584" s="55"/>
      <c r="R584" s="53"/>
      <c r="S584" s="45"/>
      <c r="T584" s="45"/>
      <c r="U584" s="54"/>
      <c r="V584" s="54"/>
      <c r="Y584" s="53"/>
      <c r="AA584" s="54"/>
      <c r="AD584" s="53"/>
      <c r="AE584" s="54"/>
      <c r="AH584" s="53"/>
      <c r="AI584" s="54"/>
      <c r="AJ584" s="54"/>
      <c r="AK584" s="54"/>
      <c r="AL584" s="57"/>
    </row>
    <row r="585" spans="2:38" ht="13">
      <c r="B585" s="45"/>
      <c r="F585" s="53"/>
      <c r="G585" s="54"/>
      <c r="J585" s="53"/>
      <c r="K585" s="54"/>
      <c r="N585" s="53"/>
      <c r="O585" s="54"/>
      <c r="P585" s="55"/>
      <c r="R585" s="53"/>
      <c r="S585" s="45"/>
      <c r="T585" s="45"/>
      <c r="U585" s="54"/>
      <c r="V585" s="54"/>
      <c r="Y585" s="53"/>
      <c r="AA585" s="54"/>
      <c r="AD585" s="53"/>
      <c r="AE585" s="54"/>
      <c r="AH585" s="53"/>
      <c r="AI585" s="54"/>
      <c r="AJ585" s="54"/>
      <c r="AK585" s="54"/>
      <c r="AL585" s="57"/>
    </row>
    <row r="586" spans="2:38" ht="13">
      <c r="B586" s="45"/>
      <c r="F586" s="53"/>
      <c r="G586" s="54"/>
      <c r="J586" s="53"/>
      <c r="K586" s="54"/>
      <c r="N586" s="53"/>
      <c r="O586" s="54"/>
      <c r="P586" s="55"/>
      <c r="R586" s="53"/>
      <c r="S586" s="45"/>
      <c r="T586" s="45"/>
      <c r="U586" s="54"/>
      <c r="V586" s="54"/>
      <c r="Y586" s="53"/>
      <c r="AA586" s="54"/>
      <c r="AD586" s="53"/>
      <c r="AE586" s="54"/>
      <c r="AH586" s="53"/>
      <c r="AI586" s="54"/>
      <c r="AJ586" s="54"/>
      <c r="AK586" s="54"/>
      <c r="AL586" s="57"/>
    </row>
    <row r="587" spans="2:38" ht="13">
      <c r="B587" s="45"/>
      <c r="F587" s="53"/>
      <c r="G587" s="54"/>
      <c r="J587" s="53"/>
      <c r="K587" s="54"/>
      <c r="N587" s="53"/>
      <c r="O587" s="54"/>
      <c r="P587" s="55"/>
      <c r="R587" s="53"/>
      <c r="S587" s="45"/>
      <c r="T587" s="45"/>
      <c r="U587" s="54"/>
      <c r="V587" s="54"/>
      <c r="Y587" s="53"/>
      <c r="AA587" s="54"/>
      <c r="AD587" s="53"/>
      <c r="AE587" s="54"/>
      <c r="AH587" s="53"/>
      <c r="AI587" s="54"/>
      <c r="AJ587" s="54"/>
      <c r="AK587" s="54"/>
      <c r="AL587" s="57"/>
    </row>
    <row r="588" spans="2:38" ht="13">
      <c r="B588" s="45"/>
      <c r="F588" s="53"/>
      <c r="G588" s="54"/>
      <c r="J588" s="53"/>
      <c r="K588" s="54"/>
      <c r="N588" s="53"/>
      <c r="O588" s="54"/>
      <c r="P588" s="55"/>
      <c r="R588" s="53"/>
      <c r="S588" s="45"/>
      <c r="T588" s="45"/>
      <c r="U588" s="54"/>
      <c r="V588" s="54"/>
      <c r="Y588" s="53"/>
      <c r="AA588" s="54"/>
      <c r="AD588" s="53"/>
      <c r="AE588" s="54"/>
      <c r="AH588" s="53"/>
      <c r="AI588" s="54"/>
      <c r="AJ588" s="54"/>
      <c r="AK588" s="54"/>
      <c r="AL588" s="57"/>
    </row>
    <row r="589" spans="2:38" ht="13">
      <c r="B589" s="45"/>
      <c r="F589" s="53"/>
      <c r="G589" s="54"/>
      <c r="J589" s="53"/>
      <c r="K589" s="54"/>
      <c r="N589" s="53"/>
      <c r="O589" s="54"/>
      <c r="P589" s="55"/>
      <c r="R589" s="53"/>
      <c r="S589" s="45"/>
      <c r="T589" s="45"/>
      <c r="U589" s="54"/>
      <c r="V589" s="54"/>
      <c r="Y589" s="53"/>
      <c r="AA589" s="54"/>
      <c r="AD589" s="53"/>
      <c r="AE589" s="54"/>
      <c r="AH589" s="53"/>
      <c r="AI589" s="54"/>
      <c r="AJ589" s="54"/>
      <c r="AK589" s="54"/>
      <c r="AL589" s="57"/>
    </row>
    <row r="590" spans="2:38" ht="13">
      <c r="B590" s="45"/>
      <c r="F590" s="53"/>
      <c r="G590" s="54"/>
      <c r="J590" s="53"/>
      <c r="K590" s="54"/>
      <c r="N590" s="53"/>
      <c r="O590" s="54"/>
      <c r="P590" s="55"/>
      <c r="R590" s="53"/>
      <c r="S590" s="45"/>
      <c r="T590" s="45"/>
      <c r="U590" s="54"/>
      <c r="V590" s="54"/>
      <c r="Y590" s="53"/>
      <c r="AA590" s="54"/>
      <c r="AD590" s="53"/>
      <c r="AE590" s="54"/>
      <c r="AH590" s="53"/>
      <c r="AI590" s="54"/>
      <c r="AJ590" s="54"/>
      <c r="AK590" s="54"/>
      <c r="AL590" s="57"/>
    </row>
    <row r="591" spans="2:38" ht="13">
      <c r="B591" s="45"/>
      <c r="F591" s="53"/>
      <c r="G591" s="54"/>
      <c r="J591" s="53"/>
      <c r="K591" s="54"/>
      <c r="N591" s="53"/>
      <c r="O591" s="54"/>
      <c r="P591" s="55"/>
      <c r="R591" s="53"/>
      <c r="S591" s="45"/>
      <c r="T591" s="45"/>
      <c r="U591" s="54"/>
      <c r="V591" s="54"/>
      <c r="Y591" s="53"/>
      <c r="AA591" s="54"/>
      <c r="AD591" s="53"/>
      <c r="AE591" s="54"/>
      <c r="AH591" s="53"/>
      <c r="AI591" s="54"/>
      <c r="AJ591" s="54"/>
      <c r="AK591" s="54"/>
      <c r="AL591" s="57"/>
    </row>
    <row r="592" spans="2:38" ht="13">
      <c r="B592" s="45"/>
      <c r="F592" s="53"/>
      <c r="G592" s="54"/>
      <c r="J592" s="53"/>
      <c r="K592" s="54"/>
      <c r="N592" s="53"/>
      <c r="O592" s="54"/>
      <c r="P592" s="55"/>
      <c r="R592" s="53"/>
      <c r="S592" s="45"/>
      <c r="T592" s="45"/>
      <c r="U592" s="54"/>
      <c r="V592" s="54"/>
      <c r="Y592" s="53"/>
      <c r="AA592" s="54"/>
      <c r="AD592" s="53"/>
      <c r="AE592" s="54"/>
      <c r="AH592" s="53"/>
      <c r="AI592" s="54"/>
      <c r="AJ592" s="54"/>
      <c r="AK592" s="54"/>
      <c r="AL592" s="57"/>
    </row>
    <row r="593" spans="2:38" ht="13">
      <c r="B593" s="45"/>
      <c r="F593" s="53"/>
      <c r="G593" s="54"/>
      <c r="J593" s="53"/>
      <c r="K593" s="54"/>
      <c r="N593" s="53"/>
      <c r="O593" s="54"/>
      <c r="P593" s="55"/>
      <c r="R593" s="53"/>
      <c r="S593" s="45"/>
      <c r="T593" s="45"/>
      <c r="U593" s="54"/>
      <c r="V593" s="54"/>
      <c r="Y593" s="53"/>
      <c r="AA593" s="54"/>
      <c r="AD593" s="53"/>
      <c r="AE593" s="54"/>
      <c r="AH593" s="53"/>
      <c r="AI593" s="54"/>
      <c r="AJ593" s="54"/>
      <c r="AK593" s="54"/>
      <c r="AL593" s="57"/>
    </row>
    <row r="594" spans="2:38" ht="13">
      <c r="B594" s="45"/>
      <c r="F594" s="53"/>
      <c r="G594" s="54"/>
      <c r="J594" s="53"/>
      <c r="K594" s="54"/>
      <c r="N594" s="53"/>
      <c r="O594" s="54"/>
      <c r="P594" s="55"/>
      <c r="R594" s="53"/>
      <c r="S594" s="45"/>
      <c r="T594" s="45"/>
      <c r="U594" s="54"/>
      <c r="V594" s="54"/>
      <c r="Y594" s="53"/>
      <c r="AA594" s="54"/>
      <c r="AD594" s="53"/>
      <c r="AE594" s="54"/>
      <c r="AH594" s="53"/>
      <c r="AI594" s="54"/>
      <c r="AJ594" s="54"/>
      <c r="AK594" s="54"/>
      <c r="AL594" s="57"/>
    </row>
    <row r="595" spans="2:38" ht="13">
      <c r="B595" s="45"/>
      <c r="F595" s="53"/>
      <c r="G595" s="54"/>
      <c r="J595" s="53"/>
      <c r="K595" s="54"/>
      <c r="N595" s="53"/>
      <c r="O595" s="54"/>
      <c r="P595" s="55"/>
      <c r="R595" s="53"/>
      <c r="S595" s="45"/>
      <c r="T595" s="45"/>
      <c r="U595" s="54"/>
      <c r="V595" s="54"/>
      <c r="Y595" s="53"/>
      <c r="AA595" s="54"/>
      <c r="AD595" s="53"/>
      <c r="AE595" s="54"/>
      <c r="AH595" s="53"/>
      <c r="AI595" s="54"/>
      <c r="AJ595" s="54"/>
      <c r="AK595" s="54"/>
      <c r="AL595" s="57"/>
    </row>
    <row r="596" spans="2:38" ht="13">
      <c r="B596" s="45"/>
      <c r="F596" s="53"/>
      <c r="G596" s="54"/>
      <c r="J596" s="53"/>
      <c r="K596" s="54"/>
      <c r="N596" s="53"/>
      <c r="O596" s="54"/>
      <c r="P596" s="55"/>
      <c r="R596" s="53"/>
      <c r="S596" s="45"/>
      <c r="T596" s="45"/>
      <c r="U596" s="54"/>
      <c r="V596" s="54"/>
      <c r="Y596" s="53"/>
      <c r="AA596" s="54"/>
      <c r="AD596" s="53"/>
      <c r="AE596" s="54"/>
      <c r="AH596" s="53"/>
      <c r="AI596" s="54"/>
      <c r="AJ596" s="54"/>
      <c r="AK596" s="54"/>
      <c r="AL596" s="57"/>
    </row>
    <row r="597" spans="2:38" ht="13">
      <c r="B597" s="45"/>
      <c r="F597" s="53"/>
      <c r="G597" s="54"/>
      <c r="J597" s="53"/>
      <c r="K597" s="54"/>
      <c r="N597" s="53"/>
      <c r="O597" s="54"/>
      <c r="P597" s="55"/>
      <c r="R597" s="53"/>
      <c r="S597" s="45"/>
      <c r="T597" s="45"/>
      <c r="U597" s="54"/>
      <c r="V597" s="54"/>
      <c r="Y597" s="53"/>
      <c r="AA597" s="54"/>
      <c r="AD597" s="53"/>
      <c r="AE597" s="54"/>
      <c r="AH597" s="53"/>
      <c r="AI597" s="54"/>
      <c r="AJ597" s="54"/>
      <c r="AK597" s="54"/>
      <c r="AL597" s="57"/>
    </row>
    <row r="598" spans="2:38" ht="13">
      <c r="B598" s="45"/>
      <c r="F598" s="53"/>
      <c r="G598" s="54"/>
      <c r="J598" s="53"/>
      <c r="K598" s="54"/>
      <c r="N598" s="53"/>
      <c r="O598" s="54"/>
      <c r="P598" s="55"/>
      <c r="R598" s="53"/>
      <c r="S598" s="45"/>
      <c r="T598" s="45"/>
      <c r="U598" s="54"/>
      <c r="V598" s="54"/>
      <c r="Y598" s="53"/>
      <c r="AA598" s="54"/>
      <c r="AD598" s="53"/>
      <c r="AE598" s="54"/>
      <c r="AH598" s="53"/>
      <c r="AI598" s="54"/>
      <c r="AJ598" s="54"/>
      <c r="AK598" s="54"/>
      <c r="AL598" s="57"/>
    </row>
    <row r="599" spans="2:38" ht="13">
      <c r="B599" s="45"/>
      <c r="F599" s="53"/>
      <c r="G599" s="54"/>
      <c r="J599" s="53"/>
      <c r="K599" s="54"/>
      <c r="N599" s="53"/>
      <c r="O599" s="54"/>
      <c r="P599" s="55"/>
      <c r="R599" s="53"/>
      <c r="S599" s="45"/>
      <c r="T599" s="45"/>
      <c r="U599" s="54"/>
      <c r="V599" s="54"/>
      <c r="Y599" s="53"/>
      <c r="AA599" s="54"/>
      <c r="AD599" s="53"/>
      <c r="AE599" s="54"/>
      <c r="AH599" s="53"/>
      <c r="AI599" s="54"/>
      <c r="AJ599" s="54"/>
      <c r="AK599" s="54"/>
      <c r="AL599" s="57"/>
    </row>
    <row r="600" spans="2:38" ht="13">
      <c r="B600" s="45"/>
      <c r="F600" s="53"/>
      <c r="G600" s="54"/>
      <c r="J600" s="53"/>
      <c r="K600" s="54"/>
      <c r="N600" s="53"/>
      <c r="O600" s="54"/>
      <c r="P600" s="55"/>
      <c r="R600" s="53"/>
      <c r="S600" s="45"/>
      <c r="T600" s="45"/>
      <c r="U600" s="54"/>
      <c r="V600" s="54"/>
      <c r="Y600" s="53"/>
      <c r="AA600" s="54"/>
      <c r="AD600" s="53"/>
      <c r="AE600" s="54"/>
      <c r="AH600" s="53"/>
      <c r="AI600" s="54"/>
      <c r="AJ600" s="54"/>
      <c r="AK600" s="54"/>
      <c r="AL600" s="57"/>
    </row>
    <row r="601" spans="2:38" ht="13">
      <c r="B601" s="45"/>
      <c r="F601" s="53"/>
      <c r="G601" s="54"/>
      <c r="J601" s="53"/>
      <c r="K601" s="54"/>
      <c r="N601" s="53"/>
      <c r="O601" s="54"/>
      <c r="P601" s="55"/>
      <c r="R601" s="53"/>
      <c r="S601" s="45"/>
      <c r="T601" s="45"/>
      <c r="U601" s="54"/>
      <c r="V601" s="54"/>
      <c r="Y601" s="53"/>
      <c r="AA601" s="54"/>
      <c r="AD601" s="53"/>
      <c r="AE601" s="54"/>
      <c r="AH601" s="53"/>
      <c r="AI601" s="54"/>
      <c r="AJ601" s="54"/>
      <c r="AK601" s="54"/>
      <c r="AL601" s="57"/>
    </row>
    <row r="602" spans="2:38" ht="13">
      <c r="B602" s="45"/>
      <c r="F602" s="53"/>
      <c r="G602" s="54"/>
      <c r="J602" s="53"/>
      <c r="K602" s="54"/>
      <c r="N602" s="53"/>
      <c r="O602" s="54"/>
      <c r="P602" s="55"/>
      <c r="R602" s="53"/>
      <c r="S602" s="45"/>
      <c r="T602" s="45"/>
      <c r="U602" s="54"/>
      <c r="V602" s="54"/>
      <c r="Y602" s="53"/>
      <c r="AA602" s="54"/>
      <c r="AD602" s="53"/>
      <c r="AE602" s="54"/>
      <c r="AH602" s="53"/>
      <c r="AI602" s="54"/>
      <c r="AJ602" s="54"/>
      <c r="AK602" s="54"/>
      <c r="AL602" s="57"/>
    </row>
    <row r="603" spans="2:38" ht="13">
      <c r="B603" s="45"/>
      <c r="F603" s="53"/>
      <c r="G603" s="54"/>
      <c r="J603" s="53"/>
      <c r="K603" s="54"/>
      <c r="N603" s="53"/>
      <c r="O603" s="54"/>
      <c r="P603" s="55"/>
      <c r="R603" s="53"/>
      <c r="S603" s="45"/>
      <c r="T603" s="45"/>
      <c r="U603" s="54"/>
      <c r="V603" s="54"/>
      <c r="Y603" s="53"/>
      <c r="AA603" s="54"/>
      <c r="AD603" s="53"/>
      <c r="AE603" s="54"/>
      <c r="AH603" s="53"/>
      <c r="AI603" s="54"/>
      <c r="AJ603" s="54"/>
      <c r="AK603" s="54"/>
      <c r="AL603" s="57"/>
    </row>
    <row r="604" spans="2:38" ht="13">
      <c r="B604" s="45"/>
      <c r="F604" s="53"/>
      <c r="G604" s="54"/>
      <c r="J604" s="53"/>
      <c r="K604" s="54"/>
      <c r="N604" s="53"/>
      <c r="O604" s="54"/>
      <c r="P604" s="55"/>
      <c r="R604" s="53"/>
      <c r="S604" s="45"/>
      <c r="T604" s="45"/>
      <c r="U604" s="54"/>
      <c r="V604" s="54"/>
      <c r="Y604" s="53"/>
      <c r="AA604" s="54"/>
      <c r="AD604" s="53"/>
      <c r="AE604" s="54"/>
      <c r="AH604" s="53"/>
      <c r="AI604" s="54"/>
      <c r="AJ604" s="54"/>
      <c r="AK604" s="54"/>
      <c r="AL604" s="57"/>
    </row>
    <row r="605" spans="2:38" ht="13">
      <c r="B605" s="45"/>
      <c r="F605" s="53"/>
      <c r="G605" s="54"/>
      <c r="J605" s="53"/>
      <c r="K605" s="54"/>
      <c r="N605" s="53"/>
      <c r="O605" s="54"/>
      <c r="P605" s="55"/>
      <c r="R605" s="53"/>
      <c r="S605" s="45"/>
      <c r="T605" s="45"/>
      <c r="U605" s="54"/>
      <c r="V605" s="54"/>
      <c r="Y605" s="53"/>
      <c r="AA605" s="54"/>
      <c r="AD605" s="53"/>
      <c r="AE605" s="54"/>
      <c r="AH605" s="53"/>
      <c r="AI605" s="54"/>
      <c r="AJ605" s="54"/>
      <c r="AK605" s="54"/>
      <c r="AL605" s="57"/>
    </row>
    <row r="606" spans="2:38" ht="13">
      <c r="B606" s="45"/>
      <c r="F606" s="53"/>
      <c r="G606" s="54"/>
      <c r="J606" s="53"/>
      <c r="K606" s="54"/>
      <c r="N606" s="53"/>
      <c r="O606" s="54"/>
      <c r="P606" s="55"/>
      <c r="R606" s="53"/>
      <c r="S606" s="45"/>
      <c r="T606" s="45"/>
      <c r="U606" s="54"/>
      <c r="V606" s="54"/>
      <c r="Y606" s="53"/>
      <c r="AA606" s="54"/>
      <c r="AD606" s="53"/>
      <c r="AE606" s="54"/>
      <c r="AH606" s="53"/>
      <c r="AI606" s="54"/>
      <c r="AJ606" s="54"/>
      <c r="AK606" s="54"/>
      <c r="AL606" s="57"/>
    </row>
    <row r="607" spans="2:38" ht="13">
      <c r="B607" s="45"/>
      <c r="F607" s="53"/>
      <c r="G607" s="54"/>
      <c r="J607" s="53"/>
      <c r="K607" s="54"/>
      <c r="N607" s="53"/>
      <c r="O607" s="54"/>
      <c r="P607" s="55"/>
      <c r="R607" s="53"/>
      <c r="S607" s="45"/>
      <c r="T607" s="45"/>
      <c r="U607" s="54"/>
      <c r="V607" s="54"/>
      <c r="Y607" s="53"/>
      <c r="AA607" s="54"/>
      <c r="AD607" s="53"/>
      <c r="AE607" s="54"/>
      <c r="AH607" s="53"/>
      <c r="AI607" s="54"/>
      <c r="AJ607" s="54"/>
      <c r="AK607" s="54"/>
      <c r="AL607" s="57"/>
    </row>
    <row r="608" spans="2:38" ht="13">
      <c r="B608" s="45"/>
      <c r="F608" s="53"/>
      <c r="G608" s="54"/>
      <c r="J608" s="53"/>
      <c r="K608" s="54"/>
      <c r="N608" s="53"/>
      <c r="O608" s="54"/>
      <c r="P608" s="55"/>
      <c r="R608" s="53"/>
      <c r="S608" s="45"/>
      <c r="T608" s="45"/>
      <c r="U608" s="54"/>
      <c r="V608" s="54"/>
      <c r="Y608" s="53"/>
      <c r="AA608" s="54"/>
      <c r="AD608" s="53"/>
      <c r="AE608" s="54"/>
      <c r="AH608" s="53"/>
      <c r="AI608" s="54"/>
      <c r="AJ608" s="54"/>
      <c r="AK608" s="54"/>
      <c r="AL608" s="57"/>
    </row>
    <row r="609" spans="2:38" ht="13">
      <c r="B609" s="45"/>
      <c r="F609" s="53"/>
      <c r="G609" s="54"/>
      <c r="J609" s="53"/>
      <c r="K609" s="54"/>
      <c r="N609" s="53"/>
      <c r="O609" s="54"/>
      <c r="P609" s="55"/>
      <c r="R609" s="53"/>
      <c r="S609" s="45"/>
      <c r="T609" s="45"/>
      <c r="U609" s="54"/>
      <c r="V609" s="54"/>
      <c r="Y609" s="53"/>
      <c r="AA609" s="54"/>
      <c r="AD609" s="53"/>
      <c r="AE609" s="54"/>
      <c r="AH609" s="53"/>
      <c r="AI609" s="54"/>
      <c r="AJ609" s="54"/>
      <c r="AK609" s="54"/>
      <c r="AL609" s="57"/>
    </row>
    <row r="610" spans="2:38" ht="13">
      <c r="B610" s="45"/>
      <c r="F610" s="53"/>
      <c r="G610" s="54"/>
      <c r="J610" s="53"/>
      <c r="K610" s="54"/>
      <c r="N610" s="53"/>
      <c r="O610" s="54"/>
      <c r="P610" s="55"/>
      <c r="R610" s="53"/>
      <c r="S610" s="45"/>
      <c r="T610" s="45"/>
      <c r="U610" s="54"/>
      <c r="V610" s="54"/>
      <c r="Y610" s="53"/>
      <c r="AA610" s="54"/>
      <c r="AD610" s="53"/>
      <c r="AE610" s="54"/>
      <c r="AH610" s="53"/>
      <c r="AI610" s="54"/>
      <c r="AJ610" s="54"/>
      <c r="AK610" s="54"/>
      <c r="AL610" s="57"/>
    </row>
    <row r="611" spans="2:38" ht="13">
      <c r="B611" s="45"/>
      <c r="F611" s="53"/>
      <c r="G611" s="54"/>
      <c r="J611" s="53"/>
      <c r="K611" s="54"/>
      <c r="N611" s="53"/>
      <c r="O611" s="54"/>
      <c r="P611" s="55"/>
      <c r="R611" s="53"/>
      <c r="S611" s="45"/>
      <c r="T611" s="45"/>
      <c r="U611" s="54"/>
      <c r="V611" s="54"/>
      <c r="Y611" s="53"/>
      <c r="AA611" s="54"/>
      <c r="AD611" s="53"/>
      <c r="AE611" s="54"/>
      <c r="AH611" s="53"/>
      <c r="AI611" s="54"/>
      <c r="AJ611" s="54"/>
      <c r="AK611" s="54"/>
      <c r="AL611" s="57"/>
    </row>
    <row r="612" spans="2:38" ht="13">
      <c r="B612" s="45"/>
      <c r="F612" s="53"/>
      <c r="G612" s="54"/>
      <c r="J612" s="53"/>
      <c r="K612" s="54"/>
      <c r="N612" s="53"/>
      <c r="O612" s="54"/>
      <c r="P612" s="55"/>
      <c r="R612" s="53"/>
      <c r="S612" s="45"/>
      <c r="T612" s="45"/>
      <c r="U612" s="54"/>
      <c r="V612" s="54"/>
      <c r="Y612" s="53"/>
      <c r="AA612" s="54"/>
      <c r="AD612" s="53"/>
      <c r="AE612" s="54"/>
      <c r="AH612" s="53"/>
      <c r="AI612" s="54"/>
      <c r="AJ612" s="54"/>
      <c r="AK612" s="54"/>
      <c r="AL612" s="57"/>
    </row>
    <row r="613" spans="2:38" ht="13">
      <c r="B613" s="45"/>
      <c r="F613" s="53"/>
      <c r="G613" s="54"/>
      <c r="J613" s="53"/>
      <c r="K613" s="54"/>
      <c r="N613" s="53"/>
      <c r="O613" s="54"/>
      <c r="P613" s="55"/>
      <c r="R613" s="53"/>
      <c r="S613" s="45"/>
      <c r="T613" s="45"/>
      <c r="U613" s="54"/>
      <c r="V613" s="54"/>
      <c r="Y613" s="53"/>
      <c r="AA613" s="54"/>
      <c r="AD613" s="53"/>
      <c r="AE613" s="54"/>
      <c r="AH613" s="53"/>
      <c r="AI613" s="54"/>
      <c r="AJ613" s="54"/>
      <c r="AK613" s="54"/>
      <c r="AL613" s="57"/>
    </row>
    <row r="614" spans="2:38" ht="13">
      <c r="B614" s="45"/>
      <c r="F614" s="53"/>
      <c r="G614" s="54"/>
      <c r="J614" s="53"/>
      <c r="K614" s="54"/>
      <c r="N614" s="53"/>
      <c r="O614" s="54"/>
      <c r="P614" s="55"/>
      <c r="R614" s="53"/>
      <c r="S614" s="45"/>
      <c r="T614" s="45"/>
      <c r="U614" s="54"/>
      <c r="V614" s="54"/>
      <c r="Y614" s="53"/>
      <c r="AA614" s="54"/>
      <c r="AD614" s="53"/>
      <c r="AE614" s="54"/>
      <c r="AH614" s="53"/>
      <c r="AI614" s="54"/>
      <c r="AJ614" s="54"/>
      <c r="AK614" s="54"/>
      <c r="AL614" s="57"/>
    </row>
    <row r="615" spans="2:38" ht="13">
      <c r="B615" s="45"/>
      <c r="F615" s="53"/>
      <c r="G615" s="54"/>
      <c r="J615" s="53"/>
      <c r="K615" s="54"/>
      <c r="N615" s="53"/>
      <c r="O615" s="54"/>
      <c r="P615" s="55"/>
      <c r="R615" s="53"/>
      <c r="S615" s="45"/>
      <c r="T615" s="45"/>
      <c r="U615" s="54"/>
      <c r="V615" s="54"/>
      <c r="Y615" s="53"/>
      <c r="AA615" s="54"/>
      <c r="AD615" s="53"/>
      <c r="AE615" s="54"/>
      <c r="AH615" s="53"/>
      <c r="AI615" s="54"/>
      <c r="AJ615" s="54"/>
      <c r="AK615" s="54"/>
      <c r="AL615" s="57"/>
    </row>
    <row r="616" spans="2:38" ht="13">
      <c r="B616" s="45"/>
      <c r="F616" s="53"/>
      <c r="G616" s="54"/>
      <c r="J616" s="53"/>
      <c r="K616" s="54"/>
      <c r="N616" s="53"/>
      <c r="O616" s="54"/>
      <c r="P616" s="55"/>
      <c r="R616" s="53"/>
      <c r="S616" s="45"/>
      <c r="T616" s="45"/>
      <c r="U616" s="54"/>
      <c r="V616" s="54"/>
      <c r="Y616" s="53"/>
      <c r="AA616" s="54"/>
      <c r="AD616" s="53"/>
      <c r="AE616" s="54"/>
      <c r="AH616" s="53"/>
      <c r="AI616" s="54"/>
      <c r="AJ616" s="54"/>
      <c r="AK616" s="54"/>
      <c r="AL616" s="57"/>
    </row>
    <row r="617" spans="2:38" ht="13">
      <c r="B617" s="45"/>
      <c r="F617" s="53"/>
      <c r="G617" s="54"/>
      <c r="J617" s="53"/>
      <c r="K617" s="54"/>
      <c r="N617" s="53"/>
      <c r="O617" s="54"/>
      <c r="P617" s="55"/>
      <c r="R617" s="53"/>
      <c r="S617" s="45"/>
      <c r="T617" s="45"/>
      <c r="U617" s="54"/>
      <c r="V617" s="54"/>
      <c r="Y617" s="53"/>
      <c r="AA617" s="54"/>
      <c r="AD617" s="53"/>
      <c r="AE617" s="54"/>
      <c r="AH617" s="53"/>
      <c r="AI617" s="54"/>
      <c r="AJ617" s="54"/>
      <c r="AK617" s="54"/>
      <c r="AL617" s="57"/>
    </row>
    <row r="618" spans="2:38" ht="13">
      <c r="B618" s="45"/>
      <c r="F618" s="53"/>
      <c r="G618" s="54"/>
      <c r="J618" s="53"/>
      <c r="K618" s="54"/>
      <c r="N618" s="53"/>
      <c r="O618" s="54"/>
      <c r="P618" s="55"/>
      <c r="R618" s="53"/>
      <c r="S618" s="45"/>
      <c r="T618" s="45"/>
      <c r="U618" s="54"/>
      <c r="V618" s="54"/>
      <c r="Y618" s="53"/>
      <c r="AA618" s="54"/>
      <c r="AD618" s="53"/>
      <c r="AE618" s="54"/>
      <c r="AH618" s="53"/>
      <c r="AI618" s="54"/>
      <c r="AJ618" s="54"/>
      <c r="AK618" s="54"/>
      <c r="AL618" s="57"/>
    </row>
    <row r="619" spans="2:38" ht="13">
      <c r="B619" s="45"/>
      <c r="F619" s="53"/>
      <c r="G619" s="54"/>
      <c r="J619" s="53"/>
      <c r="K619" s="54"/>
      <c r="N619" s="53"/>
      <c r="O619" s="54"/>
      <c r="P619" s="55"/>
      <c r="R619" s="53"/>
      <c r="S619" s="45"/>
      <c r="T619" s="45"/>
      <c r="U619" s="54"/>
      <c r="V619" s="54"/>
      <c r="Y619" s="53"/>
      <c r="AA619" s="54"/>
      <c r="AD619" s="53"/>
      <c r="AE619" s="54"/>
      <c r="AH619" s="53"/>
      <c r="AI619" s="54"/>
      <c r="AJ619" s="54"/>
      <c r="AK619" s="54"/>
      <c r="AL619" s="57"/>
    </row>
    <row r="620" spans="2:38" ht="13">
      <c r="B620" s="45"/>
      <c r="F620" s="53"/>
      <c r="G620" s="54"/>
      <c r="J620" s="53"/>
      <c r="K620" s="54"/>
      <c r="N620" s="53"/>
      <c r="O620" s="54"/>
      <c r="P620" s="55"/>
      <c r="R620" s="53"/>
      <c r="S620" s="45"/>
      <c r="T620" s="45"/>
      <c r="U620" s="54"/>
      <c r="V620" s="54"/>
      <c r="Y620" s="53"/>
      <c r="AA620" s="54"/>
      <c r="AD620" s="53"/>
      <c r="AE620" s="54"/>
      <c r="AH620" s="53"/>
      <c r="AI620" s="54"/>
      <c r="AJ620" s="54"/>
      <c r="AK620" s="54"/>
      <c r="AL620" s="57"/>
    </row>
    <row r="621" spans="2:38" ht="13">
      <c r="B621" s="45"/>
      <c r="F621" s="53"/>
      <c r="G621" s="54"/>
      <c r="J621" s="53"/>
      <c r="K621" s="54"/>
      <c r="N621" s="53"/>
      <c r="O621" s="54"/>
      <c r="P621" s="55"/>
      <c r="R621" s="53"/>
      <c r="S621" s="45"/>
      <c r="T621" s="45"/>
      <c r="U621" s="54"/>
      <c r="V621" s="54"/>
      <c r="Y621" s="53"/>
      <c r="AA621" s="54"/>
      <c r="AD621" s="53"/>
      <c r="AE621" s="54"/>
      <c r="AH621" s="53"/>
      <c r="AI621" s="54"/>
      <c r="AJ621" s="54"/>
      <c r="AK621" s="54"/>
      <c r="AL621" s="57"/>
    </row>
    <row r="622" spans="2:38" ht="13">
      <c r="B622" s="45"/>
      <c r="F622" s="53"/>
      <c r="G622" s="54"/>
      <c r="J622" s="53"/>
      <c r="K622" s="54"/>
      <c r="N622" s="53"/>
      <c r="O622" s="54"/>
      <c r="P622" s="55"/>
      <c r="R622" s="53"/>
      <c r="S622" s="45"/>
      <c r="T622" s="45"/>
      <c r="U622" s="54"/>
      <c r="V622" s="54"/>
      <c r="Y622" s="53"/>
      <c r="AA622" s="54"/>
      <c r="AD622" s="53"/>
      <c r="AE622" s="54"/>
      <c r="AH622" s="53"/>
      <c r="AI622" s="54"/>
      <c r="AJ622" s="54"/>
      <c r="AK622" s="54"/>
      <c r="AL622" s="57"/>
    </row>
    <row r="623" spans="2:38" ht="13">
      <c r="B623" s="45"/>
      <c r="F623" s="53"/>
      <c r="G623" s="54"/>
      <c r="J623" s="53"/>
      <c r="K623" s="54"/>
      <c r="N623" s="53"/>
      <c r="O623" s="54"/>
      <c r="P623" s="55"/>
      <c r="R623" s="53"/>
      <c r="S623" s="45"/>
      <c r="T623" s="45"/>
      <c r="U623" s="54"/>
      <c r="V623" s="54"/>
      <c r="Y623" s="53"/>
      <c r="AA623" s="54"/>
      <c r="AD623" s="53"/>
      <c r="AE623" s="54"/>
      <c r="AH623" s="53"/>
      <c r="AI623" s="54"/>
      <c r="AJ623" s="54"/>
      <c r="AK623" s="54"/>
      <c r="AL623" s="57"/>
    </row>
    <row r="624" spans="2:38" ht="13">
      <c r="B624" s="45"/>
      <c r="F624" s="53"/>
      <c r="G624" s="54"/>
      <c r="J624" s="53"/>
      <c r="K624" s="54"/>
      <c r="N624" s="53"/>
      <c r="O624" s="54"/>
      <c r="P624" s="55"/>
      <c r="R624" s="53"/>
      <c r="S624" s="45"/>
      <c r="T624" s="45"/>
      <c r="U624" s="54"/>
      <c r="V624" s="54"/>
      <c r="Y624" s="53"/>
      <c r="AA624" s="54"/>
      <c r="AD624" s="53"/>
      <c r="AE624" s="54"/>
      <c r="AH624" s="53"/>
      <c r="AI624" s="54"/>
      <c r="AJ624" s="54"/>
      <c r="AK624" s="54"/>
      <c r="AL624" s="57"/>
    </row>
    <row r="625" spans="2:38" ht="13">
      <c r="B625" s="45"/>
      <c r="F625" s="53"/>
      <c r="G625" s="54"/>
      <c r="J625" s="53"/>
      <c r="K625" s="54"/>
      <c r="N625" s="53"/>
      <c r="O625" s="54"/>
      <c r="P625" s="55"/>
      <c r="R625" s="53"/>
      <c r="S625" s="45"/>
      <c r="T625" s="45"/>
      <c r="U625" s="54"/>
      <c r="V625" s="54"/>
      <c r="Y625" s="53"/>
      <c r="AA625" s="54"/>
      <c r="AD625" s="53"/>
      <c r="AE625" s="54"/>
      <c r="AH625" s="53"/>
      <c r="AI625" s="54"/>
      <c r="AJ625" s="54"/>
      <c r="AK625" s="54"/>
      <c r="AL625" s="57"/>
    </row>
    <row r="626" spans="2:38" ht="13">
      <c r="B626" s="45"/>
      <c r="F626" s="53"/>
      <c r="G626" s="54"/>
      <c r="J626" s="53"/>
      <c r="K626" s="54"/>
      <c r="N626" s="53"/>
      <c r="O626" s="54"/>
      <c r="P626" s="55"/>
      <c r="R626" s="53"/>
      <c r="S626" s="45"/>
      <c r="T626" s="45"/>
      <c r="U626" s="54"/>
      <c r="V626" s="54"/>
      <c r="Y626" s="53"/>
      <c r="AA626" s="54"/>
      <c r="AD626" s="53"/>
      <c r="AE626" s="54"/>
      <c r="AH626" s="53"/>
      <c r="AI626" s="54"/>
      <c r="AJ626" s="54"/>
      <c r="AK626" s="54"/>
      <c r="AL626" s="57"/>
    </row>
    <row r="627" spans="2:38" ht="13">
      <c r="B627" s="45"/>
      <c r="F627" s="53"/>
      <c r="G627" s="54"/>
      <c r="J627" s="53"/>
      <c r="K627" s="54"/>
      <c r="N627" s="53"/>
      <c r="O627" s="54"/>
      <c r="P627" s="55"/>
      <c r="R627" s="53"/>
      <c r="S627" s="45"/>
      <c r="T627" s="45"/>
      <c r="U627" s="54"/>
      <c r="V627" s="54"/>
      <c r="Y627" s="53"/>
      <c r="AA627" s="54"/>
      <c r="AD627" s="53"/>
      <c r="AE627" s="54"/>
      <c r="AH627" s="53"/>
      <c r="AI627" s="54"/>
      <c r="AJ627" s="54"/>
      <c r="AK627" s="54"/>
      <c r="AL627" s="57"/>
    </row>
    <row r="628" spans="2:38" ht="13">
      <c r="B628" s="45"/>
      <c r="F628" s="53"/>
      <c r="G628" s="54"/>
      <c r="J628" s="53"/>
      <c r="K628" s="54"/>
      <c r="N628" s="53"/>
      <c r="O628" s="54"/>
      <c r="P628" s="55"/>
      <c r="R628" s="53"/>
      <c r="S628" s="45"/>
      <c r="T628" s="45"/>
      <c r="U628" s="54"/>
      <c r="V628" s="54"/>
      <c r="Y628" s="53"/>
      <c r="AA628" s="54"/>
      <c r="AD628" s="53"/>
      <c r="AE628" s="54"/>
      <c r="AH628" s="53"/>
      <c r="AI628" s="54"/>
      <c r="AJ628" s="54"/>
      <c r="AK628" s="54"/>
      <c r="AL628" s="57"/>
    </row>
    <row r="629" spans="2:38" ht="13">
      <c r="B629" s="45"/>
      <c r="F629" s="53"/>
      <c r="G629" s="54"/>
      <c r="J629" s="53"/>
      <c r="K629" s="54"/>
      <c r="N629" s="53"/>
      <c r="O629" s="54"/>
      <c r="P629" s="55"/>
      <c r="R629" s="53"/>
      <c r="S629" s="45"/>
      <c r="T629" s="45"/>
      <c r="U629" s="54"/>
      <c r="V629" s="54"/>
      <c r="Y629" s="53"/>
      <c r="AA629" s="54"/>
      <c r="AD629" s="53"/>
      <c r="AE629" s="54"/>
      <c r="AH629" s="53"/>
      <c r="AI629" s="54"/>
      <c r="AJ629" s="54"/>
      <c r="AK629" s="54"/>
      <c r="AL629" s="57"/>
    </row>
    <row r="630" spans="2:38" ht="13">
      <c r="B630" s="45"/>
      <c r="F630" s="53"/>
      <c r="G630" s="54"/>
      <c r="J630" s="53"/>
      <c r="K630" s="54"/>
      <c r="N630" s="53"/>
      <c r="O630" s="54"/>
      <c r="P630" s="55"/>
      <c r="R630" s="53"/>
      <c r="S630" s="45"/>
      <c r="T630" s="45"/>
      <c r="U630" s="54"/>
      <c r="V630" s="54"/>
      <c r="Y630" s="53"/>
      <c r="AA630" s="54"/>
      <c r="AD630" s="53"/>
      <c r="AE630" s="54"/>
      <c r="AH630" s="53"/>
      <c r="AI630" s="54"/>
      <c r="AJ630" s="54"/>
      <c r="AK630" s="54"/>
      <c r="AL630" s="57"/>
    </row>
    <row r="631" spans="2:38" ht="13">
      <c r="B631" s="45"/>
      <c r="F631" s="53"/>
      <c r="G631" s="54"/>
      <c r="J631" s="53"/>
      <c r="K631" s="54"/>
      <c r="N631" s="53"/>
      <c r="O631" s="54"/>
      <c r="P631" s="55"/>
      <c r="R631" s="53"/>
      <c r="S631" s="45"/>
      <c r="T631" s="45"/>
      <c r="U631" s="54"/>
      <c r="V631" s="54"/>
      <c r="Y631" s="53"/>
      <c r="AA631" s="54"/>
      <c r="AD631" s="53"/>
      <c r="AE631" s="54"/>
      <c r="AH631" s="53"/>
      <c r="AI631" s="54"/>
      <c r="AJ631" s="54"/>
      <c r="AK631" s="54"/>
      <c r="AL631" s="57"/>
    </row>
    <row r="632" spans="2:38" ht="13">
      <c r="B632" s="45"/>
      <c r="F632" s="53"/>
      <c r="G632" s="54"/>
      <c r="J632" s="53"/>
      <c r="K632" s="54"/>
      <c r="N632" s="53"/>
      <c r="O632" s="54"/>
      <c r="P632" s="55"/>
      <c r="R632" s="53"/>
      <c r="S632" s="45"/>
      <c r="T632" s="45"/>
      <c r="U632" s="54"/>
      <c r="V632" s="54"/>
      <c r="Y632" s="53"/>
      <c r="AA632" s="54"/>
      <c r="AD632" s="53"/>
      <c r="AE632" s="54"/>
      <c r="AH632" s="53"/>
      <c r="AI632" s="54"/>
      <c r="AJ632" s="54"/>
      <c r="AK632" s="54"/>
      <c r="AL632" s="57"/>
    </row>
    <row r="633" spans="2:38" ht="13">
      <c r="B633" s="45"/>
      <c r="F633" s="53"/>
      <c r="G633" s="54"/>
      <c r="J633" s="53"/>
      <c r="K633" s="54"/>
      <c r="N633" s="53"/>
      <c r="O633" s="54"/>
      <c r="P633" s="55"/>
      <c r="R633" s="53"/>
      <c r="S633" s="45"/>
      <c r="T633" s="45"/>
      <c r="U633" s="54"/>
      <c r="V633" s="54"/>
      <c r="Y633" s="53"/>
      <c r="AA633" s="54"/>
      <c r="AD633" s="53"/>
      <c r="AE633" s="54"/>
      <c r="AH633" s="53"/>
      <c r="AI633" s="54"/>
      <c r="AJ633" s="54"/>
      <c r="AK633" s="54"/>
      <c r="AL633" s="57"/>
    </row>
    <row r="634" spans="2:38" ht="13">
      <c r="B634" s="45"/>
      <c r="F634" s="53"/>
      <c r="G634" s="54"/>
      <c r="J634" s="53"/>
      <c r="K634" s="54"/>
      <c r="N634" s="53"/>
      <c r="O634" s="54"/>
      <c r="P634" s="55"/>
      <c r="R634" s="53"/>
      <c r="S634" s="45"/>
      <c r="T634" s="45"/>
      <c r="U634" s="54"/>
      <c r="V634" s="54"/>
      <c r="Y634" s="53"/>
      <c r="AA634" s="54"/>
      <c r="AD634" s="53"/>
      <c r="AE634" s="54"/>
      <c r="AH634" s="53"/>
      <c r="AI634" s="54"/>
      <c r="AJ634" s="54"/>
      <c r="AK634" s="54"/>
      <c r="AL634" s="57"/>
    </row>
    <row r="635" spans="2:38" ht="13">
      <c r="B635" s="45"/>
      <c r="F635" s="53"/>
      <c r="G635" s="54"/>
      <c r="J635" s="53"/>
      <c r="K635" s="54"/>
      <c r="N635" s="53"/>
      <c r="O635" s="54"/>
      <c r="P635" s="55"/>
      <c r="R635" s="53"/>
      <c r="S635" s="45"/>
      <c r="T635" s="45"/>
      <c r="U635" s="54"/>
      <c r="V635" s="54"/>
      <c r="Y635" s="53"/>
      <c r="AA635" s="54"/>
      <c r="AD635" s="53"/>
      <c r="AE635" s="54"/>
      <c r="AH635" s="53"/>
      <c r="AI635" s="54"/>
      <c r="AJ635" s="54"/>
      <c r="AK635" s="54"/>
      <c r="AL635" s="57"/>
    </row>
    <row r="636" spans="2:38" ht="13">
      <c r="B636" s="45"/>
      <c r="F636" s="53"/>
      <c r="G636" s="54"/>
      <c r="J636" s="53"/>
      <c r="K636" s="54"/>
      <c r="N636" s="53"/>
      <c r="O636" s="54"/>
      <c r="P636" s="55"/>
      <c r="R636" s="53"/>
      <c r="S636" s="45"/>
      <c r="T636" s="45"/>
      <c r="U636" s="54"/>
      <c r="V636" s="54"/>
      <c r="Y636" s="53"/>
      <c r="AA636" s="54"/>
      <c r="AD636" s="53"/>
      <c r="AE636" s="54"/>
      <c r="AH636" s="53"/>
      <c r="AI636" s="54"/>
      <c r="AJ636" s="54"/>
      <c r="AK636" s="54"/>
      <c r="AL636" s="57"/>
    </row>
    <row r="637" spans="2:38" ht="13">
      <c r="B637" s="45"/>
      <c r="F637" s="53"/>
      <c r="G637" s="54"/>
      <c r="J637" s="53"/>
      <c r="K637" s="54"/>
      <c r="N637" s="53"/>
      <c r="O637" s="54"/>
      <c r="P637" s="55"/>
      <c r="R637" s="53"/>
      <c r="S637" s="45"/>
      <c r="T637" s="45"/>
      <c r="U637" s="54"/>
      <c r="V637" s="54"/>
      <c r="Y637" s="53"/>
      <c r="AA637" s="54"/>
      <c r="AD637" s="53"/>
      <c r="AE637" s="54"/>
      <c r="AH637" s="53"/>
      <c r="AI637" s="54"/>
      <c r="AJ637" s="54"/>
      <c r="AK637" s="54"/>
      <c r="AL637" s="57"/>
    </row>
    <row r="638" spans="2:38" ht="13">
      <c r="B638" s="45"/>
      <c r="F638" s="53"/>
      <c r="G638" s="54"/>
      <c r="J638" s="53"/>
      <c r="K638" s="54"/>
      <c r="N638" s="53"/>
      <c r="O638" s="54"/>
      <c r="P638" s="55"/>
      <c r="R638" s="53"/>
      <c r="S638" s="45"/>
      <c r="T638" s="45"/>
      <c r="U638" s="54"/>
      <c r="V638" s="54"/>
      <c r="Y638" s="53"/>
      <c r="AA638" s="54"/>
      <c r="AD638" s="53"/>
      <c r="AE638" s="54"/>
      <c r="AH638" s="53"/>
      <c r="AI638" s="54"/>
      <c r="AJ638" s="54"/>
      <c r="AK638" s="54"/>
      <c r="AL638" s="57"/>
    </row>
    <row r="639" spans="2:38" ht="13">
      <c r="B639" s="45"/>
      <c r="F639" s="53"/>
      <c r="G639" s="54"/>
      <c r="J639" s="53"/>
      <c r="K639" s="54"/>
      <c r="N639" s="53"/>
      <c r="O639" s="54"/>
      <c r="P639" s="55"/>
      <c r="R639" s="53"/>
      <c r="S639" s="45"/>
      <c r="T639" s="45"/>
      <c r="U639" s="54"/>
      <c r="V639" s="54"/>
      <c r="Y639" s="53"/>
      <c r="AA639" s="54"/>
      <c r="AD639" s="53"/>
      <c r="AE639" s="54"/>
      <c r="AH639" s="53"/>
      <c r="AI639" s="54"/>
      <c r="AJ639" s="54"/>
      <c r="AK639" s="54"/>
      <c r="AL639" s="57"/>
    </row>
    <row r="640" spans="2:38" ht="13">
      <c r="B640" s="45"/>
      <c r="F640" s="53"/>
      <c r="G640" s="54"/>
      <c r="J640" s="53"/>
      <c r="K640" s="54"/>
      <c r="N640" s="53"/>
      <c r="O640" s="54"/>
      <c r="P640" s="55"/>
      <c r="R640" s="53"/>
      <c r="S640" s="45"/>
      <c r="T640" s="45"/>
      <c r="U640" s="54"/>
      <c r="V640" s="54"/>
      <c r="Y640" s="53"/>
      <c r="AA640" s="54"/>
      <c r="AD640" s="53"/>
      <c r="AE640" s="54"/>
      <c r="AH640" s="53"/>
      <c r="AI640" s="54"/>
      <c r="AJ640" s="54"/>
      <c r="AK640" s="54"/>
      <c r="AL640" s="57"/>
    </row>
    <row r="641" spans="2:38" ht="13">
      <c r="B641" s="45"/>
      <c r="F641" s="53"/>
      <c r="G641" s="54"/>
      <c r="J641" s="53"/>
      <c r="K641" s="54"/>
      <c r="N641" s="53"/>
      <c r="O641" s="54"/>
      <c r="P641" s="55"/>
      <c r="R641" s="53"/>
      <c r="S641" s="45"/>
      <c r="T641" s="45"/>
      <c r="U641" s="54"/>
      <c r="V641" s="54"/>
      <c r="Y641" s="53"/>
      <c r="AA641" s="54"/>
      <c r="AD641" s="53"/>
      <c r="AE641" s="54"/>
      <c r="AH641" s="53"/>
      <c r="AI641" s="54"/>
      <c r="AJ641" s="54"/>
      <c r="AK641" s="54"/>
      <c r="AL641" s="57"/>
    </row>
    <row r="642" spans="2:38" ht="13">
      <c r="B642" s="45"/>
      <c r="F642" s="53"/>
      <c r="G642" s="54"/>
      <c r="J642" s="53"/>
      <c r="K642" s="54"/>
      <c r="N642" s="53"/>
      <c r="O642" s="54"/>
      <c r="P642" s="55"/>
      <c r="R642" s="53"/>
      <c r="S642" s="45"/>
      <c r="T642" s="45"/>
      <c r="U642" s="54"/>
      <c r="V642" s="54"/>
      <c r="Y642" s="53"/>
      <c r="AA642" s="54"/>
      <c r="AD642" s="53"/>
      <c r="AE642" s="54"/>
      <c r="AH642" s="53"/>
      <c r="AI642" s="54"/>
      <c r="AJ642" s="54"/>
      <c r="AK642" s="54"/>
      <c r="AL642" s="57"/>
    </row>
    <row r="643" spans="2:38" ht="13">
      <c r="B643" s="45"/>
      <c r="F643" s="53"/>
      <c r="G643" s="54"/>
      <c r="J643" s="53"/>
      <c r="K643" s="54"/>
      <c r="N643" s="53"/>
      <c r="O643" s="54"/>
      <c r="P643" s="55"/>
      <c r="R643" s="53"/>
      <c r="S643" s="45"/>
      <c r="T643" s="45"/>
      <c r="U643" s="54"/>
      <c r="V643" s="54"/>
      <c r="Y643" s="53"/>
      <c r="AA643" s="54"/>
      <c r="AD643" s="53"/>
      <c r="AE643" s="54"/>
      <c r="AH643" s="53"/>
      <c r="AI643" s="54"/>
      <c r="AJ643" s="54"/>
      <c r="AK643" s="54"/>
      <c r="AL643" s="57"/>
    </row>
    <row r="644" spans="2:38" ht="13">
      <c r="B644" s="45"/>
      <c r="F644" s="53"/>
      <c r="G644" s="54"/>
      <c r="J644" s="53"/>
      <c r="K644" s="54"/>
      <c r="N644" s="53"/>
      <c r="O644" s="54"/>
      <c r="P644" s="55"/>
      <c r="R644" s="53"/>
      <c r="S644" s="45"/>
      <c r="T644" s="45"/>
      <c r="U644" s="54"/>
      <c r="V644" s="54"/>
      <c r="Y644" s="53"/>
      <c r="AA644" s="54"/>
      <c r="AD644" s="53"/>
      <c r="AE644" s="54"/>
      <c r="AH644" s="53"/>
      <c r="AI644" s="54"/>
      <c r="AJ644" s="54"/>
      <c r="AK644" s="54"/>
      <c r="AL644" s="57"/>
    </row>
    <row r="645" spans="2:38" ht="13">
      <c r="B645" s="45"/>
      <c r="F645" s="53"/>
      <c r="G645" s="54"/>
      <c r="J645" s="53"/>
      <c r="K645" s="54"/>
      <c r="N645" s="53"/>
      <c r="O645" s="54"/>
      <c r="P645" s="55"/>
      <c r="R645" s="53"/>
      <c r="S645" s="45"/>
      <c r="T645" s="45"/>
      <c r="U645" s="54"/>
      <c r="V645" s="54"/>
      <c r="Y645" s="53"/>
      <c r="AA645" s="54"/>
      <c r="AD645" s="53"/>
      <c r="AE645" s="54"/>
      <c r="AH645" s="53"/>
      <c r="AI645" s="54"/>
      <c r="AJ645" s="54"/>
      <c r="AK645" s="54"/>
      <c r="AL645" s="57"/>
    </row>
    <row r="646" spans="2:38" ht="13">
      <c r="B646" s="45"/>
      <c r="F646" s="53"/>
      <c r="G646" s="54"/>
      <c r="J646" s="53"/>
      <c r="K646" s="54"/>
      <c r="N646" s="53"/>
      <c r="O646" s="54"/>
      <c r="P646" s="55"/>
      <c r="R646" s="53"/>
      <c r="S646" s="45"/>
      <c r="T646" s="45"/>
      <c r="U646" s="54"/>
      <c r="V646" s="54"/>
      <c r="Y646" s="53"/>
      <c r="AA646" s="54"/>
      <c r="AD646" s="53"/>
      <c r="AE646" s="54"/>
      <c r="AH646" s="53"/>
      <c r="AI646" s="54"/>
      <c r="AJ646" s="54"/>
      <c r="AK646" s="54"/>
      <c r="AL646" s="57"/>
    </row>
    <row r="647" spans="2:38" ht="13">
      <c r="B647" s="45"/>
      <c r="F647" s="53"/>
      <c r="G647" s="54"/>
      <c r="J647" s="53"/>
      <c r="K647" s="54"/>
      <c r="N647" s="53"/>
      <c r="O647" s="54"/>
      <c r="P647" s="55"/>
      <c r="R647" s="53"/>
      <c r="S647" s="45"/>
      <c r="T647" s="45"/>
      <c r="U647" s="54"/>
      <c r="V647" s="54"/>
      <c r="Y647" s="53"/>
      <c r="AA647" s="54"/>
      <c r="AD647" s="53"/>
      <c r="AE647" s="54"/>
      <c r="AH647" s="53"/>
      <c r="AI647" s="54"/>
      <c r="AJ647" s="54"/>
      <c r="AK647" s="54"/>
      <c r="AL647" s="57"/>
    </row>
    <row r="648" spans="2:38" ht="13">
      <c r="B648" s="45"/>
      <c r="F648" s="53"/>
      <c r="G648" s="54"/>
      <c r="J648" s="53"/>
      <c r="K648" s="54"/>
      <c r="N648" s="53"/>
      <c r="O648" s="54"/>
      <c r="P648" s="55"/>
      <c r="R648" s="53"/>
      <c r="S648" s="45"/>
      <c r="T648" s="45"/>
      <c r="U648" s="54"/>
      <c r="V648" s="54"/>
      <c r="Y648" s="53"/>
      <c r="AA648" s="54"/>
      <c r="AD648" s="53"/>
      <c r="AE648" s="54"/>
      <c r="AH648" s="53"/>
      <c r="AI648" s="54"/>
      <c r="AJ648" s="54"/>
      <c r="AK648" s="54"/>
      <c r="AL648" s="57"/>
    </row>
    <row r="649" spans="2:38" ht="13">
      <c r="B649" s="45"/>
      <c r="F649" s="53"/>
      <c r="G649" s="54"/>
      <c r="J649" s="53"/>
      <c r="K649" s="54"/>
      <c r="N649" s="53"/>
      <c r="O649" s="54"/>
      <c r="P649" s="55"/>
      <c r="R649" s="53"/>
      <c r="S649" s="45"/>
      <c r="T649" s="45"/>
      <c r="U649" s="54"/>
      <c r="V649" s="54"/>
      <c r="Y649" s="53"/>
      <c r="AA649" s="54"/>
      <c r="AD649" s="53"/>
      <c r="AE649" s="54"/>
      <c r="AH649" s="53"/>
      <c r="AI649" s="54"/>
      <c r="AJ649" s="54"/>
      <c r="AK649" s="54"/>
      <c r="AL649" s="57"/>
    </row>
    <row r="650" spans="2:38" ht="13">
      <c r="B650" s="45"/>
      <c r="F650" s="53"/>
      <c r="G650" s="54"/>
      <c r="J650" s="53"/>
      <c r="K650" s="54"/>
      <c r="N650" s="53"/>
      <c r="O650" s="54"/>
      <c r="P650" s="55"/>
      <c r="R650" s="53"/>
      <c r="S650" s="45"/>
      <c r="T650" s="45"/>
      <c r="U650" s="54"/>
      <c r="V650" s="54"/>
      <c r="Y650" s="53"/>
      <c r="AA650" s="54"/>
      <c r="AD650" s="53"/>
      <c r="AE650" s="54"/>
      <c r="AH650" s="53"/>
      <c r="AI650" s="54"/>
      <c r="AJ650" s="54"/>
      <c r="AK650" s="54"/>
      <c r="AL650" s="57"/>
    </row>
    <row r="651" spans="2:38" ht="13">
      <c r="B651" s="45"/>
      <c r="F651" s="53"/>
      <c r="G651" s="54"/>
      <c r="J651" s="53"/>
      <c r="K651" s="54"/>
      <c r="N651" s="53"/>
      <c r="O651" s="54"/>
      <c r="P651" s="55"/>
      <c r="R651" s="53"/>
      <c r="S651" s="45"/>
      <c r="T651" s="45"/>
      <c r="U651" s="54"/>
      <c r="V651" s="54"/>
      <c r="Y651" s="53"/>
      <c r="AA651" s="54"/>
      <c r="AD651" s="53"/>
      <c r="AE651" s="54"/>
      <c r="AH651" s="53"/>
      <c r="AI651" s="54"/>
      <c r="AJ651" s="54"/>
      <c r="AK651" s="54"/>
      <c r="AL651" s="57"/>
    </row>
    <row r="652" spans="2:38" ht="13">
      <c r="B652" s="45"/>
      <c r="F652" s="53"/>
      <c r="G652" s="54"/>
      <c r="J652" s="53"/>
      <c r="K652" s="54"/>
      <c r="N652" s="53"/>
      <c r="O652" s="54"/>
      <c r="P652" s="55"/>
      <c r="R652" s="53"/>
      <c r="S652" s="45"/>
      <c r="T652" s="45"/>
      <c r="U652" s="54"/>
      <c r="V652" s="54"/>
      <c r="Y652" s="53"/>
      <c r="AA652" s="54"/>
      <c r="AD652" s="53"/>
      <c r="AE652" s="54"/>
      <c r="AH652" s="53"/>
      <c r="AI652" s="54"/>
      <c r="AJ652" s="54"/>
      <c r="AK652" s="54"/>
      <c r="AL652" s="57"/>
    </row>
    <row r="653" spans="2:38" ht="13">
      <c r="B653" s="45"/>
      <c r="F653" s="53"/>
      <c r="G653" s="54"/>
      <c r="J653" s="53"/>
      <c r="K653" s="54"/>
      <c r="N653" s="53"/>
      <c r="O653" s="54"/>
      <c r="P653" s="55"/>
      <c r="R653" s="53"/>
      <c r="S653" s="45"/>
      <c r="T653" s="45"/>
      <c r="U653" s="54"/>
      <c r="V653" s="54"/>
      <c r="Y653" s="53"/>
      <c r="AA653" s="54"/>
      <c r="AD653" s="53"/>
      <c r="AE653" s="54"/>
      <c r="AH653" s="53"/>
      <c r="AI653" s="54"/>
      <c r="AJ653" s="54"/>
      <c r="AK653" s="54"/>
      <c r="AL653" s="57"/>
    </row>
    <row r="654" spans="2:38" ht="13">
      <c r="B654" s="45"/>
      <c r="F654" s="53"/>
      <c r="G654" s="54"/>
      <c r="J654" s="53"/>
      <c r="K654" s="54"/>
      <c r="N654" s="53"/>
      <c r="O654" s="54"/>
      <c r="P654" s="55"/>
      <c r="R654" s="53"/>
      <c r="S654" s="45"/>
      <c r="T654" s="45"/>
      <c r="U654" s="54"/>
      <c r="V654" s="54"/>
      <c r="Y654" s="53"/>
      <c r="AA654" s="54"/>
      <c r="AD654" s="53"/>
      <c r="AE654" s="54"/>
      <c r="AH654" s="53"/>
      <c r="AI654" s="54"/>
      <c r="AJ654" s="54"/>
      <c r="AK654" s="54"/>
      <c r="AL654" s="57"/>
    </row>
    <row r="655" spans="2:38" ht="13">
      <c r="B655" s="45"/>
      <c r="F655" s="53"/>
      <c r="G655" s="54"/>
      <c r="J655" s="53"/>
      <c r="K655" s="54"/>
      <c r="N655" s="53"/>
      <c r="O655" s="54"/>
      <c r="P655" s="55"/>
      <c r="R655" s="53"/>
      <c r="S655" s="45"/>
      <c r="T655" s="45"/>
      <c r="U655" s="54"/>
      <c r="V655" s="54"/>
      <c r="Y655" s="53"/>
      <c r="AA655" s="54"/>
      <c r="AD655" s="53"/>
      <c r="AE655" s="54"/>
      <c r="AH655" s="53"/>
      <c r="AI655" s="54"/>
      <c r="AJ655" s="54"/>
      <c r="AK655" s="54"/>
      <c r="AL655" s="57"/>
    </row>
    <row r="656" spans="2:38" ht="13">
      <c r="B656" s="45"/>
      <c r="F656" s="53"/>
      <c r="G656" s="54"/>
      <c r="J656" s="53"/>
      <c r="K656" s="54"/>
      <c r="N656" s="53"/>
      <c r="O656" s="54"/>
      <c r="P656" s="55"/>
      <c r="R656" s="53"/>
      <c r="S656" s="45"/>
      <c r="T656" s="45"/>
      <c r="U656" s="54"/>
      <c r="V656" s="54"/>
      <c r="Y656" s="53"/>
      <c r="AA656" s="54"/>
      <c r="AD656" s="53"/>
      <c r="AE656" s="54"/>
      <c r="AH656" s="53"/>
      <c r="AI656" s="54"/>
      <c r="AJ656" s="54"/>
      <c r="AK656" s="54"/>
      <c r="AL656" s="57"/>
    </row>
    <row r="657" spans="2:38" ht="13">
      <c r="B657" s="45"/>
      <c r="F657" s="53"/>
      <c r="G657" s="54"/>
      <c r="J657" s="53"/>
      <c r="K657" s="54"/>
      <c r="N657" s="53"/>
      <c r="O657" s="54"/>
      <c r="P657" s="55"/>
      <c r="R657" s="53"/>
      <c r="S657" s="45"/>
      <c r="T657" s="45"/>
      <c r="U657" s="54"/>
      <c r="V657" s="54"/>
      <c r="Y657" s="53"/>
      <c r="AA657" s="54"/>
      <c r="AD657" s="53"/>
      <c r="AE657" s="54"/>
      <c r="AH657" s="53"/>
      <c r="AI657" s="54"/>
      <c r="AJ657" s="54"/>
      <c r="AK657" s="54"/>
      <c r="AL657" s="57"/>
    </row>
    <row r="658" spans="2:38" ht="13">
      <c r="B658" s="45"/>
      <c r="F658" s="53"/>
      <c r="G658" s="54"/>
      <c r="J658" s="53"/>
      <c r="K658" s="54"/>
      <c r="N658" s="53"/>
      <c r="O658" s="54"/>
      <c r="P658" s="55"/>
      <c r="R658" s="53"/>
      <c r="S658" s="45"/>
      <c r="T658" s="45"/>
      <c r="U658" s="54"/>
      <c r="V658" s="54"/>
      <c r="Y658" s="53"/>
      <c r="AA658" s="54"/>
      <c r="AD658" s="53"/>
      <c r="AE658" s="54"/>
      <c r="AH658" s="53"/>
      <c r="AI658" s="54"/>
      <c r="AJ658" s="54"/>
      <c r="AK658" s="54"/>
      <c r="AL658" s="57"/>
    </row>
    <row r="659" spans="2:38" ht="13">
      <c r="B659" s="45"/>
      <c r="F659" s="53"/>
      <c r="G659" s="54"/>
      <c r="J659" s="53"/>
      <c r="K659" s="54"/>
      <c r="N659" s="53"/>
      <c r="O659" s="54"/>
      <c r="P659" s="55"/>
      <c r="R659" s="53"/>
      <c r="S659" s="45"/>
      <c r="T659" s="45"/>
      <c r="U659" s="54"/>
      <c r="V659" s="54"/>
      <c r="Y659" s="53"/>
      <c r="AA659" s="54"/>
      <c r="AD659" s="53"/>
      <c r="AE659" s="54"/>
      <c r="AH659" s="53"/>
      <c r="AI659" s="54"/>
      <c r="AJ659" s="54"/>
      <c r="AK659" s="54"/>
      <c r="AL659" s="57"/>
    </row>
    <row r="660" spans="2:38" ht="13">
      <c r="B660" s="45"/>
      <c r="F660" s="53"/>
      <c r="G660" s="54"/>
      <c r="J660" s="53"/>
      <c r="K660" s="54"/>
      <c r="N660" s="53"/>
      <c r="O660" s="54"/>
      <c r="P660" s="55"/>
      <c r="R660" s="53"/>
      <c r="S660" s="45"/>
      <c r="T660" s="45"/>
      <c r="U660" s="54"/>
      <c r="V660" s="54"/>
      <c r="Y660" s="53"/>
      <c r="AA660" s="54"/>
      <c r="AD660" s="53"/>
      <c r="AE660" s="54"/>
      <c r="AH660" s="53"/>
      <c r="AI660" s="54"/>
      <c r="AJ660" s="54"/>
      <c r="AK660" s="54"/>
      <c r="AL660" s="57"/>
    </row>
    <row r="661" spans="2:38" ht="13">
      <c r="B661" s="45"/>
      <c r="F661" s="53"/>
      <c r="G661" s="54"/>
      <c r="J661" s="53"/>
      <c r="K661" s="54"/>
      <c r="N661" s="53"/>
      <c r="O661" s="54"/>
      <c r="P661" s="55"/>
      <c r="R661" s="53"/>
      <c r="S661" s="45"/>
      <c r="T661" s="45"/>
      <c r="U661" s="54"/>
      <c r="V661" s="54"/>
      <c r="Y661" s="53"/>
      <c r="AA661" s="54"/>
      <c r="AD661" s="53"/>
      <c r="AE661" s="54"/>
      <c r="AH661" s="53"/>
      <c r="AI661" s="54"/>
      <c r="AJ661" s="54"/>
      <c r="AK661" s="54"/>
      <c r="AL661" s="57"/>
    </row>
    <row r="662" spans="2:38" ht="13">
      <c r="B662" s="45"/>
      <c r="F662" s="53"/>
      <c r="G662" s="54"/>
      <c r="J662" s="53"/>
      <c r="K662" s="54"/>
      <c r="N662" s="53"/>
      <c r="O662" s="54"/>
      <c r="P662" s="55"/>
      <c r="R662" s="53"/>
      <c r="S662" s="45"/>
      <c r="T662" s="45"/>
      <c r="U662" s="54"/>
      <c r="V662" s="54"/>
      <c r="Y662" s="53"/>
      <c r="AA662" s="54"/>
      <c r="AD662" s="53"/>
      <c r="AE662" s="54"/>
      <c r="AH662" s="53"/>
      <c r="AI662" s="54"/>
      <c r="AJ662" s="54"/>
      <c r="AK662" s="54"/>
      <c r="AL662" s="57"/>
    </row>
    <row r="663" spans="2:38" ht="13">
      <c r="B663" s="45"/>
      <c r="F663" s="53"/>
      <c r="G663" s="54"/>
      <c r="J663" s="53"/>
      <c r="K663" s="54"/>
      <c r="N663" s="53"/>
      <c r="O663" s="54"/>
      <c r="P663" s="55"/>
      <c r="R663" s="53"/>
      <c r="S663" s="45"/>
      <c r="T663" s="45"/>
      <c r="U663" s="54"/>
      <c r="V663" s="54"/>
      <c r="Y663" s="53"/>
      <c r="AA663" s="54"/>
      <c r="AD663" s="53"/>
      <c r="AE663" s="54"/>
      <c r="AH663" s="53"/>
      <c r="AI663" s="54"/>
      <c r="AJ663" s="54"/>
      <c r="AK663" s="54"/>
      <c r="AL663" s="57"/>
    </row>
    <row r="664" spans="2:38" ht="13">
      <c r="B664" s="45"/>
      <c r="F664" s="53"/>
      <c r="G664" s="54"/>
      <c r="J664" s="53"/>
      <c r="K664" s="54"/>
      <c r="N664" s="53"/>
      <c r="O664" s="54"/>
      <c r="P664" s="55"/>
      <c r="R664" s="53"/>
      <c r="S664" s="45"/>
      <c r="T664" s="45"/>
      <c r="U664" s="54"/>
      <c r="V664" s="54"/>
      <c r="Y664" s="53"/>
      <c r="AA664" s="54"/>
      <c r="AD664" s="53"/>
      <c r="AE664" s="54"/>
      <c r="AH664" s="53"/>
      <c r="AI664" s="54"/>
      <c r="AJ664" s="54"/>
      <c r="AK664" s="54"/>
      <c r="AL664" s="57"/>
    </row>
    <row r="665" spans="2:38" ht="13">
      <c r="B665" s="45"/>
      <c r="F665" s="53"/>
      <c r="G665" s="54"/>
      <c r="J665" s="53"/>
      <c r="K665" s="54"/>
      <c r="N665" s="53"/>
      <c r="O665" s="54"/>
      <c r="P665" s="55"/>
      <c r="R665" s="53"/>
      <c r="S665" s="45"/>
      <c r="T665" s="45"/>
      <c r="U665" s="54"/>
      <c r="V665" s="54"/>
      <c r="Y665" s="53"/>
      <c r="AA665" s="54"/>
      <c r="AD665" s="53"/>
      <c r="AE665" s="54"/>
      <c r="AH665" s="53"/>
      <c r="AI665" s="54"/>
      <c r="AJ665" s="54"/>
      <c r="AK665" s="54"/>
      <c r="AL665" s="57"/>
    </row>
    <row r="666" spans="2:38" ht="13">
      <c r="B666" s="45"/>
      <c r="F666" s="53"/>
      <c r="G666" s="54"/>
      <c r="J666" s="53"/>
      <c r="K666" s="54"/>
      <c r="N666" s="53"/>
      <c r="O666" s="54"/>
      <c r="P666" s="55"/>
      <c r="R666" s="53"/>
      <c r="S666" s="45"/>
      <c r="T666" s="45"/>
      <c r="U666" s="54"/>
      <c r="V666" s="54"/>
      <c r="Y666" s="53"/>
      <c r="AA666" s="54"/>
      <c r="AD666" s="53"/>
      <c r="AE666" s="54"/>
      <c r="AH666" s="53"/>
      <c r="AI666" s="54"/>
      <c r="AJ666" s="54"/>
      <c r="AK666" s="54"/>
      <c r="AL666" s="57"/>
    </row>
    <row r="667" spans="2:38" ht="13">
      <c r="B667" s="45"/>
      <c r="F667" s="53"/>
      <c r="G667" s="54"/>
      <c r="J667" s="53"/>
      <c r="K667" s="54"/>
      <c r="N667" s="53"/>
      <c r="O667" s="54"/>
      <c r="P667" s="55"/>
      <c r="R667" s="53"/>
      <c r="S667" s="45"/>
      <c r="T667" s="45"/>
      <c r="U667" s="54"/>
      <c r="V667" s="54"/>
      <c r="Y667" s="53"/>
      <c r="AA667" s="54"/>
      <c r="AD667" s="53"/>
      <c r="AE667" s="54"/>
      <c r="AH667" s="53"/>
      <c r="AI667" s="54"/>
      <c r="AJ667" s="54"/>
      <c r="AK667" s="54"/>
      <c r="AL667" s="57"/>
    </row>
    <row r="668" spans="2:38" ht="13">
      <c r="B668" s="45"/>
      <c r="F668" s="53"/>
      <c r="G668" s="54"/>
      <c r="J668" s="53"/>
      <c r="K668" s="54"/>
      <c r="N668" s="53"/>
      <c r="O668" s="54"/>
      <c r="P668" s="55"/>
      <c r="R668" s="53"/>
      <c r="S668" s="45"/>
      <c r="T668" s="45"/>
      <c r="U668" s="54"/>
      <c r="V668" s="54"/>
      <c r="Y668" s="53"/>
      <c r="AA668" s="54"/>
      <c r="AD668" s="53"/>
      <c r="AE668" s="54"/>
      <c r="AH668" s="53"/>
      <c r="AI668" s="54"/>
      <c r="AJ668" s="54"/>
      <c r="AK668" s="54"/>
      <c r="AL668" s="57"/>
    </row>
    <row r="669" spans="2:38" ht="13">
      <c r="B669" s="45"/>
      <c r="F669" s="53"/>
      <c r="G669" s="54"/>
      <c r="J669" s="53"/>
      <c r="K669" s="54"/>
      <c r="N669" s="53"/>
      <c r="O669" s="54"/>
      <c r="P669" s="55"/>
      <c r="R669" s="53"/>
      <c r="S669" s="45"/>
      <c r="T669" s="45"/>
      <c r="U669" s="54"/>
      <c r="V669" s="54"/>
      <c r="Y669" s="53"/>
      <c r="AA669" s="54"/>
      <c r="AD669" s="53"/>
      <c r="AE669" s="54"/>
      <c r="AH669" s="53"/>
      <c r="AI669" s="54"/>
      <c r="AJ669" s="54"/>
      <c r="AK669" s="54"/>
      <c r="AL669" s="57"/>
    </row>
    <row r="670" spans="2:38" ht="13">
      <c r="B670" s="45"/>
      <c r="F670" s="53"/>
      <c r="G670" s="54"/>
      <c r="J670" s="53"/>
      <c r="K670" s="54"/>
      <c r="N670" s="53"/>
      <c r="O670" s="54"/>
      <c r="P670" s="55"/>
      <c r="R670" s="53"/>
      <c r="S670" s="45"/>
      <c r="T670" s="45"/>
      <c r="U670" s="54"/>
      <c r="V670" s="54"/>
      <c r="Y670" s="53"/>
      <c r="AA670" s="54"/>
      <c r="AD670" s="53"/>
      <c r="AE670" s="54"/>
      <c r="AH670" s="53"/>
      <c r="AI670" s="54"/>
      <c r="AJ670" s="54"/>
      <c r="AK670" s="54"/>
      <c r="AL670" s="57"/>
    </row>
    <row r="671" spans="2:38" ht="13">
      <c r="B671" s="45"/>
      <c r="F671" s="53"/>
      <c r="G671" s="54"/>
      <c r="J671" s="53"/>
      <c r="K671" s="54"/>
      <c r="N671" s="53"/>
      <c r="O671" s="54"/>
      <c r="P671" s="55"/>
      <c r="R671" s="53"/>
      <c r="S671" s="45"/>
      <c r="T671" s="45"/>
      <c r="U671" s="54"/>
      <c r="V671" s="54"/>
      <c r="Y671" s="53"/>
      <c r="AA671" s="54"/>
      <c r="AD671" s="53"/>
      <c r="AE671" s="54"/>
      <c r="AH671" s="53"/>
      <c r="AI671" s="54"/>
      <c r="AJ671" s="54"/>
      <c r="AK671" s="54"/>
      <c r="AL671" s="57"/>
    </row>
    <row r="672" spans="2:38" ht="13">
      <c r="B672" s="45"/>
      <c r="F672" s="53"/>
      <c r="G672" s="54"/>
      <c r="J672" s="53"/>
      <c r="K672" s="54"/>
      <c r="N672" s="53"/>
      <c r="O672" s="54"/>
      <c r="P672" s="55"/>
      <c r="R672" s="53"/>
      <c r="S672" s="45"/>
      <c r="T672" s="45"/>
      <c r="U672" s="54"/>
      <c r="V672" s="54"/>
      <c r="Y672" s="53"/>
      <c r="AA672" s="54"/>
      <c r="AD672" s="53"/>
      <c r="AE672" s="54"/>
      <c r="AH672" s="53"/>
      <c r="AI672" s="54"/>
      <c r="AJ672" s="54"/>
      <c r="AK672" s="54"/>
      <c r="AL672" s="57"/>
    </row>
    <row r="673" spans="2:38" ht="13">
      <c r="B673" s="45"/>
      <c r="F673" s="53"/>
      <c r="G673" s="54"/>
      <c r="J673" s="53"/>
      <c r="K673" s="54"/>
      <c r="N673" s="53"/>
      <c r="O673" s="54"/>
      <c r="P673" s="55"/>
      <c r="R673" s="53"/>
      <c r="S673" s="45"/>
      <c r="T673" s="45"/>
      <c r="U673" s="54"/>
      <c r="V673" s="54"/>
      <c r="Y673" s="53"/>
      <c r="AA673" s="54"/>
      <c r="AD673" s="53"/>
      <c r="AE673" s="54"/>
      <c r="AH673" s="53"/>
      <c r="AI673" s="54"/>
      <c r="AJ673" s="54"/>
      <c r="AK673" s="54"/>
      <c r="AL673" s="57"/>
    </row>
    <row r="674" spans="2:38" ht="13">
      <c r="B674" s="45"/>
      <c r="F674" s="53"/>
      <c r="G674" s="54"/>
      <c r="J674" s="53"/>
      <c r="K674" s="54"/>
      <c r="N674" s="53"/>
      <c r="O674" s="54"/>
      <c r="P674" s="55"/>
      <c r="R674" s="53"/>
      <c r="S674" s="45"/>
      <c r="T674" s="45"/>
      <c r="U674" s="54"/>
      <c r="V674" s="54"/>
      <c r="Y674" s="53"/>
      <c r="AA674" s="54"/>
      <c r="AD674" s="53"/>
      <c r="AE674" s="54"/>
      <c r="AH674" s="53"/>
      <c r="AI674" s="54"/>
      <c r="AJ674" s="54"/>
      <c r="AK674" s="54"/>
      <c r="AL674" s="57"/>
    </row>
    <row r="675" spans="2:38" ht="13">
      <c r="B675" s="45"/>
      <c r="F675" s="53"/>
      <c r="G675" s="54"/>
      <c r="J675" s="53"/>
      <c r="K675" s="54"/>
      <c r="N675" s="53"/>
      <c r="O675" s="54"/>
      <c r="P675" s="55"/>
      <c r="R675" s="53"/>
      <c r="S675" s="45"/>
      <c r="T675" s="45"/>
      <c r="U675" s="54"/>
      <c r="V675" s="54"/>
      <c r="Y675" s="53"/>
      <c r="AA675" s="54"/>
      <c r="AD675" s="53"/>
      <c r="AE675" s="54"/>
      <c r="AH675" s="53"/>
      <c r="AI675" s="54"/>
      <c r="AJ675" s="54"/>
      <c r="AK675" s="54"/>
      <c r="AL675" s="57"/>
    </row>
    <row r="676" spans="2:38" ht="13">
      <c r="B676" s="45"/>
      <c r="F676" s="53"/>
      <c r="G676" s="54"/>
      <c r="J676" s="53"/>
      <c r="K676" s="54"/>
      <c r="N676" s="53"/>
      <c r="O676" s="54"/>
      <c r="P676" s="55"/>
      <c r="R676" s="53"/>
      <c r="S676" s="45"/>
      <c r="T676" s="45"/>
      <c r="U676" s="54"/>
      <c r="V676" s="54"/>
      <c r="Y676" s="53"/>
      <c r="AA676" s="54"/>
      <c r="AD676" s="53"/>
      <c r="AE676" s="54"/>
      <c r="AH676" s="53"/>
      <c r="AI676" s="54"/>
      <c r="AJ676" s="54"/>
      <c r="AK676" s="54"/>
      <c r="AL676" s="57"/>
    </row>
    <row r="677" spans="2:38" ht="13">
      <c r="B677" s="45"/>
      <c r="F677" s="53"/>
      <c r="G677" s="54"/>
      <c r="J677" s="53"/>
      <c r="K677" s="54"/>
      <c r="N677" s="53"/>
      <c r="O677" s="54"/>
      <c r="P677" s="55"/>
      <c r="R677" s="53"/>
      <c r="S677" s="45"/>
      <c r="T677" s="45"/>
      <c r="U677" s="54"/>
      <c r="V677" s="54"/>
      <c r="Y677" s="53"/>
      <c r="AA677" s="54"/>
      <c r="AD677" s="53"/>
      <c r="AE677" s="54"/>
      <c r="AH677" s="53"/>
      <c r="AI677" s="54"/>
      <c r="AJ677" s="54"/>
      <c r="AK677" s="54"/>
      <c r="AL677" s="57"/>
    </row>
    <row r="678" spans="2:38" ht="13">
      <c r="B678" s="45"/>
      <c r="F678" s="53"/>
      <c r="G678" s="54"/>
      <c r="J678" s="53"/>
      <c r="K678" s="54"/>
      <c r="N678" s="53"/>
      <c r="O678" s="54"/>
      <c r="P678" s="55"/>
      <c r="R678" s="53"/>
      <c r="S678" s="45"/>
      <c r="T678" s="45"/>
      <c r="U678" s="54"/>
      <c r="V678" s="54"/>
      <c r="Y678" s="53"/>
      <c r="AA678" s="54"/>
      <c r="AD678" s="53"/>
      <c r="AE678" s="54"/>
      <c r="AH678" s="53"/>
      <c r="AI678" s="54"/>
      <c r="AJ678" s="54"/>
      <c r="AK678" s="54"/>
      <c r="AL678" s="57"/>
    </row>
    <row r="679" spans="2:38" ht="13">
      <c r="B679" s="45"/>
      <c r="F679" s="53"/>
      <c r="G679" s="54"/>
      <c r="J679" s="53"/>
      <c r="K679" s="54"/>
      <c r="N679" s="53"/>
      <c r="O679" s="54"/>
      <c r="P679" s="55"/>
      <c r="R679" s="53"/>
      <c r="S679" s="45"/>
      <c r="T679" s="45"/>
      <c r="U679" s="54"/>
      <c r="V679" s="54"/>
      <c r="Y679" s="53"/>
      <c r="AA679" s="54"/>
      <c r="AD679" s="53"/>
      <c r="AE679" s="54"/>
      <c r="AH679" s="53"/>
      <c r="AI679" s="54"/>
      <c r="AJ679" s="54"/>
      <c r="AK679" s="54"/>
      <c r="AL679" s="57"/>
    </row>
    <row r="680" spans="2:38" ht="13">
      <c r="B680" s="45"/>
      <c r="F680" s="53"/>
      <c r="G680" s="54"/>
      <c r="J680" s="53"/>
      <c r="K680" s="54"/>
      <c r="N680" s="53"/>
      <c r="O680" s="54"/>
      <c r="P680" s="55"/>
      <c r="R680" s="53"/>
      <c r="S680" s="45"/>
      <c r="T680" s="45"/>
      <c r="U680" s="54"/>
      <c r="V680" s="54"/>
      <c r="Y680" s="53"/>
      <c r="AA680" s="54"/>
      <c r="AD680" s="53"/>
      <c r="AE680" s="54"/>
      <c r="AH680" s="53"/>
      <c r="AI680" s="54"/>
      <c r="AJ680" s="54"/>
      <c r="AK680" s="54"/>
      <c r="AL680" s="57"/>
    </row>
    <row r="681" spans="2:38" ht="13">
      <c r="B681" s="45"/>
      <c r="F681" s="53"/>
      <c r="G681" s="54"/>
      <c r="J681" s="53"/>
      <c r="K681" s="54"/>
      <c r="N681" s="53"/>
      <c r="O681" s="54"/>
      <c r="P681" s="55"/>
      <c r="R681" s="53"/>
      <c r="S681" s="45"/>
      <c r="T681" s="45"/>
      <c r="U681" s="54"/>
      <c r="V681" s="54"/>
      <c r="Y681" s="53"/>
      <c r="AA681" s="54"/>
      <c r="AD681" s="53"/>
      <c r="AE681" s="54"/>
      <c r="AH681" s="53"/>
      <c r="AI681" s="54"/>
      <c r="AJ681" s="54"/>
      <c r="AK681" s="54"/>
      <c r="AL681" s="57"/>
    </row>
    <row r="682" spans="2:38" ht="13">
      <c r="B682" s="45"/>
      <c r="F682" s="53"/>
      <c r="G682" s="54"/>
      <c r="J682" s="53"/>
      <c r="K682" s="54"/>
      <c r="N682" s="53"/>
      <c r="O682" s="54"/>
      <c r="P682" s="55"/>
      <c r="R682" s="53"/>
      <c r="S682" s="45"/>
      <c r="T682" s="45"/>
      <c r="U682" s="54"/>
      <c r="V682" s="54"/>
      <c r="Y682" s="53"/>
      <c r="AA682" s="54"/>
      <c r="AD682" s="53"/>
      <c r="AE682" s="54"/>
      <c r="AH682" s="53"/>
      <c r="AI682" s="54"/>
      <c r="AJ682" s="54"/>
      <c r="AK682" s="54"/>
      <c r="AL682" s="57"/>
    </row>
    <row r="683" spans="2:38" ht="13">
      <c r="B683" s="45"/>
      <c r="F683" s="53"/>
      <c r="G683" s="54"/>
      <c r="J683" s="53"/>
      <c r="K683" s="54"/>
      <c r="N683" s="53"/>
      <c r="O683" s="54"/>
      <c r="P683" s="55"/>
      <c r="R683" s="53"/>
      <c r="S683" s="45"/>
      <c r="T683" s="45"/>
      <c r="U683" s="54"/>
      <c r="V683" s="54"/>
      <c r="Y683" s="53"/>
      <c r="AA683" s="54"/>
      <c r="AD683" s="53"/>
      <c r="AE683" s="54"/>
      <c r="AH683" s="53"/>
      <c r="AI683" s="54"/>
      <c r="AJ683" s="54"/>
      <c r="AK683" s="54"/>
      <c r="AL683" s="57"/>
    </row>
    <row r="684" spans="2:38" ht="13">
      <c r="B684" s="45"/>
      <c r="F684" s="53"/>
      <c r="G684" s="54"/>
      <c r="J684" s="53"/>
      <c r="K684" s="54"/>
      <c r="N684" s="53"/>
      <c r="O684" s="54"/>
      <c r="P684" s="55"/>
      <c r="R684" s="53"/>
      <c r="S684" s="45"/>
      <c r="T684" s="45"/>
      <c r="U684" s="54"/>
      <c r="V684" s="54"/>
      <c r="Y684" s="53"/>
      <c r="AA684" s="54"/>
      <c r="AD684" s="53"/>
      <c r="AE684" s="54"/>
      <c r="AH684" s="53"/>
      <c r="AI684" s="54"/>
      <c r="AJ684" s="54"/>
      <c r="AK684" s="54"/>
      <c r="AL684" s="57"/>
    </row>
    <row r="685" spans="2:38" ht="13">
      <c r="B685" s="45"/>
      <c r="F685" s="53"/>
      <c r="G685" s="54"/>
      <c r="J685" s="53"/>
      <c r="K685" s="54"/>
      <c r="N685" s="53"/>
      <c r="O685" s="54"/>
      <c r="P685" s="55"/>
      <c r="R685" s="53"/>
      <c r="S685" s="45"/>
      <c r="T685" s="45"/>
      <c r="U685" s="54"/>
      <c r="V685" s="54"/>
      <c r="Y685" s="53"/>
      <c r="AA685" s="54"/>
      <c r="AD685" s="53"/>
      <c r="AE685" s="54"/>
      <c r="AH685" s="53"/>
      <c r="AI685" s="54"/>
      <c r="AJ685" s="54"/>
      <c r="AK685" s="54"/>
      <c r="AL685" s="57"/>
    </row>
    <row r="686" spans="2:38" ht="13">
      <c r="B686" s="45"/>
      <c r="F686" s="53"/>
      <c r="G686" s="54"/>
      <c r="J686" s="53"/>
      <c r="K686" s="54"/>
      <c r="N686" s="53"/>
      <c r="O686" s="54"/>
      <c r="P686" s="55"/>
      <c r="R686" s="53"/>
      <c r="S686" s="45"/>
      <c r="T686" s="45"/>
      <c r="U686" s="54"/>
      <c r="V686" s="54"/>
      <c r="Y686" s="53"/>
      <c r="AA686" s="54"/>
      <c r="AD686" s="53"/>
      <c r="AE686" s="54"/>
      <c r="AH686" s="53"/>
      <c r="AI686" s="54"/>
      <c r="AJ686" s="54"/>
      <c r="AK686" s="54"/>
      <c r="AL686" s="57"/>
    </row>
    <row r="687" spans="2:38" ht="13">
      <c r="B687" s="45"/>
      <c r="F687" s="53"/>
      <c r="G687" s="54"/>
      <c r="J687" s="53"/>
      <c r="K687" s="54"/>
      <c r="N687" s="53"/>
      <c r="O687" s="54"/>
      <c r="P687" s="55"/>
      <c r="R687" s="53"/>
      <c r="S687" s="45"/>
      <c r="T687" s="45"/>
      <c r="U687" s="54"/>
      <c r="V687" s="54"/>
      <c r="Y687" s="53"/>
      <c r="AA687" s="54"/>
      <c r="AD687" s="53"/>
      <c r="AE687" s="54"/>
      <c r="AH687" s="53"/>
      <c r="AI687" s="54"/>
      <c r="AJ687" s="54"/>
      <c r="AK687" s="54"/>
      <c r="AL687" s="57"/>
    </row>
    <row r="688" spans="2:38" ht="13">
      <c r="B688" s="45"/>
      <c r="F688" s="53"/>
      <c r="G688" s="54"/>
      <c r="J688" s="53"/>
      <c r="K688" s="54"/>
      <c r="N688" s="53"/>
      <c r="O688" s="54"/>
      <c r="P688" s="55"/>
      <c r="R688" s="53"/>
      <c r="S688" s="45"/>
      <c r="T688" s="45"/>
      <c r="U688" s="54"/>
      <c r="V688" s="54"/>
      <c r="Y688" s="53"/>
      <c r="AA688" s="54"/>
      <c r="AD688" s="53"/>
      <c r="AE688" s="54"/>
      <c r="AH688" s="53"/>
      <c r="AI688" s="54"/>
      <c r="AJ688" s="54"/>
      <c r="AK688" s="54"/>
      <c r="AL688" s="57"/>
    </row>
    <row r="689" spans="2:38" ht="13">
      <c r="B689" s="45"/>
      <c r="F689" s="53"/>
      <c r="G689" s="54"/>
      <c r="J689" s="53"/>
      <c r="K689" s="54"/>
      <c r="N689" s="53"/>
      <c r="O689" s="54"/>
      <c r="P689" s="55"/>
      <c r="R689" s="53"/>
      <c r="S689" s="45"/>
      <c r="T689" s="45"/>
      <c r="U689" s="54"/>
      <c r="V689" s="54"/>
      <c r="Y689" s="53"/>
      <c r="AA689" s="54"/>
      <c r="AD689" s="53"/>
      <c r="AE689" s="54"/>
      <c r="AH689" s="53"/>
      <c r="AI689" s="54"/>
      <c r="AJ689" s="54"/>
      <c r="AK689" s="54"/>
      <c r="AL689" s="57"/>
    </row>
    <row r="690" spans="2:38" ht="13">
      <c r="B690" s="45"/>
      <c r="F690" s="53"/>
      <c r="G690" s="54"/>
      <c r="J690" s="53"/>
      <c r="K690" s="54"/>
      <c r="N690" s="53"/>
      <c r="O690" s="54"/>
      <c r="P690" s="55"/>
      <c r="R690" s="53"/>
      <c r="S690" s="45"/>
      <c r="T690" s="45"/>
      <c r="U690" s="54"/>
      <c r="V690" s="54"/>
      <c r="Y690" s="53"/>
      <c r="AA690" s="54"/>
      <c r="AD690" s="53"/>
      <c r="AE690" s="54"/>
      <c r="AH690" s="53"/>
      <c r="AI690" s="54"/>
      <c r="AJ690" s="54"/>
      <c r="AK690" s="54"/>
      <c r="AL690" s="57"/>
    </row>
    <row r="691" spans="2:38" ht="13">
      <c r="B691" s="45"/>
      <c r="F691" s="53"/>
      <c r="G691" s="54"/>
      <c r="J691" s="53"/>
      <c r="K691" s="54"/>
      <c r="N691" s="53"/>
      <c r="O691" s="54"/>
      <c r="P691" s="55"/>
      <c r="R691" s="53"/>
      <c r="S691" s="45"/>
      <c r="T691" s="45"/>
      <c r="U691" s="54"/>
      <c r="V691" s="54"/>
      <c r="Y691" s="53"/>
      <c r="AA691" s="54"/>
      <c r="AD691" s="53"/>
      <c r="AE691" s="54"/>
      <c r="AH691" s="53"/>
      <c r="AI691" s="54"/>
      <c r="AJ691" s="54"/>
      <c r="AK691" s="54"/>
      <c r="AL691" s="57"/>
    </row>
    <row r="692" spans="2:38" ht="13">
      <c r="B692" s="45"/>
      <c r="F692" s="53"/>
      <c r="G692" s="54"/>
      <c r="J692" s="53"/>
      <c r="K692" s="54"/>
      <c r="N692" s="53"/>
      <c r="O692" s="54"/>
      <c r="P692" s="55"/>
      <c r="R692" s="53"/>
      <c r="S692" s="45"/>
      <c r="T692" s="45"/>
      <c r="U692" s="54"/>
      <c r="V692" s="54"/>
      <c r="Y692" s="53"/>
      <c r="AA692" s="54"/>
      <c r="AD692" s="53"/>
      <c r="AE692" s="54"/>
      <c r="AH692" s="53"/>
      <c r="AI692" s="54"/>
      <c r="AJ692" s="54"/>
      <c r="AK692" s="54"/>
      <c r="AL692" s="57"/>
    </row>
    <row r="693" spans="2:38" ht="13">
      <c r="B693" s="45"/>
      <c r="F693" s="53"/>
      <c r="G693" s="54"/>
      <c r="J693" s="53"/>
      <c r="K693" s="54"/>
      <c r="N693" s="53"/>
      <c r="O693" s="54"/>
      <c r="P693" s="55"/>
      <c r="R693" s="53"/>
      <c r="S693" s="45"/>
      <c r="T693" s="45"/>
      <c r="U693" s="54"/>
      <c r="V693" s="54"/>
      <c r="Y693" s="53"/>
      <c r="AA693" s="54"/>
      <c r="AD693" s="53"/>
      <c r="AE693" s="54"/>
      <c r="AH693" s="53"/>
      <c r="AI693" s="54"/>
      <c r="AJ693" s="54"/>
      <c r="AK693" s="54"/>
      <c r="AL693" s="57"/>
    </row>
    <row r="694" spans="2:38" ht="13">
      <c r="B694" s="45"/>
      <c r="F694" s="53"/>
      <c r="G694" s="54"/>
      <c r="J694" s="53"/>
      <c r="K694" s="54"/>
      <c r="N694" s="53"/>
      <c r="O694" s="54"/>
      <c r="P694" s="55"/>
      <c r="R694" s="53"/>
      <c r="S694" s="45"/>
      <c r="T694" s="45"/>
      <c r="U694" s="54"/>
      <c r="V694" s="54"/>
      <c r="Y694" s="53"/>
      <c r="AA694" s="54"/>
      <c r="AD694" s="53"/>
      <c r="AE694" s="54"/>
      <c r="AH694" s="53"/>
      <c r="AI694" s="54"/>
      <c r="AJ694" s="54"/>
      <c r="AK694" s="54"/>
      <c r="AL694" s="57"/>
    </row>
    <row r="695" spans="2:38" ht="13">
      <c r="B695" s="45"/>
      <c r="F695" s="53"/>
      <c r="G695" s="54"/>
      <c r="J695" s="53"/>
      <c r="K695" s="54"/>
      <c r="N695" s="53"/>
      <c r="O695" s="54"/>
      <c r="P695" s="55"/>
      <c r="R695" s="53"/>
      <c r="S695" s="45"/>
      <c r="T695" s="45"/>
      <c r="U695" s="54"/>
      <c r="V695" s="54"/>
      <c r="Y695" s="53"/>
      <c r="AA695" s="54"/>
      <c r="AD695" s="53"/>
      <c r="AE695" s="54"/>
      <c r="AH695" s="53"/>
      <c r="AI695" s="54"/>
      <c r="AJ695" s="54"/>
      <c r="AK695" s="54"/>
      <c r="AL695" s="57"/>
    </row>
    <row r="696" spans="2:38" ht="13">
      <c r="B696" s="45"/>
      <c r="F696" s="53"/>
      <c r="G696" s="54"/>
      <c r="J696" s="53"/>
      <c r="K696" s="54"/>
      <c r="N696" s="53"/>
      <c r="O696" s="54"/>
      <c r="P696" s="55"/>
      <c r="R696" s="53"/>
      <c r="S696" s="45"/>
      <c r="T696" s="45"/>
      <c r="U696" s="54"/>
      <c r="V696" s="54"/>
      <c r="Y696" s="53"/>
      <c r="AA696" s="54"/>
      <c r="AD696" s="53"/>
      <c r="AE696" s="54"/>
      <c r="AH696" s="53"/>
      <c r="AI696" s="54"/>
      <c r="AJ696" s="54"/>
      <c r="AK696" s="54"/>
      <c r="AL696" s="57"/>
    </row>
    <row r="697" spans="2:38" ht="13">
      <c r="B697" s="45"/>
      <c r="F697" s="53"/>
      <c r="G697" s="54"/>
      <c r="J697" s="53"/>
      <c r="K697" s="54"/>
      <c r="N697" s="53"/>
      <c r="O697" s="54"/>
      <c r="P697" s="55"/>
      <c r="R697" s="53"/>
      <c r="S697" s="45"/>
      <c r="T697" s="45"/>
      <c r="U697" s="54"/>
      <c r="V697" s="54"/>
      <c r="Y697" s="53"/>
      <c r="AA697" s="54"/>
      <c r="AD697" s="53"/>
      <c r="AE697" s="54"/>
      <c r="AH697" s="53"/>
      <c r="AI697" s="54"/>
      <c r="AJ697" s="54"/>
      <c r="AK697" s="54"/>
      <c r="AL697" s="57"/>
    </row>
    <row r="698" spans="2:38" ht="13">
      <c r="B698" s="45"/>
      <c r="F698" s="53"/>
      <c r="G698" s="54"/>
      <c r="J698" s="53"/>
      <c r="K698" s="54"/>
      <c r="N698" s="53"/>
      <c r="O698" s="54"/>
      <c r="P698" s="55"/>
      <c r="R698" s="53"/>
      <c r="S698" s="45"/>
      <c r="T698" s="45"/>
      <c r="U698" s="54"/>
      <c r="V698" s="54"/>
      <c r="Y698" s="53"/>
      <c r="AA698" s="54"/>
      <c r="AD698" s="53"/>
      <c r="AE698" s="54"/>
      <c r="AH698" s="53"/>
      <c r="AI698" s="54"/>
      <c r="AJ698" s="54"/>
      <c r="AK698" s="54"/>
      <c r="AL698" s="57"/>
    </row>
    <row r="699" spans="2:38" ht="13">
      <c r="B699" s="45"/>
      <c r="F699" s="53"/>
      <c r="G699" s="54"/>
      <c r="J699" s="53"/>
      <c r="K699" s="54"/>
      <c r="N699" s="53"/>
      <c r="O699" s="54"/>
      <c r="P699" s="55"/>
      <c r="R699" s="53"/>
      <c r="S699" s="45"/>
      <c r="T699" s="45"/>
      <c r="U699" s="54"/>
      <c r="V699" s="54"/>
      <c r="Y699" s="53"/>
      <c r="AA699" s="54"/>
      <c r="AD699" s="53"/>
      <c r="AE699" s="54"/>
      <c r="AH699" s="53"/>
      <c r="AI699" s="54"/>
      <c r="AJ699" s="54"/>
      <c r="AK699" s="54"/>
      <c r="AL699" s="57"/>
    </row>
    <row r="700" spans="2:38" ht="13">
      <c r="B700" s="45"/>
      <c r="F700" s="53"/>
      <c r="G700" s="54"/>
      <c r="J700" s="53"/>
      <c r="K700" s="54"/>
      <c r="N700" s="53"/>
      <c r="O700" s="54"/>
      <c r="P700" s="55"/>
      <c r="R700" s="53"/>
      <c r="S700" s="45"/>
      <c r="T700" s="45"/>
      <c r="U700" s="54"/>
      <c r="V700" s="54"/>
      <c r="Y700" s="53"/>
      <c r="AA700" s="54"/>
      <c r="AD700" s="53"/>
      <c r="AE700" s="54"/>
      <c r="AH700" s="53"/>
      <c r="AI700" s="54"/>
      <c r="AJ700" s="54"/>
      <c r="AK700" s="54"/>
      <c r="AL700" s="57"/>
    </row>
    <row r="701" spans="2:38" ht="13">
      <c r="B701" s="45"/>
      <c r="F701" s="53"/>
      <c r="G701" s="54"/>
      <c r="J701" s="53"/>
      <c r="K701" s="54"/>
      <c r="N701" s="53"/>
      <c r="O701" s="54"/>
      <c r="P701" s="55"/>
      <c r="R701" s="53"/>
      <c r="S701" s="45"/>
      <c r="T701" s="45"/>
      <c r="U701" s="54"/>
      <c r="V701" s="54"/>
      <c r="Y701" s="53"/>
      <c r="AA701" s="54"/>
      <c r="AD701" s="53"/>
      <c r="AE701" s="54"/>
      <c r="AH701" s="53"/>
      <c r="AI701" s="54"/>
      <c r="AJ701" s="54"/>
      <c r="AK701" s="54"/>
      <c r="AL701" s="57"/>
    </row>
    <row r="702" spans="2:38" ht="13">
      <c r="B702" s="45"/>
      <c r="F702" s="53"/>
      <c r="G702" s="54"/>
      <c r="J702" s="53"/>
      <c r="K702" s="54"/>
      <c r="N702" s="53"/>
      <c r="O702" s="54"/>
      <c r="P702" s="55"/>
      <c r="R702" s="53"/>
      <c r="S702" s="45"/>
      <c r="T702" s="45"/>
      <c r="U702" s="54"/>
      <c r="V702" s="54"/>
      <c r="Y702" s="53"/>
      <c r="AA702" s="54"/>
      <c r="AD702" s="53"/>
      <c r="AE702" s="54"/>
      <c r="AH702" s="53"/>
      <c r="AI702" s="54"/>
      <c r="AJ702" s="54"/>
      <c r="AK702" s="54"/>
      <c r="AL702" s="57"/>
    </row>
    <row r="703" spans="2:38" ht="13">
      <c r="B703" s="45"/>
      <c r="F703" s="53"/>
      <c r="G703" s="54"/>
      <c r="J703" s="53"/>
      <c r="K703" s="54"/>
      <c r="N703" s="53"/>
      <c r="O703" s="54"/>
      <c r="P703" s="55"/>
      <c r="R703" s="53"/>
      <c r="S703" s="45"/>
      <c r="T703" s="45"/>
      <c r="U703" s="54"/>
      <c r="V703" s="54"/>
      <c r="Y703" s="53"/>
      <c r="AA703" s="54"/>
      <c r="AD703" s="53"/>
      <c r="AE703" s="54"/>
      <c r="AH703" s="53"/>
      <c r="AI703" s="54"/>
      <c r="AJ703" s="54"/>
      <c r="AK703" s="54"/>
      <c r="AL703" s="57"/>
    </row>
    <row r="704" spans="2:38" ht="13">
      <c r="B704" s="45"/>
      <c r="F704" s="53"/>
      <c r="G704" s="54"/>
      <c r="J704" s="53"/>
      <c r="K704" s="54"/>
      <c r="N704" s="53"/>
      <c r="O704" s="54"/>
      <c r="P704" s="55"/>
      <c r="R704" s="53"/>
      <c r="S704" s="45"/>
      <c r="T704" s="45"/>
      <c r="U704" s="54"/>
      <c r="V704" s="54"/>
      <c r="Y704" s="53"/>
      <c r="AA704" s="54"/>
      <c r="AD704" s="53"/>
      <c r="AE704" s="54"/>
      <c r="AH704" s="53"/>
      <c r="AI704" s="54"/>
      <c r="AJ704" s="54"/>
      <c r="AK704" s="54"/>
      <c r="AL704" s="57"/>
    </row>
    <row r="705" spans="2:38" ht="13">
      <c r="B705" s="45"/>
      <c r="F705" s="53"/>
      <c r="G705" s="54"/>
      <c r="J705" s="53"/>
      <c r="K705" s="54"/>
      <c r="N705" s="53"/>
      <c r="O705" s="54"/>
      <c r="P705" s="55"/>
      <c r="R705" s="53"/>
      <c r="S705" s="45"/>
      <c r="T705" s="45"/>
      <c r="U705" s="54"/>
      <c r="V705" s="54"/>
      <c r="Y705" s="53"/>
      <c r="AA705" s="54"/>
      <c r="AD705" s="53"/>
      <c r="AE705" s="54"/>
      <c r="AH705" s="53"/>
      <c r="AI705" s="54"/>
      <c r="AJ705" s="54"/>
      <c r="AK705" s="54"/>
      <c r="AL705" s="57"/>
    </row>
    <row r="706" spans="2:38" ht="13">
      <c r="B706" s="45"/>
      <c r="F706" s="53"/>
      <c r="G706" s="54"/>
      <c r="J706" s="53"/>
      <c r="K706" s="54"/>
      <c r="N706" s="53"/>
      <c r="O706" s="54"/>
      <c r="P706" s="55"/>
      <c r="R706" s="53"/>
      <c r="S706" s="45"/>
      <c r="T706" s="45"/>
      <c r="U706" s="54"/>
      <c r="V706" s="54"/>
      <c r="Y706" s="53"/>
      <c r="AA706" s="54"/>
      <c r="AD706" s="53"/>
      <c r="AE706" s="54"/>
      <c r="AH706" s="53"/>
      <c r="AI706" s="54"/>
      <c r="AJ706" s="54"/>
      <c r="AK706" s="54"/>
      <c r="AL706" s="57"/>
    </row>
    <row r="707" spans="2:38" ht="13">
      <c r="B707" s="45"/>
      <c r="F707" s="53"/>
      <c r="G707" s="54"/>
      <c r="J707" s="53"/>
      <c r="K707" s="54"/>
      <c r="N707" s="53"/>
      <c r="O707" s="54"/>
      <c r="P707" s="55"/>
      <c r="R707" s="53"/>
      <c r="S707" s="45"/>
      <c r="T707" s="45"/>
      <c r="U707" s="54"/>
      <c r="V707" s="54"/>
      <c r="Y707" s="53"/>
      <c r="AA707" s="54"/>
      <c r="AD707" s="53"/>
      <c r="AE707" s="54"/>
      <c r="AH707" s="53"/>
      <c r="AI707" s="54"/>
      <c r="AJ707" s="54"/>
      <c r="AK707" s="54"/>
      <c r="AL707" s="57"/>
    </row>
    <row r="708" spans="2:38" ht="13">
      <c r="B708" s="45"/>
      <c r="F708" s="53"/>
      <c r="G708" s="54"/>
      <c r="J708" s="53"/>
      <c r="K708" s="54"/>
      <c r="N708" s="53"/>
      <c r="O708" s="54"/>
      <c r="P708" s="55"/>
      <c r="R708" s="53"/>
      <c r="S708" s="45"/>
      <c r="T708" s="45"/>
      <c r="U708" s="54"/>
      <c r="V708" s="54"/>
      <c r="Y708" s="53"/>
      <c r="AA708" s="54"/>
      <c r="AD708" s="53"/>
      <c r="AE708" s="54"/>
      <c r="AH708" s="53"/>
      <c r="AI708" s="54"/>
      <c r="AJ708" s="54"/>
      <c r="AK708" s="54"/>
      <c r="AL708" s="57"/>
    </row>
    <row r="709" spans="2:38" ht="13">
      <c r="B709" s="45"/>
      <c r="F709" s="53"/>
      <c r="G709" s="54"/>
      <c r="J709" s="53"/>
      <c r="K709" s="54"/>
      <c r="N709" s="53"/>
      <c r="O709" s="54"/>
      <c r="P709" s="55"/>
      <c r="R709" s="53"/>
      <c r="S709" s="45"/>
      <c r="T709" s="45"/>
      <c r="U709" s="54"/>
      <c r="V709" s="54"/>
      <c r="Y709" s="53"/>
      <c r="AA709" s="54"/>
      <c r="AD709" s="53"/>
      <c r="AE709" s="54"/>
      <c r="AH709" s="53"/>
      <c r="AI709" s="54"/>
      <c r="AJ709" s="54"/>
      <c r="AK709" s="54"/>
      <c r="AL709" s="57"/>
    </row>
    <row r="710" spans="2:38" ht="13">
      <c r="B710" s="45"/>
      <c r="F710" s="53"/>
      <c r="G710" s="54"/>
      <c r="J710" s="53"/>
      <c r="K710" s="54"/>
      <c r="N710" s="53"/>
      <c r="O710" s="54"/>
      <c r="P710" s="55"/>
      <c r="R710" s="53"/>
      <c r="S710" s="45"/>
      <c r="T710" s="45"/>
      <c r="U710" s="54"/>
      <c r="V710" s="54"/>
      <c r="Y710" s="53"/>
      <c r="AA710" s="54"/>
      <c r="AD710" s="53"/>
      <c r="AE710" s="54"/>
      <c r="AH710" s="53"/>
      <c r="AI710" s="54"/>
      <c r="AJ710" s="54"/>
      <c r="AK710" s="54"/>
      <c r="AL710" s="57"/>
    </row>
    <row r="711" spans="2:38" ht="13">
      <c r="B711" s="45"/>
      <c r="F711" s="53"/>
      <c r="G711" s="54"/>
      <c r="J711" s="53"/>
      <c r="K711" s="54"/>
      <c r="N711" s="53"/>
      <c r="O711" s="54"/>
      <c r="P711" s="55"/>
      <c r="R711" s="53"/>
      <c r="S711" s="45"/>
      <c r="T711" s="45"/>
      <c r="U711" s="54"/>
      <c r="V711" s="54"/>
      <c r="Y711" s="53"/>
      <c r="AA711" s="54"/>
      <c r="AD711" s="53"/>
      <c r="AE711" s="54"/>
      <c r="AH711" s="53"/>
      <c r="AI711" s="54"/>
      <c r="AJ711" s="54"/>
      <c r="AK711" s="54"/>
      <c r="AL711" s="57"/>
    </row>
    <row r="712" spans="2:38" ht="13">
      <c r="B712" s="45"/>
      <c r="F712" s="53"/>
      <c r="G712" s="54"/>
      <c r="J712" s="53"/>
      <c r="K712" s="54"/>
      <c r="N712" s="53"/>
      <c r="O712" s="54"/>
      <c r="P712" s="55"/>
      <c r="R712" s="53"/>
      <c r="S712" s="45"/>
      <c r="T712" s="45"/>
      <c r="U712" s="54"/>
      <c r="V712" s="54"/>
      <c r="Y712" s="53"/>
      <c r="AA712" s="54"/>
      <c r="AD712" s="53"/>
      <c r="AE712" s="54"/>
      <c r="AH712" s="53"/>
      <c r="AI712" s="54"/>
      <c r="AJ712" s="54"/>
      <c r="AK712" s="54"/>
      <c r="AL712" s="57"/>
    </row>
    <row r="713" spans="2:38" ht="13">
      <c r="B713" s="45"/>
      <c r="F713" s="53"/>
      <c r="G713" s="54"/>
      <c r="J713" s="53"/>
      <c r="K713" s="54"/>
      <c r="N713" s="53"/>
      <c r="O713" s="54"/>
      <c r="P713" s="55"/>
      <c r="R713" s="53"/>
      <c r="S713" s="45"/>
      <c r="T713" s="45"/>
      <c r="U713" s="54"/>
      <c r="V713" s="54"/>
      <c r="Y713" s="53"/>
      <c r="AA713" s="54"/>
      <c r="AD713" s="53"/>
      <c r="AE713" s="54"/>
      <c r="AH713" s="53"/>
      <c r="AI713" s="54"/>
      <c r="AJ713" s="54"/>
      <c r="AK713" s="54"/>
      <c r="AL713" s="57"/>
    </row>
    <row r="714" spans="2:38" ht="13">
      <c r="B714" s="45"/>
      <c r="F714" s="53"/>
      <c r="G714" s="54"/>
      <c r="J714" s="53"/>
      <c r="K714" s="54"/>
      <c r="N714" s="53"/>
      <c r="O714" s="54"/>
      <c r="P714" s="55"/>
      <c r="R714" s="53"/>
      <c r="S714" s="45"/>
      <c r="T714" s="45"/>
      <c r="U714" s="54"/>
      <c r="V714" s="54"/>
      <c r="Y714" s="53"/>
      <c r="AA714" s="54"/>
      <c r="AD714" s="53"/>
      <c r="AE714" s="54"/>
      <c r="AH714" s="53"/>
      <c r="AI714" s="54"/>
      <c r="AJ714" s="54"/>
      <c r="AK714" s="54"/>
      <c r="AL714" s="57"/>
    </row>
    <row r="715" spans="2:38" ht="13">
      <c r="B715" s="45"/>
      <c r="F715" s="53"/>
      <c r="G715" s="54"/>
      <c r="J715" s="53"/>
      <c r="K715" s="54"/>
      <c r="N715" s="53"/>
      <c r="O715" s="54"/>
      <c r="P715" s="55"/>
      <c r="R715" s="53"/>
      <c r="S715" s="45"/>
      <c r="T715" s="45"/>
      <c r="U715" s="54"/>
      <c r="V715" s="54"/>
      <c r="Y715" s="53"/>
      <c r="AA715" s="54"/>
      <c r="AD715" s="53"/>
      <c r="AE715" s="54"/>
      <c r="AH715" s="53"/>
      <c r="AI715" s="54"/>
      <c r="AJ715" s="54"/>
      <c r="AK715" s="54"/>
      <c r="AL715" s="57"/>
    </row>
    <row r="716" spans="2:38" ht="13">
      <c r="B716" s="45"/>
      <c r="F716" s="53"/>
      <c r="G716" s="54"/>
      <c r="J716" s="53"/>
      <c r="K716" s="54"/>
      <c r="N716" s="53"/>
      <c r="O716" s="54"/>
      <c r="P716" s="55"/>
      <c r="R716" s="53"/>
      <c r="S716" s="45"/>
      <c r="T716" s="45"/>
      <c r="U716" s="54"/>
      <c r="V716" s="54"/>
      <c r="Y716" s="53"/>
      <c r="AA716" s="54"/>
      <c r="AD716" s="53"/>
      <c r="AE716" s="54"/>
      <c r="AH716" s="53"/>
      <c r="AI716" s="54"/>
      <c r="AJ716" s="54"/>
      <c r="AK716" s="54"/>
      <c r="AL716" s="57"/>
    </row>
    <row r="717" spans="2:38" ht="13">
      <c r="B717" s="45"/>
      <c r="F717" s="53"/>
      <c r="G717" s="54"/>
      <c r="J717" s="53"/>
      <c r="K717" s="54"/>
      <c r="N717" s="53"/>
      <c r="O717" s="54"/>
      <c r="P717" s="55"/>
      <c r="R717" s="53"/>
      <c r="S717" s="45"/>
      <c r="T717" s="45"/>
      <c r="U717" s="54"/>
      <c r="V717" s="54"/>
      <c r="Y717" s="53"/>
      <c r="AA717" s="54"/>
      <c r="AD717" s="53"/>
      <c r="AE717" s="54"/>
      <c r="AH717" s="53"/>
      <c r="AI717" s="54"/>
      <c r="AJ717" s="54"/>
      <c r="AK717" s="54"/>
      <c r="AL717" s="57"/>
    </row>
    <row r="718" spans="2:38" ht="13">
      <c r="B718" s="45"/>
      <c r="F718" s="53"/>
      <c r="G718" s="54"/>
      <c r="J718" s="53"/>
      <c r="K718" s="54"/>
      <c r="N718" s="53"/>
      <c r="O718" s="54"/>
      <c r="P718" s="55"/>
      <c r="R718" s="53"/>
      <c r="S718" s="45"/>
      <c r="T718" s="45"/>
      <c r="U718" s="54"/>
      <c r="V718" s="54"/>
      <c r="Y718" s="53"/>
      <c r="AA718" s="54"/>
      <c r="AD718" s="53"/>
      <c r="AE718" s="54"/>
      <c r="AH718" s="53"/>
      <c r="AI718" s="54"/>
      <c r="AJ718" s="54"/>
      <c r="AK718" s="54"/>
      <c r="AL718" s="57"/>
    </row>
    <row r="719" spans="2:38" ht="13">
      <c r="B719" s="45"/>
      <c r="F719" s="53"/>
      <c r="G719" s="54"/>
      <c r="J719" s="53"/>
      <c r="K719" s="54"/>
      <c r="N719" s="53"/>
      <c r="O719" s="54"/>
      <c r="P719" s="55"/>
      <c r="R719" s="53"/>
      <c r="S719" s="45"/>
      <c r="T719" s="45"/>
      <c r="U719" s="54"/>
      <c r="V719" s="54"/>
      <c r="Y719" s="53"/>
      <c r="AA719" s="54"/>
      <c r="AD719" s="53"/>
      <c r="AE719" s="54"/>
      <c r="AH719" s="53"/>
      <c r="AI719" s="54"/>
      <c r="AJ719" s="54"/>
      <c r="AK719" s="54"/>
      <c r="AL719" s="57"/>
    </row>
    <row r="720" spans="2:38" ht="13">
      <c r="B720" s="45"/>
      <c r="F720" s="53"/>
      <c r="G720" s="54"/>
      <c r="J720" s="53"/>
      <c r="K720" s="54"/>
      <c r="N720" s="53"/>
      <c r="O720" s="54"/>
      <c r="P720" s="55"/>
      <c r="R720" s="53"/>
      <c r="S720" s="45"/>
      <c r="T720" s="45"/>
      <c r="U720" s="54"/>
      <c r="V720" s="54"/>
      <c r="Y720" s="53"/>
      <c r="AA720" s="54"/>
      <c r="AD720" s="53"/>
      <c r="AE720" s="54"/>
      <c r="AH720" s="53"/>
      <c r="AI720" s="54"/>
      <c r="AJ720" s="54"/>
      <c r="AK720" s="54"/>
      <c r="AL720" s="57"/>
    </row>
    <row r="721" spans="2:38" ht="13">
      <c r="B721" s="45"/>
      <c r="F721" s="53"/>
      <c r="G721" s="54"/>
      <c r="J721" s="53"/>
      <c r="K721" s="54"/>
      <c r="N721" s="53"/>
      <c r="O721" s="54"/>
      <c r="P721" s="55"/>
      <c r="R721" s="53"/>
      <c r="S721" s="45"/>
      <c r="T721" s="45"/>
      <c r="U721" s="54"/>
      <c r="V721" s="54"/>
      <c r="Y721" s="53"/>
      <c r="AA721" s="54"/>
      <c r="AD721" s="53"/>
      <c r="AE721" s="54"/>
      <c r="AH721" s="53"/>
      <c r="AI721" s="54"/>
      <c r="AJ721" s="54"/>
      <c r="AK721" s="54"/>
      <c r="AL721" s="57"/>
    </row>
    <row r="722" spans="2:38" ht="13">
      <c r="B722" s="45"/>
      <c r="F722" s="53"/>
      <c r="G722" s="54"/>
      <c r="J722" s="53"/>
      <c r="K722" s="54"/>
      <c r="N722" s="53"/>
      <c r="O722" s="54"/>
      <c r="P722" s="55"/>
      <c r="R722" s="53"/>
      <c r="S722" s="45"/>
      <c r="T722" s="45"/>
      <c r="U722" s="54"/>
      <c r="V722" s="54"/>
      <c r="Y722" s="53"/>
      <c r="AA722" s="54"/>
      <c r="AD722" s="53"/>
      <c r="AE722" s="54"/>
      <c r="AH722" s="53"/>
      <c r="AI722" s="54"/>
      <c r="AJ722" s="54"/>
      <c r="AK722" s="54"/>
      <c r="AL722" s="57"/>
    </row>
    <row r="723" spans="2:38" ht="13">
      <c r="B723" s="45"/>
      <c r="F723" s="53"/>
      <c r="G723" s="54"/>
      <c r="J723" s="53"/>
      <c r="K723" s="54"/>
      <c r="N723" s="53"/>
      <c r="O723" s="54"/>
      <c r="P723" s="55"/>
      <c r="R723" s="53"/>
      <c r="S723" s="45"/>
      <c r="T723" s="45"/>
      <c r="U723" s="54"/>
      <c r="V723" s="54"/>
      <c r="Y723" s="53"/>
      <c r="AA723" s="54"/>
      <c r="AD723" s="53"/>
      <c r="AE723" s="54"/>
      <c r="AH723" s="53"/>
      <c r="AI723" s="54"/>
      <c r="AJ723" s="54"/>
      <c r="AK723" s="54"/>
      <c r="AL723" s="57"/>
    </row>
    <row r="724" spans="2:38" ht="13">
      <c r="B724" s="45"/>
      <c r="F724" s="53"/>
      <c r="G724" s="54"/>
      <c r="J724" s="53"/>
      <c r="K724" s="54"/>
      <c r="N724" s="53"/>
      <c r="O724" s="54"/>
      <c r="P724" s="55"/>
      <c r="R724" s="53"/>
      <c r="S724" s="45"/>
      <c r="T724" s="45"/>
      <c r="U724" s="54"/>
      <c r="V724" s="54"/>
      <c r="Y724" s="53"/>
      <c r="AA724" s="54"/>
      <c r="AD724" s="53"/>
      <c r="AE724" s="54"/>
      <c r="AH724" s="53"/>
      <c r="AI724" s="54"/>
      <c r="AJ724" s="54"/>
      <c r="AK724" s="54"/>
      <c r="AL724" s="57"/>
    </row>
    <row r="725" spans="2:38" ht="13">
      <c r="B725" s="45"/>
      <c r="F725" s="53"/>
      <c r="G725" s="54"/>
      <c r="J725" s="53"/>
      <c r="K725" s="54"/>
      <c r="N725" s="53"/>
      <c r="O725" s="54"/>
      <c r="P725" s="55"/>
      <c r="R725" s="53"/>
      <c r="S725" s="45"/>
      <c r="T725" s="45"/>
      <c r="U725" s="54"/>
      <c r="V725" s="54"/>
      <c r="Y725" s="53"/>
      <c r="AA725" s="54"/>
      <c r="AD725" s="53"/>
      <c r="AE725" s="54"/>
      <c r="AH725" s="53"/>
      <c r="AI725" s="54"/>
      <c r="AJ725" s="54"/>
      <c r="AK725" s="54"/>
      <c r="AL725" s="57"/>
    </row>
    <row r="726" spans="2:38" ht="13">
      <c r="B726" s="45"/>
      <c r="F726" s="53"/>
      <c r="G726" s="54"/>
      <c r="J726" s="53"/>
      <c r="K726" s="54"/>
      <c r="N726" s="53"/>
      <c r="O726" s="54"/>
      <c r="P726" s="55"/>
      <c r="R726" s="53"/>
      <c r="S726" s="45"/>
      <c r="T726" s="45"/>
      <c r="U726" s="54"/>
      <c r="V726" s="54"/>
      <c r="Y726" s="53"/>
      <c r="AA726" s="54"/>
      <c r="AD726" s="53"/>
      <c r="AE726" s="54"/>
      <c r="AH726" s="53"/>
      <c r="AI726" s="54"/>
      <c r="AJ726" s="54"/>
      <c r="AK726" s="54"/>
      <c r="AL726" s="57"/>
    </row>
    <row r="727" spans="2:38" ht="13">
      <c r="B727" s="45"/>
      <c r="F727" s="53"/>
      <c r="G727" s="54"/>
      <c r="J727" s="53"/>
      <c r="K727" s="54"/>
      <c r="N727" s="53"/>
      <c r="O727" s="54"/>
      <c r="P727" s="55"/>
      <c r="R727" s="53"/>
      <c r="S727" s="45"/>
      <c r="T727" s="45"/>
      <c r="U727" s="54"/>
      <c r="V727" s="54"/>
      <c r="Y727" s="53"/>
      <c r="AA727" s="54"/>
      <c r="AD727" s="53"/>
      <c r="AE727" s="54"/>
      <c r="AH727" s="53"/>
      <c r="AI727" s="54"/>
      <c r="AJ727" s="54"/>
      <c r="AK727" s="54"/>
      <c r="AL727" s="57"/>
    </row>
    <row r="728" spans="2:38" ht="13">
      <c r="B728" s="45"/>
      <c r="F728" s="53"/>
      <c r="G728" s="54"/>
      <c r="J728" s="53"/>
      <c r="K728" s="54"/>
      <c r="N728" s="53"/>
      <c r="O728" s="54"/>
      <c r="P728" s="55"/>
      <c r="R728" s="53"/>
      <c r="S728" s="45"/>
      <c r="T728" s="45"/>
      <c r="U728" s="54"/>
      <c r="V728" s="54"/>
      <c r="Y728" s="53"/>
      <c r="AA728" s="54"/>
      <c r="AD728" s="53"/>
      <c r="AE728" s="54"/>
      <c r="AH728" s="53"/>
      <c r="AI728" s="54"/>
      <c r="AJ728" s="54"/>
      <c r="AK728" s="54"/>
      <c r="AL728" s="57"/>
    </row>
    <row r="729" spans="2:38" ht="13">
      <c r="B729" s="45"/>
      <c r="F729" s="53"/>
      <c r="G729" s="54"/>
      <c r="J729" s="53"/>
      <c r="K729" s="54"/>
      <c r="N729" s="53"/>
      <c r="O729" s="54"/>
      <c r="P729" s="55"/>
      <c r="R729" s="53"/>
      <c r="S729" s="45"/>
      <c r="T729" s="45"/>
      <c r="U729" s="54"/>
      <c r="V729" s="54"/>
      <c r="Y729" s="53"/>
      <c r="AA729" s="54"/>
      <c r="AD729" s="53"/>
      <c r="AE729" s="54"/>
      <c r="AH729" s="53"/>
      <c r="AI729" s="54"/>
      <c r="AJ729" s="54"/>
      <c r="AK729" s="54"/>
      <c r="AL729" s="57"/>
    </row>
    <row r="730" spans="2:38" ht="13">
      <c r="B730" s="45"/>
      <c r="F730" s="53"/>
      <c r="G730" s="54"/>
      <c r="J730" s="53"/>
      <c r="K730" s="54"/>
      <c r="N730" s="53"/>
      <c r="O730" s="54"/>
      <c r="P730" s="55"/>
      <c r="R730" s="53"/>
      <c r="S730" s="45"/>
      <c r="T730" s="45"/>
      <c r="U730" s="54"/>
      <c r="V730" s="54"/>
      <c r="Y730" s="53"/>
      <c r="AA730" s="54"/>
      <c r="AD730" s="53"/>
      <c r="AE730" s="54"/>
      <c r="AH730" s="53"/>
      <c r="AI730" s="54"/>
      <c r="AJ730" s="54"/>
      <c r="AK730" s="54"/>
      <c r="AL730" s="57"/>
    </row>
    <row r="731" spans="2:38" ht="13">
      <c r="B731" s="45"/>
      <c r="F731" s="53"/>
      <c r="G731" s="54"/>
      <c r="J731" s="53"/>
      <c r="K731" s="54"/>
      <c r="N731" s="53"/>
      <c r="O731" s="54"/>
      <c r="P731" s="55"/>
      <c r="R731" s="53"/>
      <c r="S731" s="45"/>
      <c r="T731" s="45"/>
      <c r="U731" s="54"/>
      <c r="V731" s="54"/>
      <c r="Y731" s="53"/>
      <c r="AA731" s="54"/>
      <c r="AD731" s="53"/>
      <c r="AE731" s="54"/>
      <c r="AH731" s="53"/>
      <c r="AI731" s="54"/>
      <c r="AJ731" s="54"/>
      <c r="AK731" s="54"/>
      <c r="AL731" s="57"/>
    </row>
    <row r="732" spans="2:38" ht="13">
      <c r="B732" s="45"/>
      <c r="F732" s="53"/>
      <c r="G732" s="54"/>
      <c r="J732" s="53"/>
      <c r="K732" s="54"/>
      <c r="N732" s="53"/>
      <c r="O732" s="54"/>
      <c r="P732" s="55"/>
      <c r="R732" s="53"/>
      <c r="S732" s="45"/>
      <c r="T732" s="45"/>
      <c r="U732" s="54"/>
      <c r="V732" s="54"/>
      <c r="Y732" s="53"/>
      <c r="AA732" s="54"/>
      <c r="AD732" s="53"/>
      <c r="AE732" s="54"/>
      <c r="AH732" s="53"/>
      <c r="AI732" s="54"/>
      <c r="AJ732" s="54"/>
      <c r="AK732" s="54"/>
      <c r="AL732" s="57"/>
    </row>
    <row r="733" spans="2:38" ht="13">
      <c r="B733" s="45"/>
      <c r="F733" s="53"/>
      <c r="G733" s="54"/>
      <c r="J733" s="53"/>
      <c r="K733" s="54"/>
      <c r="N733" s="53"/>
      <c r="O733" s="54"/>
      <c r="P733" s="55"/>
      <c r="R733" s="53"/>
      <c r="S733" s="45"/>
      <c r="T733" s="45"/>
      <c r="U733" s="54"/>
      <c r="V733" s="54"/>
      <c r="Y733" s="53"/>
      <c r="AA733" s="54"/>
      <c r="AD733" s="53"/>
      <c r="AE733" s="54"/>
      <c r="AH733" s="53"/>
      <c r="AI733" s="54"/>
      <c r="AJ733" s="54"/>
      <c r="AK733" s="54"/>
      <c r="AL733" s="57"/>
    </row>
    <row r="734" spans="2:38" ht="13">
      <c r="B734" s="45"/>
      <c r="F734" s="53"/>
      <c r="G734" s="54"/>
      <c r="J734" s="53"/>
      <c r="K734" s="54"/>
      <c r="N734" s="53"/>
      <c r="O734" s="54"/>
      <c r="P734" s="55"/>
      <c r="R734" s="53"/>
      <c r="S734" s="45"/>
      <c r="T734" s="45"/>
      <c r="U734" s="54"/>
      <c r="V734" s="54"/>
      <c r="Y734" s="53"/>
      <c r="AA734" s="54"/>
      <c r="AD734" s="53"/>
      <c r="AE734" s="54"/>
      <c r="AH734" s="53"/>
      <c r="AI734" s="54"/>
      <c r="AJ734" s="54"/>
      <c r="AK734" s="54"/>
      <c r="AL734" s="57"/>
    </row>
    <row r="735" spans="2:38" ht="13">
      <c r="B735" s="45"/>
      <c r="F735" s="53"/>
      <c r="G735" s="54"/>
      <c r="J735" s="53"/>
      <c r="K735" s="54"/>
      <c r="N735" s="53"/>
      <c r="O735" s="54"/>
      <c r="P735" s="55"/>
      <c r="R735" s="53"/>
      <c r="S735" s="45"/>
      <c r="T735" s="45"/>
      <c r="U735" s="54"/>
      <c r="V735" s="54"/>
      <c r="Y735" s="53"/>
      <c r="AA735" s="54"/>
      <c r="AD735" s="53"/>
      <c r="AE735" s="54"/>
      <c r="AH735" s="53"/>
      <c r="AI735" s="54"/>
      <c r="AJ735" s="54"/>
      <c r="AK735" s="54"/>
      <c r="AL735" s="57"/>
    </row>
    <row r="736" spans="2:38" ht="13">
      <c r="B736" s="45"/>
      <c r="F736" s="53"/>
      <c r="G736" s="54"/>
      <c r="J736" s="53"/>
      <c r="K736" s="54"/>
      <c r="N736" s="53"/>
      <c r="O736" s="54"/>
      <c r="P736" s="55"/>
      <c r="R736" s="53"/>
      <c r="S736" s="45"/>
      <c r="T736" s="45"/>
      <c r="U736" s="54"/>
      <c r="V736" s="54"/>
      <c r="Y736" s="53"/>
      <c r="AA736" s="54"/>
      <c r="AD736" s="53"/>
      <c r="AE736" s="54"/>
      <c r="AH736" s="53"/>
      <c r="AI736" s="54"/>
      <c r="AJ736" s="54"/>
      <c r="AK736" s="54"/>
      <c r="AL736" s="57"/>
    </row>
    <row r="737" spans="2:38" ht="13">
      <c r="B737" s="45"/>
      <c r="F737" s="53"/>
      <c r="G737" s="54"/>
      <c r="J737" s="53"/>
      <c r="K737" s="54"/>
      <c r="N737" s="53"/>
      <c r="O737" s="54"/>
      <c r="P737" s="55"/>
      <c r="R737" s="53"/>
      <c r="S737" s="45"/>
      <c r="T737" s="45"/>
      <c r="U737" s="54"/>
      <c r="V737" s="54"/>
      <c r="Y737" s="53"/>
      <c r="AA737" s="54"/>
      <c r="AD737" s="53"/>
      <c r="AE737" s="54"/>
      <c r="AH737" s="53"/>
      <c r="AI737" s="54"/>
      <c r="AJ737" s="54"/>
      <c r="AK737" s="54"/>
      <c r="AL737" s="57"/>
    </row>
    <row r="738" spans="2:38" ht="13">
      <c r="B738" s="45"/>
      <c r="F738" s="53"/>
      <c r="G738" s="54"/>
      <c r="J738" s="53"/>
      <c r="K738" s="54"/>
      <c r="N738" s="53"/>
      <c r="O738" s="54"/>
      <c r="P738" s="55"/>
      <c r="R738" s="53"/>
      <c r="S738" s="45"/>
      <c r="T738" s="45"/>
      <c r="U738" s="54"/>
      <c r="V738" s="54"/>
      <c r="Y738" s="53"/>
      <c r="AA738" s="54"/>
      <c r="AD738" s="53"/>
      <c r="AE738" s="54"/>
      <c r="AH738" s="53"/>
      <c r="AI738" s="54"/>
      <c r="AJ738" s="54"/>
      <c r="AK738" s="54"/>
      <c r="AL738" s="57"/>
    </row>
    <row r="739" spans="2:38" ht="13">
      <c r="B739" s="45"/>
      <c r="F739" s="53"/>
      <c r="G739" s="54"/>
      <c r="J739" s="53"/>
      <c r="K739" s="54"/>
      <c r="N739" s="53"/>
      <c r="O739" s="54"/>
      <c r="P739" s="55"/>
      <c r="R739" s="53"/>
      <c r="S739" s="45"/>
      <c r="T739" s="45"/>
      <c r="U739" s="54"/>
      <c r="V739" s="54"/>
      <c r="Y739" s="53"/>
      <c r="AA739" s="54"/>
      <c r="AD739" s="53"/>
      <c r="AE739" s="54"/>
      <c r="AH739" s="53"/>
      <c r="AI739" s="54"/>
      <c r="AJ739" s="54"/>
      <c r="AK739" s="54"/>
      <c r="AL739" s="57"/>
    </row>
    <row r="740" spans="2:38" ht="13">
      <c r="B740" s="45"/>
      <c r="F740" s="53"/>
      <c r="G740" s="54"/>
      <c r="J740" s="53"/>
      <c r="K740" s="54"/>
      <c r="N740" s="53"/>
      <c r="O740" s="54"/>
      <c r="P740" s="55"/>
      <c r="R740" s="53"/>
      <c r="S740" s="45"/>
      <c r="T740" s="45"/>
      <c r="U740" s="54"/>
      <c r="V740" s="54"/>
      <c r="Y740" s="53"/>
      <c r="AA740" s="54"/>
      <c r="AD740" s="53"/>
      <c r="AE740" s="54"/>
      <c r="AH740" s="53"/>
      <c r="AI740" s="54"/>
      <c r="AJ740" s="54"/>
      <c r="AK740" s="54"/>
      <c r="AL740" s="57"/>
    </row>
    <row r="741" spans="2:38" ht="13">
      <c r="B741" s="45"/>
      <c r="F741" s="53"/>
      <c r="G741" s="54"/>
      <c r="J741" s="53"/>
      <c r="K741" s="54"/>
      <c r="N741" s="53"/>
      <c r="O741" s="54"/>
      <c r="P741" s="55"/>
      <c r="R741" s="53"/>
      <c r="S741" s="45"/>
      <c r="T741" s="45"/>
      <c r="U741" s="54"/>
      <c r="V741" s="54"/>
      <c r="Y741" s="53"/>
      <c r="AA741" s="54"/>
      <c r="AD741" s="53"/>
      <c r="AE741" s="54"/>
      <c r="AH741" s="53"/>
      <c r="AI741" s="54"/>
      <c r="AJ741" s="54"/>
      <c r="AK741" s="54"/>
      <c r="AL741" s="57"/>
    </row>
    <row r="742" spans="2:38" ht="13">
      <c r="B742" s="45"/>
      <c r="F742" s="53"/>
      <c r="G742" s="54"/>
      <c r="J742" s="53"/>
      <c r="K742" s="54"/>
      <c r="N742" s="53"/>
      <c r="O742" s="54"/>
      <c r="P742" s="55"/>
      <c r="R742" s="53"/>
      <c r="S742" s="45"/>
      <c r="T742" s="45"/>
      <c r="U742" s="54"/>
      <c r="V742" s="54"/>
      <c r="Y742" s="53"/>
      <c r="AA742" s="54"/>
      <c r="AD742" s="53"/>
      <c r="AE742" s="54"/>
      <c r="AH742" s="53"/>
      <c r="AI742" s="54"/>
      <c r="AJ742" s="54"/>
      <c r="AK742" s="54"/>
      <c r="AL742" s="57"/>
    </row>
    <row r="743" spans="2:38" ht="13">
      <c r="B743" s="45"/>
      <c r="F743" s="53"/>
      <c r="G743" s="54"/>
      <c r="J743" s="53"/>
      <c r="K743" s="54"/>
      <c r="N743" s="53"/>
      <c r="O743" s="54"/>
      <c r="P743" s="55"/>
      <c r="R743" s="53"/>
      <c r="S743" s="45"/>
      <c r="T743" s="45"/>
      <c r="U743" s="54"/>
      <c r="V743" s="54"/>
      <c r="Y743" s="53"/>
      <c r="AA743" s="54"/>
      <c r="AD743" s="53"/>
      <c r="AE743" s="54"/>
      <c r="AH743" s="53"/>
      <c r="AI743" s="54"/>
      <c r="AJ743" s="54"/>
      <c r="AK743" s="54"/>
      <c r="AL743" s="57"/>
    </row>
    <row r="744" spans="2:38" ht="13">
      <c r="B744" s="45"/>
      <c r="F744" s="53"/>
      <c r="G744" s="54"/>
      <c r="J744" s="53"/>
      <c r="K744" s="54"/>
      <c r="N744" s="53"/>
      <c r="O744" s="54"/>
      <c r="P744" s="55"/>
      <c r="R744" s="53"/>
      <c r="S744" s="45"/>
      <c r="T744" s="45"/>
      <c r="U744" s="54"/>
      <c r="V744" s="54"/>
      <c r="Y744" s="53"/>
      <c r="AA744" s="54"/>
      <c r="AD744" s="53"/>
      <c r="AE744" s="54"/>
      <c r="AH744" s="53"/>
      <c r="AI744" s="54"/>
      <c r="AJ744" s="54"/>
      <c r="AK744" s="54"/>
      <c r="AL744" s="57"/>
    </row>
    <row r="745" spans="2:38" ht="13">
      <c r="B745" s="45"/>
      <c r="F745" s="53"/>
      <c r="G745" s="54"/>
      <c r="J745" s="53"/>
      <c r="K745" s="54"/>
      <c r="N745" s="53"/>
      <c r="O745" s="54"/>
      <c r="P745" s="55"/>
      <c r="R745" s="53"/>
      <c r="S745" s="45"/>
      <c r="T745" s="45"/>
      <c r="U745" s="54"/>
      <c r="V745" s="54"/>
      <c r="Y745" s="53"/>
      <c r="AA745" s="54"/>
      <c r="AD745" s="53"/>
      <c r="AE745" s="54"/>
      <c r="AH745" s="53"/>
      <c r="AI745" s="54"/>
      <c r="AJ745" s="54"/>
      <c r="AK745" s="54"/>
      <c r="AL745" s="57"/>
    </row>
    <row r="746" spans="2:38" ht="13">
      <c r="B746" s="45"/>
      <c r="F746" s="53"/>
      <c r="G746" s="54"/>
      <c r="J746" s="53"/>
      <c r="K746" s="54"/>
      <c r="N746" s="53"/>
      <c r="O746" s="54"/>
      <c r="P746" s="55"/>
      <c r="R746" s="53"/>
      <c r="S746" s="45"/>
      <c r="T746" s="45"/>
      <c r="U746" s="54"/>
      <c r="V746" s="54"/>
      <c r="Y746" s="53"/>
      <c r="AA746" s="54"/>
      <c r="AD746" s="53"/>
      <c r="AE746" s="54"/>
      <c r="AH746" s="53"/>
      <c r="AI746" s="54"/>
      <c r="AJ746" s="54"/>
      <c r="AK746" s="54"/>
      <c r="AL746" s="57"/>
    </row>
    <row r="747" spans="2:38" ht="13">
      <c r="B747" s="45"/>
      <c r="F747" s="53"/>
      <c r="G747" s="54"/>
      <c r="J747" s="53"/>
      <c r="K747" s="54"/>
      <c r="N747" s="53"/>
      <c r="O747" s="54"/>
      <c r="P747" s="55"/>
      <c r="R747" s="53"/>
      <c r="S747" s="45"/>
      <c r="T747" s="45"/>
      <c r="U747" s="54"/>
      <c r="V747" s="54"/>
      <c r="Y747" s="53"/>
      <c r="AA747" s="54"/>
      <c r="AD747" s="53"/>
      <c r="AE747" s="54"/>
      <c r="AH747" s="53"/>
      <c r="AI747" s="54"/>
      <c r="AJ747" s="54"/>
      <c r="AK747" s="54"/>
      <c r="AL747" s="57"/>
    </row>
    <row r="748" spans="2:38" ht="13">
      <c r="B748" s="45"/>
      <c r="F748" s="53"/>
      <c r="G748" s="54"/>
      <c r="J748" s="53"/>
      <c r="K748" s="54"/>
      <c r="N748" s="53"/>
      <c r="O748" s="54"/>
      <c r="P748" s="55"/>
      <c r="R748" s="53"/>
      <c r="S748" s="45"/>
      <c r="T748" s="45"/>
      <c r="U748" s="54"/>
      <c r="V748" s="54"/>
      <c r="Y748" s="53"/>
      <c r="AA748" s="54"/>
      <c r="AD748" s="53"/>
      <c r="AE748" s="54"/>
      <c r="AH748" s="53"/>
      <c r="AI748" s="54"/>
      <c r="AJ748" s="54"/>
      <c r="AK748" s="54"/>
      <c r="AL748" s="57"/>
    </row>
    <row r="749" spans="2:38" ht="13">
      <c r="B749" s="45"/>
      <c r="F749" s="53"/>
      <c r="G749" s="54"/>
      <c r="J749" s="53"/>
      <c r="K749" s="54"/>
      <c r="N749" s="53"/>
      <c r="O749" s="54"/>
      <c r="P749" s="55"/>
      <c r="R749" s="53"/>
      <c r="S749" s="45"/>
      <c r="T749" s="45"/>
      <c r="U749" s="54"/>
      <c r="V749" s="54"/>
      <c r="Y749" s="53"/>
      <c r="AA749" s="54"/>
      <c r="AD749" s="53"/>
      <c r="AE749" s="54"/>
      <c r="AH749" s="53"/>
      <c r="AI749" s="54"/>
      <c r="AJ749" s="54"/>
      <c r="AK749" s="54"/>
      <c r="AL749" s="57"/>
    </row>
    <row r="750" spans="2:38" ht="13">
      <c r="B750" s="45"/>
      <c r="F750" s="53"/>
      <c r="G750" s="54"/>
      <c r="J750" s="53"/>
      <c r="K750" s="54"/>
      <c r="N750" s="53"/>
      <c r="O750" s="54"/>
      <c r="P750" s="55"/>
      <c r="R750" s="53"/>
      <c r="S750" s="45"/>
      <c r="T750" s="45"/>
      <c r="U750" s="54"/>
      <c r="V750" s="54"/>
      <c r="Y750" s="53"/>
      <c r="AA750" s="54"/>
      <c r="AD750" s="53"/>
      <c r="AE750" s="54"/>
      <c r="AH750" s="53"/>
      <c r="AI750" s="54"/>
      <c r="AJ750" s="54"/>
      <c r="AK750" s="54"/>
      <c r="AL750" s="57"/>
    </row>
    <row r="751" spans="2:38" ht="13">
      <c r="B751" s="45"/>
      <c r="F751" s="53"/>
      <c r="G751" s="54"/>
      <c r="J751" s="53"/>
      <c r="K751" s="54"/>
      <c r="N751" s="53"/>
      <c r="O751" s="54"/>
      <c r="P751" s="55"/>
      <c r="R751" s="53"/>
      <c r="S751" s="45"/>
      <c r="T751" s="45"/>
      <c r="U751" s="54"/>
      <c r="V751" s="54"/>
      <c r="Y751" s="53"/>
      <c r="AA751" s="54"/>
      <c r="AD751" s="53"/>
      <c r="AE751" s="54"/>
      <c r="AH751" s="53"/>
      <c r="AI751" s="54"/>
      <c r="AJ751" s="54"/>
      <c r="AK751" s="54"/>
      <c r="AL751" s="57"/>
    </row>
    <row r="752" spans="2:38" ht="13">
      <c r="B752" s="45"/>
      <c r="F752" s="53"/>
      <c r="G752" s="54"/>
      <c r="J752" s="53"/>
      <c r="K752" s="54"/>
      <c r="N752" s="53"/>
      <c r="O752" s="54"/>
      <c r="P752" s="55"/>
      <c r="R752" s="53"/>
      <c r="S752" s="45"/>
      <c r="T752" s="45"/>
      <c r="U752" s="54"/>
      <c r="V752" s="54"/>
      <c r="Y752" s="53"/>
      <c r="AA752" s="54"/>
      <c r="AD752" s="53"/>
      <c r="AE752" s="54"/>
      <c r="AH752" s="53"/>
      <c r="AI752" s="54"/>
      <c r="AJ752" s="54"/>
      <c r="AK752" s="54"/>
      <c r="AL752" s="57"/>
    </row>
    <row r="753" spans="2:38" ht="13">
      <c r="B753" s="45"/>
      <c r="F753" s="53"/>
      <c r="G753" s="54"/>
      <c r="J753" s="53"/>
      <c r="K753" s="54"/>
      <c r="N753" s="53"/>
      <c r="O753" s="54"/>
      <c r="P753" s="55"/>
      <c r="R753" s="53"/>
      <c r="S753" s="45"/>
      <c r="T753" s="45"/>
      <c r="U753" s="54"/>
      <c r="V753" s="54"/>
      <c r="Y753" s="53"/>
      <c r="AA753" s="54"/>
      <c r="AD753" s="53"/>
      <c r="AE753" s="54"/>
      <c r="AH753" s="53"/>
      <c r="AI753" s="54"/>
      <c r="AJ753" s="54"/>
      <c r="AK753" s="54"/>
      <c r="AL753" s="57"/>
    </row>
    <row r="754" spans="2:38" ht="13">
      <c r="B754" s="45"/>
      <c r="F754" s="53"/>
      <c r="G754" s="54"/>
      <c r="J754" s="53"/>
      <c r="K754" s="54"/>
      <c r="N754" s="53"/>
      <c r="O754" s="54"/>
      <c r="P754" s="55"/>
      <c r="R754" s="53"/>
      <c r="S754" s="45"/>
      <c r="T754" s="45"/>
      <c r="U754" s="54"/>
      <c r="V754" s="54"/>
      <c r="Y754" s="53"/>
      <c r="AA754" s="54"/>
      <c r="AD754" s="53"/>
      <c r="AE754" s="54"/>
      <c r="AH754" s="53"/>
      <c r="AI754" s="54"/>
      <c r="AJ754" s="54"/>
      <c r="AK754" s="54"/>
      <c r="AL754" s="57"/>
    </row>
    <row r="755" spans="2:38" ht="13">
      <c r="B755" s="45"/>
      <c r="F755" s="53"/>
      <c r="G755" s="54"/>
      <c r="J755" s="53"/>
      <c r="K755" s="54"/>
      <c r="N755" s="53"/>
      <c r="O755" s="54"/>
      <c r="P755" s="55"/>
      <c r="R755" s="53"/>
      <c r="S755" s="45"/>
      <c r="T755" s="45"/>
      <c r="U755" s="54"/>
      <c r="V755" s="54"/>
      <c r="Y755" s="53"/>
      <c r="AA755" s="54"/>
      <c r="AD755" s="53"/>
      <c r="AE755" s="54"/>
      <c r="AH755" s="53"/>
      <c r="AI755" s="54"/>
      <c r="AJ755" s="54"/>
      <c r="AK755" s="54"/>
      <c r="AL755" s="57"/>
    </row>
    <row r="756" spans="2:38" ht="13">
      <c r="B756" s="45"/>
      <c r="F756" s="53"/>
      <c r="G756" s="54"/>
      <c r="J756" s="53"/>
      <c r="K756" s="54"/>
      <c r="N756" s="53"/>
      <c r="O756" s="54"/>
      <c r="P756" s="55"/>
      <c r="R756" s="53"/>
      <c r="S756" s="45"/>
      <c r="T756" s="45"/>
      <c r="U756" s="54"/>
      <c r="V756" s="54"/>
      <c r="Y756" s="53"/>
      <c r="AA756" s="54"/>
      <c r="AD756" s="53"/>
      <c r="AE756" s="54"/>
      <c r="AH756" s="53"/>
      <c r="AI756" s="54"/>
      <c r="AJ756" s="54"/>
      <c r="AK756" s="54"/>
      <c r="AL756" s="57"/>
    </row>
    <row r="757" spans="2:38" ht="13">
      <c r="B757" s="45"/>
      <c r="F757" s="53"/>
      <c r="G757" s="54"/>
      <c r="J757" s="53"/>
      <c r="K757" s="54"/>
      <c r="N757" s="53"/>
      <c r="O757" s="54"/>
      <c r="P757" s="55"/>
      <c r="R757" s="53"/>
      <c r="S757" s="45"/>
      <c r="T757" s="45"/>
      <c r="U757" s="54"/>
      <c r="V757" s="54"/>
      <c r="Y757" s="53"/>
      <c r="AA757" s="54"/>
      <c r="AD757" s="53"/>
      <c r="AE757" s="54"/>
      <c r="AH757" s="53"/>
      <c r="AI757" s="54"/>
      <c r="AJ757" s="54"/>
      <c r="AK757" s="54"/>
      <c r="AL757" s="57"/>
    </row>
    <row r="758" spans="2:38" ht="13">
      <c r="B758" s="45"/>
      <c r="F758" s="53"/>
      <c r="G758" s="54"/>
      <c r="J758" s="53"/>
      <c r="K758" s="54"/>
      <c r="N758" s="53"/>
      <c r="O758" s="54"/>
      <c r="P758" s="55"/>
      <c r="R758" s="53"/>
      <c r="S758" s="45"/>
      <c r="T758" s="45"/>
      <c r="U758" s="54"/>
      <c r="V758" s="54"/>
      <c r="Y758" s="53"/>
      <c r="AA758" s="54"/>
      <c r="AD758" s="53"/>
      <c r="AE758" s="54"/>
      <c r="AH758" s="53"/>
      <c r="AI758" s="54"/>
      <c r="AJ758" s="54"/>
      <c r="AK758" s="54"/>
      <c r="AL758" s="57"/>
    </row>
    <row r="759" spans="2:38" ht="13">
      <c r="B759" s="45"/>
      <c r="F759" s="53"/>
      <c r="G759" s="54"/>
      <c r="J759" s="53"/>
      <c r="K759" s="54"/>
      <c r="N759" s="53"/>
      <c r="O759" s="54"/>
      <c r="P759" s="55"/>
      <c r="R759" s="53"/>
      <c r="S759" s="45"/>
      <c r="T759" s="45"/>
      <c r="U759" s="54"/>
      <c r="V759" s="54"/>
      <c r="Y759" s="53"/>
      <c r="AA759" s="54"/>
      <c r="AD759" s="53"/>
      <c r="AE759" s="54"/>
      <c r="AH759" s="53"/>
      <c r="AI759" s="54"/>
      <c r="AJ759" s="54"/>
      <c r="AK759" s="54"/>
      <c r="AL759" s="57"/>
    </row>
    <row r="760" spans="2:38" ht="13">
      <c r="B760" s="45"/>
      <c r="F760" s="53"/>
      <c r="G760" s="54"/>
      <c r="J760" s="53"/>
      <c r="K760" s="54"/>
      <c r="N760" s="53"/>
      <c r="O760" s="54"/>
      <c r="P760" s="55"/>
      <c r="R760" s="53"/>
      <c r="S760" s="45"/>
      <c r="T760" s="45"/>
      <c r="U760" s="54"/>
      <c r="V760" s="54"/>
      <c r="Y760" s="53"/>
      <c r="AA760" s="54"/>
      <c r="AD760" s="53"/>
      <c r="AE760" s="54"/>
      <c r="AH760" s="53"/>
      <c r="AI760" s="54"/>
      <c r="AJ760" s="54"/>
      <c r="AK760" s="54"/>
      <c r="AL760" s="57"/>
    </row>
    <row r="761" spans="2:38" ht="13">
      <c r="B761" s="45"/>
      <c r="F761" s="53"/>
      <c r="G761" s="54"/>
      <c r="J761" s="53"/>
      <c r="K761" s="54"/>
      <c r="N761" s="53"/>
      <c r="O761" s="54"/>
      <c r="P761" s="55"/>
      <c r="R761" s="53"/>
      <c r="S761" s="45"/>
      <c r="T761" s="45"/>
      <c r="U761" s="54"/>
      <c r="V761" s="54"/>
      <c r="Y761" s="53"/>
      <c r="AA761" s="54"/>
      <c r="AD761" s="53"/>
      <c r="AE761" s="54"/>
      <c r="AH761" s="53"/>
      <c r="AI761" s="54"/>
      <c r="AJ761" s="54"/>
      <c r="AK761" s="54"/>
      <c r="AL761" s="57"/>
    </row>
    <row r="762" spans="2:38" ht="13">
      <c r="B762" s="45"/>
      <c r="F762" s="53"/>
      <c r="G762" s="54"/>
      <c r="J762" s="53"/>
      <c r="K762" s="54"/>
      <c r="N762" s="53"/>
      <c r="O762" s="54"/>
      <c r="P762" s="55"/>
      <c r="R762" s="53"/>
      <c r="S762" s="45"/>
      <c r="T762" s="45"/>
      <c r="U762" s="54"/>
      <c r="V762" s="54"/>
      <c r="Y762" s="53"/>
      <c r="AA762" s="54"/>
      <c r="AD762" s="53"/>
      <c r="AE762" s="54"/>
      <c r="AH762" s="53"/>
      <c r="AI762" s="54"/>
      <c r="AJ762" s="54"/>
      <c r="AK762" s="54"/>
      <c r="AL762" s="57"/>
    </row>
    <row r="763" spans="2:38" ht="13">
      <c r="B763" s="45"/>
      <c r="F763" s="53"/>
      <c r="G763" s="54"/>
      <c r="J763" s="53"/>
      <c r="K763" s="54"/>
      <c r="N763" s="53"/>
      <c r="O763" s="54"/>
      <c r="P763" s="55"/>
      <c r="R763" s="53"/>
      <c r="S763" s="45"/>
      <c r="T763" s="45"/>
      <c r="U763" s="54"/>
      <c r="V763" s="54"/>
      <c r="Y763" s="53"/>
      <c r="AA763" s="54"/>
      <c r="AD763" s="53"/>
      <c r="AE763" s="54"/>
      <c r="AH763" s="53"/>
      <c r="AI763" s="54"/>
      <c r="AJ763" s="54"/>
      <c r="AK763" s="54"/>
      <c r="AL763" s="57"/>
    </row>
    <row r="764" spans="2:38" ht="13">
      <c r="B764" s="45"/>
      <c r="F764" s="53"/>
      <c r="G764" s="54"/>
      <c r="J764" s="53"/>
      <c r="K764" s="54"/>
      <c r="N764" s="53"/>
      <c r="O764" s="54"/>
      <c r="P764" s="55"/>
      <c r="R764" s="53"/>
      <c r="S764" s="45"/>
      <c r="T764" s="45"/>
      <c r="U764" s="54"/>
      <c r="V764" s="54"/>
      <c r="Y764" s="53"/>
      <c r="AA764" s="54"/>
      <c r="AD764" s="53"/>
      <c r="AE764" s="54"/>
      <c r="AH764" s="53"/>
      <c r="AI764" s="54"/>
      <c r="AJ764" s="54"/>
      <c r="AK764" s="54"/>
      <c r="AL764" s="57"/>
    </row>
    <row r="765" spans="2:38" ht="13">
      <c r="B765" s="45"/>
      <c r="F765" s="53"/>
      <c r="G765" s="54"/>
      <c r="J765" s="53"/>
      <c r="K765" s="54"/>
      <c r="N765" s="53"/>
      <c r="O765" s="54"/>
      <c r="P765" s="55"/>
      <c r="R765" s="53"/>
      <c r="S765" s="45"/>
      <c r="T765" s="45"/>
      <c r="U765" s="54"/>
      <c r="V765" s="54"/>
      <c r="Y765" s="53"/>
      <c r="AA765" s="54"/>
      <c r="AD765" s="53"/>
      <c r="AE765" s="54"/>
      <c r="AH765" s="53"/>
      <c r="AI765" s="54"/>
      <c r="AJ765" s="54"/>
      <c r="AK765" s="54"/>
      <c r="AL765" s="57"/>
    </row>
    <row r="766" spans="2:38" ht="13">
      <c r="B766" s="45"/>
      <c r="F766" s="53"/>
      <c r="G766" s="54"/>
      <c r="J766" s="53"/>
      <c r="K766" s="54"/>
      <c r="N766" s="53"/>
      <c r="O766" s="54"/>
      <c r="P766" s="55"/>
      <c r="R766" s="53"/>
      <c r="S766" s="45"/>
      <c r="T766" s="45"/>
      <c r="U766" s="54"/>
      <c r="V766" s="54"/>
      <c r="Y766" s="53"/>
      <c r="AA766" s="54"/>
      <c r="AD766" s="53"/>
      <c r="AE766" s="54"/>
      <c r="AH766" s="53"/>
      <c r="AI766" s="54"/>
      <c r="AJ766" s="54"/>
      <c r="AK766" s="54"/>
      <c r="AL766" s="57"/>
    </row>
    <row r="767" spans="2:38" ht="13">
      <c r="B767" s="45"/>
      <c r="F767" s="53"/>
      <c r="G767" s="54"/>
      <c r="J767" s="53"/>
      <c r="K767" s="54"/>
      <c r="N767" s="53"/>
      <c r="O767" s="54"/>
      <c r="P767" s="55"/>
      <c r="R767" s="53"/>
      <c r="S767" s="45"/>
      <c r="T767" s="45"/>
      <c r="U767" s="54"/>
      <c r="V767" s="54"/>
      <c r="Y767" s="53"/>
      <c r="AA767" s="54"/>
      <c r="AD767" s="53"/>
      <c r="AE767" s="54"/>
      <c r="AH767" s="53"/>
      <c r="AI767" s="54"/>
      <c r="AJ767" s="54"/>
      <c r="AK767" s="54"/>
      <c r="AL767" s="57"/>
    </row>
    <row r="768" spans="2:38" ht="13">
      <c r="B768" s="45"/>
      <c r="F768" s="53"/>
      <c r="G768" s="54"/>
      <c r="J768" s="53"/>
      <c r="K768" s="54"/>
      <c r="N768" s="53"/>
      <c r="O768" s="54"/>
      <c r="P768" s="55"/>
      <c r="R768" s="53"/>
      <c r="S768" s="45"/>
      <c r="T768" s="45"/>
      <c r="U768" s="54"/>
      <c r="V768" s="54"/>
      <c r="Y768" s="53"/>
      <c r="AA768" s="54"/>
      <c r="AD768" s="53"/>
      <c r="AE768" s="54"/>
      <c r="AH768" s="53"/>
      <c r="AI768" s="54"/>
      <c r="AJ768" s="54"/>
      <c r="AK768" s="54"/>
      <c r="AL768" s="57"/>
    </row>
    <row r="769" spans="2:38" ht="13">
      <c r="B769" s="45"/>
      <c r="F769" s="53"/>
      <c r="G769" s="54"/>
      <c r="J769" s="53"/>
      <c r="K769" s="54"/>
      <c r="N769" s="53"/>
      <c r="O769" s="54"/>
      <c r="P769" s="55"/>
      <c r="R769" s="53"/>
      <c r="S769" s="45"/>
      <c r="T769" s="45"/>
      <c r="U769" s="54"/>
      <c r="V769" s="54"/>
      <c r="Y769" s="53"/>
      <c r="AA769" s="54"/>
      <c r="AD769" s="53"/>
      <c r="AE769" s="54"/>
      <c r="AH769" s="53"/>
      <c r="AI769" s="54"/>
      <c r="AJ769" s="54"/>
      <c r="AK769" s="54"/>
      <c r="AL769" s="57"/>
    </row>
    <row r="770" spans="2:38" ht="13">
      <c r="B770" s="45"/>
      <c r="F770" s="53"/>
      <c r="G770" s="54"/>
      <c r="J770" s="53"/>
      <c r="K770" s="54"/>
      <c r="N770" s="53"/>
      <c r="O770" s="54"/>
      <c r="P770" s="55"/>
      <c r="R770" s="53"/>
      <c r="S770" s="45"/>
      <c r="T770" s="45"/>
      <c r="U770" s="54"/>
      <c r="V770" s="54"/>
      <c r="Y770" s="53"/>
      <c r="AA770" s="54"/>
      <c r="AD770" s="53"/>
      <c r="AE770" s="54"/>
      <c r="AH770" s="53"/>
      <c r="AI770" s="54"/>
      <c r="AJ770" s="54"/>
      <c r="AK770" s="54"/>
      <c r="AL770" s="57"/>
    </row>
    <row r="771" spans="2:38" ht="13">
      <c r="B771" s="45"/>
      <c r="F771" s="53"/>
      <c r="G771" s="54"/>
      <c r="J771" s="53"/>
      <c r="K771" s="54"/>
      <c r="N771" s="53"/>
      <c r="O771" s="54"/>
      <c r="P771" s="55"/>
      <c r="R771" s="53"/>
      <c r="S771" s="45"/>
      <c r="T771" s="45"/>
      <c r="U771" s="54"/>
      <c r="V771" s="54"/>
      <c r="Y771" s="53"/>
      <c r="AA771" s="54"/>
      <c r="AD771" s="53"/>
      <c r="AE771" s="54"/>
      <c r="AH771" s="53"/>
      <c r="AI771" s="54"/>
      <c r="AJ771" s="54"/>
      <c r="AK771" s="54"/>
      <c r="AL771" s="57"/>
    </row>
    <row r="772" spans="2:38" ht="13">
      <c r="B772" s="45"/>
      <c r="F772" s="53"/>
      <c r="G772" s="54"/>
      <c r="J772" s="53"/>
      <c r="K772" s="54"/>
      <c r="N772" s="53"/>
      <c r="O772" s="54"/>
      <c r="P772" s="55"/>
      <c r="R772" s="53"/>
      <c r="S772" s="45"/>
      <c r="T772" s="45"/>
      <c r="U772" s="54"/>
      <c r="V772" s="54"/>
      <c r="Y772" s="53"/>
      <c r="AA772" s="54"/>
      <c r="AD772" s="53"/>
      <c r="AE772" s="54"/>
      <c r="AH772" s="53"/>
      <c r="AI772" s="54"/>
      <c r="AJ772" s="54"/>
      <c r="AK772" s="54"/>
      <c r="AL772" s="57"/>
    </row>
    <row r="773" spans="2:38" ht="13">
      <c r="B773" s="45"/>
      <c r="F773" s="53"/>
      <c r="G773" s="54"/>
      <c r="J773" s="53"/>
      <c r="K773" s="54"/>
      <c r="N773" s="53"/>
      <c r="O773" s="54"/>
      <c r="P773" s="55"/>
      <c r="R773" s="53"/>
      <c r="S773" s="45"/>
      <c r="T773" s="45"/>
      <c r="U773" s="54"/>
      <c r="V773" s="54"/>
      <c r="Y773" s="53"/>
      <c r="AA773" s="54"/>
      <c r="AD773" s="53"/>
      <c r="AE773" s="54"/>
      <c r="AH773" s="53"/>
      <c r="AI773" s="54"/>
      <c r="AJ773" s="54"/>
      <c r="AK773" s="54"/>
      <c r="AL773" s="57"/>
    </row>
    <row r="774" spans="2:38" ht="13">
      <c r="B774" s="45"/>
      <c r="F774" s="53"/>
      <c r="G774" s="54"/>
      <c r="J774" s="53"/>
      <c r="K774" s="54"/>
      <c r="N774" s="53"/>
      <c r="O774" s="54"/>
      <c r="P774" s="55"/>
      <c r="R774" s="53"/>
      <c r="S774" s="45"/>
      <c r="T774" s="45"/>
      <c r="U774" s="54"/>
      <c r="V774" s="54"/>
      <c r="Y774" s="53"/>
      <c r="AA774" s="54"/>
      <c r="AD774" s="53"/>
      <c r="AE774" s="54"/>
      <c r="AH774" s="53"/>
      <c r="AI774" s="54"/>
      <c r="AJ774" s="54"/>
      <c r="AK774" s="54"/>
      <c r="AL774" s="57"/>
    </row>
    <row r="775" spans="2:38" ht="13">
      <c r="B775" s="45"/>
      <c r="F775" s="53"/>
      <c r="G775" s="54"/>
      <c r="J775" s="53"/>
      <c r="K775" s="54"/>
      <c r="N775" s="53"/>
      <c r="O775" s="54"/>
      <c r="P775" s="55"/>
      <c r="R775" s="53"/>
      <c r="S775" s="45"/>
      <c r="T775" s="45"/>
      <c r="U775" s="54"/>
      <c r="V775" s="54"/>
      <c r="Y775" s="53"/>
      <c r="AA775" s="54"/>
      <c r="AD775" s="53"/>
      <c r="AE775" s="54"/>
      <c r="AH775" s="53"/>
      <c r="AI775" s="54"/>
      <c r="AJ775" s="54"/>
      <c r="AK775" s="54"/>
      <c r="AL775" s="57"/>
    </row>
    <row r="776" spans="2:38" ht="13">
      <c r="B776" s="45"/>
      <c r="F776" s="53"/>
      <c r="G776" s="54"/>
      <c r="J776" s="53"/>
      <c r="K776" s="54"/>
      <c r="N776" s="53"/>
      <c r="O776" s="54"/>
      <c r="P776" s="55"/>
      <c r="R776" s="53"/>
      <c r="S776" s="45"/>
      <c r="T776" s="45"/>
      <c r="U776" s="54"/>
      <c r="V776" s="54"/>
      <c r="Y776" s="53"/>
      <c r="AA776" s="54"/>
      <c r="AD776" s="53"/>
      <c r="AE776" s="54"/>
      <c r="AH776" s="53"/>
      <c r="AI776" s="54"/>
      <c r="AJ776" s="54"/>
      <c r="AK776" s="54"/>
      <c r="AL776" s="57"/>
    </row>
    <row r="777" spans="2:38" ht="13">
      <c r="B777" s="45"/>
      <c r="F777" s="53"/>
      <c r="G777" s="54"/>
      <c r="J777" s="53"/>
      <c r="K777" s="54"/>
      <c r="N777" s="53"/>
      <c r="O777" s="54"/>
      <c r="P777" s="55"/>
      <c r="R777" s="53"/>
      <c r="S777" s="45"/>
      <c r="T777" s="45"/>
      <c r="U777" s="54"/>
      <c r="V777" s="54"/>
      <c r="Y777" s="53"/>
      <c r="AA777" s="54"/>
      <c r="AD777" s="53"/>
      <c r="AE777" s="54"/>
      <c r="AH777" s="53"/>
      <c r="AI777" s="54"/>
      <c r="AJ777" s="54"/>
      <c r="AK777" s="54"/>
      <c r="AL777" s="57"/>
    </row>
    <row r="778" spans="2:38" ht="13">
      <c r="B778" s="45"/>
      <c r="F778" s="53"/>
      <c r="G778" s="54"/>
      <c r="J778" s="53"/>
      <c r="K778" s="54"/>
      <c r="N778" s="53"/>
      <c r="O778" s="54"/>
      <c r="P778" s="55"/>
      <c r="R778" s="53"/>
      <c r="S778" s="45"/>
      <c r="T778" s="45"/>
      <c r="U778" s="54"/>
      <c r="V778" s="54"/>
      <c r="Y778" s="53"/>
      <c r="AA778" s="54"/>
      <c r="AD778" s="53"/>
      <c r="AE778" s="54"/>
      <c r="AH778" s="53"/>
      <c r="AI778" s="54"/>
      <c r="AJ778" s="54"/>
      <c r="AK778" s="54"/>
      <c r="AL778" s="57"/>
    </row>
    <row r="779" spans="2:38" ht="13">
      <c r="B779" s="45"/>
      <c r="F779" s="53"/>
      <c r="G779" s="54"/>
      <c r="J779" s="53"/>
      <c r="K779" s="54"/>
      <c r="N779" s="53"/>
      <c r="O779" s="54"/>
      <c r="P779" s="55"/>
      <c r="R779" s="53"/>
      <c r="S779" s="45"/>
      <c r="T779" s="45"/>
      <c r="U779" s="54"/>
      <c r="V779" s="54"/>
      <c r="Y779" s="53"/>
      <c r="AA779" s="54"/>
      <c r="AD779" s="53"/>
      <c r="AE779" s="54"/>
      <c r="AH779" s="53"/>
      <c r="AI779" s="54"/>
      <c r="AJ779" s="54"/>
      <c r="AK779" s="54"/>
      <c r="AL779" s="57"/>
    </row>
    <row r="780" spans="2:38" ht="13">
      <c r="B780" s="45"/>
      <c r="F780" s="53"/>
      <c r="G780" s="54"/>
      <c r="J780" s="53"/>
      <c r="K780" s="54"/>
      <c r="N780" s="53"/>
      <c r="O780" s="54"/>
      <c r="P780" s="55"/>
      <c r="R780" s="53"/>
      <c r="S780" s="45"/>
      <c r="T780" s="45"/>
      <c r="U780" s="54"/>
      <c r="V780" s="54"/>
      <c r="Y780" s="53"/>
      <c r="AA780" s="54"/>
      <c r="AD780" s="53"/>
      <c r="AE780" s="54"/>
      <c r="AH780" s="53"/>
      <c r="AI780" s="54"/>
      <c r="AJ780" s="54"/>
      <c r="AK780" s="54"/>
      <c r="AL780" s="57"/>
    </row>
    <row r="781" spans="2:38" ht="13">
      <c r="B781" s="45"/>
      <c r="F781" s="53"/>
      <c r="G781" s="54"/>
      <c r="J781" s="53"/>
      <c r="K781" s="54"/>
      <c r="N781" s="53"/>
      <c r="O781" s="54"/>
      <c r="P781" s="55"/>
      <c r="R781" s="53"/>
      <c r="S781" s="45"/>
      <c r="T781" s="45"/>
      <c r="U781" s="54"/>
      <c r="V781" s="54"/>
      <c r="Y781" s="53"/>
      <c r="AA781" s="54"/>
      <c r="AD781" s="53"/>
      <c r="AE781" s="54"/>
      <c r="AH781" s="53"/>
      <c r="AI781" s="54"/>
      <c r="AJ781" s="54"/>
      <c r="AK781" s="54"/>
      <c r="AL781" s="57"/>
    </row>
    <row r="782" spans="2:38" ht="13">
      <c r="B782" s="45"/>
      <c r="F782" s="53"/>
      <c r="G782" s="54"/>
      <c r="J782" s="53"/>
      <c r="K782" s="54"/>
      <c r="N782" s="53"/>
      <c r="O782" s="54"/>
      <c r="P782" s="55"/>
      <c r="R782" s="53"/>
      <c r="S782" s="45"/>
      <c r="T782" s="45"/>
      <c r="U782" s="54"/>
      <c r="V782" s="54"/>
      <c r="Y782" s="53"/>
      <c r="AA782" s="54"/>
      <c r="AD782" s="53"/>
      <c r="AE782" s="54"/>
      <c r="AH782" s="53"/>
      <c r="AI782" s="54"/>
      <c r="AJ782" s="54"/>
      <c r="AK782" s="54"/>
      <c r="AL782" s="57"/>
    </row>
    <row r="783" spans="2:38" ht="13">
      <c r="B783" s="45"/>
      <c r="F783" s="53"/>
      <c r="G783" s="54"/>
      <c r="J783" s="53"/>
      <c r="K783" s="54"/>
      <c r="N783" s="53"/>
      <c r="O783" s="54"/>
      <c r="P783" s="55"/>
      <c r="R783" s="53"/>
      <c r="S783" s="45"/>
      <c r="T783" s="45"/>
      <c r="U783" s="54"/>
      <c r="V783" s="54"/>
      <c r="Y783" s="53"/>
      <c r="AA783" s="54"/>
      <c r="AD783" s="53"/>
      <c r="AE783" s="54"/>
      <c r="AH783" s="53"/>
      <c r="AI783" s="54"/>
      <c r="AJ783" s="54"/>
      <c r="AK783" s="54"/>
      <c r="AL783" s="57"/>
    </row>
    <row r="784" spans="2:38" ht="13">
      <c r="B784" s="45"/>
      <c r="F784" s="53"/>
      <c r="G784" s="54"/>
      <c r="J784" s="53"/>
      <c r="K784" s="54"/>
      <c r="N784" s="53"/>
      <c r="O784" s="54"/>
      <c r="P784" s="55"/>
      <c r="R784" s="53"/>
      <c r="S784" s="45"/>
      <c r="T784" s="45"/>
      <c r="U784" s="54"/>
      <c r="V784" s="54"/>
      <c r="Y784" s="53"/>
      <c r="AA784" s="54"/>
      <c r="AD784" s="53"/>
      <c r="AE784" s="54"/>
      <c r="AH784" s="53"/>
      <c r="AI784" s="54"/>
      <c r="AJ784" s="54"/>
      <c r="AK784" s="54"/>
      <c r="AL784" s="57"/>
    </row>
    <row r="785" spans="2:38" ht="13">
      <c r="B785" s="45"/>
      <c r="F785" s="53"/>
      <c r="G785" s="54"/>
      <c r="J785" s="53"/>
      <c r="K785" s="54"/>
      <c r="N785" s="53"/>
      <c r="O785" s="54"/>
      <c r="P785" s="55"/>
      <c r="R785" s="53"/>
      <c r="S785" s="45"/>
      <c r="T785" s="45"/>
      <c r="U785" s="54"/>
      <c r="V785" s="54"/>
      <c r="Y785" s="53"/>
      <c r="AA785" s="54"/>
      <c r="AD785" s="53"/>
      <c r="AE785" s="54"/>
      <c r="AH785" s="53"/>
      <c r="AI785" s="54"/>
      <c r="AJ785" s="54"/>
      <c r="AK785" s="54"/>
      <c r="AL785" s="57"/>
    </row>
    <row r="786" spans="2:38" ht="13">
      <c r="B786" s="45"/>
      <c r="F786" s="53"/>
      <c r="G786" s="54"/>
      <c r="J786" s="53"/>
      <c r="K786" s="54"/>
      <c r="N786" s="53"/>
      <c r="O786" s="54"/>
      <c r="P786" s="55"/>
      <c r="R786" s="53"/>
      <c r="S786" s="45"/>
      <c r="T786" s="45"/>
      <c r="U786" s="54"/>
      <c r="V786" s="54"/>
      <c r="Y786" s="53"/>
      <c r="AA786" s="54"/>
      <c r="AD786" s="53"/>
      <c r="AE786" s="54"/>
      <c r="AH786" s="53"/>
      <c r="AI786" s="54"/>
      <c r="AJ786" s="54"/>
      <c r="AK786" s="54"/>
      <c r="AL786" s="57"/>
    </row>
    <row r="787" spans="2:38" ht="13">
      <c r="B787" s="45"/>
      <c r="F787" s="53"/>
      <c r="G787" s="54"/>
      <c r="J787" s="53"/>
      <c r="K787" s="54"/>
      <c r="N787" s="53"/>
      <c r="O787" s="54"/>
      <c r="P787" s="55"/>
      <c r="R787" s="53"/>
      <c r="S787" s="45"/>
      <c r="T787" s="45"/>
      <c r="U787" s="54"/>
      <c r="V787" s="54"/>
      <c r="Y787" s="53"/>
      <c r="AA787" s="54"/>
      <c r="AD787" s="53"/>
      <c r="AE787" s="54"/>
      <c r="AH787" s="53"/>
      <c r="AI787" s="54"/>
      <c r="AJ787" s="54"/>
      <c r="AK787" s="54"/>
      <c r="AL787" s="57"/>
    </row>
    <row r="788" spans="2:38" ht="13">
      <c r="B788" s="45"/>
      <c r="F788" s="53"/>
      <c r="G788" s="54"/>
      <c r="J788" s="53"/>
      <c r="K788" s="54"/>
      <c r="N788" s="53"/>
      <c r="O788" s="54"/>
      <c r="P788" s="55"/>
      <c r="R788" s="53"/>
      <c r="S788" s="45"/>
      <c r="T788" s="45"/>
      <c r="U788" s="54"/>
      <c r="V788" s="54"/>
      <c r="Y788" s="53"/>
      <c r="AA788" s="54"/>
      <c r="AD788" s="53"/>
      <c r="AE788" s="54"/>
      <c r="AH788" s="53"/>
      <c r="AI788" s="54"/>
      <c r="AJ788" s="54"/>
      <c r="AK788" s="54"/>
      <c r="AL788" s="57"/>
    </row>
    <row r="789" spans="2:38" ht="13">
      <c r="B789" s="45"/>
      <c r="F789" s="53"/>
      <c r="G789" s="54"/>
      <c r="J789" s="53"/>
      <c r="K789" s="54"/>
      <c r="N789" s="53"/>
      <c r="O789" s="54"/>
      <c r="P789" s="55"/>
      <c r="R789" s="53"/>
      <c r="S789" s="45"/>
      <c r="T789" s="45"/>
      <c r="U789" s="54"/>
      <c r="V789" s="54"/>
      <c r="Y789" s="53"/>
      <c r="AA789" s="54"/>
      <c r="AD789" s="53"/>
      <c r="AE789" s="54"/>
      <c r="AH789" s="53"/>
      <c r="AI789" s="54"/>
      <c r="AJ789" s="54"/>
      <c r="AK789" s="54"/>
      <c r="AL789" s="57"/>
    </row>
    <row r="790" spans="2:38" ht="13">
      <c r="B790" s="45"/>
      <c r="F790" s="53"/>
      <c r="G790" s="54"/>
      <c r="J790" s="53"/>
      <c r="K790" s="54"/>
      <c r="N790" s="53"/>
      <c r="O790" s="54"/>
      <c r="P790" s="55"/>
      <c r="R790" s="53"/>
      <c r="S790" s="45"/>
      <c r="T790" s="45"/>
      <c r="U790" s="54"/>
      <c r="V790" s="54"/>
      <c r="Y790" s="53"/>
      <c r="AA790" s="54"/>
      <c r="AD790" s="53"/>
      <c r="AE790" s="54"/>
      <c r="AH790" s="53"/>
      <c r="AI790" s="54"/>
      <c r="AJ790" s="54"/>
      <c r="AK790" s="54"/>
      <c r="AL790" s="57"/>
    </row>
    <row r="791" spans="2:38" ht="13">
      <c r="B791" s="45"/>
      <c r="F791" s="53"/>
      <c r="G791" s="54"/>
      <c r="J791" s="53"/>
      <c r="K791" s="54"/>
      <c r="N791" s="53"/>
      <c r="O791" s="54"/>
      <c r="P791" s="55"/>
      <c r="R791" s="53"/>
      <c r="S791" s="45"/>
      <c r="T791" s="45"/>
      <c r="U791" s="54"/>
      <c r="V791" s="54"/>
      <c r="Y791" s="53"/>
      <c r="AA791" s="54"/>
      <c r="AD791" s="53"/>
      <c r="AE791" s="54"/>
      <c r="AH791" s="53"/>
      <c r="AI791" s="54"/>
      <c r="AJ791" s="54"/>
      <c r="AK791" s="54"/>
      <c r="AL791" s="57"/>
    </row>
    <row r="792" spans="2:38" ht="13">
      <c r="B792" s="45"/>
      <c r="F792" s="53"/>
      <c r="G792" s="54"/>
      <c r="J792" s="53"/>
      <c r="K792" s="54"/>
      <c r="N792" s="53"/>
      <c r="O792" s="54"/>
      <c r="P792" s="55"/>
      <c r="R792" s="53"/>
      <c r="S792" s="45"/>
      <c r="T792" s="45"/>
      <c r="U792" s="54"/>
      <c r="V792" s="54"/>
      <c r="Y792" s="53"/>
      <c r="AA792" s="54"/>
      <c r="AD792" s="53"/>
      <c r="AE792" s="54"/>
      <c r="AH792" s="53"/>
      <c r="AI792" s="54"/>
      <c r="AJ792" s="54"/>
      <c r="AK792" s="54"/>
      <c r="AL792" s="57"/>
    </row>
    <row r="793" spans="2:38" ht="13">
      <c r="B793" s="45"/>
      <c r="F793" s="53"/>
      <c r="G793" s="54"/>
      <c r="J793" s="53"/>
      <c r="K793" s="54"/>
      <c r="N793" s="53"/>
      <c r="O793" s="54"/>
      <c r="P793" s="55"/>
      <c r="R793" s="53"/>
      <c r="S793" s="45"/>
      <c r="T793" s="45"/>
      <c r="U793" s="54"/>
      <c r="V793" s="54"/>
      <c r="Y793" s="53"/>
      <c r="AA793" s="54"/>
      <c r="AD793" s="53"/>
      <c r="AE793" s="54"/>
      <c r="AH793" s="53"/>
      <c r="AI793" s="54"/>
      <c r="AJ793" s="54"/>
      <c r="AK793" s="54"/>
      <c r="AL793" s="57"/>
    </row>
    <row r="794" spans="2:38" ht="13">
      <c r="B794" s="45"/>
      <c r="F794" s="53"/>
      <c r="G794" s="54"/>
      <c r="J794" s="53"/>
      <c r="K794" s="54"/>
      <c r="N794" s="53"/>
      <c r="O794" s="54"/>
      <c r="P794" s="55"/>
      <c r="R794" s="53"/>
      <c r="S794" s="45"/>
      <c r="T794" s="45"/>
      <c r="U794" s="54"/>
      <c r="V794" s="54"/>
      <c r="Y794" s="53"/>
      <c r="AA794" s="54"/>
      <c r="AD794" s="53"/>
      <c r="AE794" s="54"/>
      <c r="AH794" s="53"/>
      <c r="AI794" s="54"/>
      <c r="AJ794" s="54"/>
      <c r="AK794" s="54"/>
      <c r="AL794" s="57"/>
    </row>
    <row r="795" spans="2:38" ht="13">
      <c r="B795" s="45"/>
      <c r="F795" s="53"/>
      <c r="G795" s="54"/>
      <c r="J795" s="53"/>
      <c r="K795" s="54"/>
      <c r="N795" s="53"/>
      <c r="O795" s="54"/>
      <c r="P795" s="55"/>
      <c r="R795" s="53"/>
      <c r="S795" s="45"/>
      <c r="T795" s="45"/>
      <c r="U795" s="54"/>
      <c r="V795" s="54"/>
      <c r="Y795" s="53"/>
      <c r="AA795" s="54"/>
      <c r="AD795" s="53"/>
      <c r="AE795" s="54"/>
      <c r="AH795" s="53"/>
      <c r="AI795" s="54"/>
      <c r="AJ795" s="54"/>
      <c r="AK795" s="54"/>
      <c r="AL795" s="57"/>
    </row>
    <row r="796" spans="2:38" ht="13">
      <c r="B796" s="45"/>
      <c r="F796" s="53"/>
      <c r="G796" s="54"/>
      <c r="J796" s="53"/>
      <c r="K796" s="54"/>
      <c r="N796" s="53"/>
      <c r="O796" s="54"/>
      <c r="P796" s="55"/>
      <c r="R796" s="53"/>
      <c r="S796" s="45"/>
      <c r="T796" s="45"/>
      <c r="U796" s="54"/>
      <c r="V796" s="54"/>
      <c r="Y796" s="53"/>
      <c r="AA796" s="54"/>
      <c r="AD796" s="53"/>
      <c r="AE796" s="54"/>
      <c r="AH796" s="53"/>
      <c r="AI796" s="54"/>
      <c r="AJ796" s="54"/>
      <c r="AK796" s="54"/>
      <c r="AL796" s="57"/>
    </row>
    <row r="797" spans="2:38" ht="13">
      <c r="B797" s="45"/>
      <c r="F797" s="53"/>
      <c r="G797" s="54"/>
      <c r="J797" s="53"/>
      <c r="K797" s="54"/>
      <c r="N797" s="53"/>
      <c r="O797" s="54"/>
      <c r="P797" s="55"/>
      <c r="R797" s="53"/>
      <c r="S797" s="45"/>
      <c r="T797" s="45"/>
      <c r="U797" s="54"/>
      <c r="V797" s="54"/>
      <c r="Y797" s="53"/>
      <c r="AA797" s="54"/>
      <c r="AD797" s="53"/>
      <c r="AE797" s="54"/>
      <c r="AH797" s="53"/>
      <c r="AI797" s="54"/>
      <c r="AJ797" s="54"/>
      <c r="AK797" s="54"/>
      <c r="AL797" s="57"/>
    </row>
    <row r="798" spans="2:38" ht="13">
      <c r="B798" s="45"/>
      <c r="F798" s="53"/>
      <c r="G798" s="54"/>
      <c r="J798" s="53"/>
      <c r="K798" s="54"/>
      <c r="N798" s="53"/>
      <c r="O798" s="54"/>
      <c r="P798" s="55"/>
      <c r="R798" s="53"/>
      <c r="S798" s="45"/>
      <c r="T798" s="45"/>
      <c r="U798" s="54"/>
      <c r="V798" s="54"/>
      <c r="Y798" s="53"/>
      <c r="AA798" s="54"/>
      <c r="AD798" s="53"/>
      <c r="AE798" s="54"/>
      <c r="AH798" s="53"/>
      <c r="AI798" s="54"/>
      <c r="AJ798" s="54"/>
      <c r="AK798" s="54"/>
      <c r="AL798" s="57"/>
    </row>
    <row r="799" spans="2:38" ht="13">
      <c r="B799" s="45"/>
      <c r="F799" s="53"/>
      <c r="G799" s="54"/>
      <c r="J799" s="53"/>
      <c r="K799" s="54"/>
      <c r="N799" s="53"/>
      <c r="O799" s="54"/>
      <c r="P799" s="55"/>
      <c r="R799" s="53"/>
      <c r="S799" s="45"/>
      <c r="T799" s="45"/>
      <c r="U799" s="54"/>
      <c r="V799" s="54"/>
      <c r="Y799" s="53"/>
      <c r="AA799" s="54"/>
      <c r="AD799" s="53"/>
      <c r="AE799" s="54"/>
      <c r="AH799" s="53"/>
      <c r="AI799" s="54"/>
      <c r="AJ799" s="54"/>
      <c r="AK799" s="54"/>
      <c r="AL799" s="57"/>
    </row>
    <row r="800" spans="2:38" ht="13">
      <c r="B800" s="45"/>
      <c r="F800" s="53"/>
      <c r="G800" s="54"/>
      <c r="J800" s="53"/>
      <c r="K800" s="54"/>
      <c r="N800" s="53"/>
      <c r="O800" s="54"/>
      <c r="P800" s="55"/>
      <c r="R800" s="53"/>
      <c r="S800" s="45"/>
      <c r="T800" s="45"/>
      <c r="U800" s="54"/>
      <c r="V800" s="54"/>
      <c r="Y800" s="53"/>
      <c r="AA800" s="54"/>
      <c r="AD800" s="53"/>
      <c r="AE800" s="54"/>
      <c r="AH800" s="53"/>
      <c r="AI800" s="54"/>
      <c r="AJ800" s="54"/>
      <c r="AK800" s="54"/>
      <c r="AL800" s="57"/>
    </row>
    <row r="801" spans="2:38" ht="13">
      <c r="B801" s="45"/>
      <c r="F801" s="53"/>
      <c r="G801" s="54"/>
      <c r="J801" s="53"/>
      <c r="K801" s="54"/>
      <c r="N801" s="53"/>
      <c r="O801" s="54"/>
      <c r="P801" s="55"/>
      <c r="R801" s="53"/>
      <c r="S801" s="45"/>
      <c r="T801" s="45"/>
      <c r="U801" s="54"/>
      <c r="V801" s="54"/>
      <c r="Y801" s="53"/>
      <c r="AA801" s="54"/>
      <c r="AD801" s="53"/>
      <c r="AE801" s="54"/>
      <c r="AH801" s="53"/>
      <c r="AI801" s="54"/>
      <c r="AJ801" s="54"/>
      <c r="AK801" s="54"/>
      <c r="AL801" s="57"/>
    </row>
    <row r="802" spans="2:38" ht="13">
      <c r="B802" s="45"/>
      <c r="F802" s="53"/>
      <c r="G802" s="54"/>
      <c r="J802" s="53"/>
      <c r="K802" s="54"/>
      <c r="N802" s="53"/>
      <c r="O802" s="54"/>
      <c r="P802" s="55"/>
      <c r="R802" s="53"/>
      <c r="S802" s="45"/>
      <c r="T802" s="45"/>
      <c r="U802" s="54"/>
      <c r="V802" s="54"/>
      <c r="Y802" s="53"/>
      <c r="AA802" s="54"/>
      <c r="AD802" s="53"/>
      <c r="AE802" s="54"/>
      <c r="AH802" s="53"/>
      <c r="AI802" s="54"/>
      <c r="AJ802" s="54"/>
      <c r="AK802" s="54"/>
      <c r="AL802" s="57"/>
    </row>
    <row r="803" spans="2:38" ht="13">
      <c r="B803" s="45"/>
      <c r="F803" s="53"/>
      <c r="G803" s="54"/>
      <c r="J803" s="53"/>
      <c r="K803" s="54"/>
      <c r="N803" s="53"/>
      <c r="O803" s="54"/>
      <c r="P803" s="55"/>
      <c r="R803" s="53"/>
      <c r="S803" s="45"/>
      <c r="T803" s="45"/>
      <c r="U803" s="54"/>
      <c r="V803" s="54"/>
      <c r="Y803" s="53"/>
      <c r="AA803" s="54"/>
      <c r="AD803" s="53"/>
      <c r="AE803" s="54"/>
      <c r="AH803" s="53"/>
      <c r="AI803" s="54"/>
      <c r="AJ803" s="54"/>
      <c r="AK803" s="54"/>
      <c r="AL803" s="57"/>
    </row>
    <row r="804" spans="2:38" ht="13">
      <c r="B804" s="45"/>
      <c r="F804" s="53"/>
      <c r="G804" s="54"/>
      <c r="J804" s="53"/>
      <c r="K804" s="54"/>
      <c r="N804" s="53"/>
      <c r="O804" s="54"/>
      <c r="P804" s="55"/>
      <c r="R804" s="53"/>
      <c r="S804" s="45"/>
      <c r="T804" s="45"/>
      <c r="U804" s="54"/>
      <c r="V804" s="54"/>
      <c r="Y804" s="53"/>
      <c r="AA804" s="54"/>
      <c r="AD804" s="53"/>
      <c r="AE804" s="54"/>
      <c r="AH804" s="53"/>
      <c r="AI804" s="54"/>
      <c r="AJ804" s="54"/>
      <c r="AK804" s="54"/>
      <c r="AL804" s="57"/>
    </row>
    <row r="805" spans="2:38" ht="13">
      <c r="B805" s="45"/>
      <c r="F805" s="53"/>
      <c r="G805" s="54"/>
      <c r="J805" s="53"/>
      <c r="K805" s="54"/>
      <c r="N805" s="53"/>
      <c r="O805" s="54"/>
      <c r="P805" s="55"/>
      <c r="R805" s="53"/>
      <c r="S805" s="45"/>
      <c r="T805" s="45"/>
      <c r="U805" s="54"/>
      <c r="V805" s="54"/>
      <c r="Y805" s="53"/>
      <c r="AA805" s="54"/>
      <c r="AD805" s="53"/>
      <c r="AE805" s="54"/>
      <c r="AH805" s="53"/>
      <c r="AI805" s="54"/>
      <c r="AJ805" s="54"/>
      <c r="AK805" s="54"/>
      <c r="AL805" s="57"/>
    </row>
    <row r="806" spans="2:38" ht="13">
      <c r="B806" s="45"/>
      <c r="F806" s="53"/>
      <c r="G806" s="54"/>
      <c r="J806" s="53"/>
      <c r="K806" s="54"/>
      <c r="N806" s="53"/>
      <c r="O806" s="54"/>
      <c r="P806" s="55"/>
      <c r="R806" s="53"/>
      <c r="S806" s="45"/>
      <c r="T806" s="45"/>
      <c r="U806" s="54"/>
      <c r="V806" s="54"/>
      <c r="Y806" s="53"/>
      <c r="AA806" s="54"/>
      <c r="AD806" s="53"/>
      <c r="AE806" s="54"/>
      <c r="AH806" s="53"/>
      <c r="AI806" s="54"/>
      <c r="AJ806" s="54"/>
      <c r="AK806" s="54"/>
      <c r="AL806" s="57"/>
    </row>
    <row r="807" spans="2:38" ht="13">
      <c r="B807" s="45"/>
      <c r="F807" s="53"/>
      <c r="G807" s="54"/>
      <c r="J807" s="53"/>
      <c r="K807" s="54"/>
      <c r="N807" s="53"/>
      <c r="O807" s="54"/>
      <c r="P807" s="55"/>
      <c r="R807" s="53"/>
      <c r="S807" s="45"/>
      <c r="T807" s="45"/>
      <c r="U807" s="54"/>
      <c r="V807" s="54"/>
      <c r="Y807" s="53"/>
      <c r="AA807" s="54"/>
      <c r="AD807" s="53"/>
      <c r="AE807" s="54"/>
      <c r="AH807" s="53"/>
      <c r="AI807" s="54"/>
      <c r="AJ807" s="54"/>
      <c r="AK807" s="54"/>
      <c r="AL807" s="57"/>
    </row>
    <row r="808" spans="2:38" ht="13">
      <c r="B808" s="45"/>
      <c r="F808" s="53"/>
      <c r="G808" s="54"/>
      <c r="J808" s="53"/>
      <c r="K808" s="54"/>
      <c r="N808" s="53"/>
      <c r="O808" s="54"/>
      <c r="P808" s="55"/>
      <c r="R808" s="53"/>
      <c r="S808" s="45"/>
      <c r="T808" s="45"/>
      <c r="U808" s="54"/>
      <c r="V808" s="54"/>
      <c r="Y808" s="53"/>
      <c r="AA808" s="54"/>
      <c r="AD808" s="53"/>
      <c r="AE808" s="54"/>
      <c r="AH808" s="53"/>
      <c r="AI808" s="54"/>
      <c r="AJ808" s="54"/>
      <c r="AK808" s="54"/>
      <c r="AL808" s="57"/>
    </row>
    <row r="809" spans="2:38" ht="13">
      <c r="B809" s="45"/>
      <c r="F809" s="53"/>
      <c r="G809" s="54"/>
      <c r="J809" s="53"/>
      <c r="K809" s="54"/>
      <c r="N809" s="53"/>
      <c r="O809" s="54"/>
      <c r="P809" s="55"/>
      <c r="R809" s="53"/>
      <c r="S809" s="45"/>
      <c r="T809" s="45"/>
      <c r="U809" s="54"/>
      <c r="V809" s="54"/>
      <c r="Y809" s="53"/>
      <c r="AA809" s="54"/>
      <c r="AD809" s="53"/>
      <c r="AE809" s="54"/>
      <c r="AH809" s="53"/>
      <c r="AI809" s="54"/>
      <c r="AJ809" s="54"/>
      <c r="AK809" s="54"/>
      <c r="AL809" s="57"/>
    </row>
    <row r="810" spans="2:38" ht="13">
      <c r="B810" s="45"/>
      <c r="F810" s="53"/>
      <c r="G810" s="54"/>
      <c r="J810" s="53"/>
      <c r="K810" s="54"/>
      <c r="N810" s="53"/>
      <c r="O810" s="54"/>
      <c r="P810" s="55"/>
      <c r="R810" s="53"/>
      <c r="S810" s="45"/>
      <c r="T810" s="45"/>
      <c r="U810" s="54"/>
      <c r="V810" s="54"/>
      <c r="Y810" s="53"/>
      <c r="AA810" s="54"/>
      <c r="AD810" s="53"/>
      <c r="AE810" s="54"/>
      <c r="AH810" s="53"/>
      <c r="AI810" s="54"/>
      <c r="AJ810" s="54"/>
      <c r="AK810" s="54"/>
      <c r="AL810" s="57"/>
    </row>
    <row r="811" spans="2:38" ht="13">
      <c r="B811" s="45"/>
      <c r="F811" s="53"/>
      <c r="G811" s="54"/>
      <c r="J811" s="53"/>
      <c r="K811" s="54"/>
      <c r="N811" s="53"/>
      <c r="O811" s="54"/>
      <c r="P811" s="55"/>
      <c r="R811" s="53"/>
      <c r="S811" s="45"/>
      <c r="T811" s="45"/>
      <c r="U811" s="54"/>
      <c r="V811" s="54"/>
      <c r="Y811" s="53"/>
      <c r="AA811" s="54"/>
      <c r="AD811" s="53"/>
      <c r="AE811" s="54"/>
      <c r="AH811" s="53"/>
      <c r="AI811" s="54"/>
      <c r="AJ811" s="54"/>
      <c r="AK811" s="54"/>
      <c r="AL811" s="57"/>
    </row>
    <row r="812" spans="2:38" ht="13">
      <c r="B812" s="45"/>
      <c r="F812" s="53"/>
      <c r="G812" s="54"/>
      <c r="J812" s="53"/>
      <c r="K812" s="54"/>
      <c r="N812" s="53"/>
      <c r="O812" s="54"/>
      <c r="P812" s="55"/>
      <c r="R812" s="53"/>
      <c r="S812" s="45"/>
      <c r="T812" s="45"/>
      <c r="U812" s="54"/>
      <c r="V812" s="54"/>
      <c r="Y812" s="53"/>
      <c r="AA812" s="54"/>
      <c r="AD812" s="53"/>
      <c r="AE812" s="54"/>
      <c r="AH812" s="53"/>
      <c r="AI812" s="54"/>
      <c r="AJ812" s="54"/>
      <c r="AK812" s="54"/>
      <c r="AL812" s="57"/>
    </row>
    <row r="813" spans="2:38" ht="13">
      <c r="B813" s="45"/>
      <c r="F813" s="53"/>
      <c r="G813" s="54"/>
      <c r="J813" s="53"/>
      <c r="K813" s="54"/>
      <c r="N813" s="53"/>
      <c r="O813" s="54"/>
      <c r="P813" s="55"/>
      <c r="R813" s="53"/>
      <c r="S813" s="45"/>
      <c r="T813" s="45"/>
      <c r="U813" s="54"/>
      <c r="V813" s="54"/>
      <c r="Y813" s="53"/>
      <c r="AA813" s="54"/>
      <c r="AD813" s="53"/>
      <c r="AE813" s="54"/>
      <c r="AH813" s="53"/>
      <c r="AI813" s="54"/>
      <c r="AJ813" s="54"/>
      <c r="AK813" s="54"/>
      <c r="AL813" s="57"/>
    </row>
    <row r="814" spans="2:38" ht="13">
      <c r="B814" s="45"/>
      <c r="F814" s="53"/>
      <c r="G814" s="54"/>
      <c r="J814" s="53"/>
      <c r="K814" s="54"/>
      <c r="N814" s="53"/>
      <c r="O814" s="54"/>
      <c r="P814" s="55"/>
      <c r="R814" s="53"/>
      <c r="S814" s="45"/>
      <c r="T814" s="45"/>
      <c r="U814" s="54"/>
      <c r="V814" s="54"/>
      <c r="Y814" s="53"/>
      <c r="AA814" s="54"/>
      <c r="AD814" s="53"/>
      <c r="AE814" s="54"/>
      <c r="AH814" s="53"/>
      <c r="AI814" s="54"/>
      <c r="AJ814" s="54"/>
      <c r="AK814" s="54"/>
      <c r="AL814" s="57"/>
    </row>
    <row r="815" spans="2:38" ht="13">
      <c r="B815" s="45"/>
      <c r="F815" s="53"/>
      <c r="G815" s="54"/>
      <c r="J815" s="53"/>
      <c r="K815" s="54"/>
      <c r="N815" s="53"/>
      <c r="O815" s="54"/>
      <c r="P815" s="55"/>
      <c r="R815" s="53"/>
      <c r="S815" s="45"/>
      <c r="T815" s="45"/>
      <c r="U815" s="54"/>
      <c r="V815" s="54"/>
      <c r="Y815" s="53"/>
      <c r="AA815" s="54"/>
      <c r="AD815" s="53"/>
      <c r="AE815" s="54"/>
      <c r="AH815" s="53"/>
      <c r="AI815" s="54"/>
      <c r="AJ815" s="54"/>
      <c r="AK815" s="54"/>
      <c r="AL815" s="57"/>
    </row>
    <row r="816" spans="2:38" ht="13">
      <c r="B816" s="45"/>
      <c r="F816" s="53"/>
      <c r="G816" s="54"/>
      <c r="J816" s="53"/>
      <c r="K816" s="54"/>
      <c r="N816" s="53"/>
      <c r="O816" s="54"/>
      <c r="P816" s="55"/>
      <c r="R816" s="53"/>
      <c r="S816" s="45"/>
      <c r="T816" s="45"/>
      <c r="U816" s="54"/>
      <c r="V816" s="54"/>
      <c r="Y816" s="53"/>
      <c r="AA816" s="54"/>
      <c r="AD816" s="53"/>
      <c r="AE816" s="54"/>
      <c r="AH816" s="53"/>
      <c r="AI816" s="54"/>
      <c r="AJ816" s="54"/>
      <c r="AK816" s="54"/>
      <c r="AL816" s="57"/>
    </row>
    <row r="817" spans="2:38" ht="13">
      <c r="B817" s="45"/>
      <c r="F817" s="53"/>
      <c r="G817" s="54"/>
      <c r="J817" s="53"/>
      <c r="K817" s="54"/>
      <c r="N817" s="53"/>
      <c r="O817" s="54"/>
      <c r="P817" s="55"/>
      <c r="R817" s="53"/>
      <c r="S817" s="45"/>
      <c r="T817" s="45"/>
      <c r="U817" s="54"/>
      <c r="V817" s="54"/>
      <c r="Y817" s="53"/>
      <c r="AA817" s="54"/>
      <c r="AD817" s="53"/>
      <c r="AE817" s="54"/>
      <c r="AH817" s="53"/>
      <c r="AI817" s="54"/>
      <c r="AJ817" s="54"/>
      <c r="AK817" s="54"/>
      <c r="AL817" s="57"/>
    </row>
    <row r="818" spans="2:38" ht="13">
      <c r="B818" s="45"/>
      <c r="F818" s="53"/>
      <c r="G818" s="54"/>
      <c r="J818" s="53"/>
      <c r="K818" s="54"/>
      <c r="N818" s="53"/>
      <c r="O818" s="54"/>
      <c r="P818" s="55"/>
      <c r="R818" s="53"/>
      <c r="S818" s="45"/>
      <c r="T818" s="45"/>
      <c r="U818" s="54"/>
      <c r="V818" s="54"/>
      <c r="Y818" s="53"/>
      <c r="AA818" s="54"/>
      <c r="AD818" s="53"/>
      <c r="AE818" s="54"/>
      <c r="AH818" s="53"/>
      <c r="AI818" s="54"/>
      <c r="AJ818" s="54"/>
      <c r="AK818" s="54"/>
      <c r="AL818" s="57"/>
    </row>
    <row r="819" spans="2:38" ht="13">
      <c r="B819" s="45"/>
      <c r="F819" s="53"/>
      <c r="G819" s="54"/>
      <c r="J819" s="53"/>
      <c r="K819" s="54"/>
      <c r="N819" s="53"/>
      <c r="O819" s="54"/>
      <c r="P819" s="55"/>
      <c r="R819" s="53"/>
      <c r="S819" s="45"/>
      <c r="T819" s="45"/>
      <c r="U819" s="54"/>
      <c r="V819" s="54"/>
      <c r="Y819" s="53"/>
      <c r="AA819" s="54"/>
      <c r="AD819" s="53"/>
      <c r="AE819" s="54"/>
      <c r="AH819" s="53"/>
      <c r="AI819" s="54"/>
      <c r="AJ819" s="54"/>
      <c r="AK819" s="54"/>
      <c r="AL819" s="57"/>
    </row>
    <row r="820" spans="2:38" ht="13">
      <c r="B820" s="45"/>
      <c r="F820" s="53"/>
      <c r="G820" s="54"/>
      <c r="J820" s="53"/>
      <c r="K820" s="54"/>
      <c r="N820" s="53"/>
      <c r="O820" s="54"/>
      <c r="P820" s="55"/>
      <c r="R820" s="53"/>
      <c r="S820" s="45"/>
      <c r="T820" s="45"/>
      <c r="U820" s="54"/>
      <c r="V820" s="54"/>
      <c r="Y820" s="53"/>
      <c r="AA820" s="54"/>
      <c r="AD820" s="53"/>
      <c r="AE820" s="54"/>
      <c r="AH820" s="53"/>
      <c r="AI820" s="54"/>
      <c r="AJ820" s="54"/>
      <c r="AK820" s="54"/>
      <c r="AL820" s="57"/>
    </row>
    <row r="821" spans="2:38" ht="13">
      <c r="B821" s="45"/>
      <c r="F821" s="53"/>
      <c r="G821" s="54"/>
      <c r="J821" s="53"/>
      <c r="K821" s="54"/>
      <c r="N821" s="53"/>
      <c r="O821" s="54"/>
      <c r="P821" s="55"/>
      <c r="R821" s="53"/>
      <c r="S821" s="45"/>
      <c r="T821" s="45"/>
      <c r="U821" s="54"/>
      <c r="V821" s="54"/>
      <c r="Y821" s="53"/>
      <c r="AA821" s="54"/>
      <c r="AD821" s="53"/>
      <c r="AE821" s="54"/>
      <c r="AH821" s="53"/>
      <c r="AI821" s="54"/>
      <c r="AJ821" s="54"/>
      <c r="AK821" s="54"/>
      <c r="AL821" s="57"/>
    </row>
    <row r="822" spans="2:38" ht="13">
      <c r="B822" s="45"/>
      <c r="F822" s="53"/>
      <c r="G822" s="54"/>
      <c r="J822" s="53"/>
      <c r="K822" s="54"/>
      <c r="N822" s="53"/>
      <c r="O822" s="54"/>
      <c r="P822" s="55"/>
      <c r="R822" s="53"/>
      <c r="S822" s="45"/>
      <c r="T822" s="45"/>
      <c r="U822" s="54"/>
      <c r="V822" s="54"/>
      <c r="Y822" s="53"/>
      <c r="AA822" s="54"/>
      <c r="AD822" s="53"/>
      <c r="AE822" s="54"/>
      <c r="AH822" s="53"/>
      <c r="AI822" s="54"/>
      <c r="AJ822" s="54"/>
      <c r="AK822" s="54"/>
      <c r="AL822" s="57"/>
    </row>
    <row r="823" spans="2:38" ht="13">
      <c r="B823" s="45"/>
      <c r="F823" s="53"/>
      <c r="G823" s="54"/>
      <c r="J823" s="53"/>
      <c r="K823" s="54"/>
      <c r="N823" s="53"/>
      <c r="O823" s="54"/>
      <c r="P823" s="55"/>
      <c r="R823" s="53"/>
      <c r="S823" s="45"/>
      <c r="T823" s="45"/>
      <c r="U823" s="54"/>
      <c r="V823" s="54"/>
      <c r="Y823" s="53"/>
      <c r="AA823" s="54"/>
      <c r="AD823" s="53"/>
      <c r="AE823" s="54"/>
      <c r="AH823" s="53"/>
      <c r="AI823" s="54"/>
      <c r="AJ823" s="54"/>
      <c r="AK823" s="54"/>
      <c r="AL823" s="57"/>
    </row>
    <row r="824" spans="2:38" ht="13">
      <c r="B824" s="45"/>
      <c r="F824" s="53"/>
      <c r="G824" s="54"/>
      <c r="J824" s="53"/>
      <c r="K824" s="54"/>
      <c r="N824" s="53"/>
      <c r="O824" s="54"/>
      <c r="P824" s="55"/>
      <c r="R824" s="53"/>
      <c r="S824" s="45"/>
      <c r="T824" s="45"/>
      <c r="U824" s="54"/>
      <c r="V824" s="54"/>
      <c r="Y824" s="53"/>
      <c r="AA824" s="54"/>
      <c r="AD824" s="53"/>
      <c r="AE824" s="54"/>
      <c r="AH824" s="53"/>
      <c r="AI824" s="54"/>
      <c r="AJ824" s="54"/>
      <c r="AK824" s="54"/>
      <c r="AL824" s="57"/>
    </row>
    <row r="825" spans="2:38" ht="13">
      <c r="B825" s="45"/>
      <c r="F825" s="53"/>
      <c r="G825" s="54"/>
      <c r="J825" s="53"/>
      <c r="K825" s="54"/>
      <c r="N825" s="53"/>
      <c r="O825" s="54"/>
      <c r="P825" s="55"/>
      <c r="R825" s="53"/>
      <c r="S825" s="45"/>
      <c r="T825" s="45"/>
      <c r="U825" s="54"/>
      <c r="V825" s="54"/>
      <c r="Y825" s="53"/>
      <c r="AA825" s="54"/>
      <c r="AD825" s="53"/>
      <c r="AE825" s="54"/>
      <c r="AH825" s="53"/>
      <c r="AI825" s="54"/>
      <c r="AJ825" s="54"/>
      <c r="AK825" s="54"/>
      <c r="AL825" s="57"/>
    </row>
    <row r="826" spans="2:38" ht="13">
      <c r="B826" s="45"/>
      <c r="F826" s="53"/>
      <c r="G826" s="54"/>
      <c r="J826" s="53"/>
      <c r="K826" s="54"/>
      <c r="N826" s="53"/>
      <c r="O826" s="54"/>
      <c r="P826" s="55"/>
      <c r="R826" s="53"/>
      <c r="S826" s="45"/>
      <c r="T826" s="45"/>
      <c r="U826" s="54"/>
      <c r="V826" s="54"/>
      <c r="Y826" s="53"/>
      <c r="AA826" s="54"/>
      <c r="AD826" s="53"/>
      <c r="AE826" s="54"/>
      <c r="AH826" s="53"/>
      <c r="AI826" s="54"/>
      <c r="AJ826" s="54"/>
      <c r="AK826" s="54"/>
      <c r="AL826" s="57"/>
    </row>
    <row r="827" spans="2:38" ht="13">
      <c r="B827" s="45"/>
      <c r="F827" s="53"/>
      <c r="G827" s="54"/>
      <c r="J827" s="53"/>
      <c r="K827" s="54"/>
      <c r="N827" s="53"/>
      <c r="O827" s="54"/>
      <c r="P827" s="55"/>
      <c r="R827" s="53"/>
      <c r="S827" s="45"/>
      <c r="T827" s="45"/>
      <c r="U827" s="54"/>
      <c r="V827" s="54"/>
      <c r="Y827" s="53"/>
      <c r="AA827" s="54"/>
      <c r="AD827" s="53"/>
      <c r="AE827" s="54"/>
      <c r="AH827" s="53"/>
      <c r="AI827" s="54"/>
      <c r="AJ827" s="54"/>
      <c r="AK827" s="54"/>
      <c r="AL827" s="57"/>
    </row>
    <row r="828" spans="2:38" ht="13">
      <c r="B828" s="45"/>
      <c r="F828" s="53"/>
      <c r="G828" s="54"/>
      <c r="J828" s="53"/>
      <c r="K828" s="54"/>
      <c r="N828" s="53"/>
      <c r="O828" s="54"/>
      <c r="P828" s="55"/>
      <c r="R828" s="53"/>
      <c r="S828" s="45"/>
      <c r="T828" s="45"/>
      <c r="U828" s="54"/>
      <c r="V828" s="54"/>
      <c r="Y828" s="53"/>
      <c r="AA828" s="54"/>
      <c r="AD828" s="53"/>
      <c r="AE828" s="54"/>
      <c r="AH828" s="53"/>
      <c r="AI828" s="54"/>
      <c r="AJ828" s="54"/>
      <c r="AK828" s="54"/>
      <c r="AL828" s="57"/>
    </row>
    <row r="829" spans="2:38" ht="13">
      <c r="B829" s="45"/>
      <c r="F829" s="53"/>
      <c r="G829" s="54"/>
      <c r="J829" s="53"/>
      <c r="K829" s="54"/>
      <c r="N829" s="53"/>
      <c r="O829" s="54"/>
      <c r="P829" s="55"/>
      <c r="R829" s="53"/>
      <c r="S829" s="45"/>
      <c r="T829" s="45"/>
      <c r="U829" s="54"/>
      <c r="V829" s="54"/>
      <c r="Y829" s="53"/>
      <c r="AA829" s="54"/>
      <c r="AD829" s="53"/>
      <c r="AE829" s="54"/>
      <c r="AH829" s="53"/>
      <c r="AI829" s="54"/>
      <c r="AJ829" s="54"/>
      <c r="AK829" s="54"/>
      <c r="AL829" s="57"/>
    </row>
    <row r="830" spans="2:38" ht="13">
      <c r="B830" s="45"/>
      <c r="F830" s="53"/>
      <c r="G830" s="54"/>
      <c r="J830" s="53"/>
      <c r="K830" s="54"/>
      <c r="N830" s="53"/>
      <c r="O830" s="54"/>
      <c r="P830" s="55"/>
      <c r="R830" s="53"/>
      <c r="S830" s="45"/>
      <c r="T830" s="45"/>
      <c r="U830" s="54"/>
      <c r="V830" s="54"/>
      <c r="Y830" s="53"/>
      <c r="AA830" s="54"/>
      <c r="AD830" s="53"/>
      <c r="AE830" s="54"/>
      <c r="AH830" s="53"/>
      <c r="AI830" s="54"/>
      <c r="AJ830" s="54"/>
      <c r="AK830" s="54"/>
      <c r="AL830" s="57"/>
    </row>
    <row r="831" spans="2:38" ht="13">
      <c r="B831" s="45"/>
      <c r="F831" s="53"/>
      <c r="G831" s="54"/>
      <c r="J831" s="53"/>
      <c r="K831" s="54"/>
      <c r="N831" s="53"/>
      <c r="O831" s="54"/>
      <c r="P831" s="55"/>
      <c r="R831" s="53"/>
      <c r="S831" s="45"/>
      <c r="T831" s="45"/>
      <c r="U831" s="54"/>
      <c r="V831" s="54"/>
      <c r="Y831" s="53"/>
      <c r="AA831" s="54"/>
      <c r="AD831" s="53"/>
      <c r="AE831" s="54"/>
      <c r="AH831" s="53"/>
      <c r="AI831" s="54"/>
      <c r="AJ831" s="54"/>
      <c r="AK831" s="54"/>
      <c r="AL831" s="57"/>
    </row>
    <row r="832" spans="2:38" ht="13">
      <c r="B832" s="45"/>
      <c r="F832" s="53"/>
      <c r="G832" s="54"/>
      <c r="J832" s="53"/>
      <c r="K832" s="54"/>
      <c r="N832" s="53"/>
      <c r="O832" s="54"/>
      <c r="P832" s="55"/>
      <c r="R832" s="53"/>
      <c r="S832" s="45"/>
      <c r="T832" s="45"/>
      <c r="U832" s="54"/>
      <c r="V832" s="54"/>
      <c r="Y832" s="53"/>
      <c r="AA832" s="54"/>
      <c r="AD832" s="53"/>
      <c r="AE832" s="54"/>
      <c r="AH832" s="53"/>
      <c r="AI832" s="54"/>
      <c r="AJ832" s="54"/>
      <c r="AK832" s="54"/>
      <c r="AL832" s="57"/>
    </row>
    <row r="833" spans="2:38" ht="13">
      <c r="B833" s="45"/>
      <c r="F833" s="53"/>
      <c r="G833" s="54"/>
      <c r="J833" s="53"/>
      <c r="K833" s="54"/>
      <c r="N833" s="53"/>
      <c r="O833" s="54"/>
      <c r="P833" s="55"/>
      <c r="R833" s="53"/>
      <c r="S833" s="45"/>
      <c r="T833" s="45"/>
      <c r="U833" s="54"/>
      <c r="V833" s="54"/>
      <c r="Y833" s="53"/>
      <c r="AA833" s="54"/>
      <c r="AD833" s="53"/>
      <c r="AE833" s="54"/>
      <c r="AH833" s="53"/>
      <c r="AI833" s="54"/>
      <c r="AJ833" s="54"/>
      <c r="AK833" s="54"/>
      <c r="AL833" s="57"/>
    </row>
    <row r="834" spans="2:38" ht="13">
      <c r="B834" s="45"/>
      <c r="F834" s="53"/>
      <c r="G834" s="54"/>
      <c r="J834" s="53"/>
      <c r="K834" s="54"/>
      <c r="N834" s="53"/>
      <c r="O834" s="54"/>
      <c r="P834" s="55"/>
      <c r="R834" s="53"/>
      <c r="S834" s="45"/>
      <c r="T834" s="45"/>
      <c r="U834" s="54"/>
      <c r="V834" s="54"/>
      <c r="Y834" s="53"/>
      <c r="AA834" s="54"/>
      <c r="AD834" s="53"/>
      <c r="AE834" s="54"/>
      <c r="AH834" s="53"/>
      <c r="AI834" s="54"/>
      <c r="AJ834" s="54"/>
      <c r="AK834" s="54"/>
      <c r="AL834" s="57"/>
    </row>
    <row r="835" spans="2:38" ht="13">
      <c r="B835" s="45"/>
      <c r="F835" s="53"/>
      <c r="G835" s="54"/>
      <c r="J835" s="53"/>
      <c r="K835" s="54"/>
      <c r="N835" s="53"/>
      <c r="O835" s="54"/>
      <c r="P835" s="55"/>
      <c r="R835" s="53"/>
      <c r="S835" s="45"/>
      <c r="T835" s="45"/>
      <c r="U835" s="54"/>
      <c r="V835" s="54"/>
      <c r="Y835" s="53"/>
      <c r="AA835" s="54"/>
      <c r="AD835" s="53"/>
      <c r="AE835" s="54"/>
      <c r="AH835" s="53"/>
      <c r="AI835" s="54"/>
      <c r="AJ835" s="54"/>
      <c r="AK835" s="54"/>
      <c r="AL835" s="57"/>
    </row>
    <row r="836" spans="2:38" ht="13">
      <c r="B836" s="45"/>
      <c r="F836" s="53"/>
      <c r="G836" s="54"/>
      <c r="J836" s="53"/>
      <c r="K836" s="54"/>
      <c r="N836" s="53"/>
      <c r="O836" s="54"/>
      <c r="P836" s="55"/>
      <c r="R836" s="53"/>
      <c r="S836" s="45"/>
      <c r="T836" s="45"/>
      <c r="U836" s="54"/>
      <c r="V836" s="54"/>
      <c r="Y836" s="53"/>
      <c r="AA836" s="54"/>
      <c r="AD836" s="53"/>
      <c r="AE836" s="54"/>
      <c r="AH836" s="53"/>
      <c r="AI836" s="54"/>
      <c r="AJ836" s="54"/>
      <c r="AK836" s="54"/>
      <c r="AL836" s="57"/>
    </row>
    <row r="837" spans="2:38" ht="13">
      <c r="B837" s="45"/>
      <c r="F837" s="53"/>
      <c r="G837" s="54"/>
      <c r="J837" s="53"/>
      <c r="K837" s="54"/>
      <c r="N837" s="53"/>
      <c r="O837" s="54"/>
      <c r="P837" s="55"/>
      <c r="R837" s="53"/>
      <c r="S837" s="45"/>
      <c r="T837" s="45"/>
      <c r="U837" s="54"/>
      <c r="V837" s="54"/>
      <c r="Y837" s="53"/>
      <c r="AA837" s="54"/>
      <c r="AD837" s="53"/>
      <c r="AE837" s="54"/>
      <c r="AH837" s="53"/>
      <c r="AI837" s="54"/>
      <c r="AJ837" s="54"/>
      <c r="AK837" s="54"/>
      <c r="AL837" s="57"/>
    </row>
    <row r="838" spans="2:38" ht="13">
      <c r="B838" s="45"/>
      <c r="F838" s="53"/>
      <c r="G838" s="54"/>
      <c r="J838" s="53"/>
      <c r="K838" s="54"/>
      <c r="N838" s="53"/>
      <c r="O838" s="54"/>
      <c r="P838" s="55"/>
      <c r="R838" s="53"/>
      <c r="S838" s="45"/>
      <c r="T838" s="45"/>
      <c r="U838" s="54"/>
      <c r="V838" s="54"/>
      <c r="Y838" s="53"/>
      <c r="AA838" s="54"/>
      <c r="AD838" s="53"/>
      <c r="AE838" s="54"/>
      <c r="AH838" s="53"/>
      <c r="AI838" s="54"/>
      <c r="AJ838" s="54"/>
      <c r="AK838" s="54"/>
      <c r="AL838" s="57"/>
    </row>
    <row r="839" spans="2:38" ht="13">
      <c r="B839" s="45"/>
      <c r="F839" s="53"/>
      <c r="G839" s="54"/>
      <c r="J839" s="53"/>
      <c r="K839" s="54"/>
      <c r="N839" s="53"/>
      <c r="O839" s="54"/>
      <c r="P839" s="55"/>
      <c r="R839" s="53"/>
      <c r="S839" s="45"/>
      <c r="T839" s="45"/>
      <c r="U839" s="54"/>
      <c r="V839" s="54"/>
      <c r="Y839" s="53"/>
      <c r="AA839" s="54"/>
      <c r="AD839" s="53"/>
      <c r="AE839" s="54"/>
      <c r="AH839" s="53"/>
      <c r="AI839" s="54"/>
      <c r="AJ839" s="54"/>
      <c r="AK839" s="54"/>
      <c r="AL839" s="57"/>
    </row>
    <row r="840" spans="2:38" ht="13">
      <c r="B840" s="45"/>
      <c r="F840" s="53"/>
      <c r="G840" s="54"/>
      <c r="J840" s="53"/>
      <c r="K840" s="54"/>
      <c r="N840" s="53"/>
      <c r="O840" s="54"/>
      <c r="P840" s="55"/>
      <c r="R840" s="53"/>
      <c r="S840" s="45"/>
      <c r="T840" s="45"/>
      <c r="U840" s="54"/>
      <c r="V840" s="54"/>
      <c r="Y840" s="53"/>
      <c r="AA840" s="54"/>
      <c r="AD840" s="53"/>
      <c r="AE840" s="54"/>
      <c r="AH840" s="53"/>
      <c r="AI840" s="54"/>
      <c r="AJ840" s="54"/>
      <c r="AK840" s="54"/>
      <c r="AL840" s="57"/>
    </row>
    <row r="841" spans="2:38" ht="13">
      <c r="B841" s="45"/>
      <c r="F841" s="53"/>
      <c r="G841" s="54"/>
      <c r="J841" s="53"/>
      <c r="K841" s="54"/>
      <c r="N841" s="53"/>
      <c r="O841" s="54"/>
      <c r="P841" s="55"/>
      <c r="R841" s="53"/>
      <c r="S841" s="45"/>
      <c r="T841" s="45"/>
      <c r="U841" s="54"/>
      <c r="V841" s="54"/>
      <c r="Y841" s="53"/>
      <c r="AA841" s="54"/>
      <c r="AD841" s="53"/>
      <c r="AE841" s="54"/>
      <c r="AH841" s="53"/>
      <c r="AI841" s="54"/>
      <c r="AJ841" s="54"/>
      <c r="AK841" s="54"/>
      <c r="AL841" s="57"/>
    </row>
    <row r="842" spans="2:38" ht="13">
      <c r="B842" s="45"/>
      <c r="F842" s="53"/>
      <c r="G842" s="54"/>
      <c r="J842" s="53"/>
      <c r="K842" s="54"/>
      <c r="N842" s="53"/>
      <c r="O842" s="54"/>
      <c r="P842" s="55"/>
      <c r="R842" s="53"/>
      <c r="S842" s="45"/>
      <c r="T842" s="45"/>
      <c r="U842" s="54"/>
      <c r="V842" s="54"/>
      <c r="Y842" s="53"/>
      <c r="AA842" s="54"/>
      <c r="AD842" s="53"/>
      <c r="AE842" s="54"/>
      <c r="AH842" s="53"/>
      <c r="AI842" s="54"/>
      <c r="AJ842" s="54"/>
      <c r="AK842" s="54"/>
      <c r="AL842" s="57"/>
    </row>
    <row r="843" spans="2:38" ht="13">
      <c r="B843" s="45"/>
      <c r="F843" s="53"/>
      <c r="G843" s="54"/>
      <c r="J843" s="53"/>
      <c r="K843" s="54"/>
      <c r="N843" s="53"/>
      <c r="O843" s="54"/>
      <c r="P843" s="55"/>
      <c r="R843" s="53"/>
      <c r="S843" s="45"/>
      <c r="T843" s="45"/>
      <c r="U843" s="54"/>
      <c r="V843" s="54"/>
      <c r="Y843" s="53"/>
      <c r="AA843" s="54"/>
      <c r="AD843" s="53"/>
      <c r="AE843" s="54"/>
      <c r="AH843" s="53"/>
      <c r="AI843" s="54"/>
      <c r="AJ843" s="54"/>
      <c r="AK843" s="54"/>
      <c r="AL843" s="57"/>
    </row>
    <row r="844" spans="2:38" ht="13">
      <c r="B844" s="45"/>
      <c r="F844" s="53"/>
      <c r="G844" s="54"/>
      <c r="J844" s="53"/>
      <c r="K844" s="54"/>
      <c r="N844" s="53"/>
      <c r="O844" s="54"/>
      <c r="P844" s="55"/>
      <c r="R844" s="53"/>
      <c r="S844" s="45"/>
      <c r="T844" s="45"/>
      <c r="U844" s="54"/>
      <c r="V844" s="54"/>
      <c r="Y844" s="53"/>
      <c r="AA844" s="54"/>
      <c r="AD844" s="53"/>
      <c r="AE844" s="54"/>
      <c r="AH844" s="53"/>
      <c r="AI844" s="54"/>
      <c r="AJ844" s="54"/>
      <c r="AK844" s="54"/>
      <c r="AL844" s="57"/>
    </row>
    <row r="845" spans="2:38" ht="13">
      <c r="B845" s="45"/>
      <c r="F845" s="53"/>
      <c r="G845" s="54"/>
      <c r="J845" s="53"/>
      <c r="K845" s="54"/>
      <c r="N845" s="53"/>
      <c r="O845" s="54"/>
      <c r="P845" s="55"/>
      <c r="R845" s="53"/>
      <c r="S845" s="45"/>
      <c r="T845" s="45"/>
      <c r="U845" s="54"/>
      <c r="V845" s="54"/>
      <c r="Y845" s="53"/>
      <c r="AA845" s="54"/>
      <c r="AD845" s="53"/>
      <c r="AE845" s="54"/>
      <c r="AH845" s="53"/>
      <c r="AI845" s="54"/>
      <c r="AJ845" s="54"/>
      <c r="AK845" s="54"/>
      <c r="AL845" s="57"/>
    </row>
    <row r="846" spans="2:38" ht="13">
      <c r="B846" s="45"/>
      <c r="F846" s="53"/>
      <c r="G846" s="54"/>
      <c r="J846" s="53"/>
      <c r="K846" s="54"/>
      <c r="N846" s="53"/>
      <c r="O846" s="54"/>
      <c r="P846" s="55"/>
      <c r="R846" s="53"/>
      <c r="S846" s="45"/>
      <c r="T846" s="45"/>
      <c r="U846" s="54"/>
      <c r="V846" s="54"/>
      <c r="Y846" s="53"/>
      <c r="AA846" s="54"/>
      <c r="AD846" s="53"/>
      <c r="AE846" s="54"/>
      <c r="AH846" s="53"/>
      <c r="AI846" s="54"/>
      <c r="AJ846" s="54"/>
      <c r="AK846" s="54"/>
      <c r="AL846" s="57"/>
    </row>
    <row r="847" spans="2:38" ht="13">
      <c r="B847" s="45"/>
      <c r="F847" s="53"/>
      <c r="G847" s="54"/>
      <c r="J847" s="53"/>
      <c r="K847" s="54"/>
      <c r="N847" s="53"/>
      <c r="O847" s="54"/>
      <c r="P847" s="55"/>
      <c r="R847" s="53"/>
      <c r="S847" s="45"/>
      <c r="T847" s="45"/>
      <c r="U847" s="54"/>
      <c r="V847" s="54"/>
      <c r="Y847" s="53"/>
      <c r="AA847" s="54"/>
      <c r="AD847" s="53"/>
      <c r="AE847" s="54"/>
      <c r="AH847" s="53"/>
      <c r="AI847" s="54"/>
      <c r="AJ847" s="54"/>
      <c r="AK847" s="54"/>
      <c r="AL847" s="57"/>
    </row>
    <row r="848" spans="2:38" ht="13">
      <c r="B848" s="45"/>
      <c r="F848" s="53"/>
      <c r="G848" s="54"/>
      <c r="J848" s="53"/>
      <c r="K848" s="54"/>
      <c r="N848" s="53"/>
      <c r="O848" s="54"/>
      <c r="P848" s="55"/>
      <c r="R848" s="53"/>
      <c r="S848" s="45"/>
      <c r="T848" s="45"/>
      <c r="U848" s="54"/>
      <c r="V848" s="54"/>
      <c r="Y848" s="53"/>
      <c r="AA848" s="54"/>
      <c r="AD848" s="53"/>
      <c r="AE848" s="54"/>
      <c r="AH848" s="53"/>
      <c r="AI848" s="54"/>
      <c r="AJ848" s="54"/>
      <c r="AK848" s="54"/>
      <c r="AL848" s="57"/>
    </row>
    <row r="849" spans="2:38" ht="13">
      <c r="B849" s="45"/>
      <c r="F849" s="53"/>
      <c r="G849" s="54"/>
      <c r="J849" s="53"/>
      <c r="K849" s="54"/>
      <c r="N849" s="53"/>
      <c r="O849" s="54"/>
      <c r="P849" s="55"/>
      <c r="R849" s="53"/>
      <c r="S849" s="45"/>
      <c r="T849" s="45"/>
      <c r="U849" s="54"/>
      <c r="V849" s="54"/>
      <c r="Y849" s="53"/>
      <c r="AA849" s="54"/>
      <c r="AD849" s="53"/>
      <c r="AE849" s="54"/>
      <c r="AH849" s="53"/>
      <c r="AI849" s="54"/>
      <c r="AJ849" s="54"/>
      <c r="AK849" s="54"/>
      <c r="AL849" s="57"/>
    </row>
    <row r="850" spans="2:38" ht="13">
      <c r="B850" s="45"/>
      <c r="F850" s="53"/>
      <c r="G850" s="54"/>
      <c r="J850" s="53"/>
      <c r="K850" s="54"/>
      <c r="N850" s="53"/>
      <c r="O850" s="54"/>
      <c r="P850" s="55"/>
      <c r="R850" s="53"/>
      <c r="S850" s="45"/>
      <c r="T850" s="45"/>
      <c r="U850" s="54"/>
      <c r="V850" s="54"/>
      <c r="Y850" s="53"/>
      <c r="AA850" s="54"/>
      <c r="AD850" s="53"/>
      <c r="AE850" s="54"/>
      <c r="AH850" s="53"/>
      <c r="AI850" s="54"/>
      <c r="AJ850" s="54"/>
      <c r="AK850" s="54"/>
      <c r="AL850" s="57"/>
    </row>
    <row r="851" spans="2:38" ht="13">
      <c r="B851" s="45"/>
      <c r="F851" s="53"/>
      <c r="G851" s="54"/>
      <c r="J851" s="53"/>
      <c r="K851" s="54"/>
      <c r="N851" s="53"/>
      <c r="O851" s="54"/>
      <c r="P851" s="55"/>
      <c r="R851" s="53"/>
      <c r="S851" s="45"/>
      <c r="T851" s="45"/>
      <c r="U851" s="54"/>
      <c r="V851" s="54"/>
      <c r="Y851" s="53"/>
      <c r="AA851" s="54"/>
      <c r="AD851" s="53"/>
      <c r="AE851" s="54"/>
      <c r="AH851" s="53"/>
      <c r="AI851" s="54"/>
      <c r="AJ851" s="54"/>
      <c r="AK851" s="54"/>
      <c r="AL851" s="57"/>
    </row>
    <row r="852" spans="2:38" ht="13">
      <c r="B852" s="45"/>
      <c r="F852" s="53"/>
      <c r="G852" s="54"/>
      <c r="J852" s="53"/>
      <c r="K852" s="54"/>
      <c r="N852" s="53"/>
      <c r="O852" s="54"/>
      <c r="P852" s="55"/>
      <c r="R852" s="53"/>
      <c r="S852" s="45"/>
      <c r="T852" s="45"/>
      <c r="U852" s="54"/>
      <c r="V852" s="54"/>
      <c r="Y852" s="53"/>
      <c r="AA852" s="54"/>
      <c r="AD852" s="53"/>
      <c r="AE852" s="54"/>
      <c r="AH852" s="53"/>
      <c r="AI852" s="54"/>
      <c r="AJ852" s="54"/>
      <c r="AK852" s="54"/>
      <c r="AL852" s="57"/>
    </row>
    <row r="853" spans="2:38" ht="13">
      <c r="B853" s="45"/>
      <c r="F853" s="53"/>
      <c r="G853" s="54"/>
      <c r="J853" s="53"/>
      <c r="K853" s="54"/>
      <c r="N853" s="53"/>
      <c r="O853" s="54"/>
      <c r="P853" s="55"/>
      <c r="R853" s="53"/>
      <c r="S853" s="45"/>
      <c r="T853" s="45"/>
      <c r="U853" s="54"/>
      <c r="V853" s="54"/>
      <c r="Y853" s="53"/>
      <c r="AA853" s="54"/>
      <c r="AD853" s="53"/>
      <c r="AE853" s="54"/>
      <c r="AH853" s="53"/>
      <c r="AI853" s="54"/>
      <c r="AJ853" s="54"/>
      <c r="AK853" s="54"/>
      <c r="AL853" s="57"/>
    </row>
    <row r="854" spans="2:38" ht="13">
      <c r="B854" s="45"/>
      <c r="F854" s="53"/>
      <c r="G854" s="54"/>
      <c r="J854" s="53"/>
      <c r="K854" s="54"/>
      <c r="N854" s="53"/>
      <c r="O854" s="54"/>
      <c r="P854" s="55"/>
      <c r="R854" s="53"/>
      <c r="S854" s="45"/>
      <c r="T854" s="45"/>
      <c r="U854" s="54"/>
      <c r="V854" s="54"/>
      <c r="Y854" s="53"/>
      <c r="AA854" s="54"/>
      <c r="AD854" s="53"/>
      <c r="AE854" s="54"/>
      <c r="AH854" s="53"/>
      <c r="AI854" s="54"/>
      <c r="AJ854" s="54"/>
      <c r="AK854" s="54"/>
      <c r="AL854" s="57"/>
    </row>
    <row r="855" spans="2:38" ht="13">
      <c r="B855" s="45"/>
      <c r="F855" s="53"/>
      <c r="G855" s="54"/>
      <c r="J855" s="53"/>
      <c r="K855" s="54"/>
      <c r="N855" s="53"/>
      <c r="O855" s="54"/>
      <c r="P855" s="55"/>
      <c r="R855" s="53"/>
      <c r="S855" s="45"/>
      <c r="T855" s="45"/>
      <c r="U855" s="54"/>
      <c r="V855" s="54"/>
      <c r="Y855" s="53"/>
      <c r="AA855" s="54"/>
      <c r="AD855" s="53"/>
      <c r="AE855" s="54"/>
      <c r="AH855" s="53"/>
      <c r="AI855" s="54"/>
      <c r="AJ855" s="54"/>
      <c r="AK855" s="54"/>
      <c r="AL855" s="57"/>
    </row>
    <row r="856" spans="2:38" ht="13">
      <c r="B856" s="45"/>
      <c r="F856" s="53"/>
      <c r="G856" s="54"/>
      <c r="J856" s="53"/>
      <c r="K856" s="54"/>
      <c r="N856" s="53"/>
      <c r="O856" s="54"/>
      <c r="P856" s="55"/>
      <c r="R856" s="53"/>
      <c r="S856" s="45"/>
      <c r="T856" s="45"/>
      <c r="U856" s="54"/>
      <c r="V856" s="54"/>
      <c r="Y856" s="53"/>
      <c r="AA856" s="54"/>
      <c r="AD856" s="53"/>
      <c r="AE856" s="54"/>
      <c r="AH856" s="53"/>
      <c r="AI856" s="54"/>
      <c r="AJ856" s="54"/>
      <c r="AK856" s="54"/>
      <c r="AL856" s="57"/>
    </row>
    <row r="857" spans="2:38" ht="13">
      <c r="B857" s="45"/>
      <c r="F857" s="53"/>
      <c r="G857" s="54"/>
      <c r="J857" s="53"/>
      <c r="K857" s="54"/>
      <c r="N857" s="53"/>
      <c r="O857" s="54"/>
      <c r="P857" s="55"/>
      <c r="R857" s="53"/>
      <c r="S857" s="45"/>
      <c r="T857" s="45"/>
      <c r="U857" s="54"/>
      <c r="V857" s="54"/>
      <c r="Y857" s="53"/>
      <c r="AA857" s="54"/>
      <c r="AD857" s="53"/>
      <c r="AE857" s="54"/>
      <c r="AH857" s="53"/>
      <c r="AI857" s="54"/>
      <c r="AJ857" s="54"/>
      <c r="AK857" s="54"/>
      <c r="AL857" s="57"/>
    </row>
    <row r="858" spans="2:38" ht="13">
      <c r="B858" s="45"/>
      <c r="F858" s="53"/>
      <c r="G858" s="54"/>
      <c r="J858" s="53"/>
      <c r="K858" s="54"/>
      <c r="N858" s="53"/>
      <c r="O858" s="54"/>
      <c r="P858" s="55"/>
      <c r="R858" s="53"/>
      <c r="S858" s="45"/>
      <c r="T858" s="45"/>
      <c r="U858" s="54"/>
      <c r="V858" s="54"/>
      <c r="Y858" s="53"/>
      <c r="AA858" s="54"/>
      <c r="AD858" s="53"/>
      <c r="AE858" s="54"/>
      <c r="AH858" s="53"/>
      <c r="AI858" s="54"/>
      <c r="AJ858" s="54"/>
      <c r="AK858" s="54"/>
      <c r="AL858" s="57"/>
    </row>
    <row r="859" spans="2:38" ht="13">
      <c r="B859" s="45"/>
      <c r="F859" s="53"/>
      <c r="G859" s="54"/>
      <c r="J859" s="53"/>
      <c r="K859" s="54"/>
      <c r="N859" s="53"/>
      <c r="O859" s="54"/>
      <c r="P859" s="55"/>
      <c r="R859" s="53"/>
      <c r="S859" s="45"/>
      <c r="T859" s="45"/>
      <c r="U859" s="54"/>
      <c r="V859" s="54"/>
      <c r="Y859" s="53"/>
      <c r="AA859" s="54"/>
      <c r="AD859" s="53"/>
      <c r="AE859" s="54"/>
      <c r="AH859" s="53"/>
      <c r="AI859" s="54"/>
      <c r="AJ859" s="54"/>
      <c r="AK859" s="54"/>
      <c r="AL859" s="57"/>
    </row>
    <row r="860" spans="2:38" ht="13">
      <c r="B860" s="45"/>
      <c r="F860" s="53"/>
      <c r="G860" s="54"/>
      <c r="J860" s="53"/>
      <c r="K860" s="54"/>
      <c r="N860" s="53"/>
      <c r="O860" s="54"/>
      <c r="P860" s="55"/>
      <c r="R860" s="53"/>
      <c r="S860" s="45"/>
      <c r="T860" s="45"/>
      <c r="U860" s="54"/>
      <c r="V860" s="54"/>
      <c r="Y860" s="53"/>
      <c r="AA860" s="54"/>
      <c r="AD860" s="53"/>
      <c r="AE860" s="54"/>
      <c r="AH860" s="53"/>
      <c r="AI860" s="54"/>
      <c r="AJ860" s="54"/>
      <c r="AK860" s="54"/>
      <c r="AL860" s="57"/>
    </row>
    <row r="861" spans="2:38" ht="13">
      <c r="B861" s="45"/>
      <c r="F861" s="53"/>
      <c r="G861" s="54"/>
      <c r="J861" s="53"/>
      <c r="K861" s="54"/>
      <c r="N861" s="53"/>
      <c r="O861" s="54"/>
      <c r="P861" s="55"/>
      <c r="R861" s="53"/>
      <c r="S861" s="45"/>
      <c r="T861" s="45"/>
      <c r="U861" s="54"/>
      <c r="V861" s="54"/>
      <c r="Y861" s="53"/>
      <c r="AA861" s="54"/>
      <c r="AD861" s="53"/>
      <c r="AE861" s="54"/>
      <c r="AH861" s="53"/>
      <c r="AI861" s="54"/>
      <c r="AJ861" s="54"/>
      <c r="AK861" s="54"/>
      <c r="AL861" s="57"/>
    </row>
    <row r="862" spans="2:38" ht="13">
      <c r="B862" s="45"/>
      <c r="F862" s="53"/>
      <c r="G862" s="54"/>
      <c r="J862" s="53"/>
      <c r="K862" s="54"/>
      <c r="N862" s="53"/>
      <c r="O862" s="54"/>
      <c r="P862" s="55"/>
      <c r="R862" s="53"/>
      <c r="S862" s="45"/>
      <c r="T862" s="45"/>
      <c r="U862" s="54"/>
      <c r="V862" s="54"/>
      <c r="Y862" s="53"/>
      <c r="AA862" s="54"/>
      <c r="AD862" s="53"/>
      <c r="AE862" s="54"/>
      <c r="AH862" s="53"/>
      <c r="AI862" s="54"/>
      <c r="AJ862" s="54"/>
      <c r="AK862" s="54"/>
      <c r="AL862" s="57"/>
    </row>
    <row r="863" spans="2:38" ht="13">
      <c r="B863" s="45"/>
      <c r="F863" s="53"/>
      <c r="G863" s="54"/>
      <c r="J863" s="53"/>
      <c r="K863" s="54"/>
      <c r="N863" s="53"/>
      <c r="O863" s="54"/>
      <c r="P863" s="55"/>
      <c r="R863" s="53"/>
      <c r="S863" s="45"/>
      <c r="T863" s="45"/>
      <c r="U863" s="54"/>
      <c r="V863" s="54"/>
      <c r="Y863" s="53"/>
      <c r="AA863" s="54"/>
      <c r="AD863" s="53"/>
      <c r="AE863" s="54"/>
      <c r="AH863" s="53"/>
      <c r="AI863" s="54"/>
      <c r="AJ863" s="54"/>
      <c r="AK863" s="54"/>
      <c r="AL863" s="57"/>
    </row>
    <row r="864" spans="2:38" ht="13">
      <c r="B864" s="45"/>
      <c r="F864" s="53"/>
      <c r="G864" s="54"/>
      <c r="J864" s="53"/>
      <c r="K864" s="54"/>
      <c r="N864" s="53"/>
      <c r="O864" s="54"/>
      <c r="P864" s="55"/>
      <c r="R864" s="53"/>
      <c r="S864" s="45"/>
      <c r="T864" s="45"/>
      <c r="U864" s="54"/>
      <c r="V864" s="54"/>
      <c r="Y864" s="53"/>
      <c r="AA864" s="54"/>
      <c r="AD864" s="53"/>
      <c r="AE864" s="54"/>
      <c r="AH864" s="53"/>
      <c r="AI864" s="54"/>
      <c r="AJ864" s="54"/>
      <c r="AK864" s="54"/>
      <c r="AL864" s="57"/>
    </row>
    <row r="865" spans="2:38" ht="13">
      <c r="B865" s="45"/>
      <c r="F865" s="53"/>
      <c r="G865" s="54"/>
      <c r="J865" s="53"/>
      <c r="K865" s="54"/>
      <c r="N865" s="53"/>
      <c r="O865" s="54"/>
      <c r="P865" s="55"/>
      <c r="R865" s="53"/>
      <c r="S865" s="45"/>
      <c r="T865" s="45"/>
      <c r="U865" s="54"/>
      <c r="V865" s="54"/>
      <c r="Y865" s="53"/>
      <c r="AA865" s="54"/>
      <c r="AD865" s="53"/>
      <c r="AE865" s="54"/>
      <c r="AH865" s="53"/>
      <c r="AI865" s="54"/>
      <c r="AJ865" s="54"/>
      <c r="AK865" s="54"/>
      <c r="AL865" s="57"/>
    </row>
    <row r="866" spans="2:38" ht="13">
      <c r="B866" s="45"/>
      <c r="F866" s="53"/>
      <c r="G866" s="54"/>
      <c r="J866" s="53"/>
      <c r="K866" s="54"/>
      <c r="N866" s="53"/>
      <c r="O866" s="54"/>
      <c r="P866" s="55"/>
      <c r="R866" s="53"/>
      <c r="S866" s="45"/>
      <c r="T866" s="45"/>
      <c r="U866" s="54"/>
      <c r="V866" s="54"/>
      <c r="Y866" s="53"/>
      <c r="AA866" s="54"/>
      <c r="AD866" s="53"/>
      <c r="AE866" s="54"/>
      <c r="AH866" s="53"/>
      <c r="AI866" s="54"/>
      <c r="AJ866" s="54"/>
      <c r="AK866" s="54"/>
      <c r="AL866" s="57"/>
    </row>
    <row r="867" spans="2:38" ht="13">
      <c r="B867" s="45"/>
      <c r="F867" s="53"/>
      <c r="G867" s="54"/>
      <c r="J867" s="53"/>
      <c r="K867" s="54"/>
      <c r="N867" s="53"/>
      <c r="O867" s="54"/>
      <c r="P867" s="55"/>
      <c r="R867" s="53"/>
      <c r="S867" s="45"/>
      <c r="T867" s="45"/>
      <c r="U867" s="54"/>
      <c r="V867" s="54"/>
      <c r="Y867" s="53"/>
      <c r="AA867" s="54"/>
      <c r="AD867" s="53"/>
      <c r="AE867" s="54"/>
      <c r="AH867" s="53"/>
      <c r="AI867" s="54"/>
      <c r="AJ867" s="54"/>
      <c r="AK867" s="54"/>
      <c r="AL867" s="57"/>
    </row>
    <row r="868" spans="2:38" ht="13">
      <c r="B868" s="45"/>
      <c r="F868" s="53"/>
      <c r="G868" s="54"/>
      <c r="J868" s="53"/>
      <c r="K868" s="54"/>
      <c r="N868" s="53"/>
      <c r="O868" s="54"/>
      <c r="P868" s="55"/>
      <c r="R868" s="53"/>
      <c r="S868" s="45"/>
      <c r="T868" s="45"/>
      <c r="U868" s="54"/>
      <c r="V868" s="54"/>
      <c r="Y868" s="53"/>
      <c r="AA868" s="54"/>
      <c r="AD868" s="53"/>
      <c r="AE868" s="54"/>
      <c r="AH868" s="53"/>
      <c r="AI868" s="54"/>
      <c r="AJ868" s="54"/>
      <c r="AK868" s="54"/>
      <c r="AL868" s="57"/>
    </row>
    <row r="869" spans="2:38" ht="13">
      <c r="B869" s="45"/>
      <c r="F869" s="53"/>
      <c r="G869" s="54"/>
      <c r="J869" s="53"/>
      <c r="K869" s="54"/>
      <c r="N869" s="53"/>
      <c r="O869" s="54"/>
      <c r="P869" s="55"/>
      <c r="R869" s="53"/>
      <c r="S869" s="45"/>
      <c r="T869" s="45"/>
      <c r="U869" s="54"/>
      <c r="V869" s="54"/>
      <c r="Y869" s="53"/>
      <c r="AA869" s="54"/>
      <c r="AD869" s="53"/>
      <c r="AE869" s="54"/>
      <c r="AH869" s="53"/>
      <c r="AI869" s="54"/>
      <c r="AJ869" s="54"/>
      <c r="AK869" s="54"/>
      <c r="AL869" s="57"/>
    </row>
    <row r="870" spans="2:38" ht="13">
      <c r="B870" s="45"/>
      <c r="F870" s="53"/>
      <c r="G870" s="54"/>
      <c r="J870" s="53"/>
      <c r="K870" s="54"/>
      <c r="N870" s="53"/>
      <c r="O870" s="54"/>
      <c r="P870" s="55"/>
      <c r="R870" s="53"/>
      <c r="S870" s="45"/>
      <c r="T870" s="45"/>
      <c r="U870" s="54"/>
      <c r="V870" s="54"/>
      <c r="Y870" s="53"/>
      <c r="AA870" s="54"/>
      <c r="AD870" s="53"/>
      <c r="AE870" s="54"/>
      <c r="AH870" s="53"/>
      <c r="AI870" s="54"/>
      <c r="AJ870" s="54"/>
      <c r="AK870" s="54"/>
      <c r="AL870" s="57"/>
    </row>
    <row r="871" spans="2:38" ht="13">
      <c r="B871" s="45"/>
      <c r="F871" s="53"/>
      <c r="G871" s="54"/>
      <c r="J871" s="53"/>
      <c r="K871" s="54"/>
      <c r="N871" s="53"/>
      <c r="O871" s="54"/>
      <c r="P871" s="55"/>
      <c r="R871" s="53"/>
      <c r="S871" s="45"/>
      <c r="T871" s="45"/>
      <c r="U871" s="54"/>
      <c r="V871" s="54"/>
      <c r="Y871" s="53"/>
      <c r="AA871" s="54"/>
      <c r="AD871" s="53"/>
      <c r="AE871" s="54"/>
      <c r="AH871" s="53"/>
      <c r="AI871" s="54"/>
      <c r="AJ871" s="54"/>
      <c r="AK871" s="54"/>
      <c r="AL871" s="57"/>
    </row>
    <row r="872" spans="2:38" ht="13">
      <c r="B872" s="45"/>
      <c r="F872" s="53"/>
      <c r="G872" s="54"/>
      <c r="J872" s="53"/>
      <c r="K872" s="54"/>
      <c r="N872" s="53"/>
      <c r="O872" s="54"/>
      <c r="P872" s="55"/>
      <c r="R872" s="53"/>
      <c r="S872" s="45"/>
      <c r="T872" s="45"/>
      <c r="U872" s="54"/>
      <c r="V872" s="54"/>
      <c r="Y872" s="53"/>
      <c r="AA872" s="54"/>
      <c r="AD872" s="53"/>
      <c r="AE872" s="54"/>
      <c r="AH872" s="53"/>
      <c r="AI872" s="54"/>
      <c r="AJ872" s="54"/>
      <c r="AK872" s="54"/>
      <c r="AL872" s="57"/>
    </row>
    <row r="873" spans="2:38" ht="13">
      <c r="B873" s="45"/>
      <c r="F873" s="53"/>
      <c r="G873" s="54"/>
      <c r="J873" s="53"/>
      <c r="K873" s="54"/>
      <c r="N873" s="53"/>
      <c r="O873" s="54"/>
      <c r="P873" s="55"/>
      <c r="R873" s="53"/>
      <c r="S873" s="45"/>
      <c r="T873" s="45"/>
      <c r="U873" s="54"/>
      <c r="V873" s="54"/>
      <c r="Y873" s="53"/>
      <c r="AA873" s="54"/>
      <c r="AD873" s="53"/>
      <c r="AE873" s="54"/>
      <c r="AH873" s="53"/>
      <c r="AI873" s="54"/>
      <c r="AJ873" s="54"/>
      <c r="AK873" s="54"/>
      <c r="AL873" s="57"/>
    </row>
    <row r="874" spans="2:38" ht="13">
      <c r="B874" s="45"/>
      <c r="F874" s="53"/>
      <c r="G874" s="54"/>
      <c r="J874" s="53"/>
      <c r="K874" s="54"/>
      <c r="N874" s="53"/>
      <c r="O874" s="54"/>
      <c r="P874" s="55"/>
      <c r="R874" s="53"/>
      <c r="S874" s="45"/>
      <c r="T874" s="45"/>
      <c r="U874" s="54"/>
      <c r="V874" s="54"/>
      <c r="Y874" s="53"/>
      <c r="AA874" s="54"/>
      <c r="AD874" s="53"/>
      <c r="AE874" s="54"/>
      <c r="AH874" s="53"/>
      <c r="AI874" s="54"/>
      <c r="AJ874" s="54"/>
      <c r="AK874" s="54"/>
      <c r="AL874" s="57"/>
    </row>
    <row r="875" spans="2:38" ht="13">
      <c r="B875" s="45"/>
      <c r="F875" s="53"/>
      <c r="G875" s="54"/>
      <c r="J875" s="53"/>
      <c r="K875" s="54"/>
      <c r="N875" s="53"/>
      <c r="O875" s="54"/>
      <c r="P875" s="55"/>
      <c r="R875" s="53"/>
      <c r="S875" s="45"/>
      <c r="T875" s="45"/>
      <c r="U875" s="54"/>
      <c r="V875" s="54"/>
      <c r="Y875" s="53"/>
      <c r="AA875" s="54"/>
      <c r="AD875" s="53"/>
      <c r="AE875" s="54"/>
      <c r="AH875" s="53"/>
      <c r="AI875" s="54"/>
      <c r="AJ875" s="54"/>
      <c r="AK875" s="54"/>
      <c r="AL875" s="57"/>
    </row>
    <row r="876" spans="2:38" ht="13">
      <c r="B876" s="45"/>
      <c r="F876" s="53"/>
      <c r="G876" s="54"/>
      <c r="J876" s="53"/>
      <c r="K876" s="54"/>
      <c r="N876" s="53"/>
      <c r="O876" s="54"/>
      <c r="P876" s="55"/>
      <c r="R876" s="53"/>
      <c r="S876" s="45"/>
      <c r="T876" s="45"/>
      <c r="U876" s="54"/>
      <c r="V876" s="54"/>
      <c r="Y876" s="53"/>
      <c r="AA876" s="54"/>
      <c r="AD876" s="53"/>
      <c r="AE876" s="54"/>
      <c r="AH876" s="53"/>
      <c r="AI876" s="54"/>
      <c r="AJ876" s="54"/>
      <c r="AK876" s="54"/>
      <c r="AL876" s="57"/>
    </row>
    <row r="877" spans="2:38" ht="13">
      <c r="B877" s="45"/>
      <c r="F877" s="53"/>
      <c r="G877" s="54"/>
      <c r="J877" s="53"/>
      <c r="K877" s="54"/>
      <c r="N877" s="53"/>
      <c r="O877" s="54"/>
      <c r="P877" s="55"/>
      <c r="R877" s="53"/>
      <c r="S877" s="45"/>
      <c r="T877" s="45"/>
      <c r="U877" s="54"/>
      <c r="V877" s="54"/>
      <c r="Y877" s="53"/>
      <c r="AA877" s="54"/>
      <c r="AD877" s="53"/>
      <c r="AE877" s="54"/>
      <c r="AH877" s="53"/>
      <c r="AI877" s="54"/>
      <c r="AJ877" s="54"/>
      <c r="AK877" s="54"/>
      <c r="AL877" s="57"/>
    </row>
    <row r="878" spans="2:38" ht="13">
      <c r="B878" s="45"/>
      <c r="F878" s="53"/>
      <c r="G878" s="54"/>
      <c r="J878" s="53"/>
      <c r="K878" s="54"/>
      <c r="N878" s="53"/>
      <c r="O878" s="54"/>
      <c r="P878" s="55"/>
      <c r="R878" s="53"/>
      <c r="S878" s="45"/>
      <c r="T878" s="45"/>
      <c r="U878" s="54"/>
      <c r="V878" s="54"/>
      <c r="Y878" s="53"/>
      <c r="AA878" s="54"/>
      <c r="AD878" s="53"/>
      <c r="AE878" s="54"/>
      <c r="AH878" s="53"/>
      <c r="AI878" s="54"/>
      <c r="AJ878" s="54"/>
      <c r="AK878" s="54"/>
      <c r="AL878" s="57"/>
    </row>
    <row r="879" spans="2:38" ht="13">
      <c r="B879" s="45"/>
      <c r="F879" s="53"/>
      <c r="G879" s="54"/>
      <c r="J879" s="53"/>
      <c r="K879" s="54"/>
      <c r="N879" s="53"/>
      <c r="O879" s="54"/>
      <c r="P879" s="55"/>
      <c r="R879" s="53"/>
      <c r="S879" s="45"/>
      <c r="T879" s="45"/>
      <c r="U879" s="54"/>
      <c r="V879" s="54"/>
      <c r="Y879" s="53"/>
      <c r="AA879" s="54"/>
      <c r="AD879" s="53"/>
      <c r="AE879" s="54"/>
      <c r="AH879" s="53"/>
      <c r="AI879" s="54"/>
      <c r="AJ879" s="54"/>
      <c r="AK879" s="54"/>
      <c r="AL879" s="57"/>
    </row>
    <row r="880" spans="2:38" ht="13">
      <c r="B880" s="45"/>
      <c r="F880" s="53"/>
      <c r="G880" s="54"/>
      <c r="J880" s="53"/>
      <c r="K880" s="54"/>
      <c r="N880" s="53"/>
      <c r="O880" s="54"/>
      <c r="P880" s="55"/>
      <c r="R880" s="53"/>
      <c r="S880" s="45"/>
      <c r="T880" s="45"/>
      <c r="U880" s="54"/>
      <c r="V880" s="54"/>
      <c r="Y880" s="53"/>
      <c r="AA880" s="54"/>
      <c r="AD880" s="53"/>
      <c r="AE880" s="54"/>
      <c r="AH880" s="53"/>
      <c r="AI880" s="54"/>
      <c r="AJ880" s="54"/>
      <c r="AK880" s="54"/>
      <c r="AL880" s="57"/>
    </row>
    <row r="881" spans="2:38" ht="13">
      <c r="B881" s="45"/>
      <c r="F881" s="53"/>
      <c r="G881" s="54"/>
      <c r="J881" s="53"/>
      <c r="K881" s="54"/>
      <c r="N881" s="53"/>
      <c r="O881" s="54"/>
      <c r="P881" s="55"/>
      <c r="R881" s="53"/>
      <c r="S881" s="45"/>
      <c r="T881" s="45"/>
      <c r="U881" s="54"/>
      <c r="V881" s="54"/>
      <c r="Y881" s="53"/>
      <c r="AA881" s="54"/>
      <c r="AD881" s="53"/>
      <c r="AE881" s="54"/>
      <c r="AH881" s="53"/>
      <c r="AI881" s="54"/>
      <c r="AJ881" s="54"/>
      <c r="AK881" s="54"/>
      <c r="AL881" s="57"/>
    </row>
    <row r="882" spans="2:38" ht="13">
      <c r="B882" s="45"/>
      <c r="F882" s="53"/>
      <c r="G882" s="54"/>
      <c r="J882" s="53"/>
      <c r="K882" s="54"/>
      <c r="N882" s="53"/>
      <c r="O882" s="54"/>
      <c r="P882" s="55"/>
      <c r="R882" s="53"/>
      <c r="S882" s="45"/>
      <c r="T882" s="45"/>
      <c r="U882" s="54"/>
      <c r="V882" s="54"/>
      <c r="Y882" s="53"/>
      <c r="AA882" s="54"/>
      <c r="AD882" s="53"/>
      <c r="AE882" s="54"/>
      <c r="AH882" s="53"/>
      <c r="AI882" s="54"/>
      <c r="AJ882" s="54"/>
      <c r="AK882" s="54"/>
      <c r="AL882" s="57"/>
    </row>
    <row r="883" spans="2:38" ht="13">
      <c r="B883" s="45"/>
      <c r="F883" s="53"/>
      <c r="G883" s="54"/>
      <c r="J883" s="53"/>
      <c r="K883" s="54"/>
      <c r="N883" s="53"/>
      <c r="O883" s="54"/>
      <c r="P883" s="55"/>
      <c r="R883" s="53"/>
      <c r="S883" s="45"/>
      <c r="T883" s="45"/>
      <c r="U883" s="54"/>
      <c r="V883" s="54"/>
      <c r="Y883" s="53"/>
      <c r="AA883" s="54"/>
      <c r="AD883" s="53"/>
      <c r="AE883" s="54"/>
      <c r="AH883" s="53"/>
      <c r="AI883" s="54"/>
      <c r="AJ883" s="54"/>
      <c r="AK883" s="54"/>
      <c r="AL883" s="57"/>
    </row>
    <row r="884" spans="2:38" ht="13">
      <c r="B884" s="45"/>
      <c r="F884" s="53"/>
      <c r="G884" s="54"/>
      <c r="J884" s="53"/>
      <c r="K884" s="54"/>
      <c r="N884" s="53"/>
      <c r="O884" s="54"/>
      <c r="P884" s="55"/>
      <c r="R884" s="53"/>
      <c r="S884" s="45"/>
      <c r="T884" s="45"/>
      <c r="U884" s="54"/>
      <c r="V884" s="54"/>
      <c r="Y884" s="53"/>
      <c r="AA884" s="54"/>
      <c r="AD884" s="53"/>
      <c r="AE884" s="54"/>
      <c r="AH884" s="53"/>
      <c r="AI884" s="54"/>
      <c r="AJ884" s="54"/>
      <c r="AK884" s="54"/>
      <c r="AL884" s="57"/>
    </row>
    <row r="885" spans="2:38" ht="13">
      <c r="B885" s="45"/>
      <c r="F885" s="53"/>
      <c r="G885" s="54"/>
      <c r="J885" s="53"/>
      <c r="K885" s="54"/>
      <c r="N885" s="53"/>
      <c r="O885" s="54"/>
      <c r="P885" s="55"/>
      <c r="R885" s="53"/>
      <c r="S885" s="45"/>
      <c r="T885" s="45"/>
      <c r="U885" s="54"/>
      <c r="V885" s="54"/>
      <c r="Y885" s="53"/>
      <c r="AA885" s="54"/>
      <c r="AD885" s="53"/>
      <c r="AE885" s="54"/>
      <c r="AH885" s="53"/>
      <c r="AI885" s="54"/>
      <c r="AJ885" s="54"/>
      <c r="AK885" s="54"/>
      <c r="AL885" s="57"/>
    </row>
    <row r="886" spans="2:38" ht="13">
      <c r="B886" s="45"/>
      <c r="F886" s="53"/>
      <c r="G886" s="54"/>
      <c r="J886" s="53"/>
      <c r="K886" s="54"/>
      <c r="N886" s="53"/>
      <c r="O886" s="54"/>
      <c r="P886" s="55"/>
      <c r="R886" s="53"/>
      <c r="S886" s="45"/>
      <c r="T886" s="45"/>
      <c r="U886" s="54"/>
      <c r="V886" s="54"/>
      <c r="Y886" s="53"/>
      <c r="AA886" s="54"/>
      <c r="AD886" s="53"/>
      <c r="AE886" s="54"/>
      <c r="AH886" s="53"/>
      <c r="AI886" s="54"/>
      <c r="AJ886" s="54"/>
      <c r="AK886" s="54"/>
      <c r="AL886" s="57"/>
    </row>
    <row r="887" spans="2:38" ht="13">
      <c r="B887" s="45"/>
      <c r="F887" s="53"/>
      <c r="G887" s="54"/>
      <c r="J887" s="53"/>
      <c r="K887" s="54"/>
      <c r="N887" s="53"/>
      <c r="O887" s="54"/>
      <c r="P887" s="55"/>
      <c r="R887" s="53"/>
      <c r="S887" s="45"/>
      <c r="T887" s="45"/>
      <c r="U887" s="54"/>
      <c r="V887" s="54"/>
      <c r="Y887" s="53"/>
      <c r="AA887" s="54"/>
      <c r="AD887" s="53"/>
      <c r="AE887" s="54"/>
      <c r="AH887" s="53"/>
      <c r="AI887" s="54"/>
      <c r="AJ887" s="54"/>
      <c r="AK887" s="54"/>
      <c r="AL887" s="57"/>
    </row>
    <row r="888" spans="2:38" ht="13">
      <c r="B888" s="45"/>
      <c r="F888" s="53"/>
      <c r="G888" s="54"/>
      <c r="J888" s="53"/>
      <c r="K888" s="54"/>
      <c r="N888" s="53"/>
      <c r="O888" s="54"/>
      <c r="P888" s="55"/>
      <c r="R888" s="53"/>
      <c r="S888" s="45"/>
      <c r="T888" s="45"/>
      <c r="U888" s="54"/>
      <c r="V888" s="54"/>
      <c r="Y888" s="53"/>
      <c r="AA888" s="54"/>
      <c r="AD888" s="53"/>
      <c r="AE888" s="54"/>
      <c r="AH888" s="53"/>
      <c r="AI888" s="54"/>
      <c r="AJ888" s="54"/>
      <c r="AK888" s="54"/>
      <c r="AL888" s="57"/>
    </row>
    <row r="889" spans="2:38" ht="13">
      <c r="B889" s="45"/>
      <c r="F889" s="53"/>
      <c r="G889" s="54"/>
      <c r="J889" s="53"/>
      <c r="K889" s="54"/>
      <c r="N889" s="53"/>
      <c r="O889" s="54"/>
      <c r="P889" s="55"/>
      <c r="R889" s="53"/>
      <c r="S889" s="45"/>
      <c r="T889" s="45"/>
      <c r="U889" s="54"/>
      <c r="V889" s="54"/>
      <c r="Y889" s="53"/>
      <c r="AA889" s="54"/>
      <c r="AD889" s="53"/>
      <c r="AE889" s="54"/>
      <c r="AH889" s="53"/>
      <c r="AI889" s="54"/>
      <c r="AJ889" s="54"/>
      <c r="AK889" s="54"/>
      <c r="AL889" s="57"/>
    </row>
    <row r="890" spans="2:38" ht="13">
      <c r="B890" s="45"/>
      <c r="F890" s="53"/>
      <c r="G890" s="54"/>
      <c r="J890" s="53"/>
      <c r="K890" s="54"/>
      <c r="N890" s="53"/>
      <c r="O890" s="54"/>
      <c r="P890" s="55"/>
      <c r="R890" s="53"/>
      <c r="S890" s="45"/>
      <c r="T890" s="45"/>
      <c r="U890" s="54"/>
      <c r="V890" s="54"/>
      <c r="Y890" s="53"/>
      <c r="AA890" s="54"/>
      <c r="AD890" s="53"/>
      <c r="AE890" s="54"/>
      <c r="AH890" s="53"/>
      <c r="AI890" s="54"/>
      <c r="AJ890" s="54"/>
      <c r="AK890" s="54"/>
      <c r="AL890" s="57"/>
    </row>
    <row r="891" spans="2:38" ht="13">
      <c r="B891" s="45"/>
      <c r="F891" s="53"/>
      <c r="G891" s="54"/>
      <c r="J891" s="53"/>
      <c r="K891" s="54"/>
      <c r="N891" s="53"/>
      <c r="O891" s="54"/>
      <c r="P891" s="55"/>
      <c r="R891" s="53"/>
      <c r="S891" s="45"/>
      <c r="T891" s="45"/>
      <c r="U891" s="54"/>
      <c r="V891" s="54"/>
      <c r="Y891" s="53"/>
      <c r="AA891" s="54"/>
      <c r="AD891" s="53"/>
      <c r="AE891" s="54"/>
      <c r="AH891" s="53"/>
      <c r="AI891" s="54"/>
      <c r="AJ891" s="54"/>
      <c r="AK891" s="54"/>
      <c r="AL891" s="57"/>
    </row>
    <row r="892" spans="2:38" ht="13">
      <c r="B892" s="45"/>
      <c r="F892" s="53"/>
      <c r="G892" s="54"/>
      <c r="J892" s="53"/>
      <c r="K892" s="54"/>
      <c r="N892" s="53"/>
      <c r="O892" s="54"/>
      <c r="P892" s="55"/>
      <c r="R892" s="53"/>
      <c r="S892" s="45"/>
      <c r="T892" s="45"/>
      <c r="U892" s="54"/>
      <c r="V892" s="54"/>
      <c r="Y892" s="53"/>
      <c r="AA892" s="54"/>
      <c r="AD892" s="53"/>
      <c r="AE892" s="54"/>
      <c r="AH892" s="53"/>
      <c r="AI892" s="54"/>
      <c r="AJ892" s="54"/>
      <c r="AK892" s="54"/>
      <c r="AL892" s="57"/>
    </row>
    <row r="893" spans="2:38" ht="13">
      <c r="B893" s="45"/>
      <c r="F893" s="53"/>
      <c r="G893" s="54"/>
      <c r="J893" s="53"/>
      <c r="K893" s="54"/>
      <c r="N893" s="53"/>
      <c r="O893" s="54"/>
      <c r="P893" s="55"/>
      <c r="R893" s="53"/>
      <c r="S893" s="45"/>
      <c r="T893" s="45"/>
      <c r="U893" s="54"/>
      <c r="V893" s="54"/>
      <c r="Y893" s="53"/>
      <c r="AA893" s="54"/>
      <c r="AD893" s="53"/>
      <c r="AE893" s="54"/>
      <c r="AH893" s="53"/>
      <c r="AI893" s="54"/>
      <c r="AJ893" s="54"/>
      <c r="AK893" s="54"/>
      <c r="AL893" s="57"/>
    </row>
    <row r="894" spans="2:38" ht="13">
      <c r="B894" s="45"/>
      <c r="F894" s="53"/>
      <c r="G894" s="54"/>
      <c r="J894" s="53"/>
      <c r="K894" s="54"/>
      <c r="N894" s="53"/>
      <c r="O894" s="54"/>
      <c r="P894" s="55"/>
      <c r="R894" s="53"/>
      <c r="S894" s="45"/>
      <c r="T894" s="45"/>
      <c r="U894" s="54"/>
      <c r="V894" s="54"/>
      <c r="Y894" s="53"/>
      <c r="AA894" s="54"/>
      <c r="AD894" s="53"/>
      <c r="AE894" s="54"/>
      <c r="AH894" s="53"/>
      <c r="AI894" s="54"/>
      <c r="AJ894" s="54"/>
      <c r="AK894" s="54"/>
      <c r="AL894" s="57"/>
    </row>
    <row r="895" spans="2:38" ht="13">
      <c r="B895" s="45"/>
      <c r="F895" s="53"/>
      <c r="G895" s="54"/>
      <c r="J895" s="53"/>
      <c r="K895" s="54"/>
      <c r="N895" s="53"/>
      <c r="O895" s="54"/>
      <c r="P895" s="55"/>
      <c r="R895" s="53"/>
      <c r="S895" s="45"/>
      <c r="T895" s="45"/>
      <c r="U895" s="54"/>
      <c r="V895" s="54"/>
      <c r="Y895" s="53"/>
      <c r="AA895" s="54"/>
      <c r="AD895" s="53"/>
      <c r="AE895" s="54"/>
      <c r="AH895" s="53"/>
      <c r="AI895" s="54"/>
      <c r="AJ895" s="54"/>
      <c r="AK895" s="54"/>
      <c r="AL895" s="57"/>
    </row>
    <row r="896" spans="2:38" ht="13">
      <c r="B896" s="45"/>
      <c r="F896" s="53"/>
      <c r="G896" s="54"/>
      <c r="J896" s="53"/>
      <c r="K896" s="54"/>
      <c r="N896" s="53"/>
      <c r="O896" s="54"/>
      <c r="P896" s="55"/>
      <c r="R896" s="53"/>
      <c r="S896" s="45"/>
      <c r="T896" s="45"/>
      <c r="U896" s="54"/>
      <c r="V896" s="54"/>
      <c r="Y896" s="53"/>
      <c r="AA896" s="54"/>
      <c r="AD896" s="53"/>
      <c r="AE896" s="54"/>
      <c r="AH896" s="53"/>
      <c r="AI896" s="54"/>
      <c r="AJ896" s="54"/>
      <c r="AK896" s="54"/>
      <c r="AL896" s="57"/>
    </row>
    <row r="897" spans="2:38" ht="13">
      <c r="B897" s="45"/>
      <c r="F897" s="53"/>
      <c r="G897" s="54"/>
      <c r="J897" s="53"/>
      <c r="K897" s="54"/>
      <c r="N897" s="53"/>
      <c r="O897" s="54"/>
      <c r="P897" s="55"/>
      <c r="R897" s="53"/>
      <c r="S897" s="45"/>
      <c r="T897" s="45"/>
      <c r="U897" s="54"/>
      <c r="V897" s="54"/>
      <c r="Y897" s="53"/>
      <c r="AA897" s="54"/>
      <c r="AD897" s="53"/>
      <c r="AE897" s="54"/>
      <c r="AH897" s="53"/>
      <c r="AI897" s="54"/>
      <c r="AJ897" s="54"/>
      <c r="AK897" s="54"/>
      <c r="AL897" s="57"/>
    </row>
    <row r="898" spans="2:38" ht="13">
      <c r="B898" s="45"/>
      <c r="F898" s="53"/>
      <c r="G898" s="54"/>
      <c r="J898" s="53"/>
      <c r="K898" s="54"/>
      <c r="N898" s="53"/>
      <c r="O898" s="54"/>
      <c r="P898" s="55"/>
      <c r="R898" s="53"/>
      <c r="S898" s="45"/>
      <c r="T898" s="45"/>
      <c r="U898" s="54"/>
      <c r="V898" s="54"/>
      <c r="Y898" s="53"/>
      <c r="AA898" s="54"/>
      <c r="AD898" s="53"/>
      <c r="AE898" s="54"/>
      <c r="AH898" s="53"/>
      <c r="AI898" s="54"/>
      <c r="AJ898" s="54"/>
      <c r="AK898" s="54"/>
      <c r="AL898" s="57"/>
    </row>
    <row r="899" spans="2:38" ht="13">
      <c r="B899" s="45"/>
      <c r="F899" s="53"/>
      <c r="G899" s="54"/>
      <c r="J899" s="53"/>
      <c r="K899" s="54"/>
      <c r="N899" s="53"/>
      <c r="O899" s="54"/>
      <c r="P899" s="55"/>
      <c r="R899" s="53"/>
      <c r="S899" s="45"/>
      <c r="T899" s="45"/>
      <c r="U899" s="54"/>
      <c r="V899" s="54"/>
      <c r="Y899" s="53"/>
      <c r="AA899" s="54"/>
      <c r="AD899" s="53"/>
      <c r="AE899" s="54"/>
      <c r="AH899" s="53"/>
      <c r="AI899" s="54"/>
      <c r="AJ899" s="54"/>
      <c r="AK899" s="54"/>
      <c r="AL899" s="57"/>
    </row>
    <row r="900" spans="2:38" ht="13">
      <c r="B900" s="45"/>
      <c r="F900" s="53"/>
      <c r="G900" s="54"/>
      <c r="J900" s="53"/>
      <c r="K900" s="54"/>
      <c r="N900" s="53"/>
      <c r="O900" s="54"/>
      <c r="P900" s="55"/>
      <c r="R900" s="53"/>
      <c r="S900" s="45"/>
      <c r="T900" s="45"/>
      <c r="U900" s="54"/>
      <c r="V900" s="54"/>
      <c r="Y900" s="53"/>
      <c r="AA900" s="54"/>
      <c r="AD900" s="53"/>
      <c r="AE900" s="54"/>
      <c r="AH900" s="53"/>
      <c r="AI900" s="54"/>
      <c r="AJ900" s="54"/>
      <c r="AK900" s="54"/>
      <c r="AL900" s="57"/>
    </row>
    <row r="901" spans="2:38" ht="13">
      <c r="B901" s="45"/>
      <c r="F901" s="53"/>
      <c r="G901" s="54"/>
      <c r="J901" s="53"/>
      <c r="K901" s="54"/>
      <c r="N901" s="53"/>
      <c r="O901" s="54"/>
      <c r="P901" s="55"/>
      <c r="R901" s="53"/>
      <c r="S901" s="45"/>
      <c r="T901" s="45"/>
      <c r="U901" s="54"/>
      <c r="V901" s="54"/>
      <c r="Y901" s="53"/>
      <c r="AA901" s="54"/>
      <c r="AD901" s="53"/>
      <c r="AE901" s="54"/>
      <c r="AH901" s="53"/>
      <c r="AI901" s="54"/>
      <c r="AJ901" s="54"/>
      <c r="AK901" s="54"/>
      <c r="AL901" s="57"/>
    </row>
    <row r="902" spans="2:38" ht="13">
      <c r="B902" s="45"/>
      <c r="F902" s="53"/>
      <c r="G902" s="54"/>
      <c r="J902" s="53"/>
      <c r="K902" s="54"/>
      <c r="N902" s="53"/>
      <c r="O902" s="54"/>
      <c r="P902" s="55"/>
      <c r="R902" s="53"/>
      <c r="S902" s="45"/>
      <c r="T902" s="45"/>
      <c r="U902" s="54"/>
      <c r="V902" s="54"/>
      <c r="Y902" s="53"/>
      <c r="AA902" s="54"/>
      <c r="AD902" s="53"/>
      <c r="AE902" s="54"/>
      <c r="AH902" s="53"/>
      <c r="AI902" s="54"/>
      <c r="AJ902" s="54"/>
      <c r="AK902" s="54"/>
      <c r="AL902" s="57"/>
    </row>
    <row r="903" spans="2:38" ht="13">
      <c r="B903" s="45"/>
      <c r="F903" s="53"/>
      <c r="G903" s="54"/>
      <c r="J903" s="53"/>
      <c r="K903" s="54"/>
      <c r="N903" s="53"/>
      <c r="O903" s="54"/>
      <c r="P903" s="55"/>
      <c r="R903" s="53"/>
      <c r="S903" s="45"/>
      <c r="T903" s="45"/>
      <c r="U903" s="54"/>
      <c r="V903" s="54"/>
      <c r="Y903" s="53"/>
      <c r="AA903" s="54"/>
      <c r="AD903" s="53"/>
      <c r="AE903" s="54"/>
      <c r="AH903" s="53"/>
      <c r="AI903" s="54"/>
      <c r="AJ903" s="54"/>
      <c r="AK903" s="54"/>
      <c r="AL903" s="57"/>
    </row>
    <row r="904" spans="2:38" ht="13">
      <c r="B904" s="45"/>
      <c r="F904" s="53"/>
      <c r="G904" s="54"/>
      <c r="J904" s="53"/>
      <c r="K904" s="54"/>
      <c r="N904" s="53"/>
      <c r="O904" s="54"/>
      <c r="P904" s="55"/>
      <c r="R904" s="53"/>
      <c r="S904" s="45"/>
      <c r="T904" s="45"/>
      <c r="U904" s="54"/>
      <c r="V904" s="54"/>
      <c r="Y904" s="53"/>
      <c r="AA904" s="54"/>
      <c r="AD904" s="53"/>
      <c r="AE904" s="54"/>
      <c r="AH904" s="53"/>
      <c r="AI904" s="54"/>
      <c r="AJ904" s="54"/>
      <c r="AK904" s="54"/>
      <c r="AL904" s="57"/>
    </row>
    <row r="905" spans="2:38" ht="13">
      <c r="B905" s="45"/>
      <c r="F905" s="53"/>
      <c r="G905" s="54"/>
      <c r="J905" s="53"/>
      <c r="K905" s="54"/>
      <c r="N905" s="53"/>
      <c r="O905" s="54"/>
      <c r="P905" s="55"/>
      <c r="R905" s="53"/>
      <c r="S905" s="45"/>
      <c r="T905" s="45"/>
      <c r="U905" s="54"/>
      <c r="V905" s="54"/>
      <c r="Y905" s="53"/>
      <c r="AA905" s="54"/>
      <c r="AD905" s="53"/>
      <c r="AE905" s="54"/>
      <c r="AH905" s="53"/>
      <c r="AI905" s="54"/>
      <c r="AJ905" s="54"/>
      <c r="AK905" s="54"/>
      <c r="AL905" s="57"/>
    </row>
    <row r="906" spans="2:38" ht="13">
      <c r="B906" s="45"/>
      <c r="F906" s="53"/>
      <c r="G906" s="54"/>
      <c r="J906" s="53"/>
      <c r="K906" s="54"/>
      <c r="N906" s="53"/>
      <c r="O906" s="54"/>
      <c r="P906" s="55"/>
      <c r="R906" s="53"/>
      <c r="S906" s="45"/>
      <c r="T906" s="45"/>
      <c r="U906" s="54"/>
      <c r="V906" s="54"/>
      <c r="Y906" s="53"/>
      <c r="AA906" s="54"/>
      <c r="AD906" s="53"/>
      <c r="AE906" s="54"/>
      <c r="AH906" s="53"/>
      <c r="AI906" s="54"/>
      <c r="AJ906" s="54"/>
      <c r="AK906" s="54"/>
      <c r="AL906" s="57"/>
    </row>
    <row r="907" spans="2:38" ht="13">
      <c r="B907" s="45"/>
      <c r="F907" s="53"/>
      <c r="G907" s="54"/>
      <c r="J907" s="53"/>
      <c r="K907" s="54"/>
      <c r="N907" s="53"/>
      <c r="O907" s="54"/>
      <c r="P907" s="55"/>
      <c r="R907" s="53"/>
      <c r="S907" s="45"/>
      <c r="T907" s="45"/>
      <c r="U907" s="54"/>
      <c r="V907" s="54"/>
      <c r="Y907" s="53"/>
      <c r="AA907" s="54"/>
      <c r="AD907" s="53"/>
      <c r="AE907" s="54"/>
      <c r="AH907" s="53"/>
      <c r="AI907" s="54"/>
      <c r="AJ907" s="54"/>
      <c r="AK907" s="54"/>
      <c r="AL907" s="57"/>
    </row>
    <row r="908" spans="2:38" ht="13">
      <c r="B908" s="45"/>
      <c r="F908" s="53"/>
      <c r="G908" s="54"/>
      <c r="J908" s="53"/>
      <c r="K908" s="54"/>
      <c r="N908" s="53"/>
      <c r="O908" s="54"/>
      <c r="P908" s="55"/>
      <c r="R908" s="53"/>
      <c r="S908" s="45"/>
      <c r="T908" s="45"/>
      <c r="U908" s="54"/>
      <c r="V908" s="54"/>
      <c r="Y908" s="53"/>
      <c r="AA908" s="54"/>
      <c r="AD908" s="53"/>
      <c r="AE908" s="54"/>
      <c r="AH908" s="53"/>
      <c r="AI908" s="54"/>
      <c r="AJ908" s="54"/>
      <c r="AK908" s="54"/>
      <c r="AL908" s="57"/>
    </row>
    <row r="909" spans="2:38" ht="13">
      <c r="B909" s="45"/>
      <c r="F909" s="53"/>
      <c r="G909" s="54"/>
      <c r="J909" s="53"/>
      <c r="K909" s="54"/>
      <c r="N909" s="53"/>
      <c r="O909" s="54"/>
      <c r="P909" s="55"/>
      <c r="R909" s="53"/>
      <c r="S909" s="45"/>
      <c r="T909" s="45"/>
      <c r="U909" s="54"/>
      <c r="V909" s="54"/>
      <c r="Y909" s="53"/>
      <c r="AA909" s="54"/>
      <c r="AD909" s="53"/>
      <c r="AE909" s="54"/>
      <c r="AH909" s="53"/>
      <c r="AI909" s="54"/>
      <c r="AJ909" s="54"/>
      <c r="AK909" s="54"/>
      <c r="AL909" s="57"/>
    </row>
    <row r="910" spans="2:38" ht="13">
      <c r="B910" s="45"/>
      <c r="F910" s="53"/>
      <c r="G910" s="54"/>
      <c r="J910" s="53"/>
      <c r="K910" s="54"/>
      <c r="N910" s="53"/>
      <c r="O910" s="54"/>
      <c r="P910" s="55"/>
      <c r="R910" s="53"/>
      <c r="S910" s="45"/>
      <c r="T910" s="45"/>
      <c r="U910" s="54"/>
      <c r="V910" s="54"/>
      <c r="Y910" s="53"/>
      <c r="AA910" s="54"/>
      <c r="AD910" s="53"/>
      <c r="AE910" s="54"/>
      <c r="AH910" s="53"/>
      <c r="AI910" s="54"/>
      <c r="AJ910" s="54"/>
      <c r="AK910" s="54"/>
      <c r="AL910" s="57"/>
    </row>
    <row r="911" spans="2:38" ht="13">
      <c r="B911" s="45"/>
      <c r="F911" s="53"/>
      <c r="G911" s="54"/>
      <c r="J911" s="53"/>
      <c r="K911" s="54"/>
      <c r="N911" s="53"/>
      <c r="O911" s="54"/>
      <c r="P911" s="55"/>
      <c r="R911" s="53"/>
      <c r="S911" s="45"/>
      <c r="T911" s="45"/>
      <c r="U911" s="54"/>
      <c r="V911" s="54"/>
      <c r="Y911" s="53"/>
      <c r="AA911" s="54"/>
      <c r="AD911" s="53"/>
      <c r="AE911" s="54"/>
      <c r="AH911" s="53"/>
      <c r="AI911" s="54"/>
      <c r="AJ911" s="54"/>
      <c r="AK911" s="54"/>
      <c r="AL911" s="57"/>
    </row>
    <row r="912" spans="2:38" ht="13">
      <c r="B912" s="45"/>
      <c r="F912" s="53"/>
      <c r="G912" s="54"/>
      <c r="J912" s="53"/>
      <c r="K912" s="54"/>
      <c r="N912" s="53"/>
      <c r="O912" s="54"/>
      <c r="P912" s="55"/>
      <c r="R912" s="53"/>
      <c r="S912" s="45"/>
      <c r="T912" s="45"/>
      <c r="U912" s="54"/>
      <c r="V912" s="54"/>
      <c r="Y912" s="53"/>
      <c r="AA912" s="54"/>
      <c r="AD912" s="53"/>
      <c r="AE912" s="54"/>
      <c r="AH912" s="53"/>
      <c r="AI912" s="54"/>
      <c r="AJ912" s="54"/>
      <c r="AK912" s="54"/>
      <c r="AL912" s="57"/>
    </row>
    <row r="913" spans="2:38" ht="13">
      <c r="B913" s="45"/>
      <c r="F913" s="53"/>
      <c r="G913" s="54"/>
      <c r="J913" s="53"/>
      <c r="K913" s="54"/>
      <c r="N913" s="53"/>
      <c r="O913" s="54"/>
      <c r="P913" s="55"/>
      <c r="R913" s="53"/>
      <c r="S913" s="45"/>
      <c r="T913" s="45"/>
      <c r="U913" s="54"/>
      <c r="V913" s="54"/>
      <c r="Y913" s="53"/>
      <c r="AA913" s="54"/>
      <c r="AD913" s="53"/>
      <c r="AE913" s="54"/>
      <c r="AH913" s="53"/>
      <c r="AI913" s="54"/>
      <c r="AJ913" s="54"/>
      <c r="AK913" s="54"/>
      <c r="AL913" s="57"/>
    </row>
    <row r="914" spans="2:38" ht="13">
      <c r="B914" s="45"/>
      <c r="F914" s="53"/>
      <c r="G914" s="54"/>
      <c r="J914" s="53"/>
      <c r="K914" s="54"/>
      <c r="N914" s="53"/>
      <c r="O914" s="54"/>
      <c r="P914" s="55"/>
      <c r="R914" s="53"/>
      <c r="S914" s="45"/>
      <c r="T914" s="45"/>
      <c r="U914" s="54"/>
      <c r="V914" s="54"/>
      <c r="Y914" s="53"/>
      <c r="AA914" s="54"/>
      <c r="AD914" s="53"/>
      <c r="AE914" s="54"/>
      <c r="AH914" s="53"/>
      <c r="AI914" s="54"/>
      <c r="AJ914" s="54"/>
      <c r="AK914" s="54"/>
      <c r="AL914" s="57"/>
    </row>
    <row r="915" spans="2:38" ht="13">
      <c r="B915" s="45"/>
      <c r="F915" s="53"/>
      <c r="G915" s="54"/>
      <c r="J915" s="53"/>
      <c r="K915" s="54"/>
      <c r="N915" s="53"/>
      <c r="O915" s="54"/>
      <c r="P915" s="55"/>
      <c r="R915" s="53"/>
      <c r="S915" s="45"/>
      <c r="T915" s="45"/>
      <c r="U915" s="54"/>
      <c r="V915" s="54"/>
      <c r="Y915" s="53"/>
      <c r="AA915" s="54"/>
      <c r="AD915" s="53"/>
      <c r="AE915" s="54"/>
      <c r="AH915" s="53"/>
      <c r="AI915" s="54"/>
      <c r="AJ915" s="54"/>
      <c r="AK915" s="54"/>
      <c r="AL915" s="57"/>
    </row>
    <row r="916" spans="2:38" ht="13">
      <c r="B916" s="45"/>
      <c r="F916" s="53"/>
      <c r="G916" s="54"/>
      <c r="J916" s="53"/>
      <c r="K916" s="54"/>
      <c r="N916" s="53"/>
      <c r="O916" s="54"/>
      <c r="P916" s="55"/>
      <c r="R916" s="53"/>
      <c r="S916" s="45"/>
      <c r="T916" s="45"/>
      <c r="U916" s="54"/>
      <c r="V916" s="54"/>
      <c r="Y916" s="53"/>
      <c r="AA916" s="54"/>
      <c r="AD916" s="53"/>
      <c r="AE916" s="54"/>
      <c r="AH916" s="53"/>
      <c r="AI916" s="54"/>
      <c r="AJ916" s="54"/>
      <c r="AK916" s="54"/>
      <c r="AL916" s="57"/>
    </row>
    <row r="917" spans="2:38" ht="13">
      <c r="B917" s="45"/>
      <c r="F917" s="53"/>
      <c r="G917" s="54"/>
      <c r="J917" s="53"/>
      <c r="K917" s="54"/>
      <c r="N917" s="53"/>
      <c r="O917" s="54"/>
      <c r="P917" s="55"/>
      <c r="R917" s="53"/>
      <c r="S917" s="45"/>
      <c r="T917" s="45"/>
      <c r="U917" s="54"/>
      <c r="V917" s="54"/>
      <c r="Y917" s="53"/>
      <c r="AA917" s="54"/>
      <c r="AD917" s="53"/>
      <c r="AE917" s="54"/>
      <c r="AH917" s="53"/>
      <c r="AI917" s="54"/>
      <c r="AJ917" s="54"/>
      <c r="AK917" s="54"/>
      <c r="AL917" s="57"/>
    </row>
    <row r="918" spans="2:38" ht="13">
      <c r="B918" s="45"/>
      <c r="F918" s="53"/>
      <c r="G918" s="54"/>
      <c r="J918" s="53"/>
      <c r="K918" s="54"/>
      <c r="N918" s="53"/>
      <c r="O918" s="54"/>
      <c r="P918" s="55"/>
      <c r="R918" s="53"/>
      <c r="S918" s="45"/>
      <c r="T918" s="45"/>
      <c r="U918" s="54"/>
      <c r="V918" s="54"/>
      <c r="Y918" s="53"/>
      <c r="AA918" s="54"/>
      <c r="AD918" s="53"/>
      <c r="AE918" s="54"/>
      <c r="AH918" s="53"/>
      <c r="AI918" s="54"/>
      <c r="AJ918" s="54"/>
      <c r="AK918" s="54"/>
      <c r="AL918" s="57"/>
    </row>
    <row r="919" spans="2:38" ht="13">
      <c r="B919" s="45"/>
      <c r="F919" s="53"/>
      <c r="G919" s="54"/>
      <c r="J919" s="53"/>
      <c r="K919" s="54"/>
      <c r="N919" s="53"/>
      <c r="O919" s="54"/>
      <c r="P919" s="55"/>
      <c r="R919" s="53"/>
      <c r="S919" s="45"/>
      <c r="T919" s="45"/>
      <c r="U919" s="54"/>
      <c r="V919" s="54"/>
      <c r="Y919" s="53"/>
      <c r="AA919" s="54"/>
      <c r="AD919" s="53"/>
      <c r="AE919" s="54"/>
      <c r="AH919" s="53"/>
      <c r="AI919" s="54"/>
      <c r="AJ919" s="54"/>
      <c r="AK919" s="54"/>
      <c r="AL919" s="57"/>
    </row>
    <row r="920" spans="2:38" ht="13">
      <c r="B920" s="45"/>
      <c r="F920" s="53"/>
      <c r="G920" s="54"/>
      <c r="J920" s="53"/>
      <c r="K920" s="54"/>
      <c r="N920" s="53"/>
      <c r="O920" s="54"/>
      <c r="P920" s="55"/>
      <c r="R920" s="53"/>
      <c r="S920" s="45"/>
      <c r="T920" s="45"/>
      <c r="U920" s="54"/>
      <c r="V920" s="54"/>
      <c r="Y920" s="53"/>
      <c r="AA920" s="54"/>
      <c r="AD920" s="53"/>
      <c r="AE920" s="54"/>
      <c r="AH920" s="53"/>
      <c r="AI920" s="54"/>
      <c r="AJ920" s="54"/>
      <c r="AK920" s="54"/>
      <c r="AL920" s="57"/>
    </row>
    <row r="921" spans="2:38" ht="13">
      <c r="B921" s="45"/>
      <c r="F921" s="53"/>
      <c r="G921" s="54"/>
      <c r="J921" s="53"/>
      <c r="K921" s="54"/>
      <c r="N921" s="53"/>
      <c r="O921" s="54"/>
      <c r="P921" s="55"/>
      <c r="R921" s="53"/>
      <c r="S921" s="45"/>
      <c r="T921" s="45"/>
      <c r="U921" s="54"/>
      <c r="V921" s="54"/>
      <c r="Y921" s="53"/>
      <c r="AA921" s="54"/>
      <c r="AD921" s="53"/>
      <c r="AE921" s="54"/>
      <c r="AH921" s="53"/>
      <c r="AI921" s="54"/>
      <c r="AJ921" s="54"/>
      <c r="AK921" s="54"/>
      <c r="AL921" s="57"/>
    </row>
    <row r="922" spans="2:38" ht="13">
      <c r="B922" s="45"/>
      <c r="F922" s="53"/>
      <c r="G922" s="54"/>
      <c r="J922" s="53"/>
      <c r="K922" s="54"/>
      <c r="N922" s="53"/>
      <c r="O922" s="54"/>
      <c r="P922" s="55"/>
      <c r="R922" s="53"/>
      <c r="S922" s="45"/>
      <c r="T922" s="45"/>
      <c r="U922" s="54"/>
      <c r="V922" s="54"/>
      <c r="Y922" s="53"/>
      <c r="AA922" s="54"/>
      <c r="AD922" s="53"/>
      <c r="AE922" s="54"/>
      <c r="AH922" s="53"/>
      <c r="AI922" s="54"/>
      <c r="AJ922" s="54"/>
      <c r="AK922" s="54"/>
      <c r="AL922" s="57"/>
    </row>
    <row r="923" spans="2:38" ht="13">
      <c r="B923" s="45"/>
      <c r="F923" s="53"/>
      <c r="G923" s="54"/>
      <c r="J923" s="53"/>
      <c r="K923" s="54"/>
      <c r="N923" s="53"/>
      <c r="O923" s="54"/>
      <c r="P923" s="55"/>
      <c r="R923" s="53"/>
      <c r="S923" s="45"/>
      <c r="T923" s="45"/>
      <c r="U923" s="54"/>
      <c r="V923" s="54"/>
      <c r="Y923" s="53"/>
      <c r="AA923" s="54"/>
      <c r="AD923" s="53"/>
      <c r="AE923" s="54"/>
      <c r="AH923" s="53"/>
      <c r="AI923" s="54"/>
      <c r="AJ923" s="54"/>
      <c r="AK923" s="54"/>
      <c r="AL923" s="57"/>
    </row>
    <row r="924" spans="2:38" ht="13">
      <c r="B924" s="45"/>
      <c r="F924" s="53"/>
      <c r="G924" s="54"/>
      <c r="J924" s="53"/>
      <c r="K924" s="54"/>
      <c r="N924" s="53"/>
      <c r="O924" s="54"/>
      <c r="P924" s="55"/>
      <c r="R924" s="53"/>
      <c r="S924" s="45"/>
      <c r="T924" s="45"/>
      <c r="U924" s="54"/>
      <c r="V924" s="54"/>
      <c r="Y924" s="53"/>
      <c r="AA924" s="54"/>
      <c r="AD924" s="53"/>
      <c r="AE924" s="54"/>
      <c r="AH924" s="53"/>
      <c r="AI924" s="54"/>
      <c r="AJ924" s="54"/>
      <c r="AK924" s="54"/>
      <c r="AL924" s="57"/>
    </row>
    <row r="925" spans="2:38" ht="13">
      <c r="B925" s="45"/>
      <c r="F925" s="53"/>
      <c r="G925" s="54"/>
      <c r="J925" s="53"/>
      <c r="K925" s="54"/>
      <c r="N925" s="53"/>
      <c r="O925" s="54"/>
      <c r="P925" s="55"/>
      <c r="R925" s="53"/>
      <c r="S925" s="45"/>
      <c r="T925" s="45"/>
      <c r="U925" s="54"/>
      <c r="V925" s="54"/>
      <c r="Y925" s="53"/>
      <c r="AA925" s="54"/>
      <c r="AD925" s="53"/>
      <c r="AE925" s="54"/>
      <c r="AH925" s="53"/>
      <c r="AI925" s="54"/>
      <c r="AJ925" s="54"/>
      <c r="AK925" s="54"/>
      <c r="AL925" s="57"/>
    </row>
    <row r="926" spans="2:38" ht="13">
      <c r="B926" s="45"/>
      <c r="F926" s="53"/>
      <c r="G926" s="54"/>
      <c r="J926" s="53"/>
      <c r="K926" s="54"/>
      <c r="N926" s="53"/>
      <c r="O926" s="54"/>
      <c r="P926" s="55"/>
      <c r="R926" s="53"/>
      <c r="S926" s="45"/>
      <c r="T926" s="45"/>
      <c r="U926" s="54"/>
      <c r="V926" s="54"/>
      <c r="Y926" s="53"/>
      <c r="AA926" s="54"/>
      <c r="AD926" s="53"/>
      <c r="AE926" s="54"/>
      <c r="AH926" s="53"/>
      <c r="AI926" s="54"/>
      <c r="AJ926" s="54"/>
      <c r="AK926" s="54"/>
      <c r="AL926" s="57"/>
    </row>
    <row r="927" spans="2:38" ht="13">
      <c r="B927" s="45"/>
      <c r="F927" s="53"/>
      <c r="G927" s="54"/>
      <c r="J927" s="53"/>
      <c r="K927" s="54"/>
      <c r="N927" s="53"/>
      <c r="O927" s="54"/>
      <c r="P927" s="55"/>
      <c r="R927" s="53"/>
      <c r="S927" s="45"/>
      <c r="T927" s="45"/>
      <c r="U927" s="54"/>
      <c r="V927" s="54"/>
      <c r="Y927" s="53"/>
      <c r="AA927" s="54"/>
      <c r="AD927" s="53"/>
      <c r="AE927" s="54"/>
      <c r="AH927" s="53"/>
      <c r="AI927" s="54"/>
      <c r="AJ927" s="54"/>
      <c r="AK927" s="54"/>
      <c r="AL927" s="57"/>
    </row>
    <row r="928" spans="2:38" ht="13">
      <c r="B928" s="45"/>
      <c r="F928" s="53"/>
      <c r="G928" s="54"/>
      <c r="J928" s="53"/>
      <c r="K928" s="54"/>
      <c r="N928" s="53"/>
      <c r="O928" s="54"/>
      <c r="P928" s="55"/>
      <c r="R928" s="53"/>
      <c r="S928" s="45"/>
      <c r="T928" s="45"/>
      <c r="U928" s="54"/>
      <c r="V928" s="54"/>
      <c r="Y928" s="53"/>
      <c r="AA928" s="54"/>
      <c r="AD928" s="53"/>
      <c r="AE928" s="54"/>
      <c r="AH928" s="53"/>
      <c r="AI928" s="54"/>
      <c r="AJ928" s="54"/>
      <c r="AK928" s="54"/>
      <c r="AL928" s="57"/>
    </row>
    <row r="929" spans="2:38" ht="13">
      <c r="B929" s="45"/>
      <c r="F929" s="53"/>
      <c r="G929" s="54"/>
      <c r="J929" s="53"/>
      <c r="K929" s="54"/>
      <c r="N929" s="53"/>
      <c r="O929" s="54"/>
      <c r="P929" s="55"/>
      <c r="R929" s="53"/>
      <c r="S929" s="45"/>
      <c r="T929" s="45"/>
      <c r="U929" s="54"/>
      <c r="V929" s="54"/>
      <c r="Y929" s="53"/>
      <c r="AA929" s="54"/>
      <c r="AD929" s="53"/>
      <c r="AE929" s="54"/>
      <c r="AH929" s="53"/>
      <c r="AI929" s="54"/>
      <c r="AJ929" s="54"/>
      <c r="AK929" s="54"/>
      <c r="AL929" s="57"/>
    </row>
    <row r="930" spans="2:38" ht="13">
      <c r="B930" s="45"/>
      <c r="F930" s="53"/>
      <c r="G930" s="54"/>
      <c r="J930" s="53"/>
      <c r="K930" s="54"/>
      <c r="N930" s="53"/>
      <c r="O930" s="54"/>
      <c r="P930" s="55"/>
      <c r="R930" s="53"/>
      <c r="S930" s="45"/>
      <c r="T930" s="45"/>
      <c r="U930" s="54"/>
      <c r="V930" s="54"/>
      <c r="Y930" s="53"/>
      <c r="AA930" s="54"/>
      <c r="AD930" s="53"/>
      <c r="AE930" s="54"/>
      <c r="AH930" s="53"/>
      <c r="AI930" s="54"/>
      <c r="AJ930" s="54"/>
      <c r="AK930" s="54"/>
      <c r="AL930" s="57"/>
    </row>
    <row r="931" spans="2:38" ht="13">
      <c r="B931" s="45"/>
      <c r="F931" s="53"/>
      <c r="G931" s="54"/>
      <c r="J931" s="53"/>
      <c r="K931" s="54"/>
      <c r="N931" s="53"/>
      <c r="O931" s="54"/>
      <c r="P931" s="55"/>
      <c r="R931" s="53"/>
      <c r="S931" s="45"/>
      <c r="T931" s="45"/>
      <c r="U931" s="54"/>
      <c r="V931" s="54"/>
      <c r="Y931" s="53"/>
      <c r="AA931" s="54"/>
      <c r="AD931" s="53"/>
      <c r="AE931" s="54"/>
      <c r="AH931" s="53"/>
      <c r="AI931" s="54"/>
      <c r="AJ931" s="54"/>
      <c r="AK931" s="54"/>
      <c r="AL931" s="57"/>
    </row>
    <row r="932" spans="2:38" ht="13">
      <c r="B932" s="45"/>
      <c r="F932" s="53"/>
      <c r="G932" s="54"/>
      <c r="J932" s="53"/>
      <c r="K932" s="54"/>
      <c r="N932" s="53"/>
      <c r="O932" s="54"/>
      <c r="P932" s="55"/>
      <c r="R932" s="53"/>
      <c r="S932" s="45"/>
      <c r="T932" s="45"/>
      <c r="U932" s="54"/>
      <c r="V932" s="54"/>
      <c r="Y932" s="53"/>
      <c r="AA932" s="54"/>
      <c r="AD932" s="53"/>
      <c r="AE932" s="54"/>
      <c r="AH932" s="53"/>
      <c r="AI932" s="54"/>
      <c r="AJ932" s="54"/>
      <c r="AK932" s="54"/>
      <c r="AL932" s="57"/>
    </row>
    <row r="933" spans="2:38" ht="13">
      <c r="B933" s="45"/>
      <c r="F933" s="53"/>
      <c r="G933" s="54"/>
      <c r="J933" s="53"/>
      <c r="K933" s="54"/>
      <c r="N933" s="53"/>
      <c r="O933" s="54"/>
      <c r="P933" s="55"/>
      <c r="R933" s="53"/>
      <c r="S933" s="45"/>
      <c r="T933" s="45"/>
      <c r="U933" s="54"/>
      <c r="V933" s="54"/>
      <c r="Y933" s="53"/>
      <c r="AA933" s="54"/>
      <c r="AD933" s="53"/>
      <c r="AE933" s="54"/>
      <c r="AH933" s="53"/>
      <c r="AI933" s="54"/>
      <c r="AJ933" s="54"/>
      <c r="AK933" s="54"/>
      <c r="AL933" s="57"/>
    </row>
    <row r="934" spans="2:38" ht="13">
      <c r="B934" s="45"/>
      <c r="F934" s="53"/>
      <c r="G934" s="54"/>
      <c r="J934" s="53"/>
      <c r="K934" s="54"/>
      <c r="N934" s="53"/>
      <c r="O934" s="54"/>
      <c r="P934" s="55"/>
      <c r="R934" s="53"/>
      <c r="S934" s="45"/>
      <c r="T934" s="45"/>
      <c r="U934" s="54"/>
      <c r="V934" s="54"/>
      <c r="Y934" s="53"/>
      <c r="AA934" s="54"/>
      <c r="AD934" s="53"/>
      <c r="AE934" s="54"/>
      <c r="AH934" s="53"/>
      <c r="AI934" s="54"/>
      <c r="AJ934" s="54"/>
      <c r="AK934" s="54"/>
      <c r="AL934" s="57"/>
    </row>
    <row r="935" spans="2:38" ht="13">
      <c r="B935" s="45"/>
      <c r="F935" s="53"/>
      <c r="G935" s="54"/>
      <c r="J935" s="53"/>
      <c r="K935" s="54"/>
      <c r="N935" s="53"/>
      <c r="O935" s="54"/>
      <c r="P935" s="55"/>
      <c r="R935" s="53"/>
      <c r="S935" s="45"/>
      <c r="T935" s="45"/>
      <c r="U935" s="54"/>
      <c r="V935" s="54"/>
      <c r="Y935" s="53"/>
      <c r="AA935" s="54"/>
      <c r="AD935" s="53"/>
      <c r="AE935" s="54"/>
      <c r="AH935" s="53"/>
      <c r="AI935" s="54"/>
      <c r="AJ935" s="54"/>
      <c r="AK935" s="54"/>
      <c r="AL935" s="57"/>
    </row>
    <row r="936" spans="2:38" ht="13">
      <c r="B936" s="45"/>
      <c r="F936" s="53"/>
      <c r="G936" s="54"/>
      <c r="J936" s="53"/>
      <c r="K936" s="54"/>
      <c r="N936" s="53"/>
      <c r="O936" s="54"/>
      <c r="P936" s="55"/>
      <c r="R936" s="53"/>
      <c r="S936" s="45"/>
      <c r="T936" s="45"/>
      <c r="U936" s="54"/>
      <c r="V936" s="54"/>
      <c r="Y936" s="53"/>
      <c r="AA936" s="54"/>
      <c r="AD936" s="53"/>
      <c r="AE936" s="54"/>
      <c r="AH936" s="53"/>
      <c r="AI936" s="54"/>
      <c r="AJ936" s="54"/>
      <c r="AK936" s="54"/>
      <c r="AL936" s="57"/>
    </row>
    <row r="937" spans="2:38" ht="13">
      <c r="B937" s="45"/>
      <c r="F937" s="53"/>
      <c r="G937" s="54"/>
      <c r="J937" s="53"/>
      <c r="K937" s="54"/>
      <c r="N937" s="53"/>
      <c r="O937" s="54"/>
      <c r="P937" s="55"/>
      <c r="R937" s="53"/>
      <c r="S937" s="45"/>
      <c r="T937" s="45"/>
      <c r="U937" s="54"/>
      <c r="V937" s="54"/>
      <c r="Y937" s="53"/>
      <c r="AA937" s="54"/>
      <c r="AD937" s="53"/>
      <c r="AE937" s="54"/>
      <c r="AH937" s="53"/>
      <c r="AI937" s="54"/>
      <c r="AJ937" s="54"/>
      <c r="AK937" s="54"/>
      <c r="AL937" s="57"/>
    </row>
    <row r="938" spans="2:38" ht="13">
      <c r="B938" s="45"/>
      <c r="F938" s="53"/>
      <c r="G938" s="54"/>
      <c r="J938" s="53"/>
      <c r="K938" s="54"/>
      <c r="N938" s="53"/>
      <c r="O938" s="54"/>
      <c r="P938" s="55"/>
      <c r="R938" s="53"/>
      <c r="S938" s="45"/>
      <c r="T938" s="45"/>
      <c r="U938" s="54"/>
      <c r="V938" s="54"/>
      <c r="Y938" s="53"/>
      <c r="AA938" s="54"/>
      <c r="AD938" s="53"/>
      <c r="AE938" s="54"/>
      <c r="AH938" s="53"/>
      <c r="AI938" s="54"/>
      <c r="AJ938" s="54"/>
      <c r="AK938" s="54"/>
      <c r="AL938" s="57"/>
    </row>
    <row r="939" spans="2:38" ht="13">
      <c r="B939" s="45"/>
      <c r="F939" s="53"/>
      <c r="G939" s="54"/>
      <c r="J939" s="53"/>
      <c r="K939" s="54"/>
      <c r="N939" s="53"/>
      <c r="O939" s="54"/>
      <c r="P939" s="55"/>
      <c r="R939" s="53"/>
      <c r="S939" s="45"/>
      <c r="T939" s="45"/>
      <c r="U939" s="54"/>
      <c r="V939" s="54"/>
      <c r="Y939" s="53"/>
      <c r="AA939" s="54"/>
      <c r="AD939" s="53"/>
      <c r="AE939" s="54"/>
      <c r="AH939" s="53"/>
      <c r="AI939" s="54"/>
      <c r="AJ939" s="54"/>
      <c r="AK939" s="54"/>
      <c r="AL939" s="57"/>
    </row>
    <row r="940" spans="2:38" ht="13">
      <c r="B940" s="45"/>
      <c r="F940" s="53"/>
      <c r="G940" s="54"/>
      <c r="J940" s="53"/>
      <c r="K940" s="54"/>
      <c r="N940" s="53"/>
      <c r="O940" s="54"/>
      <c r="P940" s="55"/>
      <c r="R940" s="53"/>
      <c r="S940" s="45"/>
      <c r="T940" s="45"/>
      <c r="U940" s="54"/>
      <c r="V940" s="54"/>
      <c r="Y940" s="53"/>
      <c r="AA940" s="54"/>
      <c r="AD940" s="53"/>
      <c r="AE940" s="54"/>
      <c r="AH940" s="53"/>
      <c r="AI940" s="54"/>
      <c r="AJ940" s="54"/>
      <c r="AK940" s="54"/>
      <c r="AL940" s="57"/>
    </row>
    <row r="941" spans="2:38" ht="13">
      <c r="B941" s="45"/>
      <c r="F941" s="53"/>
      <c r="G941" s="54"/>
      <c r="J941" s="53"/>
      <c r="K941" s="54"/>
      <c r="N941" s="53"/>
      <c r="O941" s="54"/>
      <c r="P941" s="55"/>
      <c r="R941" s="53"/>
      <c r="S941" s="45"/>
      <c r="T941" s="45"/>
      <c r="U941" s="54"/>
      <c r="V941" s="54"/>
      <c r="Y941" s="53"/>
      <c r="AA941" s="54"/>
      <c r="AD941" s="53"/>
      <c r="AE941" s="54"/>
      <c r="AH941" s="53"/>
      <c r="AI941" s="54"/>
      <c r="AJ941" s="54"/>
      <c r="AK941" s="54"/>
      <c r="AL941" s="57"/>
    </row>
    <row r="942" spans="2:38" ht="13">
      <c r="B942" s="45"/>
      <c r="F942" s="53"/>
      <c r="G942" s="54"/>
      <c r="J942" s="53"/>
      <c r="K942" s="54"/>
      <c r="N942" s="53"/>
      <c r="O942" s="54"/>
      <c r="P942" s="55"/>
      <c r="R942" s="53"/>
      <c r="S942" s="45"/>
      <c r="T942" s="45"/>
      <c r="U942" s="54"/>
      <c r="V942" s="54"/>
      <c r="Y942" s="53"/>
      <c r="AA942" s="54"/>
      <c r="AD942" s="53"/>
      <c r="AE942" s="54"/>
      <c r="AH942" s="53"/>
      <c r="AI942" s="54"/>
      <c r="AJ942" s="54"/>
      <c r="AK942" s="54"/>
      <c r="AL942" s="57"/>
    </row>
    <row r="943" spans="2:38" ht="13">
      <c r="B943" s="45"/>
      <c r="F943" s="53"/>
      <c r="G943" s="54"/>
      <c r="J943" s="53"/>
      <c r="K943" s="54"/>
      <c r="N943" s="53"/>
      <c r="O943" s="54"/>
      <c r="P943" s="55"/>
      <c r="R943" s="53"/>
      <c r="S943" s="45"/>
      <c r="T943" s="45"/>
      <c r="U943" s="54"/>
      <c r="V943" s="54"/>
      <c r="Y943" s="53"/>
      <c r="AA943" s="54"/>
      <c r="AD943" s="53"/>
      <c r="AE943" s="54"/>
      <c r="AH943" s="53"/>
      <c r="AI943" s="54"/>
      <c r="AJ943" s="54"/>
      <c r="AK943" s="54"/>
      <c r="AL943" s="57"/>
    </row>
    <row r="944" spans="2:38" ht="13">
      <c r="B944" s="45"/>
      <c r="F944" s="53"/>
      <c r="G944" s="54"/>
      <c r="J944" s="53"/>
      <c r="K944" s="54"/>
      <c r="N944" s="53"/>
      <c r="O944" s="54"/>
      <c r="P944" s="55"/>
      <c r="R944" s="53"/>
      <c r="S944" s="45"/>
      <c r="T944" s="45"/>
      <c r="U944" s="54"/>
      <c r="V944" s="54"/>
      <c r="Y944" s="53"/>
      <c r="AA944" s="54"/>
      <c r="AD944" s="53"/>
      <c r="AE944" s="54"/>
      <c r="AH944" s="53"/>
      <c r="AI944" s="54"/>
      <c r="AJ944" s="54"/>
      <c r="AK944" s="54"/>
      <c r="AL944" s="57"/>
    </row>
    <row r="945" spans="2:38" ht="13">
      <c r="B945" s="45"/>
      <c r="F945" s="53"/>
      <c r="G945" s="54"/>
      <c r="J945" s="53"/>
      <c r="K945" s="54"/>
      <c r="N945" s="53"/>
      <c r="O945" s="54"/>
      <c r="P945" s="55"/>
      <c r="R945" s="53"/>
      <c r="S945" s="45"/>
      <c r="T945" s="45"/>
      <c r="U945" s="54"/>
      <c r="V945" s="54"/>
      <c r="Y945" s="53"/>
      <c r="AA945" s="54"/>
      <c r="AD945" s="53"/>
      <c r="AE945" s="54"/>
      <c r="AH945" s="53"/>
      <c r="AI945" s="54"/>
      <c r="AJ945" s="54"/>
      <c r="AK945" s="54"/>
      <c r="AL945" s="57"/>
    </row>
    <row r="946" spans="2:38" ht="13">
      <c r="B946" s="45"/>
      <c r="F946" s="53"/>
      <c r="G946" s="54"/>
      <c r="J946" s="53"/>
      <c r="K946" s="54"/>
      <c r="N946" s="53"/>
      <c r="O946" s="54"/>
      <c r="P946" s="55"/>
      <c r="R946" s="53"/>
      <c r="S946" s="45"/>
      <c r="T946" s="45"/>
      <c r="U946" s="54"/>
      <c r="V946" s="54"/>
      <c r="Y946" s="53"/>
      <c r="AA946" s="54"/>
      <c r="AD946" s="53"/>
      <c r="AE946" s="54"/>
      <c r="AH946" s="53"/>
      <c r="AI946" s="54"/>
      <c r="AJ946" s="54"/>
      <c r="AK946" s="54"/>
      <c r="AL946" s="57"/>
    </row>
    <row r="947" spans="2:38" ht="13">
      <c r="B947" s="45"/>
      <c r="F947" s="53"/>
      <c r="G947" s="54"/>
      <c r="J947" s="53"/>
      <c r="K947" s="54"/>
      <c r="N947" s="53"/>
      <c r="O947" s="54"/>
      <c r="P947" s="55"/>
      <c r="R947" s="53"/>
      <c r="S947" s="45"/>
      <c r="T947" s="45"/>
      <c r="U947" s="54"/>
      <c r="V947" s="54"/>
      <c r="Y947" s="53"/>
      <c r="AA947" s="54"/>
      <c r="AD947" s="53"/>
      <c r="AE947" s="54"/>
      <c r="AH947" s="53"/>
      <c r="AI947" s="54"/>
      <c r="AJ947" s="54"/>
      <c r="AK947" s="54"/>
      <c r="AL947" s="57"/>
    </row>
    <row r="948" spans="2:38" ht="13">
      <c r="B948" s="45"/>
      <c r="F948" s="53"/>
      <c r="G948" s="54"/>
      <c r="J948" s="53"/>
      <c r="K948" s="54"/>
      <c r="N948" s="53"/>
      <c r="O948" s="54"/>
      <c r="P948" s="55"/>
      <c r="R948" s="53"/>
      <c r="S948" s="45"/>
      <c r="T948" s="45"/>
      <c r="U948" s="54"/>
      <c r="V948" s="54"/>
      <c r="Y948" s="53"/>
      <c r="AA948" s="54"/>
      <c r="AD948" s="53"/>
      <c r="AE948" s="54"/>
      <c r="AH948" s="53"/>
      <c r="AI948" s="54"/>
      <c r="AJ948" s="54"/>
      <c r="AK948" s="54"/>
      <c r="AL948" s="57"/>
    </row>
    <row r="949" spans="2:38" ht="13">
      <c r="B949" s="45"/>
      <c r="F949" s="53"/>
      <c r="G949" s="54"/>
      <c r="J949" s="53"/>
      <c r="K949" s="54"/>
      <c r="N949" s="53"/>
      <c r="O949" s="54"/>
      <c r="P949" s="55"/>
      <c r="R949" s="53"/>
      <c r="S949" s="45"/>
      <c r="T949" s="45"/>
      <c r="U949" s="54"/>
      <c r="V949" s="54"/>
      <c r="Y949" s="53"/>
      <c r="AA949" s="54"/>
      <c r="AD949" s="53"/>
      <c r="AE949" s="54"/>
      <c r="AH949" s="53"/>
      <c r="AI949" s="54"/>
      <c r="AJ949" s="54"/>
      <c r="AK949" s="54"/>
      <c r="AL949" s="57"/>
    </row>
    <row r="950" spans="2:38" ht="13">
      <c r="B950" s="45"/>
      <c r="F950" s="53"/>
      <c r="G950" s="54"/>
      <c r="J950" s="53"/>
      <c r="K950" s="54"/>
      <c r="N950" s="53"/>
      <c r="O950" s="54"/>
      <c r="P950" s="55"/>
      <c r="R950" s="53"/>
      <c r="S950" s="45"/>
      <c r="T950" s="45"/>
      <c r="U950" s="54"/>
      <c r="V950" s="54"/>
      <c r="Y950" s="53"/>
      <c r="AA950" s="54"/>
      <c r="AD950" s="53"/>
      <c r="AE950" s="54"/>
      <c r="AH950" s="53"/>
      <c r="AI950" s="54"/>
      <c r="AJ950" s="54"/>
      <c r="AK950" s="54"/>
      <c r="AL950" s="57"/>
    </row>
    <row r="951" spans="2:38" ht="13">
      <c r="B951" s="45"/>
      <c r="F951" s="53"/>
      <c r="G951" s="54"/>
      <c r="J951" s="53"/>
      <c r="K951" s="54"/>
      <c r="N951" s="53"/>
      <c r="O951" s="54"/>
      <c r="P951" s="55"/>
      <c r="R951" s="53"/>
      <c r="S951" s="45"/>
      <c r="T951" s="45"/>
      <c r="U951" s="54"/>
      <c r="V951" s="54"/>
      <c r="Y951" s="53"/>
      <c r="AA951" s="54"/>
      <c r="AD951" s="53"/>
      <c r="AE951" s="54"/>
      <c r="AH951" s="53"/>
      <c r="AI951" s="54"/>
      <c r="AJ951" s="54"/>
      <c r="AK951" s="54"/>
      <c r="AL951" s="57"/>
    </row>
    <row r="952" spans="2:38" ht="13">
      <c r="B952" s="45"/>
      <c r="F952" s="53"/>
      <c r="G952" s="54"/>
      <c r="J952" s="53"/>
      <c r="K952" s="54"/>
      <c r="N952" s="53"/>
      <c r="O952" s="54"/>
      <c r="P952" s="55"/>
      <c r="R952" s="53"/>
      <c r="S952" s="45"/>
      <c r="T952" s="45"/>
      <c r="U952" s="54"/>
      <c r="V952" s="54"/>
      <c r="Y952" s="53"/>
      <c r="AA952" s="54"/>
      <c r="AD952" s="53"/>
      <c r="AE952" s="54"/>
      <c r="AH952" s="53"/>
      <c r="AI952" s="54"/>
      <c r="AJ952" s="54"/>
      <c r="AK952" s="54"/>
      <c r="AL952" s="57"/>
    </row>
    <row r="953" spans="2:38" ht="13">
      <c r="B953" s="45"/>
      <c r="F953" s="53"/>
      <c r="G953" s="54"/>
      <c r="J953" s="53"/>
      <c r="K953" s="54"/>
      <c r="N953" s="53"/>
      <c r="O953" s="54"/>
      <c r="P953" s="55"/>
      <c r="R953" s="53"/>
      <c r="S953" s="45"/>
      <c r="T953" s="45"/>
      <c r="U953" s="54"/>
      <c r="V953" s="54"/>
      <c r="Y953" s="53"/>
      <c r="AA953" s="54"/>
      <c r="AD953" s="53"/>
      <c r="AE953" s="54"/>
      <c r="AH953" s="53"/>
      <c r="AI953" s="54"/>
      <c r="AJ953" s="54"/>
      <c r="AK953" s="54"/>
      <c r="AL953" s="57"/>
    </row>
    <row r="954" spans="2:38" ht="13">
      <c r="B954" s="45"/>
      <c r="F954" s="53"/>
      <c r="G954" s="54"/>
      <c r="J954" s="53"/>
      <c r="K954" s="54"/>
      <c r="N954" s="53"/>
      <c r="O954" s="54"/>
      <c r="P954" s="55"/>
      <c r="R954" s="53"/>
      <c r="S954" s="45"/>
      <c r="T954" s="45"/>
      <c r="U954" s="54"/>
      <c r="V954" s="54"/>
      <c r="Y954" s="53"/>
      <c r="AA954" s="54"/>
      <c r="AD954" s="53"/>
      <c r="AE954" s="54"/>
      <c r="AH954" s="53"/>
      <c r="AI954" s="54"/>
      <c r="AJ954" s="54"/>
      <c r="AK954" s="54"/>
      <c r="AL954" s="57"/>
    </row>
    <row r="955" spans="2:38" ht="13">
      <c r="B955" s="45"/>
      <c r="F955" s="53"/>
      <c r="G955" s="54"/>
      <c r="J955" s="53"/>
      <c r="K955" s="54"/>
      <c r="N955" s="53"/>
      <c r="O955" s="54"/>
      <c r="P955" s="55"/>
      <c r="R955" s="53"/>
      <c r="S955" s="45"/>
      <c r="T955" s="45"/>
      <c r="U955" s="54"/>
      <c r="V955" s="54"/>
      <c r="Y955" s="53"/>
      <c r="AA955" s="54"/>
      <c r="AD955" s="53"/>
      <c r="AE955" s="54"/>
      <c r="AH955" s="53"/>
      <c r="AI955" s="54"/>
      <c r="AJ955" s="54"/>
      <c r="AK955" s="54"/>
      <c r="AL955" s="57"/>
    </row>
    <row r="956" spans="2:38" ht="13">
      <c r="B956" s="45"/>
      <c r="F956" s="53"/>
      <c r="G956" s="54"/>
      <c r="J956" s="53"/>
      <c r="K956" s="54"/>
      <c r="N956" s="53"/>
      <c r="O956" s="54"/>
      <c r="P956" s="55"/>
      <c r="R956" s="53"/>
      <c r="S956" s="45"/>
      <c r="T956" s="45"/>
      <c r="U956" s="54"/>
      <c r="V956" s="54"/>
      <c r="Y956" s="53"/>
      <c r="AA956" s="54"/>
      <c r="AD956" s="53"/>
      <c r="AE956" s="54"/>
      <c r="AH956" s="53"/>
      <c r="AI956" s="54"/>
      <c r="AJ956" s="54"/>
      <c r="AK956" s="54"/>
      <c r="AL956" s="57"/>
    </row>
    <row r="957" spans="2:38" ht="13">
      <c r="B957" s="45"/>
      <c r="F957" s="53"/>
      <c r="G957" s="54"/>
      <c r="J957" s="53"/>
      <c r="K957" s="54"/>
      <c r="N957" s="53"/>
      <c r="O957" s="54"/>
      <c r="P957" s="55"/>
      <c r="R957" s="53"/>
      <c r="S957" s="45"/>
      <c r="T957" s="45"/>
      <c r="U957" s="54"/>
      <c r="V957" s="54"/>
      <c r="Y957" s="53"/>
      <c r="AA957" s="54"/>
      <c r="AD957" s="53"/>
      <c r="AE957" s="54"/>
      <c r="AH957" s="53"/>
      <c r="AI957" s="54"/>
      <c r="AJ957" s="54"/>
      <c r="AK957" s="54"/>
      <c r="AL957" s="57"/>
    </row>
    <row r="958" spans="2:38" ht="13">
      <c r="B958" s="45"/>
      <c r="F958" s="53"/>
      <c r="G958" s="54"/>
      <c r="J958" s="53"/>
      <c r="K958" s="54"/>
      <c r="N958" s="53"/>
      <c r="O958" s="54"/>
      <c r="P958" s="55"/>
      <c r="R958" s="53"/>
      <c r="S958" s="45"/>
      <c r="T958" s="45"/>
      <c r="U958" s="54"/>
      <c r="V958" s="54"/>
      <c r="Y958" s="53"/>
      <c r="AA958" s="54"/>
      <c r="AD958" s="53"/>
      <c r="AE958" s="54"/>
      <c r="AH958" s="53"/>
      <c r="AI958" s="54"/>
      <c r="AJ958" s="54"/>
      <c r="AK958" s="54"/>
      <c r="AL958" s="57"/>
    </row>
    <row r="959" spans="2:38" ht="13">
      <c r="B959" s="45"/>
      <c r="F959" s="53"/>
      <c r="G959" s="54"/>
      <c r="J959" s="53"/>
      <c r="K959" s="54"/>
      <c r="N959" s="53"/>
      <c r="O959" s="54"/>
      <c r="P959" s="55"/>
      <c r="R959" s="53"/>
      <c r="S959" s="45"/>
      <c r="T959" s="45"/>
      <c r="U959" s="54"/>
      <c r="V959" s="54"/>
      <c r="Y959" s="53"/>
      <c r="AA959" s="54"/>
      <c r="AD959" s="53"/>
      <c r="AE959" s="54"/>
      <c r="AH959" s="53"/>
      <c r="AI959" s="54"/>
      <c r="AJ959" s="54"/>
      <c r="AK959" s="54"/>
      <c r="AL959" s="57"/>
    </row>
    <row r="960" spans="2:38" ht="13">
      <c r="B960" s="45"/>
      <c r="F960" s="53"/>
      <c r="G960" s="54"/>
      <c r="J960" s="53"/>
      <c r="K960" s="54"/>
      <c r="N960" s="53"/>
      <c r="O960" s="54"/>
      <c r="P960" s="55"/>
      <c r="R960" s="53"/>
      <c r="S960" s="45"/>
      <c r="T960" s="45"/>
      <c r="U960" s="54"/>
      <c r="V960" s="54"/>
      <c r="Y960" s="53"/>
      <c r="AA960" s="54"/>
      <c r="AD960" s="53"/>
      <c r="AE960" s="54"/>
      <c r="AH960" s="53"/>
      <c r="AI960" s="54"/>
      <c r="AJ960" s="54"/>
      <c r="AK960" s="54"/>
      <c r="AL960" s="57"/>
    </row>
    <row r="961" spans="2:38" ht="13">
      <c r="B961" s="45"/>
      <c r="F961" s="53"/>
      <c r="G961" s="54"/>
      <c r="J961" s="53"/>
      <c r="K961" s="54"/>
      <c r="N961" s="53"/>
      <c r="O961" s="54"/>
      <c r="P961" s="55"/>
      <c r="R961" s="53"/>
      <c r="S961" s="45"/>
      <c r="T961" s="45"/>
      <c r="U961" s="54"/>
      <c r="V961" s="54"/>
      <c r="Y961" s="53"/>
      <c r="AA961" s="54"/>
      <c r="AD961" s="53"/>
      <c r="AE961" s="54"/>
      <c r="AH961" s="53"/>
      <c r="AI961" s="54"/>
      <c r="AJ961" s="54"/>
      <c r="AK961" s="54"/>
      <c r="AL961" s="57"/>
    </row>
    <row r="962" spans="2:38" ht="13">
      <c r="B962" s="45"/>
      <c r="F962" s="53"/>
      <c r="G962" s="54"/>
      <c r="J962" s="53"/>
      <c r="K962" s="54"/>
      <c r="N962" s="53"/>
      <c r="O962" s="54"/>
      <c r="P962" s="55"/>
      <c r="R962" s="53"/>
      <c r="S962" s="45"/>
      <c r="T962" s="45"/>
      <c r="U962" s="54"/>
      <c r="V962" s="54"/>
      <c r="Y962" s="53"/>
      <c r="AA962" s="54"/>
      <c r="AD962" s="53"/>
      <c r="AE962" s="54"/>
      <c r="AH962" s="53"/>
      <c r="AI962" s="54"/>
      <c r="AJ962" s="54"/>
      <c r="AK962" s="54"/>
      <c r="AL962" s="57"/>
    </row>
    <row r="963" spans="2:38" ht="13">
      <c r="B963" s="45"/>
      <c r="F963" s="53"/>
      <c r="G963" s="54"/>
      <c r="J963" s="53"/>
      <c r="K963" s="54"/>
      <c r="N963" s="53"/>
      <c r="O963" s="54"/>
      <c r="P963" s="55"/>
      <c r="R963" s="53"/>
      <c r="S963" s="45"/>
      <c r="T963" s="45"/>
      <c r="U963" s="54"/>
      <c r="V963" s="54"/>
      <c r="Y963" s="53"/>
      <c r="AA963" s="54"/>
      <c r="AD963" s="53"/>
      <c r="AE963" s="54"/>
      <c r="AH963" s="53"/>
      <c r="AI963" s="54"/>
      <c r="AJ963" s="54"/>
      <c r="AK963" s="54"/>
      <c r="AL963" s="57"/>
    </row>
    <row r="964" spans="2:38" ht="13">
      <c r="B964" s="45"/>
      <c r="F964" s="53"/>
      <c r="G964" s="54"/>
      <c r="J964" s="53"/>
      <c r="K964" s="54"/>
      <c r="N964" s="53"/>
      <c r="O964" s="54"/>
      <c r="P964" s="55"/>
      <c r="R964" s="53"/>
      <c r="S964" s="45"/>
      <c r="T964" s="45"/>
      <c r="U964" s="54"/>
      <c r="V964" s="54"/>
      <c r="Y964" s="53"/>
      <c r="AA964" s="54"/>
      <c r="AD964" s="53"/>
      <c r="AE964" s="54"/>
      <c r="AH964" s="53"/>
      <c r="AI964" s="54"/>
      <c r="AJ964" s="54"/>
      <c r="AK964" s="54"/>
      <c r="AL964" s="57"/>
    </row>
    <row r="965" spans="2:38" ht="13">
      <c r="B965" s="45"/>
      <c r="F965" s="53"/>
      <c r="G965" s="54"/>
      <c r="J965" s="53"/>
      <c r="K965" s="54"/>
      <c r="N965" s="53"/>
      <c r="O965" s="54"/>
      <c r="P965" s="55"/>
      <c r="R965" s="53"/>
      <c r="S965" s="45"/>
      <c r="T965" s="45"/>
      <c r="U965" s="54"/>
      <c r="V965" s="54"/>
      <c r="Y965" s="53"/>
      <c r="AA965" s="54"/>
      <c r="AD965" s="53"/>
      <c r="AE965" s="54"/>
      <c r="AH965" s="53"/>
      <c r="AI965" s="54"/>
      <c r="AJ965" s="54"/>
      <c r="AK965" s="54"/>
      <c r="AL965" s="57"/>
    </row>
    <row r="966" spans="2:38" ht="13">
      <c r="B966" s="45"/>
      <c r="F966" s="53"/>
      <c r="G966" s="54"/>
      <c r="J966" s="53"/>
      <c r="K966" s="54"/>
      <c r="N966" s="53"/>
      <c r="O966" s="54"/>
      <c r="P966" s="55"/>
      <c r="R966" s="53"/>
      <c r="S966" s="45"/>
      <c r="T966" s="45"/>
      <c r="U966" s="54"/>
      <c r="V966" s="54"/>
      <c r="Y966" s="53"/>
      <c r="AA966" s="54"/>
      <c r="AD966" s="53"/>
      <c r="AE966" s="54"/>
      <c r="AH966" s="53"/>
      <c r="AI966" s="54"/>
      <c r="AJ966" s="54"/>
      <c r="AK966" s="54"/>
      <c r="AL966" s="57"/>
    </row>
    <row r="967" spans="2:38" ht="13">
      <c r="B967" s="45"/>
      <c r="F967" s="53"/>
      <c r="G967" s="54"/>
      <c r="J967" s="53"/>
      <c r="K967" s="54"/>
      <c r="N967" s="53"/>
      <c r="O967" s="54"/>
      <c r="P967" s="55"/>
      <c r="R967" s="53"/>
      <c r="S967" s="45"/>
      <c r="T967" s="45"/>
      <c r="U967" s="54"/>
      <c r="V967" s="54"/>
      <c r="Y967" s="53"/>
      <c r="AA967" s="54"/>
      <c r="AD967" s="53"/>
      <c r="AE967" s="54"/>
      <c r="AH967" s="53"/>
      <c r="AI967" s="54"/>
      <c r="AJ967" s="54"/>
      <c r="AK967" s="54"/>
      <c r="AL967" s="57"/>
    </row>
    <row r="968" spans="2:38" ht="13">
      <c r="B968" s="45"/>
      <c r="F968" s="53"/>
      <c r="G968" s="54"/>
      <c r="J968" s="53"/>
      <c r="K968" s="54"/>
      <c r="N968" s="53"/>
      <c r="O968" s="54"/>
      <c r="P968" s="55"/>
      <c r="R968" s="53"/>
      <c r="S968" s="45"/>
      <c r="T968" s="45"/>
      <c r="U968" s="54"/>
      <c r="V968" s="54"/>
      <c r="Y968" s="53"/>
      <c r="AA968" s="54"/>
      <c r="AD968" s="53"/>
      <c r="AE968" s="54"/>
      <c r="AH968" s="53"/>
      <c r="AI968" s="54"/>
      <c r="AJ968" s="54"/>
      <c r="AK968" s="54"/>
      <c r="AL968" s="57"/>
    </row>
    <row r="969" spans="2:38" ht="13">
      <c r="B969" s="45"/>
      <c r="F969" s="53"/>
      <c r="G969" s="54"/>
      <c r="J969" s="53"/>
      <c r="K969" s="54"/>
      <c r="N969" s="53"/>
      <c r="O969" s="54"/>
      <c r="P969" s="55"/>
      <c r="R969" s="53"/>
      <c r="S969" s="45"/>
      <c r="T969" s="45"/>
      <c r="U969" s="54"/>
      <c r="V969" s="54"/>
      <c r="Y969" s="53"/>
      <c r="AA969" s="54"/>
      <c r="AD969" s="53"/>
      <c r="AE969" s="54"/>
      <c r="AH969" s="53"/>
      <c r="AI969" s="54"/>
      <c r="AJ969" s="54"/>
      <c r="AK969" s="54"/>
      <c r="AL969" s="57"/>
    </row>
    <row r="970" spans="2:38" ht="13">
      <c r="B970" s="45"/>
      <c r="F970" s="53"/>
      <c r="G970" s="54"/>
      <c r="J970" s="53"/>
      <c r="K970" s="54"/>
      <c r="N970" s="53"/>
      <c r="O970" s="54"/>
      <c r="P970" s="55"/>
      <c r="R970" s="53"/>
      <c r="S970" s="45"/>
      <c r="T970" s="45"/>
      <c r="U970" s="54"/>
      <c r="V970" s="54"/>
      <c r="Y970" s="53"/>
      <c r="AA970" s="54"/>
      <c r="AD970" s="53"/>
      <c r="AE970" s="54"/>
      <c r="AH970" s="53"/>
      <c r="AI970" s="54"/>
      <c r="AJ970" s="54"/>
      <c r="AK970" s="54"/>
      <c r="AL970" s="57"/>
    </row>
    <row r="971" spans="2:38" ht="13">
      <c r="B971" s="45"/>
      <c r="F971" s="53"/>
      <c r="G971" s="54"/>
      <c r="J971" s="53"/>
      <c r="K971" s="54"/>
      <c r="N971" s="53"/>
      <c r="O971" s="54"/>
      <c r="P971" s="55"/>
      <c r="R971" s="53"/>
      <c r="S971" s="45"/>
      <c r="T971" s="45"/>
      <c r="U971" s="54"/>
      <c r="V971" s="54"/>
      <c r="Y971" s="53"/>
      <c r="AA971" s="54"/>
      <c r="AD971" s="53"/>
      <c r="AE971" s="54"/>
      <c r="AH971" s="53"/>
      <c r="AI971" s="54"/>
      <c r="AJ971" s="54"/>
      <c r="AK971" s="54"/>
      <c r="AL971" s="57"/>
    </row>
    <row r="972" spans="2:38" ht="13">
      <c r="B972" s="45"/>
      <c r="F972" s="53"/>
      <c r="G972" s="54"/>
      <c r="J972" s="53"/>
      <c r="K972" s="54"/>
      <c r="N972" s="53"/>
      <c r="O972" s="54"/>
      <c r="P972" s="55"/>
      <c r="R972" s="53"/>
      <c r="S972" s="45"/>
      <c r="T972" s="45"/>
      <c r="U972" s="54"/>
      <c r="V972" s="54"/>
      <c r="Y972" s="53"/>
      <c r="AA972" s="54"/>
      <c r="AD972" s="53"/>
      <c r="AE972" s="54"/>
      <c r="AH972" s="53"/>
      <c r="AI972" s="54"/>
      <c r="AJ972" s="54"/>
      <c r="AK972" s="54"/>
      <c r="AL972" s="57"/>
    </row>
    <row r="973" spans="2:38" ht="13">
      <c r="B973" s="45"/>
      <c r="F973" s="53"/>
      <c r="G973" s="54"/>
      <c r="J973" s="53"/>
      <c r="K973" s="54"/>
      <c r="N973" s="53"/>
      <c r="O973" s="54"/>
      <c r="P973" s="55"/>
      <c r="R973" s="53"/>
      <c r="S973" s="45"/>
      <c r="T973" s="45"/>
      <c r="U973" s="54"/>
      <c r="V973" s="54"/>
      <c r="Y973" s="53"/>
      <c r="AA973" s="54"/>
      <c r="AD973" s="53"/>
      <c r="AE973" s="54"/>
      <c r="AH973" s="53"/>
      <c r="AI973" s="54"/>
      <c r="AJ973" s="54"/>
      <c r="AK973" s="54"/>
      <c r="AL973" s="57"/>
    </row>
    <row r="974" spans="2:38" ht="13">
      <c r="B974" s="45"/>
      <c r="F974" s="53"/>
      <c r="G974" s="54"/>
      <c r="J974" s="53"/>
      <c r="K974" s="54"/>
      <c r="N974" s="53"/>
      <c r="O974" s="54"/>
      <c r="P974" s="55"/>
      <c r="R974" s="53"/>
      <c r="S974" s="45"/>
      <c r="T974" s="45"/>
      <c r="U974" s="54"/>
      <c r="V974" s="54"/>
      <c r="Y974" s="53"/>
      <c r="AA974" s="54"/>
      <c r="AD974" s="53"/>
      <c r="AE974" s="54"/>
      <c r="AH974" s="53"/>
      <c r="AI974" s="54"/>
      <c r="AJ974" s="54"/>
      <c r="AK974" s="54"/>
      <c r="AL974" s="57"/>
    </row>
    <row r="975" spans="2:38" ht="13">
      <c r="B975" s="45"/>
      <c r="F975" s="53"/>
      <c r="G975" s="54"/>
      <c r="J975" s="53"/>
      <c r="K975" s="54"/>
      <c r="N975" s="53"/>
      <c r="O975" s="54"/>
      <c r="P975" s="55"/>
      <c r="R975" s="53"/>
      <c r="S975" s="45"/>
      <c r="T975" s="45"/>
      <c r="U975" s="54"/>
      <c r="V975" s="54"/>
      <c r="Y975" s="53"/>
      <c r="AA975" s="54"/>
      <c r="AD975" s="53"/>
      <c r="AE975" s="54"/>
      <c r="AH975" s="53"/>
      <c r="AI975" s="54"/>
      <c r="AJ975" s="54"/>
      <c r="AK975" s="54"/>
      <c r="AL975" s="57"/>
    </row>
    <row r="976" spans="2:38" ht="13">
      <c r="B976" s="45"/>
      <c r="F976" s="53"/>
      <c r="G976" s="54"/>
      <c r="J976" s="53"/>
      <c r="K976" s="54"/>
      <c r="N976" s="53"/>
      <c r="O976" s="54"/>
      <c r="P976" s="55"/>
      <c r="R976" s="53"/>
      <c r="S976" s="45"/>
      <c r="T976" s="45"/>
      <c r="U976" s="54"/>
      <c r="V976" s="54"/>
      <c r="Y976" s="53"/>
      <c r="AA976" s="54"/>
      <c r="AD976" s="53"/>
      <c r="AE976" s="54"/>
      <c r="AH976" s="53"/>
      <c r="AI976" s="54"/>
      <c r="AJ976" s="54"/>
      <c r="AK976" s="54"/>
      <c r="AL976" s="57"/>
    </row>
    <row r="977" spans="2:38" ht="13">
      <c r="B977" s="45"/>
      <c r="F977" s="53"/>
      <c r="G977" s="54"/>
      <c r="J977" s="53"/>
      <c r="K977" s="54"/>
      <c r="N977" s="53"/>
      <c r="O977" s="54"/>
      <c r="P977" s="55"/>
      <c r="R977" s="53"/>
      <c r="S977" s="45"/>
      <c r="T977" s="45"/>
      <c r="U977" s="54"/>
      <c r="V977" s="54"/>
      <c r="Y977" s="53"/>
      <c r="AA977" s="54"/>
      <c r="AD977" s="53"/>
      <c r="AE977" s="54"/>
      <c r="AH977" s="53"/>
      <c r="AI977" s="54"/>
      <c r="AJ977" s="54"/>
      <c r="AK977" s="54"/>
      <c r="AL977" s="57"/>
    </row>
    <row r="978" spans="2:38" ht="13">
      <c r="B978" s="45"/>
      <c r="F978" s="53"/>
      <c r="G978" s="54"/>
      <c r="J978" s="53"/>
      <c r="K978" s="54"/>
      <c r="N978" s="53"/>
      <c r="O978" s="54"/>
      <c r="P978" s="55"/>
      <c r="R978" s="53"/>
      <c r="S978" s="45"/>
      <c r="T978" s="45"/>
      <c r="U978" s="54"/>
      <c r="V978" s="54"/>
      <c r="Y978" s="53"/>
      <c r="AA978" s="54"/>
      <c r="AD978" s="53"/>
      <c r="AE978" s="54"/>
      <c r="AH978" s="53"/>
      <c r="AI978" s="54"/>
      <c r="AJ978" s="54"/>
      <c r="AK978" s="54"/>
      <c r="AL978" s="57"/>
    </row>
    <row r="979" spans="2:38" ht="13">
      <c r="B979" s="45"/>
      <c r="F979" s="53"/>
      <c r="G979" s="54"/>
      <c r="J979" s="53"/>
      <c r="K979" s="54"/>
      <c r="N979" s="53"/>
      <c r="O979" s="54"/>
      <c r="P979" s="55"/>
      <c r="R979" s="53"/>
      <c r="S979" s="45"/>
      <c r="T979" s="45"/>
      <c r="U979" s="54"/>
      <c r="V979" s="54"/>
      <c r="Y979" s="53"/>
      <c r="AA979" s="54"/>
      <c r="AD979" s="53"/>
      <c r="AE979" s="54"/>
      <c r="AH979" s="53"/>
      <c r="AI979" s="54"/>
      <c r="AJ979" s="54"/>
      <c r="AK979" s="54"/>
      <c r="AL979" s="57"/>
    </row>
    <row r="980" spans="2:38" ht="13">
      <c r="B980" s="45"/>
      <c r="F980" s="53"/>
      <c r="G980" s="54"/>
      <c r="J980" s="53"/>
      <c r="K980" s="54"/>
      <c r="N980" s="53"/>
      <c r="O980" s="54"/>
      <c r="P980" s="55"/>
      <c r="R980" s="53"/>
      <c r="S980" s="45"/>
      <c r="T980" s="45"/>
      <c r="U980" s="54"/>
      <c r="V980" s="54"/>
      <c r="Y980" s="53"/>
      <c r="AA980" s="54"/>
      <c r="AD980" s="53"/>
      <c r="AE980" s="54"/>
      <c r="AH980" s="53"/>
      <c r="AI980" s="54"/>
      <c r="AJ980" s="54"/>
      <c r="AK980" s="54"/>
      <c r="AL980" s="57"/>
    </row>
    <row r="981" spans="2:38" ht="13">
      <c r="B981" s="45"/>
      <c r="F981" s="53"/>
      <c r="G981" s="54"/>
      <c r="J981" s="53"/>
      <c r="K981" s="54"/>
      <c r="N981" s="53"/>
      <c r="O981" s="54"/>
      <c r="P981" s="55"/>
      <c r="R981" s="53"/>
      <c r="S981" s="45"/>
      <c r="T981" s="45"/>
      <c r="U981" s="54"/>
      <c r="V981" s="54"/>
      <c r="Y981" s="53"/>
      <c r="AA981" s="54"/>
      <c r="AD981" s="53"/>
      <c r="AE981" s="54"/>
      <c r="AH981" s="53"/>
      <c r="AI981" s="54"/>
      <c r="AJ981" s="54"/>
      <c r="AK981" s="54"/>
      <c r="AL981" s="57"/>
    </row>
    <row r="982" spans="2:38" ht="13">
      <c r="B982" s="45"/>
      <c r="F982" s="53"/>
      <c r="G982" s="54"/>
      <c r="J982" s="53"/>
      <c r="K982" s="54"/>
      <c r="N982" s="53"/>
      <c r="O982" s="54"/>
      <c r="P982" s="55"/>
      <c r="R982" s="53"/>
      <c r="S982" s="45"/>
      <c r="T982" s="45"/>
      <c r="U982" s="54"/>
      <c r="V982" s="54"/>
      <c r="Y982" s="53"/>
      <c r="AA982" s="54"/>
      <c r="AD982" s="53"/>
      <c r="AE982" s="54"/>
      <c r="AH982" s="53"/>
      <c r="AI982" s="54"/>
      <c r="AJ982" s="54"/>
      <c r="AK982" s="54"/>
      <c r="AL982" s="57"/>
    </row>
    <row r="983" spans="2:38" ht="13">
      <c r="B983" s="45"/>
      <c r="F983" s="53"/>
      <c r="G983" s="54"/>
      <c r="J983" s="53"/>
      <c r="K983" s="54"/>
      <c r="N983" s="53"/>
      <c r="O983" s="54"/>
      <c r="P983" s="55"/>
      <c r="R983" s="53"/>
      <c r="S983" s="45"/>
      <c r="T983" s="45"/>
      <c r="U983" s="54"/>
      <c r="V983" s="54"/>
      <c r="Y983" s="53"/>
      <c r="AA983" s="54"/>
      <c r="AD983" s="53"/>
      <c r="AE983" s="54"/>
      <c r="AH983" s="53"/>
      <c r="AI983" s="54"/>
      <c r="AJ983" s="54"/>
      <c r="AK983" s="54"/>
      <c r="AL983" s="57"/>
    </row>
    <row r="984" spans="2:38" ht="13">
      <c r="B984" s="45"/>
      <c r="F984" s="53"/>
      <c r="G984" s="54"/>
      <c r="J984" s="53"/>
      <c r="K984" s="54"/>
      <c r="N984" s="53"/>
      <c r="O984" s="54"/>
      <c r="P984" s="55"/>
      <c r="R984" s="53"/>
      <c r="S984" s="45"/>
      <c r="T984" s="45"/>
      <c r="U984" s="54"/>
      <c r="V984" s="54"/>
      <c r="Y984" s="53"/>
      <c r="AA984" s="54"/>
      <c r="AD984" s="53"/>
      <c r="AE984" s="54"/>
      <c r="AH984" s="53"/>
      <c r="AI984" s="54"/>
      <c r="AJ984" s="54"/>
      <c r="AK984" s="54"/>
      <c r="AL984" s="57"/>
    </row>
    <row r="985" spans="2:38" ht="13">
      <c r="B985" s="45"/>
      <c r="F985" s="53"/>
      <c r="G985" s="54"/>
      <c r="J985" s="53"/>
      <c r="K985" s="54"/>
      <c r="N985" s="53"/>
      <c r="O985" s="54"/>
      <c r="P985" s="55"/>
      <c r="R985" s="53"/>
      <c r="S985" s="45"/>
      <c r="T985" s="45"/>
      <c r="U985" s="54"/>
      <c r="V985" s="54"/>
      <c r="Y985" s="53"/>
      <c r="AA985" s="54"/>
      <c r="AD985" s="53"/>
      <c r="AE985" s="54"/>
      <c r="AH985" s="53"/>
      <c r="AI985" s="54"/>
      <c r="AJ985" s="54"/>
      <c r="AK985" s="54"/>
      <c r="AL985" s="57"/>
    </row>
    <row r="986" spans="2:38" ht="13">
      <c r="B986" s="45"/>
      <c r="F986" s="53"/>
      <c r="G986" s="54"/>
      <c r="J986" s="53"/>
      <c r="K986" s="54"/>
      <c r="N986" s="53"/>
      <c r="O986" s="54"/>
      <c r="P986" s="55"/>
      <c r="R986" s="53"/>
      <c r="S986" s="45"/>
      <c r="T986" s="45"/>
      <c r="U986" s="54"/>
      <c r="V986" s="54"/>
      <c r="Y986" s="53"/>
      <c r="AA986" s="54"/>
      <c r="AD986" s="53"/>
      <c r="AE986" s="54"/>
      <c r="AH986" s="53"/>
      <c r="AI986" s="54"/>
      <c r="AJ986" s="54"/>
      <c r="AK986" s="54"/>
      <c r="AL986" s="57"/>
    </row>
    <row r="987" spans="2:38" ht="13">
      <c r="B987" s="45"/>
      <c r="F987" s="53"/>
      <c r="G987" s="54"/>
      <c r="J987" s="53"/>
      <c r="K987" s="54"/>
      <c r="N987" s="53"/>
      <c r="O987" s="54"/>
      <c r="P987" s="55"/>
      <c r="R987" s="53"/>
      <c r="S987" s="45"/>
      <c r="T987" s="45"/>
      <c r="U987" s="54"/>
      <c r="V987" s="54"/>
      <c r="Y987" s="53"/>
      <c r="AA987" s="54"/>
      <c r="AD987" s="53"/>
      <c r="AE987" s="54"/>
      <c r="AH987" s="53"/>
      <c r="AI987" s="54"/>
      <c r="AJ987" s="54"/>
      <c r="AK987" s="54"/>
      <c r="AL987" s="57"/>
    </row>
    <row r="988" spans="2:38" ht="13">
      <c r="B988" s="45"/>
      <c r="F988" s="53"/>
      <c r="G988" s="54"/>
      <c r="J988" s="53"/>
      <c r="K988" s="54"/>
      <c r="N988" s="53"/>
      <c r="O988" s="54"/>
      <c r="P988" s="55"/>
      <c r="R988" s="53"/>
      <c r="S988" s="45"/>
      <c r="T988" s="45"/>
      <c r="U988" s="54"/>
      <c r="V988" s="54"/>
      <c r="Y988" s="53"/>
      <c r="AA988" s="54"/>
      <c r="AD988" s="53"/>
      <c r="AE988" s="54"/>
      <c r="AH988" s="53"/>
      <c r="AI988" s="54"/>
      <c r="AJ988" s="54"/>
      <c r="AK988" s="54"/>
      <c r="AL988" s="57"/>
    </row>
    <row r="989" spans="2:38" ht="13">
      <c r="B989" s="45"/>
      <c r="F989" s="53"/>
      <c r="G989" s="54"/>
      <c r="J989" s="53"/>
      <c r="K989" s="54"/>
      <c r="N989" s="53"/>
      <c r="O989" s="54"/>
      <c r="P989" s="55"/>
      <c r="R989" s="53"/>
      <c r="S989" s="45"/>
      <c r="T989" s="45"/>
      <c r="U989" s="54"/>
      <c r="V989" s="54"/>
      <c r="Y989" s="53"/>
      <c r="AA989" s="54"/>
      <c r="AD989" s="53"/>
      <c r="AE989" s="54"/>
      <c r="AH989" s="53"/>
      <c r="AI989" s="54"/>
      <c r="AJ989" s="54"/>
      <c r="AK989" s="54"/>
      <c r="AL989" s="57"/>
    </row>
    <row r="990" spans="2:38" ht="13">
      <c r="B990" s="45"/>
      <c r="F990" s="53"/>
      <c r="G990" s="54"/>
      <c r="J990" s="53"/>
      <c r="K990" s="54"/>
      <c r="N990" s="53"/>
      <c r="O990" s="54"/>
      <c r="P990" s="55"/>
      <c r="R990" s="53"/>
      <c r="S990" s="45"/>
      <c r="T990" s="45"/>
      <c r="U990" s="54"/>
      <c r="V990" s="54"/>
      <c r="Y990" s="53"/>
      <c r="AA990" s="54"/>
      <c r="AD990" s="53"/>
      <c r="AE990" s="54"/>
      <c r="AH990" s="53"/>
      <c r="AI990" s="54"/>
      <c r="AJ990" s="54"/>
      <c r="AK990" s="54"/>
      <c r="AL990" s="57"/>
    </row>
    <row r="991" spans="2:38" ht="13">
      <c r="B991" s="45"/>
      <c r="F991" s="53"/>
      <c r="G991" s="54"/>
      <c r="J991" s="53"/>
      <c r="K991" s="54"/>
      <c r="N991" s="53"/>
      <c r="O991" s="54"/>
      <c r="P991" s="55"/>
      <c r="R991" s="53"/>
      <c r="S991" s="45"/>
      <c r="T991" s="45"/>
      <c r="U991" s="54"/>
      <c r="V991" s="54"/>
      <c r="Y991" s="53"/>
      <c r="AA991" s="54"/>
      <c r="AD991" s="53"/>
      <c r="AE991" s="54"/>
      <c r="AH991" s="53"/>
      <c r="AI991" s="54"/>
      <c r="AJ991" s="54"/>
      <c r="AK991" s="54"/>
      <c r="AL991" s="57"/>
    </row>
    <row r="992" spans="2:38" ht="13">
      <c r="B992" s="45"/>
      <c r="F992" s="53"/>
      <c r="G992" s="54"/>
      <c r="J992" s="53"/>
      <c r="K992" s="54"/>
      <c r="N992" s="53"/>
      <c r="O992" s="54"/>
      <c r="P992" s="55"/>
      <c r="R992" s="53"/>
      <c r="S992" s="45"/>
      <c r="T992" s="45"/>
      <c r="U992" s="54"/>
      <c r="V992" s="54"/>
      <c r="Y992" s="53"/>
      <c r="AA992" s="54"/>
      <c r="AD992" s="53"/>
      <c r="AE992" s="54"/>
      <c r="AH992" s="53"/>
      <c r="AI992" s="54"/>
      <c r="AJ992" s="54"/>
      <c r="AK992" s="54"/>
      <c r="AL992" s="57"/>
    </row>
    <row r="993" spans="2:38" ht="13">
      <c r="B993" s="45"/>
      <c r="F993" s="53"/>
      <c r="G993" s="54"/>
      <c r="J993" s="53"/>
      <c r="K993" s="54"/>
      <c r="N993" s="53"/>
      <c r="O993" s="54"/>
      <c r="P993" s="55"/>
      <c r="R993" s="53"/>
      <c r="S993" s="45"/>
      <c r="T993" s="45"/>
      <c r="U993" s="54"/>
      <c r="V993" s="54"/>
      <c r="Y993" s="53"/>
      <c r="AA993" s="54"/>
      <c r="AD993" s="53"/>
      <c r="AE993" s="54"/>
      <c r="AH993" s="53"/>
      <c r="AI993" s="54"/>
      <c r="AJ993" s="54"/>
      <c r="AK993" s="54"/>
      <c r="AL993" s="57"/>
    </row>
    <row r="994" spans="2:38" ht="13">
      <c r="B994" s="45"/>
      <c r="F994" s="53"/>
      <c r="G994" s="54"/>
      <c r="J994" s="53"/>
      <c r="K994" s="54"/>
      <c r="N994" s="53"/>
      <c r="O994" s="54"/>
      <c r="P994" s="55"/>
      <c r="R994" s="53"/>
      <c r="S994" s="45"/>
      <c r="T994" s="45"/>
      <c r="U994" s="54"/>
      <c r="V994" s="54"/>
      <c r="Y994" s="53"/>
      <c r="AA994" s="54"/>
      <c r="AD994" s="53"/>
      <c r="AE994" s="54"/>
      <c r="AH994" s="53"/>
      <c r="AI994" s="54"/>
      <c r="AJ994" s="54"/>
      <c r="AK994" s="54"/>
      <c r="AL994" s="57"/>
    </row>
    <row r="995" spans="2:38" ht="13">
      <c r="B995" s="45"/>
      <c r="F995" s="53"/>
      <c r="G995" s="54"/>
      <c r="J995" s="53"/>
      <c r="K995" s="54"/>
      <c r="N995" s="53"/>
      <c r="O995" s="54"/>
      <c r="P995" s="55"/>
      <c r="R995" s="53"/>
      <c r="S995" s="45"/>
      <c r="T995" s="45"/>
      <c r="U995" s="54"/>
      <c r="V995" s="54"/>
      <c r="Y995" s="53"/>
      <c r="AA995" s="54"/>
      <c r="AD995" s="53"/>
      <c r="AE995" s="54"/>
      <c r="AH995" s="53"/>
      <c r="AI995" s="54"/>
      <c r="AJ995" s="54"/>
      <c r="AK995" s="54"/>
      <c r="AL995" s="57"/>
    </row>
    <row r="996" spans="2:38" ht="13">
      <c r="B996" s="45"/>
      <c r="F996" s="53"/>
      <c r="G996" s="54"/>
      <c r="J996" s="53"/>
      <c r="K996" s="54"/>
      <c r="N996" s="53"/>
      <c r="O996" s="54"/>
      <c r="P996" s="55"/>
      <c r="R996" s="53"/>
      <c r="S996" s="45"/>
      <c r="T996" s="45"/>
      <c r="U996" s="54"/>
      <c r="V996" s="54"/>
      <c r="Y996" s="53"/>
      <c r="AA996" s="54"/>
      <c r="AD996" s="53"/>
      <c r="AE996" s="54"/>
      <c r="AH996" s="53"/>
      <c r="AI996" s="54"/>
      <c r="AJ996" s="54"/>
      <c r="AK996" s="54"/>
      <c r="AL996" s="57"/>
    </row>
    <row r="997" spans="2:38" ht="13">
      <c r="B997" s="45"/>
      <c r="F997" s="53"/>
      <c r="G997" s="54"/>
      <c r="J997" s="53"/>
      <c r="K997" s="54"/>
      <c r="N997" s="53"/>
      <c r="O997" s="54"/>
      <c r="P997" s="55"/>
      <c r="R997" s="53"/>
      <c r="S997" s="45"/>
      <c r="T997" s="45"/>
      <c r="U997" s="54"/>
      <c r="V997" s="54"/>
      <c r="Y997" s="53"/>
      <c r="AA997" s="54"/>
      <c r="AD997" s="53"/>
      <c r="AE997" s="54"/>
      <c r="AH997" s="53"/>
      <c r="AI997" s="54"/>
      <c r="AJ997" s="54"/>
      <c r="AK997" s="54"/>
      <c r="AL997" s="57"/>
    </row>
    <row r="998" spans="2:38" ht="13">
      <c r="B998" s="45"/>
      <c r="F998" s="53"/>
      <c r="G998" s="54"/>
      <c r="J998" s="53"/>
      <c r="K998" s="54"/>
      <c r="N998" s="53"/>
      <c r="O998" s="54"/>
      <c r="P998" s="55"/>
      <c r="R998" s="53"/>
      <c r="S998" s="45"/>
      <c r="T998" s="45"/>
      <c r="U998" s="54"/>
      <c r="V998" s="54"/>
      <c r="Y998" s="53"/>
      <c r="AA998" s="54"/>
      <c r="AD998" s="53"/>
      <c r="AE998" s="54"/>
      <c r="AH998" s="53"/>
      <c r="AI998" s="54"/>
      <c r="AJ998" s="54"/>
      <c r="AK998" s="54"/>
      <c r="AL998" s="57"/>
    </row>
    <row r="999" spans="2:38" ht="13">
      <c r="B999" s="45"/>
      <c r="F999" s="53"/>
      <c r="G999" s="54"/>
      <c r="J999" s="53"/>
      <c r="K999" s="54"/>
      <c r="N999" s="53"/>
      <c r="O999" s="54"/>
      <c r="P999" s="55"/>
      <c r="R999" s="53"/>
      <c r="S999" s="45"/>
      <c r="T999" s="45"/>
      <c r="U999" s="54"/>
      <c r="V999" s="54"/>
      <c r="Y999" s="53"/>
      <c r="AA999" s="54"/>
      <c r="AD999" s="53"/>
      <c r="AE999" s="54"/>
      <c r="AH999" s="53"/>
      <c r="AI999" s="54"/>
      <c r="AJ999" s="54"/>
      <c r="AK999" s="54"/>
      <c r="AL999" s="57"/>
    </row>
    <row r="1000" spans="2:38" ht="13">
      <c r="B1000" s="45"/>
      <c r="F1000" s="53"/>
      <c r="G1000" s="54"/>
      <c r="J1000" s="53"/>
      <c r="K1000" s="54"/>
      <c r="N1000" s="53"/>
      <c r="O1000" s="54"/>
      <c r="P1000" s="55"/>
      <c r="R1000" s="53"/>
      <c r="S1000" s="45"/>
      <c r="T1000" s="45"/>
      <c r="U1000" s="54"/>
      <c r="V1000" s="54"/>
      <c r="Y1000" s="53"/>
      <c r="AA1000" s="54"/>
      <c r="AD1000" s="53"/>
      <c r="AE1000" s="54"/>
      <c r="AH1000" s="53"/>
      <c r="AI1000" s="54"/>
      <c r="AJ1000" s="54"/>
      <c r="AK1000" s="54"/>
      <c r="AL1000" s="5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O1000"/>
  <sheetViews>
    <sheetView workbookViewId="0">
      <pane xSplit="1" ySplit="1" topLeftCell="M22" activePane="bottomRight" state="frozen"/>
      <selection activeCell="K67" sqref="K67"/>
      <selection pane="topRight" activeCell="K67" sqref="K67"/>
      <selection pane="bottomLeft" activeCell="K67" sqref="K67"/>
      <selection pane="bottomRight" activeCell="L608" sqref="L608"/>
    </sheetView>
  </sheetViews>
  <sheetFormatPr baseColWidth="10" defaultColWidth="12.6640625" defaultRowHeight="15.75" customHeight="1"/>
  <cols>
    <col min="1" max="1" width="39.33203125" customWidth="1"/>
    <col min="2" max="2" width="22.6640625" customWidth="1"/>
    <col min="3" max="3" width="12.5" customWidth="1"/>
    <col min="4" max="4" width="19.1640625" customWidth="1"/>
    <col min="5" max="5" width="16.5" customWidth="1"/>
    <col min="6" max="6" width="15.1640625" customWidth="1"/>
    <col min="7" max="8" width="22.6640625" customWidth="1"/>
    <col min="9" max="10" width="12.83203125" customWidth="1"/>
    <col min="11" max="11" width="5.6640625" customWidth="1"/>
    <col min="12" max="12" width="5.83203125" customWidth="1"/>
    <col min="13" max="13" width="19.1640625" customWidth="1"/>
    <col min="14" max="14" width="12.6640625" hidden="1"/>
    <col min="15" max="15" width="12.33203125" customWidth="1"/>
    <col min="16" max="16" width="5.1640625" customWidth="1"/>
    <col min="17" max="17" width="5.83203125" customWidth="1"/>
    <col min="18" max="18" width="14.1640625" customWidth="1"/>
    <col min="19" max="19" width="12.1640625" customWidth="1"/>
    <col min="20" max="21" width="7.83203125" customWidth="1"/>
    <col min="22" max="22" width="18.1640625" customWidth="1"/>
    <col min="23" max="23" width="12.1640625" customWidth="1"/>
    <col min="24" max="24" width="7.1640625" customWidth="1"/>
    <col min="25" max="25" width="7.83203125" customWidth="1"/>
    <col min="26" max="26" width="17.1640625" customWidth="1"/>
    <col min="32" max="32" width="35.83203125" hidden="1" customWidth="1"/>
  </cols>
  <sheetData>
    <row r="1" spans="1:40" ht="17">
      <c r="A1" s="1" t="s">
        <v>126</v>
      </c>
      <c r="B1" s="2" t="s">
        <v>1</v>
      </c>
      <c r="C1" s="1" t="s">
        <v>2</v>
      </c>
      <c r="D1" s="1" t="s">
        <v>3</v>
      </c>
      <c r="E1" s="1" t="s">
        <v>4</v>
      </c>
      <c r="F1" s="51" t="s">
        <v>5</v>
      </c>
      <c r="G1" s="2" t="s">
        <v>111</v>
      </c>
      <c r="H1" s="2" t="s">
        <v>112</v>
      </c>
      <c r="I1" s="1" t="s">
        <v>572</v>
      </c>
      <c r="J1" s="1" t="s">
        <v>113</v>
      </c>
      <c r="K1" s="1" t="s">
        <v>114</v>
      </c>
      <c r="L1" s="1" t="s">
        <v>115</v>
      </c>
      <c r="M1" s="51" t="s">
        <v>116</v>
      </c>
      <c r="N1" s="3"/>
      <c r="O1" s="1" t="s">
        <v>99</v>
      </c>
      <c r="P1" s="1" t="s">
        <v>100</v>
      </c>
      <c r="Q1" s="1" t="s">
        <v>101</v>
      </c>
      <c r="R1" s="51" t="s">
        <v>102</v>
      </c>
      <c r="S1" s="1" t="s">
        <v>103</v>
      </c>
      <c r="T1" s="1" t="s">
        <v>104</v>
      </c>
      <c r="U1" s="1" t="s">
        <v>105</v>
      </c>
      <c r="V1" s="51" t="s">
        <v>106</v>
      </c>
      <c r="W1" s="1" t="s">
        <v>107</v>
      </c>
      <c r="X1" s="52" t="s">
        <v>108</v>
      </c>
      <c r="Y1" s="1" t="s">
        <v>109</v>
      </c>
      <c r="Z1" s="1" t="s">
        <v>110</v>
      </c>
      <c r="AD1" s="4"/>
      <c r="AE1" s="4"/>
      <c r="AF1" s="4"/>
      <c r="AG1" s="4"/>
      <c r="AH1" s="4"/>
      <c r="AJ1" s="4"/>
      <c r="AN1" s="4"/>
    </row>
    <row r="2" spans="1:40" ht="14" hidden="1">
      <c r="A2" s="4" t="s">
        <v>6</v>
      </c>
      <c r="B2" s="5" t="s">
        <v>7</v>
      </c>
      <c r="C2" s="4" t="s">
        <v>8</v>
      </c>
      <c r="F2" s="53"/>
      <c r="G2" s="5"/>
      <c r="H2" s="5"/>
      <c r="I2" s="33"/>
      <c r="J2" s="33"/>
      <c r="K2" s="4"/>
      <c r="L2" s="4"/>
      <c r="M2" s="56"/>
      <c r="N2" s="6"/>
      <c r="O2" s="54"/>
      <c r="R2" s="53"/>
      <c r="S2" s="54"/>
      <c r="V2" s="53"/>
      <c r="W2" s="54"/>
      <c r="X2" s="54"/>
      <c r="Y2" s="54"/>
      <c r="Z2" s="57"/>
      <c r="AF2" s="4"/>
    </row>
    <row r="3" spans="1:40" ht="14" hidden="1">
      <c r="A3" s="4" t="s">
        <v>9</v>
      </c>
      <c r="B3" s="5" t="s">
        <v>7</v>
      </c>
      <c r="C3" s="4" t="s">
        <v>10</v>
      </c>
      <c r="F3" s="53"/>
      <c r="G3" s="5"/>
      <c r="H3" s="5"/>
      <c r="I3" s="33"/>
      <c r="J3" s="33"/>
      <c r="K3" s="4"/>
      <c r="L3" s="4"/>
      <c r="M3" s="56"/>
      <c r="N3" s="7"/>
      <c r="O3" s="54"/>
      <c r="R3" s="53"/>
      <c r="S3" s="54"/>
      <c r="V3" s="53"/>
      <c r="W3" s="54"/>
      <c r="X3" s="54"/>
      <c r="Y3" s="54"/>
      <c r="Z3" s="57"/>
      <c r="AF3" s="4"/>
    </row>
    <row r="4" spans="1:40" ht="14" hidden="1">
      <c r="A4" s="4" t="s">
        <v>11</v>
      </c>
      <c r="B4" s="5" t="s">
        <v>7</v>
      </c>
      <c r="C4" s="4" t="s">
        <v>10</v>
      </c>
      <c r="F4" s="53"/>
      <c r="G4" s="5"/>
      <c r="H4" s="5"/>
      <c r="I4" s="33"/>
      <c r="J4" s="33"/>
      <c r="K4" s="4"/>
      <c r="L4" s="4"/>
      <c r="M4" s="56"/>
      <c r="N4" s="7"/>
      <c r="O4" s="54"/>
      <c r="R4" s="53"/>
      <c r="S4" s="54"/>
      <c r="V4" s="53"/>
      <c r="W4" s="54"/>
      <c r="X4" s="54"/>
      <c r="Y4" s="54"/>
      <c r="Z4" s="57"/>
      <c r="AF4" s="4"/>
    </row>
    <row r="5" spans="1:40" ht="14" hidden="1">
      <c r="A5" s="4" t="s">
        <v>12</v>
      </c>
      <c r="B5" s="5" t="s">
        <v>7</v>
      </c>
      <c r="C5" s="4" t="s">
        <v>10</v>
      </c>
      <c r="F5" s="53"/>
      <c r="G5" s="5"/>
      <c r="H5" s="5"/>
      <c r="I5" s="33"/>
      <c r="J5" s="33"/>
      <c r="K5" s="4"/>
      <c r="L5" s="4"/>
      <c r="M5" s="56"/>
      <c r="N5" s="7"/>
      <c r="O5" s="54"/>
      <c r="R5" s="53"/>
      <c r="S5" s="54"/>
      <c r="V5" s="53"/>
      <c r="W5" s="54"/>
      <c r="X5" s="54"/>
      <c r="Y5" s="54"/>
      <c r="Z5" s="57"/>
      <c r="AF5" s="4"/>
    </row>
    <row r="6" spans="1:40" ht="14" hidden="1">
      <c r="A6" s="4" t="s">
        <v>13</v>
      </c>
      <c r="B6" s="5" t="s">
        <v>7</v>
      </c>
      <c r="C6" s="4" t="s">
        <v>10</v>
      </c>
      <c r="F6" s="53"/>
      <c r="G6" s="5"/>
      <c r="H6" s="5"/>
      <c r="I6" s="33"/>
      <c r="J6" s="33"/>
      <c r="K6" s="4"/>
      <c r="L6" s="4"/>
      <c r="M6" s="56"/>
      <c r="N6" s="7"/>
      <c r="O6" s="54"/>
      <c r="R6" s="53"/>
      <c r="S6" s="54"/>
      <c r="V6" s="53"/>
      <c r="W6" s="54"/>
      <c r="X6" s="54"/>
      <c r="Y6" s="54"/>
      <c r="Z6" s="57"/>
      <c r="AF6" s="4"/>
    </row>
    <row r="7" spans="1:40" ht="14" hidden="1">
      <c r="A7" s="4" t="s">
        <v>14</v>
      </c>
      <c r="B7" s="5" t="s">
        <v>15</v>
      </c>
      <c r="C7" s="4" t="s">
        <v>16</v>
      </c>
      <c r="F7" s="53"/>
      <c r="G7" s="5"/>
      <c r="H7" s="5"/>
      <c r="I7" s="33"/>
      <c r="J7" s="33"/>
      <c r="K7" s="4"/>
      <c r="L7" s="4"/>
      <c r="M7" s="56"/>
      <c r="N7" s="7"/>
      <c r="O7" s="54"/>
      <c r="R7" s="53"/>
      <c r="S7" s="54"/>
      <c r="V7" s="53"/>
      <c r="W7" s="54"/>
      <c r="X7" s="54"/>
      <c r="Y7" s="54"/>
      <c r="Z7" s="57"/>
      <c r="AF7" s="4"/>
    </row>
    <row r="8" spans="1:40" ht="14" hidden="1">
      <c r="A8" s="4" t="s">
        <v>17</v>
      </c>
      <c r="B8" s="5" t="s">
        <v>15</v>
      </c>
      <c r="C8" s="4" t="s">
        <v>18</v>
      </c>
      <c r="F8" s="53"/>
      <c r="G8" s="5"/>
      <c r="H8" s="5"/>
      <c r="I8" s="33"/>
      <c r="J8" s="33"/>
      <c r="K8" s="4"/>
      <c r="L8" s="4"/>
      <c r="M8" s="56"/>
      <c r="N8" s="7"/>
      <c r="O8" s="54"/>
      <c r="R8" s="53"/>
      <c r="S8" s="54"/>
      <c r="V8" s="53"/>
      <c r="W8" s="54"/>
      <c r="X8" s="54"/>
      <c r="Y8" s="54"/>
      <c r="Z8" s="57"/>
      <c r="AF8" s="4"/>
    </row>
    <row r="9" spans="1:40" ht="14" hidden="1">
      <c r="A9" s="4" t="s">
        <v>19</v>
      </c>
      <c r="B9" s="5" t="s">
        <v>15</v>
      </c>
      <c r="C9" s="4" t="s">
        <v>18</v>
      </c>
      <c r="F9" s="53"/>
      <c r="G9" s="5"/>
      <c r="H9" s="5"/>
      <c r="I9" s="33"/>
      <c r="J9" s="33"/>
      <c r="K9" s="4"/>
      <c r="L9" s="4"/>
      <c r="M9" s="56"/>
      <c r="N9" s="7"/>
      <c r="O9" s="54"/>
      <c r="R9" s="53"/>
      <c r="S9" s="54"/>
      <c r="V9" s="53"/>
      <c r="W9" s="54"/>
      <c r="X9" s="54"/>
      <c r="Y9" s="54"/>
      <c r="Z9" s="57"/>
      <c r="AF9" s="4"/>
    </row>
    <row r="10" spans="1:40" ht="14" hidden="1">
      <c r="A10" s="4" t="s">
        <v>20</v>
      </c>
      <c r="B10" s="5" t="s">
        <v>15</v>
      </c>
      <c r="C10" s="4" t="s">
        <v>16</v>
      </c>
      <c r="F10" s="53"/>
      <c r="G10" s="5"/>
      <c r="H10" s="5"/>
      <c r="I10" s="33"/>
      <c r="J10" s="33"/>
      <c r="K10" s="4"/>
      <c r="L10" s="4"/>
      <c r="M10" s="56"/>
      <c r="N10" s="7"/>
      <c r="O10" s="54"/>
      <c r="R10" s="53"/>
      <c r="S10" s="54"/>
      <c r="V10" s="53"/>
      <c r="W10" s="54"/>
      <c r="X10" s="54"/>
      <c r="Y10" s="54"/>
      <c r="Z10" s="57"/>
      <c r="AF10" s="4"/>
    </row>
    <row r="11" spans="1:40" ht="14" hidden="1">
      <c r="A11" s="4" t="s">
        <v>21</v>
      </c>
      <c r="B11" s="5" t="s">
        <v>15</v>
      </c>
      <c r="C11" s="4" t="s">
        <v>16</v>
      </c>
      <c r="F11" s="53"/>
      <c r="G11" s="5"/>
      <c r="H11" s="5"/>
      <c r="I11" s="33"/>
      <c r="J11" s="33"/>
      <c r="K11" s="4"/>
      <c r="L11" s="4"/>
      <c r="M11" s="56"/>
      <c r="N11" s="7"/>
      <c r="O11" s="54"/>
      <c r="R11" s="53"/>
      <c r="S11" s="54"/>
      <c r="V11" s="53"/>
      <c r="W11" s="54"/>
      <c r="X11" s="54"/>
      <c r="Y11" s="54"/>
      <c r="Z11" s="57"/>
      <c r="AF11" s="4"/>
    </row>
    <row r="12" spans="1:40" ht="14" hidden="1">
      <c r="A12" s="4" t="s">
        <v>22</v>
      </c>
      <c r="B12" s="5" t="s">
        <v>15</v>
      </c>
      <c r="C12" s="4" t="s">
        <v>23</v>
      </c>
      <c r="F12" s="53"/>
      <c r="G12" s="5"/>
      <c r="H12" s="5"/>
      <c r="I12" s="33"/>
      <c r="J12" s="33"/>
      <c r="K12" s="4"/>
      <c r="L12" s="4"/>
      <c r="M12" s="56"/>
      <c r="N12" s="6"/>
      <c r="O12" s="54"/>
      <c r="R12" s="53"/>
      <c r="S12" s="54"/>
      <c r="V12" s="53"/>
      <c r="W12" s="54"/>
      <c r="X12" s="54"/>
      <c r="Y12" s="54"/>
      <c r="Z12" s="57"/>
      <c r="AF12" s="4"/>
    </row>
    <row r="13" spans="1:40" ht="14" hidden="1">
      <c r="A13" s="4" t="s">
        <v>24</v>
      </c>
      <c r="B13" s="5" t="s">
        <v>25</v>
      </c>
      <c r="C13" s="4" t="s">
        <v>26</v>
      </c>
      <c r="F13" s="53"/>
      <c r="G13" s="5"/>
      <c r="H13" s="5"/>
      <c r="I13" s="33"/>
      <c r="J13" s="33"/>
      <c r="K13" s="4"/>
      <c r="L13" s="4"/>
      <c r="M13" s="56"/>
      <c r="N13" s="6"/>
      <c r="O13" s="54"/>
      <c r="R13" s="53"/>
      <c r="S13" s="54"/>
      <c r="V13" s="53"/>
      <c r="W13" s="54"/>
      <c r="X13" s="54"/>
      <c r="Y13" s="54"/>
      <c r="Z13" s="57"/>
      <c r="AF13" s="4"/>
    </row>
    <row r="14" spans="1:40" ht="14" hidden="1">
      <c r="A14" s="4" t="s">
        <v>27</v>
      </c>
      <c r="B14" s="5" t="s">
        <v>25</v>
      </c>
      <c r="C14" s="4" t="s">
        <v>23</v>
      </c>
      <c r="F14" s="53"/>
      <c r="G14" s="5"/>
      <c r="H14" s="5"/>
      <c r="I14" s="33"/>
      <c r="J14" s="33"/>
      <c r="K14" s="4"/>
      <c r="L14" s="4"/>
      <c r="M14" s="56"/>
      <c r="N14" s="6"/>
      <c r="O14" s="54"/>
      <c r="R14" s="53"/>
      <c r="S14" s="54"/>
      <c r="V14" s="53"/>
      <c r="W14" s="54"/>
      <c r="X14" s="54"/>
      <c r="Y14" s="54"/>
      <c r="Z14" s="57"/>
      <c r="AF14" s="4"/>
    </row>
    <row r="15" spans="1:40" ht="14" hidden="1">
      <c r="A15" s="4" t="s">
        <v>28</v>
      </c>
      <c r="B15" s="5" t="s">
        <v>25</v>
      </c>
      <c r="C15" s="4" t="s">
        <v>29</v>
      </c>
      <c r="F15" s="53"/>
      <c r="G15" s="5"/>
      <c r="H15" s="5"/>
      <c r="I15" s="33"/>
      <c r="J15" s="33"/>
      <c r="K15" s="4"/>
      <c r="L15" s="4"/>
      <c r="M15" s="56"/>
      <c r="N15" s="6"/>
      <c r="O15" s="54"/>
      <c r="R15" s="53"/>
      <c r="S15" s="54"/>
      <c r="V15" s="53"/>
      <c r="W15" s="54"/>
      <c r="X15" s="54"/>
      <c r="Y15" s="54"/>
      <c r="Z15" s="57"/>
      <c r="AF15" s="4"/>
    </row>
    <row r="16" spans="1:40" ht="14" hidden="1">
      <c r="A16" s="4" t="s">
        <v>30</v>
      </c>
      <c r="B16" s="5" t="s">
        <v>25</v>
      </c>
      <c r="C16" s="4" t="s">
        <v>23</v>
      </c>
      <c r="F16" s="53"/>
      <c r="G16" s="5"/>
      <c r="H16" s="5"/>
      <c r="I16" s="33"/>
      <c r="J16" s="33"/>
      <c r="K16" s="4"/>
      <c r="L16" s="4"/>
      <c r="M16" s="56"/>
      <c r="N16" s="6"/>
      <c r="O16" s="54"/>
      <c r="R16" s="53"/>
      <c r="S16" s="54"/>
      <c r="V16" s="53"/>
      <c r="W16" s="54"/>
      <c r="X16" s="54"/>
      <c r="Y16" s="54"/>
      <c r="Z16" s="57"/>
      <c r="AF16" s="4"/>
    </row>
    <row r="17" spans="1:41" ht="14" hidden="1">
      <c r="A17" s="4" t="s">
        <v>31</v>
      </c>
      <c r="B17" s="5" t="s">
        <v>25</v>
      </c>
      <c r="C17" s="4" t="s">
        <v>23</v>
      </c>
      <c r="F17" s="53"/>
      <c r="G17" s="5"/>
      <c r="H17" s="5"/>
      <c r="I17" s="33"/>
      <c r="J17" s="33"/>
      <c r="K17" s="4"/>
      <c r="L17" s="4"/>
      <c r="M17" s="56"/>
      <c r="N17" s="6"/>
      <c r="O17" s="54"/>
      <c r="R17" s="53"/>
      <c r="S17" s="54"/>
      <c r="V17" s="53"/>
      <c r="W17" s="54"/>
      <c r="X17" s="54"/>
      <c r="Y17" s="54"/>
      <c r="Z17" s="57"/>
      <c r="AF17" s="4"/>
    </row>
    <row r="18" spans="1:41" ht="14" hidden="1">
      <c r="A18" s="4" t="s">
        <v>32</v>
      </c>
      <c r="B18" s="5" t="s">
        <v>25</v>
      </c>
      <c r="C18" s="4" t="s">
        <v>33</v>
      </c>
      <c r="F18" s="53"/>
      <c r="G18" s="5"/>
      <c r="H18" s="5"/>
      <c r="I18" s="33"/>
      <c r="J18" s="33"/>
      <c r="K18" s="4"/>
      <c r="L18" s="4"/>
      <c r="M18" s="56"/>
      <c r="N18" s="7"/>
      <c r="O18" s="54"/>
      <c r="R18" s="53"/>
      <c r="S18" s="54"/>
      <c r="V18" s="53"/>
      <c r="W18" s="54"/>
      <c r="X18" s="54"/>
      <c r="Y18" s="54"/>
      <c r="Z18" s="57"/>
      <c r="AF18" s="4"/>
    </row>
    <row r="19" spans="1:41" ht="14" hidden="1">
      <c r="A19" s="4" t="s">
        <v>34</v>
      </c>
      <c r="B19" s="5" t="s">
        <v>25</v>
      </c>
      <c r="C19" s="4" t="s">
        <v>23</v>
      </c>
      <c r="F19" s="53"/>
      <c r="G19" s="5"/>
      <c r="H19" s="5"/>
      <c r="I19" s="33"/>
      <c r="J19" s="33"/>
      <c r="K19" s="4"/>
      <c r="L19" s="4"/>
      <c r="M19" s="56"/>
      <c r="N19" s="6"/>
      <c r="O19" s="54"/>
      <c r="R19" s="53"/>
      <c r="S19" s="54"/>
      <c r="V19" s="53"/>
      <c r="W19" s="54"/>
      <c r="X19" s="54"/>
      <c r="Y19" s="54"/>
      <c r="Z19" s="57"/>
      <c r="AF19" s="4"/>
    </row>
    <row r="20" spans="1:41" ht="14" hidden="1">
      <c r="A20" s="4" t="s">
        <v>35</v>
      </c>
      <c r="B20" s="5" t="s">
        <v>25</v>
      </c>
      <c r="C20" s="4" t="s">
        <v>23</v>
      </c>
      <c r="F20" s="53"/>
      <c r="G20" s="5"/>
      <c r="H20" s="5"/>
      <c r="I20" s="33"/>
      <c r="J20" s="33"/>
      <c r="K20" s="4"/>
      <c r="L20" s="4"/>
      <c r="M20" s="56"/>
      <c r="N20" s="6"/>
      <c r="O20" s="54"/>
      <c r="R20" s="53"/>
      <c r="S20" s="54"/>
      <c r="V20" s="53"/>
      <c r="W20" s="54"/>
      <c r="X20" s="54"/>
      <c r="Y20" s="54"/>
      <c r="Z20" s="57"/>
      <c r="AF20" s="4"/>
    </row>
    <row r="21" spans="1:41" ht="14" hidden="1">
      <c r="A21" s="4" t="s">
        <v>36</v>
      </c>
      <c r="B21" s="5" t="s">
        <v>25</v>
      </c>
      <c r="C21" s="4" t="s">
        <v>23</v>
      </c>
      <c r="F21" s="53"/>
      <c r="G21" s="5"/>
      <c r="H21" s="5"/>
      <c r="I21" s="33"/>
      <c r="J21" s="33"/>
      <c r="K21" s="4"/>
      <c r="L21" s="4"/>
      <c r="M21" s="56"/>
      <c r="N21" s="6"/>
      <c r="O21" s="54"/>
      <c r="R21" s="53"/>
      <c r="S21" s="54"/>
      <c r="V21" s="53"/>
      <c r="W21" s="54"/>
      <c r="X21" s="54"/>
      <c r="Y21" s="54"/>
      <c r="Z21" s="57"/>
      <c r="AF21" s="4"/>
    </row>
    <row r="22" spans="1:41" ht="14">
      <c r="A22" s="8" t="s">
        <v>37</v>
      </c>
      <c r="B22" s="5" t="s">
        <v>38</v>
      </c>
      <c r="C22" s="9" t="s">
        <v>39</v>
      </c>
      <c r="D22" s="4" t="s">
        <v>40</v>
      </c>
      <c r="E22" s="11" t="s">
        <v>41</v>
      </c>
      <c r="F22" s="58" t="s">
        <v>42</v>
      </c>
      <c r="G22" s="5" t="s">
        <v>123</v>
      </c>
      <c r="H22" s="5" t="s">
        <v>121</v>
      </c>
      <c r="I22" s="33">
        <v>1</v>
      </c>
      <c r="J22" s="63">
        <v>0</v>
      </c>
      <c r="K22" s="9">
        <v>0</v>
      </c>
      <c r="L22" s="9">
        <f t="shared" ref="L22:L43" si="0">K22/I22</f>
        <v>0</v>
      </c>
      <c r="M22" s="64" t="s">
        <v>124</v>
      </c>
      <c r="N22" s="10"/>
      <c r="O22" s="33">
        <v>0</v>
      </c>
      <c r="P22" s="4">
        <v>0</v>
      </c>
      <c r="Q22" s="65">
        <f t="shared" ref="Q22:Q43" si="1">P22/I22</f>
        <v>0</v>
      </c>
      <c r="R22" s="56" t="s">
        <v>120</v>
      </c>
      <c r="S22" s="59">
        <v>1</v>
      </c>
      <c r="T22" s="60">
        <v>1</v>
      </c>
      <c r="U22" s="60">
        <f t="shared" ref="U22:U43" si="2">T22/I22</f>
        <v>1</v>
      </c>
      <c r="V22" s="61" t="s">
        <v>121</v>
      </c>
      <c r="W22" s="62">
        <v>0</v>
      </c>
      <c r="X22" s="12">
        <v>0</v>
      </c>
      <c r="Y22" s="12">
        <f t="shared" ref="Y22:Y43" si="3">X22/I22</f>
        <v>0</v>
      </c>
      <c r="Z22" s="58" t="s">
        <v>120</v>
      </c>
      <c r="AA22" s="4" t="s">
        <v>125</v>
      </c>
      <c r="AC22" s="4" t="s">
        <v>126</v>
      </c>
      <c r="AD22" s="65"/>
      <c r="AE22" s="65"/>
      <c r="AF22" s="8"/>
      <c r="AG22" s="65"/>
      <c r="AH22" s="65"/>
      <c r="AI22" s="4"/>
      <c r="AJ22" s="65"/>
      <c r="AN22" s="65"/>
      <c r="AO22" s="65"/>
    </row>
    <row r="23" spans="1:41" ht="14">
      <c r="A23" s="8" t="s">
        <v>43</v>
      </c>
      <c r="B23" s="5" t="s">
        <v>44</v>
      </c>
      <c r="C23" s="14" t="s">
        <v>45</v>
      </c>
      <c r="D23" s="15" t="s">
        <v>46</v>
      </c>
      <c r="E23" s="16" t="s">
        <v>47</v>
      </c>
      <c r="F23" s="66" t="s">
        <v>48</v>
      </c>
      <c r="G23" s="5" t="s">
        <v>130</v>
      </c>
      <c r="H23" s="5" t="s">
        <v>131</v>
      </c>
      <c r="I23" s="33">
        <v>1</v>
      </c>
      <c r="J23" s="73">
        <v>0</v>
      </c>
      <c r="K23" s="14">
        <v>0</v>
      </c>
      <c r="L23" s="9">
        <f t="shared" si="0"/>
        <v>0</v>
      </c>
      <c r="M23" s="74" t="s">
        <v>132</v>
      </c>
      <c r="N23" s="7"/>
      <c r="O23" s="67">
        <v>1</v>
      </c>
      <c r="P23" s="15">
        <v>1</v>
      </c>
      <c r="Q23" s="65">
        <f t="shared" si="1"/>
        <v>1</v>
      </c>
      <c r="R23" s="68" t="s">
        <v>127</v>
      </c>
      <c r="S23" s="69">
        <v>0</v>
      </c>
      <c r="T23" s="70">
        <v>0</v>
      </c>
      <c r="U23" s="70">
        <f t="shared" si="2"/>
        <v>0</v>
      </c>
      <c r="V23" s="71" t="s">
        <v>128</v>
      </c>
      <c r="W23" s="72">
        <v>1</v>
      </c>
      <c r="X23" s="17">
        <v>1</v>
      </c>
      <c r="Y23" s="12">
        <f t="shared" si="3"/>
        <v>1</v>
      </c>
      <c r="Z23" s="66" t="s">
        <v>129</v>
      </c>
      <c r="AA23" s="4" t="s">
        <v>125</v>
      </c>
      <c r="AC23" s="4" t="s">
        <v>126</v>
      </c>
      <c r="AD23" s="65"/>
      <c r="AE23" s="65"/>
      <c r="AF23" s="8"/>
      <c r="AG23" s="65"/>
      <c r="AH23" s="65"/>
      <c r="AI23" s="4"/>
      <c r="AJ23" s="65"/>
      <c r="AN23" s="65"/>
    </row>
    <row r="24" spans="1:41" ht="15">
      <c r="A24" s="18" t="s">
        <v>49</v>
      </c>
      <c r="B24" s="19" t="s">
        <v>50</v>
      </c>
      <c r="C24" s="20" t="s">
        <v>51</v>
      </c>
      <c r="D24" s="22" t="s">
        <v>46</v>
      </c>
      <c r="E24" s="23" t="s">
        <v>52</v>
      </c>
      <c r="F24" s="75" t="s">
        <v>53</v>
      </c>
      <c r="G24" s="19" t="s">
        <v>134</v>
      </c>
      <c r="H24" s="19" t="s">
        <v>120</v>
      </c>
      <c r="I24" s="33">
        <v>1</v>
      </c>
      <c r="J24" s="83">
        <v>1</v>
      </c>
      <c r="K24" s="20">
        <v>1</v>
      </c>
      <c r="L24" s="9">
        <f t="shared" si="0"/>
        <v>1</v>
      </c>
      <c r="M24" s="84" t="s">
        <v>135</v>
      </c>
      <c r="N24" s="21"/>
      <c r="O24" s="76">
        <v>0</v>
      </c>
      <c r="P24" s="22">
        <v>0</v>
      </c>
      <c r="Q24" s="65">
        <f t="shared" si="1"/>
        <v>0</v>
      </c>
      <c r="R24" s="85" t="s">
        <v>80</v>
      </c>
      <c r="S24" s="78">
        <v>0</v>
      </c>
      <c r="T24" s="79">
        <v>0</v>
      </c>
      <c r="U24" s="79">
        <f t="shared" si="2"/>
        <v>0</v>
      </c>
      <c r="V24" s="80" t="s">
        <v>52</v>
      </c>
      <c r="W24" s="81">
        <v>0</v>
      </c>
      <c r="X24" s="24">
        <v>0</v>
      </c>
      <c r="Y24" s="12">
        <f t="shared" si="3"/>
        <v>0</v>
      </c>
      <c r="Z24" s="82" t="s">
        <v>80</v>
      </c>
      <c r="AA24" s="4" t="s">
        <v>125</v>
      </c>
      <c r="AC24" s="4" t="s">
        <v>126</v>
      </c>
      <c r="AD24" s="65"/>
      <c r="AE24" s="65"/>
      <c r="AF24" s="18"/>
      <c r="AG24" s="65"/>
      <c r="AH24" s="65"/>
      <c r="AI24" s="4"/>
      <c r="AJ24" s="65"/>
      <c r="AK24" s="25"/>
      <c r="AL24" s="25"/>
      <c r="AM24" s="25"/>
      <c r="AN24" s="65"/>
      <c r="AO24" s="25"/>
    </row>
    <row r="25" spans="1:41" ht="14">
      <c r="A25" s="8" t="s">
        <v>54</v>
      </c>
      <c r="B25" s="26" t="s">
        <v>25</v>
      </c>
      <c r="C25" s="15" t="s">
        <v>29</v>
      </c>
      <c r="D25" s="14" t="s">
        <v>46</v>
      </c>
      <c r="E25" s="27" t="s">
        <v>55</v>
      </c>
      <c r="F25" s="58" t="s">
        <v>56</v>
      </c>
      <c r="G25" s="26" t="s">
        <v>137</v>
      </c>
      <c r="H25" s="26" t="s">
        <v>138</v>
      </c>
      <c r="I25" s="33">
        <v>1</v>
      </c>
      <c r="J25" s="67">
        <v>1</v>
      </c>
      <c r="K25" s="15">
        <v>1</v>
      </c>
      <c r="L25" s="9">
        <f t="shared" si="0"/>
        <v>1</v>
      </c>
      <c r="M25" s="68" t="s">
        <v>139</v>
      </c>
      <c r="N25" s="6"/>
      <c r="O25" s="86">
        <v>0</v>
      </c>
      <c r="P25" s="14">
        <v>0</v>
      </c>
      <c r="Q25" s="65">
        <f t="shared" si="1"/>
        <v>0</v>
      </c>
      <c r="R25" s="74" t="s">
        <v>80</v>
      </c>
      <c r="S25" s="88">
        <v>0</v>
      </c>
      <c r="T25" s="32">
        <v>0</v>
      </c>
      <c r="U25" s="32">
        <f t="shared" si="2"/>
        <v>0</v>
      </c>
      <c r="V25" s="89" t="s">
        <v>80</v>
      </c>
      <c r="W25" s="62">
        <v>0</v>
      </c>
      <c r="X25" s="12">
        <v>0</v>
      </c>
      <c r="Y25" s="12">
        <f t="shared" si="3"/>
        <v>0</v>
      </c>
      <c r="Z25" s="90" t="s">
        <v>80</v>
      </c>
      <c r="AA25" s="4" t="s">
        <v>125</v>
      </c>
      <c r="AC25" s="4" t="s">
        <v>126</v>
      </c>
      <c r="AD25" s="65"/>
      <c r="AE25" s="65"/>
      <c r="AF25" s="8"/>
      <c r="AG25" s="65"/>
      <c r="AH25" s="65"/>
      <c r="AI25" s="4"/>
      <c r="AJ25" s="65"/>
      <c r="AN25" s="65"/>
    </row>
    <row r="26" spans="1:41" ht="14">
      <c r="A26" s="8" t="s">
        <v>57</v>
      </c>
      <c r="B26" s="26" t="s">
        <v>7</v>
      </c>
      <c r="C26" s="14" t="s">
        <v>23</v>
      </c>
      <c r="D26" s="14" t="s">
        <v>46</v>
      </c>
      <c r="E26" s="27" t="s">
        <v>55</v>
      </c>
      <c r="F26" s="58" t="s">
        <v>58</v>
      </c>
      <c r="G26" s="26" t="s">
        <v>140</v>
      </c>
      <c r="H26" s="26" t="s">
        <v>141</v>
      </c>
      <c r="I26" s="33">
        <v>1</v>
      </c>
      <c r="J26" s="73">
        <v>0</v>
      </c>
      <c r="K26" s="14">
        <v>0</v>
      </c>
      <c r="L26" s="9">
        <f t="shared" si="0"/>
        <v>0</v>
      </c>
      <c r="M26" s="74" t="s">
        <v>142</v>
      </c>
      <c r="N26" s="7"/>
      <c r="O26" s="73">
        <v>0</v>
      </c>
      <c r="P26" s="14">
        <v>0</v>
      </c>
      <c r="Q26" s="65">
        <f t="shared" si="1"/>
        <v>0</v>
      </c>
      <c r="R26" s="74" t="s">
        <v>80</v>
      </c>
      <c r="S26" s="88">
        <v>0</v>
      </c>
      <c r="T26" s="32">
        <v>0</v>
      </c>
      <c r="U26" s="32">
        <f t="shared" si="2"/>
        <v>0</v>
      </c>
      <c r="V26" s="89" t="s">
        <v>80</v>
      </c>
      <c r="W26" s="62">
        <v>0</v>
      </c>
      <c r="X26" s="12">
        <v>0</v>
      </c>
      <c r="Y26" s="12">
        <f t="shared" si="3"/>
        <v>0</v>
      </c>
      <c r="Z26" s="90" t="s">
        <v>80</v>
      </c>
      <c r="AA26" s="4" t="s">
        <v>125</v>
      </c>
      <c r="AC26" s="4" t="s">
        <v>126</v>
      </c>
      <c r="AD26" s="65"/>
      <c r="AE26" s="65"/>
      <c r="AF26" s="8"/>
      <c r="AG26" s="65"/>
      <c r="AH26" s="65"/>
      <c r="AI26" s="4"/>
      <c r="AJ26" s="65"/>
      <c r="AN26" s="65"/>
    </row>
    <row r="27" spans="1:41" ht="14">
      <c r="A27" s="18" t="s">
        <v>59</v>
      </c>
      <c r="B27" s="19" t="s">
        <v>38</v>
      </c>
      <c r="C27" s="28" t="s">
        <v>60</v>
      </c>
      <c r="D27" s="30" t="s">
        <v>46</v>
      </c>
      <c r="E27" s="31" t="s">
        <v>61</v>
      </c>
      <c r="F27" s="75" t="s">
        <v>62</v>
      </c>
      <c r="G27" s="19" t="s">
        <v>144</v>
      </c>
      <c r="H27" s="19" t="s">
        <v>145</v>
      </c>
      <c r="I27" s="33">
        <v>1</v>
      </c>
      <c r="J27" s="97">
        <v>0</v>
      </c>
      <c r="K27" s="28">
        <v>0</v>
      </c>
      <c r="L27" s="9">
        <f t="shared" si="0"/>
        <v>0</v>
      </c>
      <c r="M27" s="98" t="s">
        <v>146</v>
      </c>
      <c r="N27" s="29"/>
      <c r="O27" s="91">
        <v>0</v>
      </c>
      <c r="P27" s="30">
        <v>0</v>
      </c>
      <c r="Q27" s="65">
        <f t="shared" si="1"/>
        <v>0</v>
      </c>
      <c r="R27" s="99" t="s">
        <v>80</v>
      </c>
      <c r="S27" s="93">
        <v>1</v>
      </c>
      <c r="T27" s="94">
        <v>1</v>
      </c>
      <c r="U27" s="94">
        <f t="shared" si="2"/>
        <v>1</v>
      </c>
      <c r="V27" s="95" t="s">
        <v>143</v>
      </c>
      <c r="W27" s="81">
        <v>0</v>
      </c>
      <c r="X27" s="24">
        <v>0</v>
      </c>
      <c r="Y27" s="12">
        <f t="shared" si="3"/>
        <v>0</v>
      </c>
      <c r="Z27" s="96" t="s">
        <v>80</v>
      </c>
      <c r="AA27" s="4" t="s">
        <v>125</v>
      </c>
      <c r="AC27" s="4" t="s">
        <v>126</v>
      </c>
      <c r="AD27" s="65"/>
      <c r="AE27" s="65"/>
      <c r="AF27" s="18"/>
      <c r="AG27" s="65"/>
      <c r="AH27" s="65"/>
      <c r="AI27" s="4"/>
      <c r="AJ27" s="65"/>
      <c r="AK27" s="25"/>
      <c r="AL27" s="25"/>
      <c r="AM27" s="25"/>
      <c r="AN27" s="65"/>
      <c r="AO27" s="25"/>
    </row>
    <row r="28" spans="1:41" ht="14">
      <c r="A28" s="8" t="s">
        <v>63</v>
      </c>
      <c r="B28" s="26" t="s">
        <v>64</v>
      </c>
      <c r="C28" s="9" t="s">
        <v>33</v>
      </c>
      <c r="D28" s="14" t="s">
        <v>46</v>
      </c>
      <c r="E28" s="27" t="s">
        <v>55</v>
      </c>
      <c r="F28" s="58" t="s">
        <v>65</v>
      </c>
      <c r="G28" s="26" t="s">
        <v>147</v>
      </c>
      <c r="H28" s="26" t="s">
        <v>148</v>
      </c>
      <c r="I28" s="33">
        <v>1</v>
      </c>
      <c r="J28" s="63">
        <v>0</v>
      </c>
      <c r="K28" s="9">
        <v>0</v>
      </c>
      <c r="L28" s="9">
        <f t="shared" si="0"/>
        <v>0</v>
      </c>
      <c r="M28" s="64" t="s">
        <v>149</v>
      </c>
      <c r="N28" s="10"/>
      <c r="O28" s="73">
        <v>0</v>
      </c>
      <c r="P28" s="14">
        <v>0</v>
      </c>
      <c r="Q28" s="65">
        <f t="shared" si="1"/>
        <v>0</v>
      </c>
      <c r="R28" s="74" t="s">
        <v>80</v>
      </c>
      <c r="S28" s="88">
        <v>0</v>
      </c>
      <c r="T28" s="32">
        <v>0</v>
      </c>
      <c r="U28" s="32">
        <f t="shared" si="2"/>
        <v>0</v>
      </c>
      <c r="V28" s="89" t="s">
        <v>80</v>
      </c>
      <c r="W28" s="62">
        <v>0</v>
      </c>
      <c r="X28" s="12">
        <v>0</v>
      </c>
      <c r="Y28" s="12">
        <f t="shared" si="3"/>
        <v>0</v>
      </c>
      <c r="Z28" s="90" t="s">
        <v>80</v>
      </c>
      <c r="AA28" s="4" t="s">
        <v>125</v>
      </c>
      <c r="AC28" s="4" t="s">
        <v>126</v>
      </c>
      <c r="AD28" s="65"/>
      <c r="AE28" s="65"/>
      <c r="AF28" s="8"/>
      <c r="AG28" s="65"/>
      <c r="AH28" s="65"/>
      <c r="AI28" s="4"/>
      <c r="AJ28" s="65"/>
      <c r="AN28" s="65"/>
    </row>
    <row r="29" spans="1:41" ht="14">
      <c r="A29" s="8" t="s">
        <v>66</v>
      </c>
      <c r="B29" s="26" t="s">
        <v>25</v>
      </c>
      <c r="C29" s="14" t="s">
        <v>67</v>
      </c>
      <c r="D29" s="15" t="s">
        <v>46</v>
      </c>
      <c r="E29" s="16" t="s">
        <v>47</v>
      </c>
      <c r="F29" s="66" t="s">
        <v>62</v>
      </c>
      <c r="G29" s="26" t="s">
        <v>150</v>
      </c>
      <c r="H29" s="26" t="s">
        <v>138</v>
      </c>
      <c r="I29" s="33">
        <v>1</v>
      </c>
      <c r="J29" s="73">
        <v>0</v>
      </c>
      <c r="K29" s="14">
        <v>0</v>
      </c>
      <c r="L29" s="9">
        <f t="shared" si="0"/>
        <v>0</v>
      </c>
      <c r="M29" s="74" t="s">
        <v>151</v>
      </c>
      <c r="N29" s="7"/>
      <c r="O29" s="67">
        <v>1</v>
      </c>
      <c r="P29" s="15">
        <v>1</v>
      </c>
      <c r="Q29" s="65">
        <f t="shared" si="1"/>
        <v>1</v>
      </c>
      <c r="R29" s="68" t="s">
        <v>138</v>
      </c>
      <c r="S29" s="69">
        <v>0</v>
      </c>
      <c r="T29" s="70">
        <v>0</v>
      </c>
      <c r="U29" s="70">
        <f t="shared" si="2"/>
        <v>0</v>
      </c>
      <c r="V29" s="71" t="s">
        <v>128</v>
      </c>
      <c r="W29" s="72">
        <v>1</v>
      </c>
      <c r="X29" s="17">
        <v>1</v>
      </c>
      <c r="Y29" s="12">
        <f t="shared" si="3"/>
        <v>1</v>
      </c>
      <c r="Z29" s="66" t="s">
        <v>138</v>
      </c>
      <c r="AA29" s="4" t="s">
        <v>125</v>
      </c>
      <c r="AC29" s="4" t="s">
        <v>126</v>
      </c>
      <c r="AD29" s="65"/>
      <c r="AE29" s="65"/>
      <c r="AF29" s="8"/>
      <c r="AG29" s="65"/>
      <c r="AH29" s="65"/>
      <c r="AI29" s="4"/>
      <c r="AJ29" s="65"/>
      <c r="AN29" s="65"/>
    </row>
    <row r="30" spans="1:41" ht="14">
      <c r="A30" s="8" t="s">
        <v>68</v>
      </c>
      <c r="B30" s="26" t="s">
        <v>50</v>
      </c>
      <c r="C30" s="14" t="s">
        <v>67</v>
      </c>
      <c r="D30" s="14" t="s">
        <v>46</v>
      </c>
      <c r="E30" s="32" t="s">
        <v>69</v>
      </c>
      <c r="F30" s="66" t="s">
        <v>42</v>
      </c>
      <c r="G30" s="26" t="s">
        <v>153</v>
      </c>
      <c r="H30" s="26" t="s">
        <v>120</v>
      </c>
      <c r="I30" s="33">
        <v>1</v>
      </c>
      <c r="J30" s="73">
        <v>0</v>
      </c>
      <c r="K30" s="14">
        <v>0</v>
      </c>
      <c r="L30" s="9">
        <f t="shared" si="0"/>
        <v>0</v>
      </c>
      <c r="M30" s="74" t="s">
        <v>151</v>
      </c>
      <c r="N30" s="7"/>
      <c r="O30" s="73">
        <v>0</v>
      </c>
      <c r="P30" s="14">
        <v>0</v>
      </c>
      <c r="Q30" s="65">
        <f t="shared" si="1"/>
        <v>0</v>
      </c>
      <c r="R30" s="74" t="s">
        <v>80</v>
      </c>
      <c r="S30" s="88">
        <v>0</v>
      </c>
      <c r="T30" s="32">
        <v>0</v>
      </c>
      <c r="U30" s="32">
        <f t="shared" si="2"/>
        <v>0</v>
      </c>
      <c r="V30" s="89" t="s">
        <v>52</v>
      </c>
      <c r="W30" s="100">
        <v>1</v>
      </c>
      <c r="X30" s="17">
        <v>1</v>
      </c>
      <c r="Y30" s="12">
        <f t="shared" si="3"/>
        <v>1</v>
      </c>
      <c r="Z30" s="101" t="s">
        <v>120</v>
      </c>
      <c r="AA30" s="4" t="s">
        <v>125</v>
      </c>
      <c r="AC30" s="4" t="s">
        <v>126</v>
      </c>
      <c r="AD30" s="65"/>
      <c r="AE30" s="65"/>
      <c r="AF30" s="8"/>
      <c r="AG30" s="65"/>
      <c r="AH30" s="65"/>
      <c r="AI30" s="4"/>
      <c r="AJ30" s="65"/>
      <c r="AN30" s="65"/>
    </row>
    <row r="31" spans="1:41" ht="14">
      <c r="A31" s="8" t="s">
        <v>70</v>
      </c>
      <c r="B31" s="26" t="s">
        <v>15</v>
      </c>
      <c r="C31" s="15" t="s">
        <v>26</v>
      </c>
      <c r="D31" s="14" t="s">
        <v>71</v>
      </c>
      <c r="E31" s="11" t="s">
        <v>72</v>
      </c>
      <c r="F31" s="58" t="s">
        <v>73</v>
      </c>
      <c r="G31" s="26" t="s">
        <v>155</v>
      </c>
      <c r="H31" s="26" t="s">
        <v>128</v>
      </c>
      <c r="I31" s="33">
        <v>1</v>
      </c>
      <c r="J31" s="67">
        <v>1</v>
      </c>
      <c r="K31" s="15">
        <v>1</v>
      </c>
      <c r="L31" s="9">
        <f t="shared" si="0"/>
        <v>1</v>
      </c>
      <c r="M31" s="68" t="s">
        <v>156</v>
      </c>
      <c r="N31" s="6"/>
      <c r="O31" s="73">
        <v>0</v>
      </c>
      <c r="P31" s="14">
        <v>0</v>
      </c>
      <c r="Q31" s="65">
        <f t="shared" si="1"/>
        <v>0</v>
      </c>
      <c r="R31" s="74" t="s">
        <v>154</v>
      </c>
      <c r="S31" s="59">
        <v>1</v>
      </c>
      <c r="T31" s="60">
        <v>1</v>
      </c>
      <c r="U31" s="60">
        <f t="shared" si="2"/>
        <v>1</v>
      </c>
      <c r="V31" s="61" t="s">
        <v>128</v>
      </c>
      <c r="W31" s="62">
        <v>0</v>
      </c>
      <c r="X31" s="12">
        <v>0</v>
      </c>
      <c r="Y31" s="12">
        <f t="shared" si="3"/>
        <v>0</v>
      </c>
      <c r="Z31" s="90" t="s">
        <v>80</v>
      </c>
      <c r="AA31" s="4" t="s">
        <v>125</v>
      </c>
      <c r="AC31" s="4" t="s">
        <v>126</v>
      </c>
      <c r="AD31" s="65"/>
      <c r="AE31" s="65"/>
      <c r="AF31" s="8"/>
      <c r="AG31" s="65"/>
      <c r="AH31" s="65"/>
      <c r="AI31" s="4"/>
      <c r="AJ31" s="65"/>
      <c r="AN31" s="65"/>
    </row>
    <row r="32" spans="1:41" ht="14">
      <c r="A32" s="8" t="s">
        <v>74</v>
      </c>
      <c r="B32" s="26" t="s">
        <v>18</v>
      </c>
      <c r="C32" s="15" t="s">
        <v>75</v>
      </c>
      <c r="D32" s="14" t="s">
        <v>46</v>
      </c>
      <c r="E32" s="27" t="s">
        <v>55</v>
      </c>
      <c r="F32" s="58" t="s">
        <v>65</v>
      </c>
      <c r="G32" s="26" t="s">
        <v>157</v>
      </c>
      <c r="H32" s="26" t="s">
        <v>158</v>
      </c>
      <c r="I32" s="33">
        <v>1</v>
      </c>
      <c r="J32" s="67">
        <v>1</v>
      </c>
      <c r="K32" s="15">
        <v>1</v>
      </c>
      <c r="L32" s="9">
        <f t="shared" si="0"/>
        <v>1</v>
      </c>
      <c r="M32" s="68" t="s">
        <v>159</v>
      </c>
      <c r="N32" s="6"/>
      <c r="O32" s="73">
        <v>0</v>
      </c>
      <c r="P32" s="14">
        <v>0</v>
      </c>
      <c r="Q32" s="65">
        <f t="shared" si="1"/>
        <v>0</v>
      </c>
      <c r="R32" s="74" t="s">
        <v>80</v>
      </c>
      <c r="S32" s="88">
        <v>0</v>
      </c>
      <c r="T32" s="32">
        <v>0</v>
      </c>
      <c r="U32" s="32">
        <f t="shared" si="2"/>
        <v>0</v>
      </c>
      <c r="V32" s="89" t="s">
        <v>80</v>
      </c>
      <c r="W32" s="62">
        <v>0</v>
      </c>
      <c r="X32" s="12">
        <v>0</v>
      </c>
      <c r="Y32" s="12">
        <f t="shared" si="3"/>
        <v>0</v>
      </c>
      <c r="Z32" s="90" t="s">
        <v>80</v>
      </c>
      <c r="AA32" s="4" t="s">
        <v>125</v>
      </c>
      <c r="AC32" s="4" t="s">
        <v>126</v>
      </c>
      <c r="AD32" s="65"/>
      <c r="AE32" s="65"/>
      <c r="AF32" s="8"/>
      <c r="AG32" s="65"/>
      <c r="AH32" s="65"/>
      <c r="AI32" s="4"/>
      <c r="AJ32" s="65"/>
      <c r="AN32" s="65"/>
    </row>
    <row r="33" spans="1:41" ht="14">
      <c r="A33" s="8" t="s">
        <v>76</v>
      </c>
      <c r="B33" s="26" t="s">
        <v>38</v>
      </c>
      <c r="C33" s="9" t="s">
        <v>60</v>
      </c>
      <c r="D33" s="14" t="s">
        <v>46</v>
      </c>
      <c r="E33" s="11" t="s">
        <v>41</v>
      </c>
      <c r="F33" s="58" t="s">
        <v>65</v>
      </c>
      <c r="G33" s="26" t="s">
        <v>160</v>
      </c>
      <c r="H33" s="26" t="s">
        <v>121</v>
      </c>
      <c r="I33" s="33">
        <v>1</v>
      </c>
      <c r="J33" s="63">
        <v>0</v>
      </c>
      <c r="K33" s="9">
        <v>0</v>
      </c>
      <c r="L33" s="9">
        <f t="shared" si="0"/>
        <v>0</v>
      </c>
      <c r="M33" s="64" t="s">
        <v>161</v>
      </c>
      <c r="N33" s="7"/>
      <c r="O33" s="73">
        <v>0</v>
      </c>
      <c r="P33" s="14">
        <v>0</v>
      </c>
      <c r="Q33" s="65">
        <f t="shared" si="1"/>
        <v>0</v>
      </c>
      <c r="R33" s="74" t="s">
        <v>80</v>
      </c>
      <c r="S33" s="59">
        <v>1</v>
      </c>
      <c r="T33" s="60">
        <v>1</v>
      </c>
      <c r="U33" s="60">
        <f t="shared" si="2"/>
        <v>1</v>
      </c>
      <c r="V33" s="61" t="s">
        <v>121</v>
      </c>
      <c r="W33" s="62">
        <v>0</v>
      </c>
      <c r="X33" s="12">
        <v>0</v>
      </c>
      <c r="Y33" s="12">
        <f t="shared" si="3"/>
        <v>0</v>
      </c>
      <c r="Z33" s="90" t="s">
        <v>80</v>
      </c>
      <c r="AA33" s="4" t="s">
        <v>125</v>
      </c>
      <c r="AC33" s="4" t="s">
        <v>126</v>
      </c>
      <c r="AD33" s="65"/>
      <c r="AE33" s="65"/>
      <c r="AF33" s="8"/>
      <c r="AG33" s="65"/>
      <c r="AH33" s="65"/>
      <c r="AI33" s="4"/>
      <c r="AJ33" s="65"/>
      <c r="AN33" s="65"/>
    </row>
    <row r="34" spans="1:41" ht="15" thickBot="1">
      <c r="A34" s="8" t="s">
        <v>77</v>
      </c>
      <c r="B34" s="26" t="s">
        <v>25</v>
      </c>
      <c r="C34" s="14" t="s">
        <v>67</v>
      </c>
      <c r="D34" s="15" t="s">
        <v>46</v>
      </c>
      <c r="E34" s="16" t="s">
        <v>47</v>
      </c>
      <c r="F34" s="66" t="s">
        <v>78</v>
      </c>
      <c r="G34" s="26" t="s">
        <v>162</v>
      </c>
      <c r="H34" s="26" t="s">
        <v>163</v>
      </c>
      <c r="I34" s="33">
        <v>1</v>
      </c>
      <c r="J34" s="73">
        <v>0</v>
      </c>
      <c r="K34" s="14">
        <v>0</v>
      </c>
      <c r="L34" s="9">
        <f t="shared" si="0"/>
        <v>0</v>
      </c>
      <c r="M34" s="74" t="s">
        <v>151</v>
      </c>
      <c r="N34" s="7"/>
      <c r="O34" s="67">
        <v>1</v>
      </c>
      <c r="P34" s="15">
        <v>1</v>
      </c>
      <c r="Q34" s="65">
        <f t="shared" si="1"/>
        <v>1</v>
      </c>
      <c r="R34" s="68" t="s">
        <v>138</v>
      </c>
      <c r="S34" s="69">
        <v>0</v>
      </c>
      <c r="T34" s="70">
        <v>0</v>
      </c>
      <c r="U34" s="70">
        <f t="shared" si="2"/>
        <v>0</v>
      </c>
      <c r="V34" s="71" t="s">
        <v>128</v>
      </c>
      <c r="W34" s="72">
        <v>1</v>
      </c>
      <c r="X34" s="17">
        <v>1</v>
      </c>
      <c r="Y34" s="12">
        <f t="shared" si="3"/>
        <v>1</v>
      </c>
      <c r="Z34" s="66" t="s">
        <v>138</v>
      </c>
      <c r="AA34" s="4" t="s">
        <v>125</v>
      </c>
      <c r="AC34" s="4" t="s">
        <v>126</v>
      </c>
      <c r="AD34" s="65"/>
      <c r="AE34" s="65"/>
      <c r="AF34" s="8"/>
      <c r="AG34" s="65"/>
      <c r="AH34" s="65"/>
      <c r="AI34" s="4"/>
      <c r="AJ34" s="65"/>
      <c r="AN34" s="65"/>
    </row>
    <row r="35" spans="1:41" ht="14">
      <c r="A35" s="102">
        <v>31880720</v>
      </c>
      <c r="B35" s="103" t="s">
        <v>25</v>
      </c>
      <c r="C35" s="104" t="s">
        <v>25</v>
      </c>
      <c r="D35" s="105" t="s">
        <v>40</v>
      </c>
      <c r="E35" s="106" t="s">
        <v>47</v>
      </c>
      <c r="F35" s="107" t="s">
        <v>79</v>
      </c>
      <c r="G35" s="118" t="s">
        <v>164</v>
      </c>
      <c r="H35" s="118" t="s">
        <v>127</v>
      </c>
      <c r="I35" s="102">
        <v>1</v>
      </c>
      <c r="J35" s="119">
        <v>1</v>
      </c>
      <c r="K35" s="104">
        <v>1</v>
      </c>
      <c r="L35" s="120">
        <f t="shared" si="0"/>
        <v>1</v>
      </c>
      <c r="M35" s="121" t="s">
        <v>165</v>
      </c>
      <c r="N35" s="122"/>
      <c r="O35" s="108">
        <v>0</v>
      </c>
      <c r="P35" s="105">
        <v>0</v>
      </c>
      <c r="Q35" s="123">
        <f t="shared" si="1"/>
        <v>0</v>
      </c>
      <c r="R35" s="110" t="s">
        <v>120</v>
      </c>
      <c r="S35" s="111">
        <v>0</v>
      </c>
      <c r="T35" s="106">
        <v>0</v>
      </c>
      <c r="U35" s="106">
        <f t="shared" si="2"/>
        <v>0</v>
      </c>
      <c r="V35" s="113" t="s">
        <v>128</v>
      </c>
      <c r="W35" s="114">
        <v>0</v>
      </c>
      <c r="X35" s="115">
        <v>0</v>
      </c>
      <c r="Y35" s="116">
        <f t="shared" si="3"/>
        <v>0</v>
      </c>
      <c r="Z35" s="117" t="s">
        <v>80</v>
      </c>
      <c r="AA35" s="109" t="s">
        <v>125</v>
      </c>
      <c r="AB35" s="109"/>
      <c r="AC35" s="109" t="s">
        <v>126</v>
      </c>
      <c r="AD35" s="123"/>
      <c r="AE35" s="123"/>
      <c r="AF35" s="124"/>
      <c r="AG35" s="123"/>
      <c r="AH35" s="123"/>
      <c r="AI35" s="109"/>
      <c r="AJ35" s="123"/>
      <c r="AK35" s="123"/>
      <c r="AL35" s="123"/>
      <c r="AM35" s="123"/>
      <c r="AN35" s="65"/>
      <c r="AO35" s="123"/>
    </row>
    <row r="36" spans="1:41" ht="14" hidden="1">
      <c r="A36" s="33">
        <v>39217567</v>
      </c>
      <c r="B36" s="37" t="s">
        <v>217</v>
      </c>
      <c r="C36" s="4" t="s">
        <v>16</v>
      </c>
      <c r="D36" s="14" t="s">
        <v>81</v>
      </c>
      <c r="E36" s="38" t="s">
        <v>82</v>
      </c>
      <c r="F36" s="125" t="s">
        <v>83</v>
      </c>
      <c r="G36" s="37"/>
      <c r="H36" s="37"/>
      <c r="I36" s="33"/>
      <c r="J36" s="33"/>
      <c r="K36" s="4"/>
      <c r="L36" s="9" t="e">
        <f t="shared" si="0"/>
        <v>#DIV/0!</v>
      </c>
      <c r="M36" s="56"/>
      <c r="N36" s="6"/>
      <c r="O36" s="73"/>
      <c r="P36" s="14"/>
      <c r="Q36" s="65" t="e">
        <f t="shared" si="1"/>
        <v>#DIV/0!</v>
      </c>
      <c r="R36" s="74"/>
      <c r="S36" s="126"/>
      <c r="T36" s="38"/>
      <c r="U36" s="38" t="e">
        <f t="shared" si="2"/>
        <v>#DIV/0!</v>
      </c>
      <c r="V36" s="127"/>
      <c r="W36" s="128"/>
      <c r="X36" s="13"/>
      <c r="Y36" s="12" t="e">
        <f t="shared" si="3"/>
        <v>#DIV/0!</v>
      </c>
      <c r="Z36" s="125"/>
      <c r="AA36" s="4" t="s">
        <v>125</v>
      </c>
      <c r="AC36" s="4" t="s">
        <v>126</v>
      </c>
      <c r="AD36" s="65"/>
      <c r="AE36" s="65"/>
      <c r="AF36" s="38"/>
      <c r="AG36" s="65"/>
      <c r="AH36" s="65"/>
      <c r="AI36" s="4"/>
      <c r="AJ36" s="65"/>
      <c r="AN36" s="65"/>
    </row>
    <row r="37" spans="1:41" ht="14">
      <c r="A37" s="33">
        <v>41600519</v>
      </c>
      <c r="B37" s="37" t="s">
        <v>218</v>
      </c>
      <c r="C37" s="14" t="s">
        <v>25</v>
      </c>
      <c r="D37" s="14" t="s">
        <v>84</v>
      </c>
      <c r="E37" s="27" t="s">
        <v>55</v>
      </c>
      <c r="F37" s="125" t="s">
        <v>65</v>
      </c>
      <c r="G37" s="37" t="s">
        <v>170</v>
      </c>
      <c r="H37" s="37" t="s">
        <v>171</v>
      </c>
      <c r="I37" s="33">
        <v>3</v>
      </c>
      <c r="J37" s="73" t="s">
        <v>169</v>
      </c>
      <c r="K37" s="14">
        <v>0</v>
      </c>
      <c r="L37" s="9">
        <f t="shared" si="0"/>
        <v>0</v>
      </c>
      <c r="M37" s="74" t="s">
        <v>165</v>
      </c>
      <c r="N37" s="6"/>
      <c r="O37" s="73" t="s">
        <v>169</v>
      </c>
      <c r="P37" s="14">
        <v>0</v>
      </c>
      <c r="Q37" s="65">
        <f t="shared" si="1"/>
        <v>0</v>
      </c>
      <c r="R37" s="74" t="s">
        <v>80</v>
      </c>
      <c r="S37" s="73" t="s">
        <v>169</v>
      </c>
      <c r="T37" s="32">
        <v>0</v>
      </c>
      <c r="U37" s="32">
        <f t="shared" si="2"/>
        <v>0</v>
      </c>
      <c r="V37" s="89" t="s">
        <v>80</v>
      </c>
      <c r="W37" s="128">
        <v>0</v>
      </c>
      <c r="X37" s="13">
        <v>0</v>
      </c>
      <c r="Y37" s="12">
        <f t="shared" si="3"/>
        <v>0</v>
      </c>
      <c r="Z37" s="125" t="s">
        <v>127</v>
      </c>
      <c r="AA37" s="4" t="s">
        <v>125</v>
      </c>
      <c r="AC37" s="4" t="s">
        <v>126</v>
      </c>
      <c r="AD37" s="65"/>
      <c r="AE37" s="65"/>
      <c r="AF37" s="39"/>
      <c r="AG37" s="65"/>
      <c r="AH37" s="65"/>
      <c r="AI37" s="4"/>
      <c r="AJ37" s="65"/>
      <c r="AN37" s="65"/>
    </row>
    <row r="38" spans="1:41" ht="28">
      <c r="A38" s="33">
        <v>45442843</v>
      </c>
      <c r="B38" s="40" t="s">
        <v>219</v>
      </c>
      <c r="C38" s="41" t="s">
        <v>16</v>
      </c>
      <c r="D38" s="14" t="s">
        <v>84</v>
      </c>
      <c r="E38" s="41" t="s">
        <v>85</v>
      </c>
      <c r="F38" s="129" t="s">
        <v>86</v>
      </c>
      <c r="G38" s="37" t="s">
        <v>178</v>
      </c>
      <c r="H38" s="133" t="s">
        <v>179</v>
      </c>
      <c r="I38" s="33">
        <v>5</v>
      </c>
      <c r="J38" s="130" t="s">
        <v>180</v>
      </c>
      <c r="K38" s="41">
        <v>1</v>
      </c>
      <c r="L38" s="9">
        <f t="shared" si="0"/>
        <v>0.2</v>
      </c>
      <c r="M38" s="131" t="s">
        <v>181</v>
      </c>
      <c r="N38" s="6"/>
      <c r="O38" s="73" t="s">
        <v>174</v>
      </c>
      <c r="P38" s="14">
        <v>0</v>
      </c>
      <c r="Q38" s="65">
        <f t="shared" si="1"/>
        <v>0</v>
      </c>
      <c r="R38" s="74" t="s">
        <v>80</v>
      </c>
      <c r="S38" s="130" t="s">
        <v>175</v>
      </c>
      <c r="T38" s="41">
        <v>2</v>
      </c>
      <c r="U38" s="41">
        <f t="shared" si="2"/>
        <v>0.4</v>
      </c>
      <c r="V38" s="131" t="s">
        <v>176</v>
      </c>
      <c r="W38" s="73" t="s">
        <v>174</v>
      </c>
      <c r="X38" s="42">
        <v>0</v>
      </c>
      <c r="Y38" s="12">
        <f t="shared" si="3"/>
        <v>0</v>
      </c>
      <c r="Z38" s="132" t="s">
        <v>80</v>
      </c>
      <c r="AA38" s="4" t="s">
        <v>125</v>
      </c>
      <c r="AC38" s="4" t="s">
        <v>126</v>
      </c>
      <c r="AD38" s="65"/>
      <c r="AE38" s="65"/>
      <c r="AF38" s="39"/>
      <c r="AG38" s="65"/>
      <c r="AH38" s="65"/>
      <c r="AI38" s="4"/>
      <c r="AJ38" s="65"/>
      <c r="AN38" s="65"/>
    </row>
    <row r="39" spans="1:41" ht="14">
      <c r="A39" s="33">
        <v>48385830</v>
      </c>
      <c r="B39" s="40" t="s">
        <v>220</v>
      </c>
      <c r="C39" s="14" t="s">
        <v>18</v>
      </c>
      <c r="D39" s="41" t="s">
        <v>87</v>
      </c>
      <c r="E39" s="41" t="s">
        <v>88</v>
      </c>
      <c r="F39" s="129" t="s">
        <v>89</v>
      </c>
      <c r="G39" s="37" t="s">
        <v>189</v>
      </c>
      <c r="H39" s="133" t="s">
        <v>190</v>
      </c>
      <c r="I39" s="33">
        <v>3</v>
      </c>
      <c r="J39" s="73" t="s">
        <v>169</v>
      </c>
      <c r="K39" s="14">
        <v>0</v>
      </c>
      <c r="L39" s="9">
        <f t="shared" si="0"/>
        <v>0</v>
      </c>
      <c r="M39" s="74" t="s">
        <v>158</v>
      </c>
      <c r="N39" s="7"/>
      <c r="O39" s="130" t="s">
        <v>184</v>
      </c>
      <c r="P39" s="41">
        <v>1</v>
      </c>
      <c r="Q39" s="65">
        <f t="shared" si="1"/>
        <v>0.33333333333333331</v>
      </c>
      <c r="R39" s="131" t="s">
        <v>185</v>
      </c>
      <c r="S39" s="130" t="s">
        <v>184</v>
      </c>
      <c r="T39" s="41">
        <v>1</v>
      </c>
      <c r="U39" s="41">
        <f t="shared" si="2"/>
        <v>0.33333333333333331</v>
      </c>
      <c r="V39" s="131" t="s">
        <v>186</v>
      </c>
      <c r="W39" s="134" t="s">
        <v>187</v>
      </c>
      <c r="X39" s="42">
        <v>2</v>
      </c>
      <c r="Y39" s="12">
        <f t="shared" si="3"/>
        <v>0.66666666666666663</v>
      </c>
      <c r="Z39" s="129" t="s">
        <v>188</v>
      </c>
      <c r="AA39" s="4" t="s">
        <v>125</v>
      </c>
      <c r="AC39" s="4" t="s">
        <v>126</v>
      </c>
      <c r="AD39" s="65"/>
      <c r="AE39" s="65"/>
      <c r="AF39" s="36"/>
      <c r="AG39" s="65"/>
      <c r="AH39" s="65"/>
      <c r="AI39" s="4"/>
      <c r="AJ39" s="65"/>
      <c r="AN39" s="65"/>
    </row>
    <row r="40" spans="1:41" ht="14">
      <c r="A40" s="33">
        <v>48594888</v>
      </c>
      <c r="B40" s="34" t="s">
        <v>221</v>
      </c>
      <c r="C40" s="14" t="s">
        <v>10</v>
      </c>
      <c r="D40" s="14" t="s">
        <v>46</v>
      </c>
      <c r="E40" s="14" t="s">
        <v>90</v>
      </c>
      <c r="F40" s="58" t="s">
        <v>91</v>
      </c>
      <c r="G40" s="37" t="s">
        <v>195</v>
      </c>
      <c r="H40" s="37" t="s">
        <v>196</v>
      </c>
      <c r="I40" s="33">
        <v>2</v>
      </c>
      <c r="J40" s="73" t="s">
        <v>193</v>
      </c>
      <c r="K40" s="14">
        <v>0</v>
      </c>
      <c r="L40" s="9">
        <f t="shared" si="0"/>
        <v>0</v>
      </c>
      <c r="M40" s="74" t="s">
        <v>197</v>
      </c>
      <c r="N40" s="6"/>
      <c r="O40" s="73" t="s">
        <v>193</v>
      </c>
      <c r="P40" s="14">
        <v>0</v>
      </c>
      <c r="Q40" s="65">
        <f t="shared" si="1"/>
        <v>0</v>
      </c>
      <c r="R40" s="74" t="s">
        <v>80</v>
      </c>
      <c r="S40" s="73" t="s">
        <v>193</v>
      </c>
      <c r="T40" s="14">
        <v>0</v>
      </c>
      <c r="U40" s="14">
        <f t="shared" si="2"/>
        <v>0</v>
      </c>
      <c r="V40" s="74" t="s">
        <v>194</v>
      </c>
      <c r="W40" s="73" t="s">
        <v>193</v>
      </c>
      <c r="X40" s="12">
        <v>0</v>
      </c>
      <c r="Y40" s="12">
        <f t="shared" si="3"/>
        <v>0</v>
      </c>
      <c r="Z40" s="90" t="s">
        <v>80</v>
      </c>
      <c r="AA40" s="4" t="s">
        <v>125</v>
      </c>
      <c r="AC40" s="4" t="s">
        <v>126</v>
      </c>
      <c r="AD40" s="65"/>
      <c r="AE40" s="65"/>
      <c r="AF40" s="36"/>
      <c r="AG40" s="65"/>
      <c r="AH40" s="65"/>
      <c r="AI40" s="4"/>
      <c r="AJ40" s="65"/>
      <c r="AN40" s="65"/>
    </row>
    <row r="41" spans="1:41" ht="14">
      <c r="A41" s="33">
        <v>50306988</v>
      </c>
      <c r="B41" s="34" t="s">
        <v>222</v>
      </c>
      <c r="C41" s="41" t="s">
        <v>45</v>
      </c>
      <c r="D41" s="43" t="s">
        <v>46</v>
      </c>
      <c r="E41" s="27" t="s">
        <v>55</v>
      </c>
      <c r="F41" s="58" t="s">
        <v>91</v>
      </c>
      <c r="G41" s="37" t="s">
        <v>202</v>
      </c>
      <c r="H41" s="37" t="s">
        <v>203</v>
      </c>
      <c r="I41" s="33">
        <v>4</v>
      </c>
      <c r="J41" s="130" t="s">
        <v>204</v>
      </c>
      <c r="K41" s="41">
        <v>2</v>
      </c>
      <c r="L41" s="9">
        <f t="shared" si="0"/>
        <v>0.5</v>
      </c>
      <c r="M41" s="131" t="s">
        <v>132</v>
      </c>
      <c r="N41" s="6"/>
      <c r="O41" s="135" t="s">
        <v>201</v>
      </c>
      <c r="P41" s="43">
        <v>0</v>
      </c>
      <c r="Q41" s="65">
        <f t="shared" si="1"/>
        <v>0</v>
      </c>
      <c r="R41" s="137" t="s">
        <v>80</v>
      </c>
      <c r="S41" s="88" t="s">
        <v>201</v>
      </c>
      <c r="T41" s="32">
        <v>0</v>
      </c>
      <c r="U41" s="32">
        <f t="shared" si="2"/>
        <v>0</v>
      </c>
      <c r="V41" s="89" t="s">
        <v>80</v>
      </c>
      <c r="W41" s="88" t="s">
        <v>201</v>
      </c>
      <c r="X41" s="12">
        <v>0</v>
      </c>
      <c r="Y41" s="12">
        <f t="shared" si="3"/>
        <v>0</v>
      </c>
      <c r="Z41" s="90" t="s">
        <v>80</v>
      </c>
      <c r="AA41" s="4" t="s">
        <v>125</v>
      </c>
      <c r="AC41" s="4" t="s">
        <v>126</v>
      </c>
      <c r="AD41" s="65"/>
      <c r="AE41" s="65"/>
      <c r="AF41" s="39"/>
      <c r="AG41" s="65"/>
      <c r="AH41" s="65"/>
      <c r="AI41" s="4"/>
      <c r="AJ41" s="65"/>
      <c r="AN41" s="65"/>
    </row>
    <row r="42" spans="1:41" ht="14">
      <c r="A42" s="33">
        <v>51181393</v>
      </c>
      <c r="B42" s="40" t="s">
        <v>50</v>
      </c>
      <c r="C42" s="14" t="s">
        <v>15</v>
      </c>
      <c r="D42" s="14" t="s">
        <v>52</v>
      </c>
      <c r="E42" s="14" t="s">
        <v>92</v>
      </c>
      <c r="F42" s="58" t="s">
        <v>80</v>
      </c>
      <c r="G42" s="37" t="s">
        <v>205</v>
      </c>
      <c r="H42" s="133" t="s">
        <v>120</v>
      </c>
      <c r="I42" s="33">
        <v>1</v>
      </c>
      <c r="J42" s="73">
        <v>0</v>
      </c>
      <c r="K42" s="14">
        <v>0</v>
      </c>
      <c r="L42" s="9">
        <f t="shared" si="0"/>
        <v>0</v>
      </c>
      <c r="M42" s="74" t="s">
        <v>128</v>
      </c>
      <c r="N42" s="7"/>
      <c r="O42" s="73">
        <v>0</v>
      </c>
      <c r="P42" s="14">
        <v>0</v>
      </c>
      <c r="Q42" s="65">
        <f t="shared" si="1"/>
        <v>0</v>
      </c>
      <c r="R42" s="74" t="s">
        <v>80</v>
      </c>
      <c r="S42" s="73">
        <v>0</v>
      </c>
      <c r="T42" s="14">
        <v>0</v>
      </c>
      <c r="U42" s="14">
        <f t="shared" si="2"/>
        <v>0</v>
      </c>
      <c r="V42" s="74" t="s">
        <v>52</v>
      </c>
      <c r="W42" s="73">
        <v>0</v>
      </c>
      <c r="X42" s="12">
        <v>0</v>
      </c>
      <c r="Y42" s="12">
        <f t="shared" si="3"/>
        <v>0</v>
      </c>
      <c r="Z42" s="58" t="s">
        <v>80</v>
      </c>
      <c r="AA42" s="4" t="s">
        <v>125</v>
      </c>
      <c r="AC42" s="4" t="s">
        <v>126</v>
      </c>
      <c r="AD42" s="65"/>
      <c r="AE42" s="65"/>
      <c r="AF42" s="39"/>
      <c r="AG42" s="65"/>
      <c r="AH42" s="65"/>
      <c r="AI42" s="4"/>
      <c r="AJ42" s="65"/>
      <c r="AN42" s="65"/>
    </row>
    <row r="43" spans="1:41" ht="14">
      <c r="A43" s="33">
        <v>56380303</v>
      </c>
      <c r="B43" s="40" t="s">
        <v>223</v>
      </c>
      <c r="C43" s="15" t="s">
        <v>93</v>
      </c>
      <c r="D43" s="14" t="s">
        <v>46</v>
      </c>
      <c r="E43" s="35" t="s">
        <v>94</v>
      </c>
      <c r="F43" s="58" t="s">
        <v>95</v>
      </c>
      <c r="G43" s="37" t="s">
        <v>208</v>
      </c>
      <c r="H43" s="133" t="s">
        <v>181</v>
      </c>
      <c r="I43" s="33">
        <v>2</v>
      </c>
      <c r="J43" s="67" t="s">
        <v>209</v>
      </c>
      <c r="K43" s="15">
        <v>2</v>
      </c>
      <c r="L43" s="9">
        <f t="shared" si="0"/>
        <v>1</v>
      </c>
      <c r="M43" s="68" t="s">
        <v>210</v>
      </c>
      <c r="N43" s="7"/>
      <c r="O43" s="73" t="s">
        <v>193</v>
      </c>
      <c r="P43" s="14">
        <v>0</v>
      </c>
      <c r="Q43" s="65">
        <f t="shared" si="1"/>
        <v>0</v>
      </c>
      <c r="R43" s="74" t="s">
        <v>80</v>
      </c>
      <c r="S43" s="138" t="s">
        <v>193</v>
      </c>
      <c r="T43" s="35">
        <v>0</v>
      </c>
      <c r="U43" s="35">
        <f t="shared" si="2"/>
        <v>0</v>
      </c>
      <c r="V43" s="140" t="s">
        <v>80</v>
      </c>
      <c r="W43" s="138" t="s">
        <v>193</v>
      </c>
      <c r="X43" s="12">
        <v>0</v>
      </c>
      <c r="Y43" s="12">
        <f t="shared" si="3"/>
        <v>0</v>
      </c>
      <c r="Z43" s="90" t="s">
        <v>80</v>
      </c>
      <c r="AA43" s="4" t="s">
        <v>125</v>
      </c>
      <c r="AC43" s="4" t="s">
        <v>126</v>
      </c>
      <c r="AD43" s="65"/>
      <c r="AE43" s="65"/>
      <c r="AF43" s="44"/>
      <c r="AG43" s="65"/>
      <c r="AH43" s="65"/>
      <c r="AI43" s="4"/>
      <c r="AJ43" s="65"/>
      <c r="AN43" s="65"/>
    </row>
    <row r="44" spans="1:41" ht="13">
      <c r="A44" s="33">
        <v>59325381</v>
      </c>
      <c r="B44" s="54"/>
      <c r="C44" s="54"/>
      <c r="D44" s="54"/>
      <c r="E44" s="54"/>
      <c r="F44" s="54"/>
      <c r="G44" s="33" t="s">
        <v>224</v>
      </c>
      <c r="H44" s="33" t="s">
        <v>225</v>
      </c>
      <c r="I44" s="33">
        <v>3</v>
      </c>
      <c r="J44" s="33" t="s">
        <v>193</v>
      </c>
      <c r="K44" s="33">
        <v>0</v>
      </c>
      <c r="L44" s="33">
        <v>0</v>
      </c>
      <c r="M44" s="33" t="s">
        <v>52</v>
      </c>
      <c r="N44" s="54"/>
      <c r="O44" s="33" t="s">
        <v>193</v>
      </c>
      <c r="P44" s="33">
        <v>0</v>
      </c>
      <c r="Q44" s="33">
        <v>0</v>
      </c>
      <c r="R44" s="33" t="s">
        <v>52</v>
      </c>
      <c r="S44" s="33" t="s">
        <v>169</v>
      </c>
      <c r="T44" s="33">
        <v>0</v>
      </c>
      <c r="U44" s="33">
        <v>0</v>
      </c>
      <c r="V44" s="33" t="s">
        <v>226</v>
      </c>
      <c r="W44" s="33" t="s">
        <v>169</v>
      </c>
      <c r="X44" s="33">
        <v>0</v>
      </c>
      <c r="Y44" s="33">
        <v>0</v>
      </c>
      <c r="Z44" s="33" t="s">
        <v>227</v>
      </c>
      <c r="AA44" s="4" t="s">
        <v>125</v>
      </c>
      <c r="AC44" s="4" t="s">
        <v>126</v>
      </c>
      <c r="AD44" s="65"/>
      <c r="AE44" s="65"/>
      <c r="AF44" s="44"/>
      <c r="AG44" s="65"/>
      <c r="AH44" s="65"/>
      <c r="AI44" s="4"/>
      <c r="AJ44" s="65"/>
      <c r="AK44" s="54"/>
      <c r="AL44" s="54"/>
      <c r="AM44" s="54"/>
      <c r="AN44" s="65"/>
      <c r="AO44" s="54"/>
    </row>
    <row r="45" spans="1:41" ht="13">
      <c r="A45" s="150"/>
      <c r="B45" s="151"/>
      <c r="C45" s="150"/>
      <c r="D45" s="150"/>
      <c r="E45" s="150"/>
      <c r="F45" s="152"/>
      <c r="G45" s="156"/>
      <c r="H45" s="151"/>
      <c r="I45" s="153">
        <f>AVERAGE(I35:I44)</f>
        <v>2.6666666666666665</v>
      </c>
      <c r="J45" s="157" t="s">
        <v>193</v>
      </c>
      <c r="K45" s="154">
        <f>AVERAGE(K35:K44)</f>
        <v>0.66666666666666663</v>
      </c>
      <c r="L45" s="154">
        <v>0.3</v>
      </c>
      <c r="M45" s="158" t="s">
        <v>52</v>
      </c>
      <c r="N45" s="150"/>
      <c r="O45" s="153"/>
      <c r="P45" s="150">
        <f>AVERAGE(P35:P44)</f>
        <v>0.1111111111111111</v>
      </c>
      <c r="Q45" s="154">
        <v>3.6999999999999998E-2</v>
      </c>
      <c r="R45" s="152"/>
      <c r="S45" s="153"/>
      <c r="T45" s="150">
        <f>AVERAGE(T35:T44)</f>
        <v>0.33333333333333331</v>
      </c>
      <c r="U45" s="154">
        <v>8.1000000000000003E-2</v>
      </c>
      <c r="V45" s="152"/>
      <c r="W45" s="153"/>
      <c r="X45" s="155">
        <f>AVERAGE(X35:X44)</f>
        <v>0.22222222222222221</v>
      </c>
      <c r="Y45" s="159">
        <v>7.3999999999999996E-2</v>
      </c>
      <c r="Z45" s="152"/>
      <c r="AA45" s="150"/>
      <c r="AB45" s="150"/>
      <c r="AC45" s="150"/>
      <c r="AD45" s="150"/>
      <c r="AE45" s="150"/>
      <c r="AF45" s="150"/>
      <c r="AG45" s="150"/>
      <c r="AH45" s="150"/>
      <c r="AI45" s="150"/>
      <c r="AJ45" s="150"/>
      <c r="AK45" s="150"/>
      <c r="AL45" s="150"/>
      <c r="AM45" s="150"/>
      <c r="AN45" s="150"/>
      <c r="AO45" s="150"/>
    </row>
    <row r="46" spans="1:41" ht="13">
      <c r="I46" s="4" t="s">
        <v>228</v>
      </c>
      <c r="K46" s="4">
        <v>0.308</v>
      </c>
      <c r="L46" s="4">
        <v>0.308</v>
      </c>
      <c r="P46" s="4">
        <v>0.23100000000000001</v>
      </c>
      <c r="Q46" s="4">
        <v>0.23100000000000001</v>
      </c>
      <c r="T46" s="4">
        <v>0.308</v>
      </c>
      <c r="U46" s="4">
        <v>0.308</v>
      </c>
      <c r="X46" s="4">
        <v>0.308</v>
      </c>
      <c r="Y46" s="4">
        <v>0.308</v>
      </c>
    </row>
    <row r="47" spans="1:41" ht="13">
      <c r="I47" s="4">
        <v>1.681</v>
      </c>
      <c r="K47" s="4">
        <v>0.45500000000000002</v>
      </c>
      <c r="L47" s="4">
        <v>0.30499999999999999</v>
      </c>
      <c r="P47" s="4">
        <v>0.182</v>
      </c>
      <c r="Q47" s="4">
        <v>0.152</v>
      </c>
      <c r="T47" s="4">
        <v>0.318</v>
      </c>
      <c r="U47" s="4">
        <v>0.215</v>
      </c>
      <c r="X47" s="4">
        <v>0.27300000000000002</v>
      </c>
      <c r="Y47" s="4">
        <v>0.21199999999999999</v>
      </c>
    </row>
    <row r="48" spans="1:41" ht="17">
      <c r="B48" s="46" t="s">
        <v>97</v>
      </c>
      <c r="C48" s="47">
        <v>45098</v>
      </c>
      <c r="D48" s="47">
        <v>45006</v>
      </c>
      <c r="E48" s="47">
        <v>45006</v>
      </c>
      <c r="F48" s="141">
        <v>45037</v>
      </c>
      <c r="G48" s="46"/>
      <c r="H48" s="46"/>
      <c r="I48" s="142"/>
      <c r="J48" s="142"/>
      <c r="K48" s="47"/>
      <c r="L48" s="47"/>
      <c r="M48" s="141"/>
      <c r="N48" s="48"/>
      <c r="O48" s="142"/>
      <c r="P48" s="47"/>
      <c r="R48" s="141"/>
      <c r="S48" s="142"/>
      <c r="T48" s="47"/>
      <c r="U48" s="47"/>
      <c r="V48" s="141"/>
      <c r="W48" s="142"/>
      <c r="X48" s="142"/>
      <c r="Y48" s="1">
        <v>8</v>
      </c>
      <c r="Z48" s="144"/>
    </row>
    <row r="49" spans="1:29" ht="17">
      <c r="B49" s="49" t="s">
        <v>98</v>
      </c>
      <c r="C49" s="47">
        <v>44978</v>
      </c>
      <c r="D49" s="47">
        <v>44978</v>
      </c>
      <c r="E49" s="47">
        <v>45006</v>
      </c>
      <c r="F49" s="141">
        <v>44978</v>
      </c>
      <c r="G49" s="49"/>
      <c r="H49" s="49" t="s">
        <v>211</v>
      </c>
      <c r="I49" s="1" t="s">
        <v>212</v>
      </c>
      <c r="J49" s="142"/>
      <c r="K49" s="47"/>
      <c r="L49" s="47"/>
      <c r="M49" s="141"/>
      <c r="N49" s="48"/>
      <c r="O49" s="142"/>
      <c r="P49" s="47"/>
      <c r="R49" s="141"/>
      <c r="S49" s="142"/>
      <c r="T49" s="47"/>
      <c r="U49" s="47"/>
      <c r="V49" s="141"/>
      <c r="W49" s="142"/>
      <c r="X49" s="142"/>
      <c r="Y49" s="142"/>
      <c r="Z49" s="144"/>
    </row>
    <row r="50" spans="1:29" ht="16">
      <c r="B50" s="45"/>
      <c r="C50" s="50">
        <f>6/21</f>
        <v>0.2857142857142857</v>
      </c>
      <c r="D50" s="50">
        <f t="shared" ref="D50:E50" si="4">3/21</f>
        <v>0.14285714285714285</v>
      </c>
      <c r="E50" s="50">
        <f t="shared" si="4"/>
        <v>0.14285714285714285</v>
      </c>
      <c r="F50" s="145">
        <f>4/21</f>
        <v>0.19047619047619047</v>
      </c>
      <c r="G50" s="45"/>
      <c r="H50" s="5" t="s">
        <v>213</v>
      </c>
      <c r="I50" s="1" t="s">
        <v>214</v>
      </c>
      <c r="J50" s="146"/>
      <c r="K50" s="50"/>
      <c r="L50" s="50"/>
      <c r="M50" s="145"/>
      <c r="N50" s="50"/>
      <c r="O50" s="146"/>
      <c r="P50" s="50"/>
      <c r="R50" s="145"/>
      <c r="S50" s="146"/>
      <c r="T50" s="50"/>
      <c r="U50" s="50"/>
      <c r="V50" s="145"/>
      <c r="W50" s="146"/>
      <c r="X50" s="146"/>
      <c r="Y50" s="146"/>
      <c r="Z50" s="148"/>
    </row>
    <row r="51" spans="1:29" ht="16">
      <c r="B51" s="45"/>
      <c r="C51" s="50">
        <f>8/21</f>
        <v>0.38095238095238093</v>
      </c>
      <c r="D51" s="50">
        <f>(3+2)/21</f>
        <v>0.23809523809523808</v>
      </c>
      <c r="E51" s="50">
        <f t="shared" ref="E51:F51" si="5">6/21</f>
        <v>0.2857142857142857</v>
      </c>
      <c r="F51" s="145">
        <f t="shared" si="5"/>
        <v>0.2857142857142857</v>
      </c>
      <c r="G51" s="45"/>
      <c r="H51" s="5" t="s">
        <v>215</v>
      </c>
      <c r="I51" s="1" t="s">
        <v>216</v>
      </c>
      <c r="J51" s="146"/>
      <c r="K51" s="50"/>
      <c r="L51" s="50"/>
      <c r="M51" s="145"/>
      <c r="N51" s="50"/>
      <c r="O51" s="146"/>
      <c r="P51" s="50"/>
      <c r="R51" s="145"/>
      <c r="S51" s="146"/>
      <c r="T51" s="50"/>
      <c r="U51" s="50"/>
      <c r="V51" s="145"/>
      <c r="W51" s="146"/>
      <c r="X51" s="146"/>
      <c r="Y51" s="146"/>
      <c r="Z51" s="148"/>
    </row>
    <row r="52" spans="1:29" ht="13">
      <c r="B52" s="45"/>
      <c r="F52" s="53"/>
      <c r="G52" s="45"/>
      <c r="H52" s="45"/>
      <c r="I52" s="54"/>
      <c r="K52" s="149"/>
      <c r="L52" s="149"/>
      <c r="M52" s="53"/>
      <c r="O52" s="54"/>
      <c r="R52" s="53"/>
      <c r="S52" s="54"/>
      <c r="V52" s="53"/>
      <c r="W52" s="54"/>
      <c r="X52" s="54"/>
      <c r="Y52" s="54"/>
      <c r="Z52" s="57"/>
    </row>
    <row r="53" spans="1:29" ht="13">
      <c r="A53" s="260"/>
      <c r="B53" s="261"/>
      <c r="C53" s="260"/>
      <c r="D53" s="260"/>
      <c r="E53" s="260"/>
      <c r="F53" s="262"/>
      <c r="G53" s="261"/>
      <c r="H53" s="261"/>
      <c r="I53" s="263"/>
      <c r="J53" s="260"/>
      <c r="K53" s="264"/>
      <c r="L53" s="264"/>
      <c r="M53" s="262"/>
      <c r="N53" s="260"/>
      <c r="O53" s="263"/>
      <c r="P53" s="260"/>
      <c r="Q53" s="260"/>
      <c r="R53" s="262"/>
      <c r="S53" s="263"/>
      <c r="T53" s="260"/>
      <c r="U53" s="260"/>
      <c r="V53" s="262"/>
      <c r="W53" s="263"/>
      <c r="X53" s="263"/>
      <c r="Y53" s="263"/>
      <c r="Z53" s="263"/>
      <c r="AA53" s="260"/>
      <c r="AB53" s="260"/>
      <c r="AC53" s="260"/>
    </row>
    <row r="54" spans="1:29" ht="13">
      <c r="A54" s="260"/>
      <c r="B54" s="261"/>
      <c r="C54" s="260"/>
      <c r="D54" s="260"/>
      <c r="E54" s="260"/>
      <c r="F54" s="262"/>
      <c r="G54" s="261"/>
      <c r="H54" s="261"/>
      <c r="I54" s="263"/>
      <c r="J54" s="263"/>
      <c r="K54" s="264"/>
      <c r="L54" s="264"/>
      <c r="M54" s="262"/>
      <c r="N54" s="260"/>
      <c r="O54" s="263"/>
      <c r="P54" s="260"/>
      <c r="Q54" s="260"/>
      <c r="R54" s="262"/>
      <c r="S54" s="263"/>
      <c r="T54" s="260"/>
      <c r="U54" s="260"/>
      <c r="V54" s="262"/>
      <c r="W54" s="263"/>
      <c r="X54" s="263"/>
      <c r="Y54" s="263"/>
      <c r="Z54" s="263"/>
      <c r="AA54" s="260"/>
      <c r="AB54" s="260"/>
      <c r="AC54" s="260"/>
    </row>
    <row r="55" spans="1:29" ht="13">
      <c r="A55" s="260"/>
      <c r="B55" s="261"/>
      <c r="C55" s="260"/>
      <c r="D55" s="260"/>
      <c r="E55" s="260"/>
      <c r="F55" s="262"/>
      <c r="G55" s="261"/>
      <c r="H55" s="261"/>
      <c r="I55" s="263"/>
      <c r="J55" s="263"/>
      <c r="K55" s="264"/>
      <c r="L55" s="264"/>
      <c r="M55" s="262"/>
      <c r="N55" s="260"/>
      <c r="O55" s="263"/>
      <c r="P55" s="260"/>
      <c r="Q55" s="260"/>
      <c r="R55" s="262"/>
      <c r="S55" s="263"/>
      <c r="T55" s="260"/>
      <c r="U55" s="260"/>
      <c r="V55" s="262"/>
      <c r="W55" s="263"/>
      <c r="X55" s="263"/>
      <c r="Y55" s="263"/>
      <c r="Z55" s="263"/>
      <c r="AA55" s="260"/>
      <c r="AB55" s="260"/>
      <c r="AC55" s="260"/>
    </row>
    <row r="56" spans="1:29" ht="13">
      <c r="A56" s="260"/>
      <c r="B56" s="261"/>
      <c r="C56" s="260"/>
      <c r="D56" s="260"/>
      <c r="E56" s="260"/>
      <c r="F56" s="262"/>
      <c r="G56" s="261"/>
      <c r="H56" s="261"/>
      <c r="I56" s="263"/>
      <c r="J56" s="263"/>
      <c r="K56" s="264"/>
      <c r="L56" s="264"/>
      <c r="M56" s="262"/>
      <c r="N56" s="260"/>
      <c r="O56" s="263"/>
      <c r="P56" s="260"/>
      <c r="Q56" s="260"/>
      <c r="R56" s="262"/>
      <c r="S56" s="263"/>
      <c r="T56" s="260"/>
      <c r="U56" s="260"/>
      <c r="V56" s="262"/>
      <c r="W56" s="263"/>
      <c r="X56" s="263"/>
      <c r="Y56" s="263"/>
      <c r="Z56" s="263"/>
      <c r="AA56" s="260"/>
      <c r="AB56" s="260"/>
      <c r="AC56" s="260"/>
    </row>
    <row r="57" spans="1:29" ht="13">
      <c r="A57" s="260"/>
      <c r="B57" s="261"/>
      <c r="C57" s="260"/>
      <c r="D57" s="260"/>
      <c r="E57" s="260"/>
      <c r="F57" s="262"/>
      <c r="G57" s="261"/>
      <c r="H57" s="261"/>
      <c r="I57" s="263"/>
      <c r="J57" s="263"/>
      <c r="K57" s="264"/>
      <c r="L57" s="264"/>
      <c r="M57" s="262"/>
      <c r="N57" s="260"/>
      <c r="O57" s="263"/>
      <c r="P57" s="260"/>
      <c r="Q57" s="260"/>
      <c r="R57" s="262"/>
      <c r="S57" s="263"/>
      <c r="T57" s="260"/>
      <c r="U57" s="260"/>
      <c r="V57" s="262"/>
      <c r="W57" s="263"/>
      <c r="X57" s="263"/>
      <c r="Y57" s="263"/>
      <c r="Z57" s="263"/>
      <c r="AA57" s="260"/>
      <c r="AB57" s="260"/>
      <c r="AC57" s="260"/>
    </row>
    <row r="58" spans="1:29" ht="13">
      <c r="A58" s="260"/>
      <c r="B58" s="261"/>
      <c r="C58" s="260"/>
      <c r="D58" s="260"/>
      <c r="E58" s="260"/>
      <c r="F58" s="262"/>
      <c r="G58" s="261"/>
      <c r="H58" s="261"/>
      <c r="I58" s="263"/>
      <c r="J58" s="263"/>
      <c r="K58" s="264"/>
      <c r="L58" s="264"/>
      <c r="M58" s="262"/>
      <c r="N58" s="260"/>
      <c r="O58" s="263"/>
      <c r="P58" s="260"/>
      <c r="Q58" s="260"/>
      <c r="R58" s="262"/>
      <c r="S58" s="263"/>
      <c r="T58" s="260"/>
      <c r="U58" s="260"/>
      <c r="V58" s="262"/>
      <c r="W58" s="263"/>
      <c r="X58" s="263"/>
      <c r="Y58" s="263"/>
      <c r="Z58" s="263"/>
      <c r="AA58" s="260"/>
      <c r="AB58" s="260"/>
      <c r="AC58" s="260"/>
    </row>
    <row r="59" spans="1:29" ht="13">
      <c r="A59" s="260"/>
      <c r="B59" s="261"/>
      <c r="C59" s="260"/>
      <c r="D59" s="260"/>
      <c r="E59" s="260"/>
      <c r="F59" s="262"/>
      <c r="G59" s="261"/>
      <c r="H59" s="261"/>
      <c r="I59" s="263"/>
      <c r="J59" s="263"/>
      <c r="K59" s="264"/>
      <c r="L59" s="264"/>
      <c r="M59" s="262"/>
      <c r="N59" s="260"/>
      <c r="O59" s="263"/>
      <c r="P59" s="260"/>
      <c r="Q59" s="260"/>
      <c r="R59" s="262"/>
      <c r="S59" s="263"/>
      <c r="T59" s="260"/>
      <c r="U59" s="260"/>
      <c r="V59" s="262"/>
      <c r="W59" s="263"/>
      <c r="X59" s="263"/>
      <c r="Y59" s="263"/>
      <c r="Z59" s="263"/>
      <c r="AA59" s="260"/>
      <c r="AB59" s="260"/>
      <c r="AC59" s="260"/>
    </row>
    <row r="60" spans="1:29" ht="13">
      <c r="A60" s="260"/>
      <c r="B60" s="261"/>
      <c r="C60" s="260"/>
      <c r="D60" s="260"/>
      <c r="E60" s="260"/>
      <c r="F60" s="262"/>
      <c r="G60" s="261"/>
      <c r="H60" s="261"/>
      <c r="I60" s="263"/>
      <c r="J60" s="263"/>
      <c r="K60" s="264"/>
      <c r="L60" s="264"/>
      <c r="M60" s="262"/>
      <c r="N60" s="260"/>
      <c r="O60" s="263"/>
      <c r="P60" s="260"/>
      <c r="Q60" s="260"/>
      <c r="R60" s="262"/>
      <c r="S60" s="263"/>
      <c r="T60" s="260"/>
      <c r="U60" s="260"/>
      <c r="V60" s="262"/>
      <c r="W60" s="263"/>
      <c r="X60" s="263"/>
      <c r="Y60" s="263"/>
      <c r="Z60" s="263"/>
      <c r="AA60" s="260"/>
      <c r="AB60" s="260"/>
      <c r="AC60" s="260"/>
    </row>
    <row r="61" spans="1:29" ht="13">
      <c r="A61" s="260"/>
      <c r="B61" s="261"/>
      <c r="C61" s="260"/>
      <c r="D61" s="260"/>
      <c r="E61" s="260"/>
      <c r="F61" s="262"/>
      <c r="G61" s="261"/>
      <c r="H61" s="261"/>
      <c r="I61" s="263"/>
      <c r="J61" s="263"/>
      <c r="K61" s="264"/>
      <c r="L61" s="264"/>
      <c r="M61" s="262"/>
      <c r="N61" s="260"/>
      <c r="O61" s="263"/>
      <c r="P61" s="260"/>
      <c r="Q61" s="260"/>
      <c r="R61" s="262"/>
      <c r="S61" s="263"/>
      <c r="T61" s="260"/>
      <c r="U61" s="260"/>
      <c r="V61" s="262"/>
      <c r="W61" s="263"/>
      <c r="X61" s="263"/>
      <c r="Y61" s="263"/>
      <c r="Z61" s="263"/>
      <c r="AA61" s="260"/>
      <c r="AB61" s="260"/>
      <c r="AC61" s="260"/>
    </row>
    <row r="62" spans="1:29" ht="13">
      <c r="A62" s="260"/>
      <c r="B62" s="261"/>
      <c r="C62" s="260"/>
      <c r="D62" s="260"/>
      <c r="E62" s="260"/>
      <c r="F62" s="262"/>
      <c r="G62" s="261"/>
      <c r="H62" s="261"/>
      <c r="I62" s="263"/>
      <c r="J62" s="263"/>
      <c r="K62" s="264"/>
      <c r="L62" s="264"/>
      <c r="M62" s="262"/>
      <c r="N62" s="260"/>
      <c r="O62" s="263"/>
      <c r="P62" s="260"/>
      <c r="Q62" s="260"/>
      <c r="R62" s="262"/>
      <c r="S62" s="263"/>
      <c r="T62" s="260"/>
      <c r="U62" s="260"/>
      <c r="V62" s="262"/>
      <c r="W62" s="263"/>
      <c r="X62" s="263"/>
      <c r="Y62" s="263"/>
      <c r="Z62" s="263"/>
      <c r="AA62" s="260"/>
      <c r="AB62" s="260"/>
      <c r="AC62" s="260"/>
    </row>
    <row r="63" spans="1:29" ht="13">
      <c r="A63" s="260"/>
      <c r="B63" s="261"/>
      <c r="C63" s="260"/>
      <c r="D63" s="260"/>
      <c r="E63" s="260"/>
      <c r="F63" s="262"/>
      <c r="G63" s="261"/>
      <c r="H63" s="261"/>
      <c r="I63" s="263"/>
      <c r="J63" s="263"/>
      <c r="K63" s="264"/>
      <c r="L63" s="264"/>
      <c r="M63" s="262"/>
      <c r="N63" s="260"/>
      <c r="O63" s="263"/>
      <c r="P63" s="260"/>
      <c r="Q63" s="260"/>
      <c r="R63" s="262"/>
      <c r="S63" s="263"/>
      <c r="T63" s="260"/>
      <c r="U63" s="260"/>
      <c r="V63" s="262"/>
      <c r="W63" s="263"/>
      <c r="X63" s="263"/>
      <c r="Y63" s="263"/>
      <c r="Z63" s="263"/>
      <c r="AA63" s="260"/>
      <c r="AB63" s="260"/>
      <c r="AC63" s="260"/>
    </row>
    <row r="64" spans="1:29" ht="13">
      <c r="A64" s="260"/>
      <c r="B64" s="261"/>
      <c r="C64" s="260"/>
      <c r="D64" s="260"/>
      <c r="E64" s="260"/>
      <c r="F64" s="262"/>
      <c r="G64" s="261"/>
      <c r="H64" s="261"/>
      <c r="I64" s="263"/>
      <c r="J64" s="263"/>
      <c r="K64" s="264"/>
      <c r="L64" s="264"/>
      <c r="M64" s="262"/>
      <c r="N64" s="260"/>
      <c r="O64" s="263"/>
      <c r="P64" s="260"/>
      <c r="Q64" s="260"/>
      <c r="R64" s="262"/>
      <c r="S64" s="263"/>
      <c r="T64" s="260"/>
      <c r="U64" s="260"/>
      <c r="V64" s="262"/>
      <c r="W64" s="263"/>
      <c r="X64" s="263"/>
      <c r="Y64" s="263"/>
      <c r="Z64" s="263"/>
      <c r="AA64" s="260"/>
      <c r="AB64" s="260"/>
      <c r="AC64" s="260"/>
    </row>
    <row r="65" spans="1:29" ht="13">
      <c r="A65" s="260"/>
      <c r="B65" s="261"/>
      <c r="C65" s="260"/>
      <c r="D65" s="260"/>
      <c r="E65" s="260"/>
      <c r="F65" s="262"/>
      <c r="G65" s="261"/>
      <c r="H65" s="261"/>
      <c r="I65" s="263"/>
      <c r="J65" s="263"/>
      <c r="K65" s="264"/>
      <c r="L65" s="264"/>
      <c r="M65" s="262"/>
      <c r="N65" s="260"/>
      <c r="O65" s="263"/>
      <c r="P65" s="260"/>
      <c r="Q65" s="260"/>
      <c r="R65" s="262"/>
      <c r="S65" s="263"/>
      <c r="T65" s="260"/>
      <c r="U65" s="260"/>
      <c r="V65" s="262"/>
      <c r="W65" s="263"/>
      <c r="X65" s="263"/>
      <c r="Y65" s="263"/>
      <c r="Z65" s="263"/>
      <c r="AA65" s="260"/>
      <c r="AB65" s="260"/>
      <c r="AC65" s="260"/>
    </row>
    <row r="66" spans="1:29" ht="13">
      <c r="A66" s="260"/>
      <c r="B66" s="261"/>
      <c r="C66" s="260"/>
      <c r="D66" s="260"/>
      <c r="E66" s="260"/>
      <c r="F66" s="262"/>
      <c r="G66" s="261"/>
      <c r="H66" s="261"/>
      <c r="I66" s="263"/>
      <c r="J66" s="263"/>
      <c r="K66" s="264"/>
      <c r="L66" s="264"/>
      <c r="M66" s="262"/>
      <c r="N66" s="260"/>
      <c r="O66" s="263"/>
      <c r="P66" s="260"/>
      <c r="Q66" s="260"/>
      <c r="R66" s="262"/>
      <c r="S66" s="263"/>
      <c r="T66" s="260"/>
      <c r="U66" s="260"/>
      <c r="V66" s="262"/>
      <c r="W66" s="263"/>
      <c r="X66" s="263"/>
      <c r="Y66" s="263"/>
      <c r="Z66" s="263"/>
      <c r="AA66" s="260"/>
      <c r="AB66" s="260"/>
      <c r="AC66" s="260"/>
    </row>
    <row r="67" spans="1:29" ht="13">
      <c r="A67" s="260"/>
      <c r="B67" s="261"/>
      <c r="C67" s="260"/>
      <c r="D67" s="260"/>
      <c r="E67" s="260"/>
      <c r="F67" s="262"/>
      <c r="G67" s="261"/>
      <c r="H67" s="261"/>
      <c r="I67" s="263"/>
      <c r="J67" s="263"/>
      <c r="K67" s="264"/>
      <c r="L67" s="264"/>
      <c r="M67" s="262"/>
      <c r="N67" s="260"/>
      <c r="O67" s="263"/>
      <c r="P67" s="260"/>
      <c r="Q67" s="260"/>
      <c r="R67" s="262"/>
      <c r="S67" s="263"/>
      <c r="T67" s="260"/>
      <c r="U67" s="260"/>
      <c r="V67" s="262"/>
      <c r="W67" s="263"/>
      <c r="X67" s="263"/>
      <c r="Y67" s="263"/>
      <c r="Z67" s="263"/>
      <c r="AA67" s="260"/>
      <c r="AB67" s="260"/>
      <c r="AC67" s="260"/>
    </row>
    <row r="68" spans="1:29" ht="13">
      <c r="A68" s="260"/>
      <c r="B68" s="261"/>
      <c r="C68" s="260"/>
      <c r="D68" s="260"/>
      <c r="E68" s="260"/>
      <c r="F68" s="262"/>
      <c r="G68" s="261"/>
      <c r="H68" s="261"/>
      <c r="I68" s="263"/>
      <c r="J68" s="263"/>
      <c r="K68" s="264"/>
      <c r="L68" s="264"/>
      <c r="M68" s="262"/>
      <c r="N68" s="260"/>
      <c r="O68" s="263"/>
      <c r="P68" s="260"/>
      <c r="Q68" s="260"/>
      <c r="R68" s="262"/>
      <c r="S68" s="263"/>
      <c r="T68" s="260"/>
      <c r="U68" s="260"/>
      <c r="V68" s="262"/>
      <c r="W68" s="263"/>
      <c r="X68" s="263"/>
      <c r="Y68" s="263"/>
      <c r="Z68" s="263"/>
      <c r="AA68" s="260"/>
      <c r="AB68" s="260"/>
      <c r="AC68" s="260"/>
    </row>
    <row r="69" spans="1:29" ht="13">
      <c r="A69" s="260"/>
      <c r="B69" s="261"/>
      <c r="C69" s="260"/>
      <c r="D69" s="260"/>
      <c r="E69" s="260"/>
      <c r="F69" s="262"/>
      <c r="G69" s="261"/>
      <c r="H69" s="261"/>
      <c r="I69" s="263"/>
      <c r="J69" s="263"/>
      <c r="K69" s="264"/>
      <c r="L69" s="264"/>
      <c r="M69" s="262"/>
      <c r="N69" s="260"/>
      <c r="O69" s="263"/>
      <c r="P69" s="260"/>
      <c r="Q69" s="260"/>
      <c r="R69" s="262"/>
      <c r="S69" s="263"/>
      <c r="T69" s="260"/>
      <c r="U69" s="260"/>
      <c r="V69" s="262"/>
      <c r="W69" s="263"/>
      <c r="X69" s="263"/>
      <c r="Y69" s="263"/>
      <c r="Z69" s="263"/>
      <c r="AA69" s="260"/>
      <c r="AB69" s="260"/>
      <c r="AC69" s="260"/>
    </row>
    <row r="70" spans="1:29" ht="13">
      <c r="A70" s="260"/>
      <c r="B70" s="261"/>
      <c r="C70" s="260"/>
      <c r="D70" s="260"/>
      <c r="E70" s="260"/>
      <c r="F70" s="262"/>
      <c r="G70" s="261"/>
      <c r="H70" s="261"/>
      <c r="I70" s="263"/>
      <c r="J70" s="263"/>
      <c r="K70" s="264"/>
      <c r="L70" s="264"/>
      <c r="M70" s="262"/>
      <c r="N70" s="260"/>
      <c r="O70" s="263"/>
      <c r="P70" s="260"/>
      <c r="Q70" s="260"/>
      <c r="R70" s="262"/>
      <c r="S70" s="263"/>
      <c r="T70" s="260"/>
      <c r="U70" s="260"/>
      <c r="V70" s="262"/>
      <c r="W70" s="263"/>
      <c r="X70" s="263"/>
      <c r="Y70" s="263"/>
      <c r="Z70" s="263"/>
      <c r="AA70" s="260"/>
      <c r="AB70" s="260"/>
      <c r="AC70" s="260"/>
    </row>
    <row r="71" spans="1:29" ht="13">
      <c r="A71" s="260"/>
      <c r="B71" s="261"/>
      <c r="C71" s="260"/>
      <c r="D71" s="260"/>
      <c r="E71" s="260"/>
      <c r="F71" s="262"/>
      <c r="G71" s="261"/>
      <c r="H71" s="261"/>
      <c r="I71" s="263"/>
      <c r="J71" s="263"/>
      <c r="K71" s="260"/>
      <c r="L71" s="260"/>
      <c r="M71" s="262"/>
      <c r="N71" s="260"/>
      <c r="O71" s="263"/>
      <c r="P71" s="260"/>
      <c r="Q71" s="260"/>
      <c r="R71" s="262"/>
      <c r="S71" s="263"/>
      <c r="T71" s="260"/>
      <c r="U71" s="260"/>
      <c r="V71" s="262"/>
      <c r="W71" s="263"/>
      <c r="X71" s="263"/>
      <c r="Y71" s="263"/>
      <c r="Z71" s="263"/>
      <c r="AA71" s="260"/>
      <c r="AB71" s="260"/>
      <c r="AC71" s="260"/>
    </row>
    <row r="72" spans="1:29" ht="13">
      <c r="A72" s="260"/>
      <c r="B72" s="261"/>
      <c r="C72" s="260"/>
      <c r="D72" s="260"/>
      <c r="E72" s="260"/>
      <c r="F72" s="262"/>
      <c r="G72" s="261"/>
      <c r="H72" s="261"/>
      <c r="I72" s="263"/>
      <c r="J72" s="263"/>
      <c r="K72" s="260"/>
      <c r="L72" s="260"/>
      <c r="M72" s="262"/>
      <c r="N72" s="260"/>
      <c r="O72" s="263"/>
      <c r="P72" s="260"/>
      <c r="Q72" s="260"/>
      <c r="R72" s="262"/>
      <c r="S72" s="263"/>
      <c r="T72" s="260"/>
      <c r="U72" s="260"/>
      <c r="V72" s="262"/>
      <c r="W72" s="263"/>
      <c r="X72" s="263"/>
      <c r="Y72" s="263"/>
      <c r="Z72" s="263"/>
      <c r="AA72" s="260"/>
      <c r="AB72" s="260"/>
      <c r="AC72" s="260"/>
    </row>
    <row r="73" spans="1:29" ht="13">
      <c r="A73" s="260"/>
      <c r="B73" s="261"/>
      <c r="C73" s="260"/>
      <c r="D73" s="260"/>
      <c r="E73" s="260"/>
      <c r="F73" s="262"/>
      <c r="G73" s="261"/>
      <c r="H73" s="261"/>
      <c r="I73" s="263"/>
      <c r="J73" s="263"/>
      <c r="K73" s="260"/>
      <c r="L73" s="260"/>
      <c r="M73" s="262"/>
      <c r="N73" s="260"/>
      <c r="O73" s="263"/>
      <c r="P73" s="260"/>
      <c r="Q73" s="260"/>
      <c r="R73" s="262"/>
      <c r="S73" s="263"/>
      <c r="T73" s="260"/>
      <c r="U73" s="260"/>
      <c r="V73" s="262"/>
      <c r="W73" s="263"/>
      <c r="X73" s="263"/>
      <c r="Y73" s="263"/>
      <c r="Z73" s="263"/>
      <c r="AA73" s="260"/>
      <c r="AB73" s="260"/>
      <c r="AC73" s="260"/>
    </row>
    <row r="74" spans="1:29" ht="13">
      <c r="A74" s="260"/>
      <c r="B74" s="261"/>
      <c r="C74" s="260"/>
      <c r="D74" s="260"/>
      <c r="E74" s="260"/>
      <c r="F74" s="262"/>
      <c r="G74" s="261"/>
      <c r="H74" s="261"/>
      <c r="I74" s="263"/>
      <c r="J74" s="263"/>
      <c r="K74" s="260"/>
      <c r="L74" s="260"/>
      <c r="M74" s="262"/>
      <c r="N74" s="260"/>
      <c r="O74" s="263"/>
      <c r="P74" s="260"/>
      <c r="Q74" s="260"/>
      <c r="R74" s="262"/>
      <c r="S74" s="263"/>
      <c r="T74" s="260"/>
      <c r="U74" s="260"/>
      <c r="V74" s="262"/>
      <c r="W74" s="263"/>
      <c r="X74" s="263"/>
      <c r="Y74" s="263"/>
      <c r="Z74" s="263"/>
      <c r="AA74" s="260"/>
      <c r="AB74" s="260"/>
      <c r="AC74" s="260"/>
    </row>
    <row r="75" spans="1:29" ht="13">
      <c r="A75" s="260"/>
      <c r="B75" s="261"/>
      <c r="C75" s="260"/>
      <c r="D75" s="260"/>
      <c r="E75" s="260"/>
      <c r="F75" s="262"/>
      <c r="G75" s="261"/>
      <c r="H75" s="261"/>
      <c r="I75" s="263"/>
      <c r="J75" s="263"/>
      <c r="K75" s="260"/>
      <c r="L75" s="260"/>
      <c r="M75" s="262"/>
      <c r="N75" s="260"/>
      <c r="O75" s="263"/>
      <c r="P75" s="260"/>
      <c r="Q75" s="260"/>
      <c r="R75" s="262"/>
      <c r="S75" s="263"/>
      <c r="T75" s="260"/>
      <c r="U75" s="260"/>
      <c r="V75" s="262"/>
      <c r="W75" s="263"/>
      <c r="X75" s="263"/>
      <c r="Y75" s="263"/>
      <c r="Z75" s="263"/>
      <c r="AA75" s="260"/>
      <c r="AB75" s="260"/>
      <c r="AC75" s="260"/>
    </row>
    <row r="76" spans="1:29" ht="13">
      <c r="A76" s="260"/>
      <c r="B76" s="261"/>
      <c r="C76" s="260"/>
      <c r="D76" s="260"/>
      <c r="E76" s="260"/>
      <c r="F76" s="262"/>
      <c r="G76" s="261"/>
      <c r="H76" s="261"/>
      <c r="I76" s="263"/>
      <c r="J76" s="263"/>
      <c r="K76" s="260"/>
      <c r="L76" s="260"/>
      <c r="M76" s="262"/>
      <c r="N76" s="260"/>
      <c r="O76" s="263"/>
      <c r="P76" s="260"/>
      <c r="Q76" s="260"/>
      <c r="R76" s="262"/>
      <c r="S76" s="263"/>
      <c r="T76" s="260"/>
      <c r="U76" s="260"/>
      <c r="V76" s="262"/>
      <c r="W76" s="263"/>
      <c r="X76" s="263"/>
      <c r="Y76" s="263"/>
      <c r="Z76" s="263"/>
      <c r="AA76" s="260"/>
      <c r="AB76" s="260"/>
      <c r="AC76" s="260"/>
    </row>
    <row r="77" spans="1:29" ht="13">
      <c r="A77" s="260"/>
      <c r="B77" s="261"/>
      <c r="C77" s="260"/>
      <c r="D77" s="260"/>
      <c r="E77" s="260"/>
      <c r="F77" s="262"/>
      <c r="G77" s="261"/>
      <c r="H77" s="261"/>
      <c r="I77" s="263"/>
      <c r="J77" s="263"/>
      <c r="K77" s="260"/>
      <c r="L77" s="260"/>
      <c r="M77" s="262"/>
      <c r="N77" s="260"/>
      <c r="O77" s="263"/>
      <c r="P77" s="260"/>
      <c r="Q77" s="260"/>
      <c r="R77" s="262"/>
      <c r="S77" s="263"/>
      <c r="T77" s="260"/>
      <c r="U77" s="260"/>
      <c r="V77" s="262"/>
      <c r="W77" s="263"/>
      <c r="X77" s="263"/>
      <c r="Y77" s="263"/>
      <c r="Z77" s="263"/>
      <c r="AA77" s="260"/>
      <c r="AB77" s="260"/>
      <c r="AC77" s="260"/>
    </row>
    <row r="78" spans="1:29" ht="13">
      <c r="A78" s="260"/>
      <c r="B78" s="261"/>
      <c r="C78" s="260"/>
      <c r="D78" s="260"/>
      <c r="E78" s="260"/>
      <c r="F78" s="262"/>
      <c r="G78" s="261"/>
      <c r="H78" s="261"/>
      <c r="I78" s="263"/>
      <c r="J78" s="263"/>
      <c r="K78" s="260"/>
      <c r="L78" s="260"/>
      <c r="M78" s="262"/>
      <c r="N78" s="260"/>
      <c r="O78" s="263"/>
      <c r="P78" s="260"/>
      <c r="Q78" s="260"/>
      <c r="R78" s="262"/>
      <c r="S78" s="263"/>
      <c r="T78" s="260"/>
      <c r="U78" s="260"/>
      <c r="V78" s="262"/>
      <c r="W78" s="263"/>
      <c r="X78" s="263"/>
      <c r="Y78" s="263"/>
      <c r="Z78" s="263"/>
      <c r="AA78" s="260"/>
      <c r="AB78" s="260"/>
      <c r="AC78" s="260"/>
    </row>
    <row r="79" spans="1:29" ht="13">
      <c r="A79" s="260"/>
      <c r="B79" s="261"/>
      <c r="C79" s="260"/>
      <c r="D79" s="260"/>
      <c r="E79" s="260"/>
      <c r="F79" s="262"/>
      <c r="G79" s="261"/>
      <c r="H79" s="261"/>
      <c r="I79" s="263"/>
      <c r="J79" s="263"/>
      <c r="K79" s="260"/>
      <c r="L79" s="260"/>
      <c r="M79" s="262"/>
      <c r="N79" s="260"/>
      <c r="O79" s="263"/>
      <c r="P79" s="260"/>
      <c r="Q79" s="260"/>
      <c r="R79" s="262"/>
      <c r="S79" s="263"/>
      <c r="T79" s="260"/>
      <c r="U79" s="260"/>
      <c r="V79" s="262"/>
      <c r="W79" s="263"/>
      <c r="X79" s="263"/>
      <c r="Y79" s="263"/>
      <c r="Z79" s="263"/>
      <c r="AA79" s="260"/>
      <c r="AB79" s="260"/>
      <c r="AC79" s="260"/>
    </row>
    <row r="80" spans="1:29" ht="13">
      <c r="A80" s="260"/>
      <c r="B80" s="261"/>
      <c r="C80" s="260"/>
      <c r="D80" s="260"/>
      <c r="E80" s="260"/>
      <c r="F80" s="262"/>
      <c r="G80" s="261"/>
      <c r="H80" s="261"/>
      <c r="I80" s="263"/>
      <c r="J80" s="263"/>
      <c r="K80" s="260"/>
      <c r="L80" s="260"/>
      <c r="M80" s="262"/>
      <c r="N80" s="260"/>
      <c r="O80" s="263"/>
      <c r="P80" s="260"/>
      <c r="Q80" s="260"/>
      <c r="R80" s="262"/>
      <c r="S80" s="263"/>
      <c r="T80" s="260"/>
      <c r="U80" s="260"/>
      <c r="V80" s="262"/>
      <c r="W80" s="263"/>
      <c r="X80" s="263"/>
      <c r="Y80" s="263"/>
      <c r="Z80" s="263"/>
      <c r="AA80" s="260"/>
      <c r="AB80" s="260"/>
      <c r="AC80" s="260"/>
    </row>
    <row r="81" spans="1:29" ht="13">
      <c r="A81" s="260"/>
      <c r="B81" s="261"/>
      <c r="C81" s="260"/>
      <c r="D81" s="260"/>
      <c r="E81" s="260"/>
      <c r="F81" s="262"/>
      <c r="G81" s="261"/>
      <c r="H81" s="261"/>
      <c r="I81" s="263"/>
      <c r="J81" s="263"/>
      <c r="K81" s="260"/>
      <c r="L81" s="260"/>
      <c r="M81" s="262"/>
      <c r="N81" s="260"/>
      <c r="O81" s="263"/>
      <c r="P81" s="260"/>
      <c r="Q81" s="260"/>
      <c r="R81" s="262"/>
      <c r="S81" s="263"/>
      <c r="T81" s="260"/>
      <c r="U81" s="260"/>
      <c r="V81" s="262"/>
      <c r="W81" s="263"/>
      <c r="X81" s="263"/>
      <c r="Y81" s="263"/>
      <c r="Z81" s="263"/>
      <c r="AA81" s="260"/>
      <c r="AB81" s="260"/>
      <c r="AC81" s="260"/>
    </row>
    <row r="82" spans="1:29" ht="13">
      <c r="A82" s="260"/>
      <c r="B82" s="261"/>
      <c r="C82" s="260"/>
      <c r="D82" s="260"/>
      <c r="E82" s="260"/>
      <c r="F82" s="262"/>
      <c r="G82" s="261"/>
      <c r="H82" s="261"/>
      <c r="I82" s="263"/>
      <c r="J82" s="263"/>
      <c r="K82" s="260"/>
      <c r="L82" s="260"/>
      <c r="M82" s="262"/>
      <c r="N82" s="260"/>
      <c r="O82" s="263"/>
      <c r="P82" s="260"/>
      <c r="Q82" s="260"/>
      <c r="R82" s="262"/>
      <c r="S82" s="263"/>
      <c r="T82" s="260"/>
      <c r="U82" s="260"/>
      <c r="V82" s="262"/>
      <c r="W82" s="263"/>
      <c r="X82" s="263"/>
      <c r="Y82" s="263"/>
      <c r="Z82" s="263"/>
      <c r="AA82" s="260"/>
      <c r="AB82" s="260"/>
      <c r="AC82" s="260"/>
    </row>
    <row r="83" spans="1:29" ht="13">
      <c r="A83" s="260"/>
      <c r="B83" s="261"/>
      <c r="C83" s="260"/>
      <c r="D83" s="260"/>
      <c r="E83" s="260"/>
      <c r="F83" s="262"/>
      <c r="G83" s="261"/>
      <c r="H83" s="261"/>
      <c r="I83" s="263"/>
      <c r="J83" s="263"/>
      <c r="K83" s="260"/>
      <c r="L83" s="260"/>
      <c r="M83" s="262"/>
      <c r="N83" s="260"/>
      <c r="O83" s="263"/>
      <c r="P83" s="260"/>
      <c r="Q83" s="260"/>
      <c r="R83" s="262"/>
      <c r="S83" s="263"/>
      <c r="T83" s="260"/>
      <c r="U83" s="260"/>
      <c r="V83" s="262"/>
      <c r="W83" s="263"/>
      <c r="X83" s="263"/>
      <c r="Y83" s="263"/>
      <c r="Z83" s="263"/>
      <c r="AA83" s="260"/>
      <c r="AB83" s="260"/>
      <c r="AC83" s="260"/>
    </row>
    <row r="84" spans="1:29" ht="13">
      <c r="A84" s="260"/>
      <c r="B84" s="261"/>
      <c r="C84" s="260"/>
      <c r="D84" s="260"/>
      <c r="E84" s="260"/>
      <c r="F84" s="262"/>
      <c r="G84" s="261"/>
      <c r="H84" s="261"/>
      <c r="I84" s="263"/>
      <c r="J84" s="263"/>
      <c r="K84" s="260"/>
      <c r="L84" s="260"/>
      <c r="M84" s="262"/>
      <c r="N84" s="260"/>
      <c r="O84" s="263"/>
      <c r="P84" s="260"/>
      <c r="Q84" s="260"/>
      <c r="R84" s="262"/>
      <c r="S84" s="263"/>
      <c r="T84" s="260"/>
      <c r="U84" s="260"/>
      <c r="V84" s="262"/>
      <c r="W84" s="263"/>
      <c r="X84" s="263"/>
      <c r="Y84" s="263"/>
      <c r="Z84" s="263"/>
      <c r="AA84" s="260"/>
      <c r="AB84" s="260"/>
      <c r="AC84" s="260"/>
    </row>
    <row r="85" spans="1:29" ht="13">
      <c r="A85" s="260"/>
      <c r="B85" s="261"/>
      <c r="C85" s="260"/>
      <c r="D85" s="260"/>
      <c r="E85" s="260"/>
      <c r="F85" s="262"/>
      <c r="G85" s="261"/>
      <c r="H85" s="261"/>
      <c r="I85" s="263"/>
      <c r="J85" s="263"/>
      <c r="K85" s="260"/>
      <c r="L85" s="260"/>
      <c r="M85" s="262"/>
      <c r="N85" s="260"/>
      <c r="O85" s="263"/>
      <c r="P85" s="260"/>
      <c r="Q85" s="260"/>
      <c r="R85" s="262"/>
      <c r="S85" s="263"/>
      <c r="T85" s="260"/>
      <c r="U85" s="260"/>
      <c r="V85" s="262"/>
      <c r="W85" s="263"/>
      <c r="X85" s="263"/>
      <c r="Y85" s="263"/>
      <c r="Z85" s="263"/>
      <c r="AA85" s="260"/>
      <c r="AB85" s="260"/>
      <c r="AC85" s="260"/>
    </row>
    <row r="86" spans="1:29" ht="13">
      <c r="A86" s="260"/>
      <c r="B86" s="261"/>
      <c r="C86" s="260"/>
      <c r="D86" s="260"/>
      <c r="E86" s="260"/>
      <c r="F86" s="262"/>
      <c r="G86" s="261"/>
      <c r="H86" s="261"/>
      <c r="I86" s="263"/>
      <c r="J86" s="263"/>
      <c r="K86" s="260"/>
      <c r="L86" s="260"/>
      <c r="M86" s="262"/>
      <c r="N86" s="260"/>
      <c r="O86" s="263"/>
      <c r="P86" s="260"/>
      <c r="Q86" s="260"/>
      <c r="R86" s="262"/>
      <c r="S86" s="263"/>
      <c r="T86" s="260"/>
      <c r="U86" s="260"/>
      <c r="V86" s="262"/>
      <c r="W86" s="263"/>
      <c r="X86" s="263"/>
      <c r="Y86" s="263"/>
      <c r="Z86" s="263"/>
      <c r="AA86" s="260"/>
      <c r="AB86" s="260"/>
      <c r="AC86" s="260"/>
    </row>
    <row r="87" spans="1:29" ht="13">
      <c r="A87" s="260"/>
      <c r="B87" s="261"/>
      <c r="C87" s="260"/>
      <c r="D87" s="260"/>
      <c r="E87" s="260"/>
      <c r="F87" s="262"/>
      <c r="G87" s="261"/>
      <c r="H87" s="261"/>
      <c r="I87" s="263"/>
      <c r="J87" s="263"/>
      <c r="K87" s="260"/>
      <c r="L87" s="260"/>
      <c r="M87" s="262"/>
      <c r="N87" s="260"/>
      <c r="O87" s="263"/>
      <c r="P87" s="260"/>
      <c r="Q87" s="260"/>
      <c r="R87" s="262"/>
      <c r="S87" s="263"/>
      <c r="T87" s="260"/>
      <c r="U87" s="260"/>
      <c r="V87" s="262"/>
      <c r="W87" s="263"/>
      <c r="X87" s="263"/>
      <c r="Y87" s="263"/>
      <c r="Z87" s="263"/>
      <c r="AA87" s="260"/>
      <c r="AB87" s="260"/>
      <c r="AC87" s="260"/>
    </row>
    <row r="88" spans="1:29" ht="13">
      <c r="A88" s="260"/>
      <c r="B88" s="261"/>
      <c r="C88" s="260"/>
      <c r="D88" s="260"/>
      <c r="E88" s="260"/>
      <c r="F88" s="262"/>
      <c r="G88" s="261"/>
      <c r="H88" s="261"/>
      <c r="I88" s="263"/>
      <c r="J88" s="263"/>
      <c r="K88" s="260"/>
      <c r="L88" s="260"/>
      <c r="M88" s="262"/>
      <c r="N88" s="260"/>
      <c r="O88" s="263"/>
      <c r="P88" s="260"/>
      <c r="Q88" s="260"/>
      <c r="R88" s="262"/>
      <c r="S88" s="263"/>
      <c r="T88" s="260"/>
      <c r="U88" s="260"/>
      <c r="V88" s="262"/>
      <c r="W88" s="263"/>
      <c r="X88" s="263"/>
      <c r="Y88" s="263"/>
      <c r="Z88" s="263"/>
      <c r="AA88" s="260"/>
      <c r="AB88" s="260"/>
      <c r="AC88" s="260"/>
    </row>
    <row r="89" spans="1:29" ht="13">
      <c r="A89" s="260"/>
      <c r="B89" s="261"/>
      <c r="C89" s="260"/>
      <c r="D89" s="260"/>
      <c r="E89" s="260"/>
      <c r="F89" s="262"/>
      <c r="G89" s="261"/>
      <c r="H89" s="261"/>
      <c r="I89" s="263"/>
      <c r="J89" s="263"/>
      <c r="K89" s="260"/>
      <c r="L89" s="260"/>
      <c r="M89" s="262"/>
      <c r="N89" s="260"/>
      <c r="O89" s="263"/>
      <c r="P89" s="260"/>
      <c r="Q89" s="260"/>
      <c r="R89" s="262"/>
      <c r="S89" s="263"/>
      <c r="T89" s="260"/>
      <c r="U89" s="260"/>
      <c r="V89" s="262"/>
      <c r="W89" s="263"/>
      <c r="X89" s="263"/>
      <c r="Y89" s="263"/>
      <c r="Z89" s="263"/>
      <c r="AA89" s="260"/>
      <c r="AB89" s="260"/>
      <c r="AC89" s="260"/>
    </row>
    <row r="90" spans="1:29" ht="13">
      <c r="A90" s="260"/>
      <c r="B90" s="261"/>
      <c r="C90" s="260"/>
      <c r="D90" s="260"/>
      <c r="E90" s="260"/>
      <c r="F90" s="262"/>
      <c r="G90" s="261"/>
      <c r="H90" s="261"/>
      <c r="I90" s="263"/>
      <c r="J90" s="263"/>
      <c r="K90" s="260"/>
      <c r="L90" s="260"/>
      <c r="M90" s="262"/>
      <c r="N90" s="260"/>
      <c r="O90" s="263"/>
      <c r="P90" s="260"/>
      <c r="Q90" s="260"/>
      <c r="R90" s="262"/>
      <c r="S90" s="263"/>
      <c r="T90" s="260"/>
      <c r="U90" s="260"/>
      <c r="V90" s="262"/>
      <c r="W90" s="263"/>
      <c r="X90" s="263"/>
      <c r="Y90" s="263"/>
      <c r="Z90" s="263"/>
      <c r="AA90" s="260"/>
      <c r="AB90" s="260"/>
      <c r="AC90" s="260"/>
    </row>
    <row r="91" spans="1:29" ht="13">
      <c r="A91" s="260"/>
      <c r="B91" s="261"/>
      <c r="C91" s="260"/>
      <c r="D91" s="260"/>
      <c r="E91" s="260"/>
      <c r="F91" s="262"/>
      <c r="G91" s="261"/>
      <c r="H91" s="261"/>
      <c r="I91" s="263"/>
      <c r="J91" s="263"/>
      <c r="K91" s="260"/>
      <c r="L91" s="260"/>
      <c r="M91" s="262"/>
      <c r="N91" s="260"/>
      <c r="O91" s="263"/>
      <c r="P91" s="260"/>
      <c r="Q91" s="260"/>
      <c r="R91" s="262"/>
      <c r="S91" s="263"/>
      <c r="T91" s="260"/>
      <c r="U91" s="260"/>
      <c r="V91" s="262"/>
      <c r="W91" s="263"/>
      <c r="X91" s="263"/>
      <c r="Y91" s="263"/>
      <c r="Z91" s="263"/>
      <c r="AA91" s="260"/>
      <c r="AB91" s="260"/>
      <c r="AC91" s="260"/>
    </row>
    <row r="92" spans="1:29" ht="13">
      <c r="A92" s="260"/>
      <c r="B92" s="261"/>
      <c r="C92" s="260"/>
      <c r="D92" s="260"/>
      <c r="E92" s="260"/>
      <c r="F92" s="262"/>
      <c r="G92" s="261"/>
      <c r="H92" s="261"/>
      <c r="I92" s="263"/>
      <c r="J92" s="263"/>
      <c r="K92" s="260"/>
      <c r="L92" s="260"/>
      <c r="M92" s="262"/>
      <c r="N92" s="260"/>
      <c r="O92" s="263"/>
      <c r="P92" s="260"/>
      <c r="Q92" s="260"/>
      <c r="R92" s="262"/>
      <c r="S92" s="263"/>
      <c r="T92" s="260"/>
      <c r="U92" s="260"/>
      <c r="V92" s="262"/>
      <c r="W92" s="263"/>
      <c r="X92" s="263"/>
      <c r="Y92" s="263"/>
      <c r="Z92" s="263"/>
      <c r="AA92" s="260"/>
      <c r="AB92" s="260"/>
      <c r="AC92" s="260"/>
    </row>
    <row r="93" spans="1:29" ht="13">
      <c r="A93" s="260"/>
      <c r="B93" s="261"/>
      <c r="C93" s="260"/>
      <c r="D93" s="260"/>
      <c r="E93" s="260"/>
      <c r="F93" s="262"/>
      <c r="G93" s="261"/>
      <c r="H93" s="261"/>
      <c r="I93" s="263"/>
      <c r="J93" s="263"/>
      <c r="K93" s="260"/>
      <c r="L93" s="260"/>
      <c r="M93" s="262"/>
      <c r="N93" s="260"/>
      <c r="O93" s="263"/>
      <c r="P93" s="260"/>
      <c r="Q93" s="260"/>
      <c r="R93" s="262"/>
      <c r="S93" s="263"/>
      <c r="T93" s="260"/>
      <c r="U93" s="260"/>
      <c r="V93" s="262"/>
      <c r="W93" s="263"/>
      <c r="X93" s="263"/>
      <c r="Y93" s="263"/>
      <c r="Z93" s="263"/>
      <c r="AA93" s="260"/>
      <c r="AB93" s="260"/>
      <c r="AC93" s="260"/>
    </row>
    <row r="94" spans="1:29" ht="13">
      <c r="A94" s="260"/>
      <c r="B94" s="261"/>
      <c r="C94" s="260"/>
      <c r="D94" s="260"/>
      <c r="E94" s="260"/>
      <c r="F94" s="262"/>
      <c r="G94" s="261"/>
      <c r="H94" s="261"/>
      <c r="I94" s="263"/>
      <c r="J94" s="263"/>
      <c r="K94" s="260"/>
      <c r="L94" s="260"/>
      <c r="M94" s="262"/>
      <c r="N94" s="260"/>
      <c r="O94" s="263"/>
      <c r="P94" s="260"/>
      <c r="Q94" s="260"/>
      <c r="R94" s="262"/>
      <c r="S94" s="263"/>
      <c r="T94" s="260"/>
      <c r="U94" s="260"/>
      <c r="V94" s="262"/>
      <c r="W94" s="263"/>
      <c r="X94" s="263"/>
      <c r="Y94" s="263"/>
      <c r="Z94" s="263"/>
      <c r="AA94" s="260"/>
      <c r="AB94" s="260"/>
      <c r="AC94" s="260"/>
    </row>
    <row r="95" spans="1:29" ht="13">
      <c r="A95" s="260"/>
      <c r="B95" s="261"/>
      <c r="C95" s="260"/>
      <c r="D95" s="260"/>
      <c r="E95" s="260"/>
      <c r="F95" s="262"/>
      <c r="G95" s="261"/>
      <c r="H95" s="261"/>
      <c r="I95" s="263"/>
      <c r="J95" s="263"/>
      <c r="K95" s="260"/>
      <c r="L95" s="260"/>
      <c r="M95" s="262"/>
      <c r="N95" s="260"/>
      <c r="O95" s="263"/>
      <c r="P95" s="260"/>
      <c r="Q95" s="260"/>
      <c r="R95" s="262"/>
      <c r="S95" s="263"/>
      <c r="T95" s="260"/>
      <c r="U95" s="260"/>
      <c r="V95" s="262"/>
      <c r="W95" s="263"/>
      <c r="X95" s="263"/>
      <c r="Y95" s="263"/>
      <c r="Z95" s="263"/>
      <c r="AA95" s="260"/>
      <c r="AB95" s="260"/>
      <c r="AC95" s="260"/>
    </row>
    <row r="96" spans="1:29" ht="13">
      <c r="A96" s="260"/>
      <c r="B96" s="261"/>
      <c r="C96" s="260"/>
      <c r="D96" s="260"/>
      <c r="E96" s="260"/>
      <c r="F96" s="262"/>
      <c r="G96" s="261"/>
      <c r="H96" s="261"/>
      <c r="I96" s="263"/>
      <c r="J96" s="263"/>
      <c r="K96" s="260"/>
      <c r="L96" s="260"/>
      <c r="M96" s="262"/>
      <c r="N96" s="260"/>
      <c r="O96" s="263"/>
      <c r="P96" s="260"/>
      <c r="Q96" s="260"/>
      <c r="R96" s="262"/>
      <c r="S96" s="263"/>
      <c r="T96" s="260"/>
      <c r="U96" s="260"/>
      <c r="V96" s="262"/>
      <c r="W96" s="263"/>
      <c r="X96" s="263"/>
      <c r="Y96" s="263"/>
      <c r="Z96" s="263"/>
      <c r="AA96" s="260"/>
      <c r="AB96" s="260"/>
      <c r="AC96" s="260"/>
    </row>
    <row r="97" spans="1:29" ht="13">
      <c r="A97" s="260"/>
      <c r="B97" s="261"/>
      <c r="C97" s="260"/>
      <c r="D97" s="260"/>
      <c r="E97" s="260"/>
      <c r="F97" s="262"/>
      <c r="G97" s="261"/>
      <c r="H97" s="261"/>
      <c r="I97" s="263"/>
      <c r="J97" s="263"/>
      <c r="K97" s="260"/>
      <c r="L97" s="260"/>
      <c r="M97" s="262"/>
      <c r="N97" s="260"/>
      <c r="O97" s="263"/>
      <c r="P97" s="260"/>
      <c r="Q97" s="260"/>
      <c r="R97" s="262"/>
      <c r="S97" s="263"/>
      <c r="T97" s="260"/>
      <c r="U97" s="260"/>
      <c r="V97" s="262"/>
      <c r="W97" s="263"/>
      <c r="X97" s="263"/>
      <c r="Y97" s="263"/>
      <c r="Z97" s="263"/>
      <c r="AA97" s="260"/>
      <c r="AB97" s="260"/>
      <c r="AC97" s="260"/>
    </row>
    <row r="98" spans="1:29" ht="13">
      <c r="A98" s="260"/>
      <c r="B98" s="261"/>
      <c r="C98" s="260"/>
      <c r="D98" s="260"/>
      <c r="E98" s="260"/>
      <c r="F98" s="262"/>
      <c r="G98" s="261"/>
      <c r="H98" s="261"/>
      <c r="I98" s="263"/>
      <c r="J98" s="263"/>
      <c r="K98" s="260"/>
      <c r="L98" s="260"/>
      <c r="M98" s="262"/>
      <c r="N98" s="260"/>
      <c r="O98" s="263"/>
      <c r="P98" s="260"/>
      <c r="Q98" s="260"/>
      <c r="R98" s="262"/>
      <c r="S98" s="263"/>
      <c r="T98" s="260"/>
      <c r="U98" s="260"/>
      <c r="V98" s="262"/>
      <c r="W98" s="263"/>
      <c r="X98" s="263"/>
      <c r="Y98" s="263"/>
      <c r="Z98" s="263"/>
      <c r="AA98" s="260"/>
      <c r="AB98" s="260"/>
      <c r="AC98" s="260"/>
    </row>
    <row r="99" spans="1:29" ht="13">
      <c r="A99" s="260"/>
      <c r="B99" s="261"/>
      <c r="C99" s="260"/>
      <c r="D99" s="260"/>
      <c r="E99" s="260"/>
      <c r="F99" s="262"/>
      <c r="G99" s="261"/>
      <c r="H99" s="261"/>
      <c r="I99" s="263"/>
      <c r="J99" s="263"/>
      <c r="K99" s="260"/>
      <c r="L99" s="260"/>
      <c r="M99" s="262"/>
      <c r="N99" s="260"/>
      <c r="O99" s="263"/>
      <c r="P99" s="260"/>
      <c r="Q99" s="260"/>
      <c r="R99" s="262"/>
      <c r="S99" s="263"/>
      <c r="T99" s="260"/>
      <c r="U99" s="260"/>
      <c r="V99" s="262"/>
      <c r="W99" s="263"/>
      <c r="X99" s="263"/>
      <c r="Y99" s="263"/>
      <c r="Z99" s="263"/>
      <c r="AA99" s="260"/>
      <c r="AB99" s="260"/>
      <c r="AC99" s="260"/>
    </row>
    <row r="100" spans="1:29" ht="13">
      <c r="A100" s="260"/>
      <c r="B100" s="261"/>
      <c r="C100" s="260"/>
      <c r="D100" s="260"/>
      <c r="E100" s="260"/>
      <c r="F100" s="262"/>
      <c r="G100" s="261"/>
      <c r="H100" s="261"/>
      <c r="I100" s="263"/>
      <c r="J100" s="263"/>
      <c r="K100" s="260"/>
      <c r="L100" s="260"/>
      <c r="M100" s="262"/>
      <c r="N100" s="260"/>
      <c r="O100" s="263"/>
      <c r="P100" s="260"/>
      <c r="Q100" s="260"/>
      <c r="R100" s="262"/>
      <c r="S100" s="263"/>
      <c r="T100" s="260"/>
      <c r="U100" s="260"/>
      <c r="V100" s="262"/>
      <c r="W100" s="263"/>
      <c r="X100" s="263"/>
      <c r="Y100" s="263"/>
      <c r="Z100" s="263"/>
      <c r="AA100" s="260"/>
      <c r="AB100" s="260"/>
      <c r="AC100" s="260"/>
    </row>
    <row r="101" spans="1:29" ht="13">
      <c r="A101" s="260"/>
      <c r="B101" s="261"/>
      <c r="C101" s="260"/>
      <c r="D101" s="260"/>
      <c r="E101" s="260"/>
      <c r="F101" s="262"/>
      <c r="G101" s="261"/>
      <c r="H101" s="261"/>
      <c r="I101" s="263"/>
      <c r="J101" s="263"/>
      <c r="K101" s="260"/>
      <c r="L101" s="260"/>
      <c r="M101" s="262"/>
      <c r="N101" s="260"/>
      <c r="O101" s="263"/>
      <c r="P101" s="260"/>
      <c r="Q101" s="260"/>
      <c r="R101" s="262"/>
      <c r="S101" s="263"/>
      <c r="T101" s="260"/>
      <c r="U101" s="260"/>
      <c r="V101" s="262"/>
      <c r="W101" s="263"/>
      <c r="X101" s="263"/>
      <c r="Y101" s="263"/>
      <c r="Z101" s="263"/>
      <c r="AA101" s="260"/>
      <c r="AB101" s="260"/>
      <c r="AC101" s="260"/>
    </row>
    <row r="102" spans="1:29" ht="13">
      <c r="A102" s="260"/>
      <c r="B102" s="261"/>
      <c r="C102" s="260"/>
      <c r="D102" s="260"/>
      <c r="E102" s="260"/>
      <c r="F102" s="262"/>
      <c r="G102" s="261"/>
      <c r="H102" s="261"/>
      <c r="I102" s="263"/>
      <c r="J102" s="263"/>
      <c r="K102" s="260"/>
      <c r="L102" s="260"/>
      <c r="M102" s="262"/>
      <c r="N102" s="260"/>
      <c r="O102" s="263"/>
      <c r="P102" s="260"/>
      <c r="Q102" s="260"/>
      <c r="R102" s="262"/>
      <c r="S102" s="263"/>
      <c r="T102" s="260"/>
      <c r="U102" s="260"/>
      <c r="V102" s="262"/>
      <c r="W102" s="263"/>
      <c r="X102" s="263"/>
      <c r="Y102" s="263"/>
      <c r="Z102" s="263"/>
      <c r="AA102" s="260"/>
      <c r="AB102" s="260"/>
      <c r="AC102" s="260"/>
    </row>
    <row r="103" spans="1:29" ht="13">
      <c r="A103" s="260"/>
      <c r="B103" s="261"/>
      <c r="C103" s="260"/>
      <c r="D103" s="260"/>
      <c r="E103" s="260"/>
      <c r="F103" s="262"/>
      <c r="G103" s="261"/>
      <c r="H103" s="261"/>
      <c r="I103" s="263"/>
      <c r="J103" s="263"/>
      <c r="K103" s="260"/>
      <c r="L103" s="260"/>
      <c r="M103" s="262"/>
      <c r="N103" s="260"/>
      <c r="O103" s="263"/>
      <c r="P103" s="260"/>
      <c r="Q103" s="260"/>
      <c r="R103" s="262"/>
      <c r="S103" s="263"/>
      <c r="T103" s="260"/>
      <c r="U103" s="260"/>
      <c r="V103" s="262"/>
      <c r="W103" s="263"/>
      <c r="X103" s="263"/>
      <c r="Y103" s="263"/>
      <c r="Z103" s="263"/>
      <c r="AA103" s="260"/>
      <c r="AB103" s="260"/>
      <c r="AC103" s="260"/>
    </row>
    <row r="104" spans="1:29" ht="13">
      <c r="A104" s="260"/>
      <c r="B104" s="261"/>
      <c r="C104" s="260"/>
      <c r="D104" s="260"/>
      <c r="E104" s="260"/>
      <c r="F104" s="262"/>
      <c r="G104" s="261"/>
      <c r="H104" s="261"/>
      <c r="I104" s="263"/>
      <c r="J104" s="263"/>
      <c r="K104" s="260"/>
      <c r="L104" s="260"/>
      <c r="M104" s="262"/>
      <c r="N104" s="260"/>
      <c r="O104" s="263"/>
      <c r="P104" s="260"/>
      <c r="Q104" s="260"/>
      <c r="R104" s="262"/>
      <c r="S104" s="263"/>
      <c r="T104" s="260"/>
      <c r="U104" s="260"/>
      <c r="V104" s="262"/>
      <c r="W104" s="263"/>
      <c r="X104" s="263"/>
      <c r="Y104" s="263"/>
      <c r="Z104" s="263"/>
      <c r="AA104" s="260"/>
      <c r="AB104" s="260"/>
      <c r="AC104" s="260"/>
    </row>
    <row r="105" spans="1:29" ht="13">
      <c r="A105" s="260"/>
      <c r="B105" s="261"/>
      <c r="C105" s="260"/>
      <c r="D105" s="260"/>
      <c r="E105" s="260"/>
      <c r="F105" s="262"/>
      <c r="G105" s="261"/>
      <c r="H105" s="261"/>
      <c r="I105" s="263"/>
      <c r="J105" s="263"/>
      <c r="K105" s="260"/>
      <c r="L105" s="260"/>
      <c r="M105" s="262"/>
      <c r="N105" s="260"/>
      <c r="O105" s="263"/>
      <c r="P105" s="260"/>
      <c r="Q105" s="260"/>
      <c r="R105" s="262"/>
      <c r="S105" s="263"/>
      <c r="T105" s="260"/>
      <c r="U105" s="260"/>
      <c r="V105" s="262"/>
      <c r="W105" s="263"/>
      <c r="X105" s="263"/>
      <c r="Y105" s="263"/>
      <c r="Z105" s="263"/>
      <c r="AA105" s="260"/>
      <c r="AB105" s="260"/>
      <c r="AC105" s="260"/>
    </row>
    <row r="106" spans="1:29" ht="13">
      <c r="A106" s="260"/>
      <c r="B106" s="261"/>
      <c r="C106" s="260"/>
      <c r="D106" s="260"/>
      <c r="E106" s="260"/>
      <c r="F106" s="262"/>
      <c r="G106" s="261"/>
      <c r="H106" s="261"/>
      <c r="I106" s="263"/>
      <c r="J106" s="263"/>
      <c r="K106" s="260"/>
      <c r="L106" s="260"/>
      <c r="M106" s="262"/>
      <c r="N106" s="260"/>
      <c r="O106" s="263"/>
      <c r="P106" s="260"/>
      <c r="Q106" s="260"/>
      <c r="R106" s="262"/>
      <c r="S106" s="263"/>
      <c r="T106" s="260"/>
      <c r="U106" s="260"/>
      <c r="V106" s="262"/>
      <c r="W106" s="263"/>
      <c r="X106" s="263"/>
      <c r="Y106" s="263"/>
      <c r="Z106" s="263"/>
      <c r="AA106" s="260"/>
      <c r="AB106" s="260"/>
      <c r="AC106" s="260"/>
    </row>
    <row r="107" spans="1:29" ht="13">
      <c r="A107" s="260"/>
      <c r="B107" s="261"/>
      <c r="C107" s="260"/>
      <c r="D107" s="260"/>
      <c r="E107" s="260"/>
      <c r="F107" s="262"/>
      <c r="G107" s="261"/>
      <c r="H107" s="261"/>
      <c r="I107" s="263"/>
      <c r="J107" s="263"/>
      <c r="K107" s="260"/>
      <c r="L107" s="260"/>
      <c r="M107" s="262"/>
      <c r="N107" s="260"/>
      <c r="O107" s="263"/>
      <c r="P107" s="260"/>
      <c r="Q107" s="260"/>
      <c r="R107" s="262"/>
      <c r="S107" s="263"/>
      <c r="T107" s="260"/>
      <c r="U107" s="260"/>
      <c r="V107" s="262"/>
      <c r="W107" s="263"/>
      <c r="X107" s="263"/>
      <c r="Y107" s="263"/>
      <c r="Z107" s="263"/>
      <c r="AA107" s="260"/>
      <c r="AB107" s="260"/>
      <c r="AC107" s="260"/>
    </row>
    <row r="108" spans="1:29" ht="13">
      <c r="A108" s="260"/>
      <c r="B108" s="261"/>
      <c r="C108" s="260"/>
      <c r="D108" s="260"/>
      <c r="E108" s="260"/>
      <c r="F108" s="262"/>
      <c r="G108" s="261"/>
      <c r="H108" s="261"/>
      <c r="I108" s="263"/>
      <c r="J108" s="263"/>
      <c r="K108" s="260"/>
      <c r="L108" s="260"/>
      <c r="M108" s="262"/>
      <c r="N108" s="260"/>
      <c r="O108" s="263"/>
      <c r="P108" s="260"/>
      <c r="Q108" s="260"/>
      <c r="R108" s="262"/>
      <c r="S108" s="263"/>
      <c r="T108" s="260"/>
      <c r="U108" s="260"/>
      <c r="V108" s="262"/>
      <c r="W108" s="263"/>
      <c r="X108" s="263"/>
      <c r="Y108" s="263"/>
      <c r="Z108" s="263"/>
      <c r="AA108" s="260"/>
      <c r="AB108" s="260"/>
      <c r="AC108" s="260"/>
    </row>
    <row r="109" spans="1:29" ht="13">
      <c r="A109" s="260"/>
      <c r="B109" s="261"/>
      <c r="C109" s="260"/>
      <c r="D109" s="260"/>
      <c r="E109" s="260"/>
      <c r="F109" s="262"/>
      <c r="G109" s="261"/>
      <c r="H109" s="261"/>
      <c r="I109" s="263"/>
      <c r="J109" s="263"/>
      <c r="K109" s="260"/>
      <c r="L109" s="260"/>
      <c r="M109" s="262"/>
      <c r="N109" s="260"/>
      <c r="O109" s="263"/>
      <c r="P109" s="260"/>
      <c r="Q109" s="260"/>
      <c r="R109" s="262"/>
      <c r="S109" s="263"/>
      <c r="T109" s="260"/>
      <c r="U109" s="260"/>
      <c r="V109" s="262"/>
      <c r="W109" s="263"/>
      <c r="X109" s="263"/>
      <c r="Y109" s="263"/>
      <c r="Z109" s="263"/>
      <c r="AA109" s="260"/>
      <c r="AB109" s="260"/>
      <c r="AC109" s="260"/>
    </row>
    <row r="110" spans="1:29" ht="13">
      <c r="A110" s="260"/>
      <c r="B110" s="261"/>
      <c r="C110" s="260"/>
      <c r="D110" s="260"/>
      <c r="E110" s="260"/>
      <c r="F110" s="262"/>
      <c r="G110" s="261"/>
      <c r="H110" s="261"/>
      <c r="I110" s="263"/>
      <c r="J110" s="263"/>
      <c r="K110" s="260"/>
      <c r="L110" s="260"/>
      <c r="M110" s="262"/>
      <c r="N110" s="260"/>
      <c r="O110" s="263"/>
      <c r="P110" s="260"/>
      <c r="Q110" s="260"/>
      <c r="R110" s="262"/>
      <c r="S110" s="263"/>
      <c r="T110" s="260"/>
      <c r="U110" s="260"/>
      <c r="V110" s="262"/>
      <c r="W110" s="263"/>
      <c r="X110" s="263"/>
      <c r="Y110" s="263"/>
      <c r="Z110" s="263"/>
      <c r="AA110" s="260"/>
      <c r="AB110" s="260"/>
      <c r="AC110" s="260"/>
    </row>
    <row r="111" spans="1:29" ht="13">
      <c r="A111" s="260"/>
      <c r="B111" s="261"/>
      <c r="C111" s="260"/>
      <c r="D111" s="260"/>
      <c r="E111" s="260"/>
      <c r="F111" s="262"/>
      <c r="G111" s="261"/>
      <c r="H111" s="261"/>
      <c r="I111" s="263"/>
      <c r="J111" s="263"/>
      <c r="K111" s="260"/>
      <c r="L111" s="260"/>
      <c r="M111" s="262"/>
      <c r="N111" s="260"/>
      <c r="O111" s="263"/>
      <c r="P111" s="260"/>
      <c r="Q111" s="260"/>
      <c r="R111" s="262"/>
      <c r="S111" s="263"/>
      <c r="T111" s="260"/>
      <c r="U111" s="260"/>
      <c r="V111" s="262"/>
      <c r="W111" s="263"/>
      <c r="X111" s="263"/>
      <c r="Y111" s="263"/>
      <c r="Z111" s="263"/>
      <c r="AA111" s="260"/>
      <c r="AB111" s="260"/>
      <c r="AC111" s="260"/>
    </row>
    <row r="112" spans="1:29" ht="13">
      <c r="A112" s="260"/>
      <c r="B112" s="261"/>
      <c r="C112" s="260"/>
      <c r="D112" s="260"/>
      <c r="E112" s="260"/>
      <c r="F112" s="262"/>
      <c r="G112" s="261"/>
      <c r="H112" s="261"/>
      <c r="I112" s="263"/>
      <c r="J112" s="263"/>
      <c r="K112" s="260"/>
      <c r="L112" s="260"/>
      <c r="M112" s="262"/>
      <c r="N112" s="260"/>
      <c r="O112" s="263"/>
      <c r="P112" s="260"/>
      <c r="Q112" s="260"/>
      <c r="R112" s="262"/>
      <c r="S112" s="263"/>
      <c r="T112" s="260"/>
      <c r="U112" s="260"/>
      <c r="V112" s="262"/>
      <c r="W112" s="263"/>
      <c r="X112" s="263"/>
      <c r="Y112" s="263"/>
      <c r="Z112" s="263"/>
      <c r="AA112" s="260"/>
      <c r="AB112" s="260"/>
      <c r="AC112" s="260"/>
    </row>
    <row r="113" spans="1:29" ht="13">
      <c r="A113" s="260"/>
      <c r="B113" s="261"/>
      <c r="C113" s="260"/>
      <c r="D113" s="260"/>
      <c r="E113" s="260"/>
      <c r="F113" s="262"/>
      <c r="G113" s="261"/>
      <c r="H113" s="261"/>
      <c r="I113" s="263"/>
      <c r="J113" s="263"/>
      <c r="K113" s="260"/>
      <c r="L113" s="260"/>
      <c r="M113" s="262"/>
      <c r="N113" s="260"/>
      <c r="O113" s="263"/>
      <c r="P113" s="260"/>
      <c r="Q113" s="260"/>
      <c r="R113" s="262"/>
      <c r="S113" s="263"/>
      <c r="T113" s="260"/>
      <c r="U113" s="260"/>
      <c r="V113" s="262"/>
      <c r="W113" s="263"/>
      <c r="X113" s="263"/>
      <c r="Y113" s="263"/>
      <c r="Z113" s="263"/>
      <c r="AA113" s="260"/>
      <c r="AB113" s="260"/>
      <c r="AC113" s="260"/>
    </row>
    <row r="114" spans="1:29" ht="13">
      <c r="A114" s="260"/>
      <c r="B114" s="261"/>
      <c r="C114" s="260"/>
      <c r="D114" s="260"/>
      <c r="E114" s="260"/>
      <c r="F114" s="262"/>
      <c r="G114" s="261"/>
      <c r="H114" s="261"/>
      <c r="I114" s="263"/>
      <c r="J114" s="263"/>
      <c r="K114" s="260"/>
      <c r="L114" s="260"/>
      <c r="M114" s="262"/>
      <c r="N114" s="260"/>
      <c r="O114" s="263"/>
      <c r="P114" s="260"/>
      <c r="Q114" s="260"/>
      <c r="R114" s="262"/>
      <c r="S114" s="263"/>
      <c r="T114" s="260"/>
      <c r="U114" s="260"/>
      <c r="V114" s="262"/>
      <c r="W114" s="263"/>
      <c r="X114" s="263"/>
      <c r="Y114" s="263"/>
      <c r="Z114" s="263"/>
      <c r="AA114" s="260"/>
      <c r="AB114" s="260"/>
      <c r="AC114" s="260"/>
    </row>
    <row r="115" spans="1:29" ht="13">
      <c r="A115" s="260"/>
      <c r="B115" s="261"/>
      <c r="C115" s="260"/>
      <c r="D115" s="260"/>
      <c r="E115" s="260"/>
      <c r="F115" s="262"/>
      <c r="G115" s="261"/>
      <c r="H115" s="261"/>
      <c r="I115" s="263"/>
      <c r="J115" s="263"/>
      <c r="K115" s="260"/>
      <c r="L115" s="260"/>
      <c r="M115" s="262"/>
      <c r="N115" s="260"/>
      <c r="O115" s="263"/>
      <c r="P115" s="260"/>
      <c r="Q115" s="260"/>
      <c r="R115" s="262"/>
      <c r="S115" s="263"/>
      <c r="T115" s="260"/>
      <c r="U115" s="260"/>
      <c r="V115" s="262"/>
      <c r="W115" s="263"/>
      <c r="X115" s="263"/>
      <c r="Y115" s="263"/>
      <c r="Z115" s="263"/>
      <c r="AA115" s="260"/>
      <c r="AB115" s="260"/>
      <c r="AC115" s="260"/>
    </row>
    <row r="116" spans="1:29" ht="13">
      <c r="A116" s="260"/>
      <c r="B116" s="261"/>
      <c r="C116" s="260"/>
      <c r="D116" s="260"/>
      <c r="E116" s="260"/>
      <c r="F116" s="262"/>
      <c r="G116" s="261"/>
      <c r="H116" s="261"/>
      <c r="I116" s="263"/>
      <c r="J116" s="263"/>
      <c r="K116" s="260"/>
      <c r="L116" s="260"/>
      <c r="M116" s="262"/>
      <c r="N116" s="260"/>
      <c r="O116" s="263"/>
      <c r="P116" s="260"/>
      <c r="Q116" s="260"/>
      <c r="R116" s="262"/>
      <c r="S116" s="263"/>
      <c r="T116" s="260"/>
      <c r="U116" s="260"/>
      <c r="V116" s="262"/>
      <c r="W116" s="263"/>
      <c r="X116" s="263"/>
      <c r="Y116" s="263"/>
      <c r="Z116" s="263"/>
      <c r="AA116" s="260"/>
      <c r="AB116" s="260"/>
      <c r="AC116" s="260"/>
    </row>
    <row r="117" spans="1:29" ht="13">
      <c r="A117" s="260"/>
      <c r="B117" s="261"/>
      <c r="C117" s="260"/>
      <c r="D117" s="260"/>
      <c r="E117" s="260"/>
      <c r="F117" s="262"/>
      <c r="G117" s="261"/>
      <c r="H117" s="261"/>
      <c r="I117" s="263"/>
      <c r="J117" s="263"/>
      <c r="K117" s="260"/>
      <c r="L117" s="260"/>
      <c r="M117" s="262"/>
      <c r="N117" s="260"/>
      <c r="O117" s="263"/>
      <c r="P117" s="260"/>
      <c r="Q117" s="260"/>
      <c r="R117" s="262"/>
      <c r="S117" s="263"/>
      <c r="T117" s="260"/>
      <c r="U117" s="260"/>
      <c r="V117" s="262"/>
      <c r="W117" s="263"/>
      <c r="X117" s="263"/>
      <c r="Y117" s="263"/>
      <c r="Z117" s="263"/>
      <c r="AA117" s="260"/>
      <c r="AB117" s="260"/>
      <c r="AC117" s="260"/>
    </row>
    <row r="118" spans="1:29" ht="13">
      <c r="A118" s="260"/>
      <c r="B118" s="261"/>
      <c r="C118" s="260"/>
      <c r="D118" s="260"/>
      <c r="E118" s="260"/>
      <c r="F118" s="262"/>
      <c r="G118" s="261"/>
      <c r="H118" s="261"/>
      <c r="I118" s="263"/>
      <c r="J118" s="263"/>
      <c r="K118" s="260"/>
      <c r="L118" s="260"/>
      <c r="M118" s="262"/>
      <c r="N118" s="260"/>
      <c r="O118" s="263"/>
      <c r="P118" s="260"/>
      <c r="Q118" s="260"/>
      <c r="R118" s="262"/>
      <c r="S118" s="263"/>
      <c r="T118" s="260"/>
      <c r="U118" s="260"/>
      <c r="V118" s="262"/>
      <c r="W118" s="263"/>
      <c r="X118" s="263"/>
      <c r="Y118" s="263"/>
      <c r="Z118" s="263"/>
      <c r="AA118" s="260"/>
      <c r="AB118" s="260"/>
      <c r="AC118" s="260"/>
    </row>
    <row r="119" spans="1:29" ht="13">
      <c r="A119" s="260"/>
      <c r="B119" s="261"/>
      <c r="C119" s="260"/>
      <c r="D119" s="260"/>
      <c r="E119" s="260"/>
      <c r="F119" s="262"/>
      <c r="G119" s="261"/>
      <c r="H119" s="261"/>
      <c r="I119" s="263"/>
      <c r="J119" s="263"/>
      <c r="K119" s="260"/>
      <c r="L119" s="260"/>
      <c r="M119" s="262"/>
      <c r="N119" s="260"/>
      <c r="O119" s="263"/>
      <c r="P119" s="260"/>
      <c r="Q119" s="260"/>
      <c r="R119" s="262"/>
      <c r="S119" s="263"/>
      <c r="T119" s="260"/>
      <c r="U119" s="260"/>
      <c r="V119" s="262"/>
      <c r="W119" s="263"/>
      <c r="X119" s="263"/>
      <c r="Y119" s="263"/>
      <c r="Z119" s="263"/>
      <c r="AA119" s="260"/>
      <c r="AB119" s="260"/>
      <c r="AC119" s="260"/>
    </row>
    <row r="120" spans="1:29" ht="13">
      <c r="A120" s="260"/>
      <c r="B120" s="261"/>
      <c r="C120" s="260"/>
      <c r="D120" s="260"/>
      <c r="E120" s="260"/>
      <c r="F120" s="262"/>
      <c r="G120" s="261"/>
      <c r="H120" s="261"/>
      <c r="I120" s="263"/>
      <c r="J120" s="263"/>
      <c r="K120" s="260"/>
      <c r="L120" s="260"/>
      <c r="M120" s="262"/>
      <c r="N120" s="260"/>
      <c r="O120" s="263"/>
      <c r="P120" s="260"/>
      <c r="Q120" s="260"/>
      <c r="R120" s="262"/>
      <c r="S120" s="263"/>
      <c r="T120" s="260"/>
      <c r="U120" s="260"/>
      <c r="V120" s="262"/>
      <c r="W120" s="263"/>
      <c r="X120" s="263"/>
      <c r="Y120" s="263"/>
      <c r="Z120" s="263"/>
      <c r="AA120" s="260"/>
      <c r="AB120" s="260"/>
      <c r="AC120" s="260"/>
    </row>
    <row r="121" spans="1:29" ht="13">
      <c r="A121" s="260"/>
      <c r="B121" s="261"/>
      <c r="C121" s="260"/>
      <c r="D121" s="260"/>
      <c r="E121" s="260"/>
      <c r="F121" s="262"/>
      <c r="G121" s="261"/>
      <c r="H121" s="261"/>
      <c r="I121" s="263"/>
      <c r="J121" s="263"/>
      <c r="K121" s="260"/>
      <c r="L121" s="260"/>
      <c r="M121" s="262"/>
      <c r="N121" s="260"/>
      <c r="O121" s="263"/>
      <c r="P121" s="260"/>
      <c r="Q121" s="260"/>
      <c r="R121" s="262"/>
      <c r="S121" s="263"/>
      <c r="T121" s="260"/>
      <c r="U121" s="260"/>
      <c r="V121" s="262"/>
      <c r="W121" s="263"/>
      <c r="X121" s="263"/>
      <c r="Y121" s="263"/>
      <c r="Z121" s="263"/>
      <c r="AA121" s="260"/>
      <c r="AB121" s="260"/>
      <c r="AC121" s="260"/>
    </row>
    <row r="122" spans="1:29" ht="13">
      <c r="A122" s="260"/>
      <c r="B122" s="261"/>
      <c r="C122" s="260"/>
      <c r="D122" s="260"/>
      <c r="E122" s="260"/>
      <c r="F122" s="262"/>
      <c r="G122" s="261"/>
      <c r="H122" s="261"/>
      <c r="I122" s="263"/>
      <c r="J122" s="263"/>
      <c r="K122" s="260"/>
      <c r="L122" s="260"/>
      <c r="M122" s="262"/>
      <c r="N122" s="260"/>
      <c r="O122" s="263"/>
      <c r="P122" s="260"/>
      <c r="Q122" s="260"/>
      <c r="R122" s="262"/>
      <c r="S122" s="263"/>
      <c r="T122" s="260"/>
      <c r="U122" s="260"/>
      <c r="V122" s="262"/>
      <c r="W122" s="263"/>
      <c r="X122" s="263"/>
      <c r="Y122" s="263"/>
      <c r="Z122" s="263"/>
      <c r="AA122" s="260"/>
      <c r="AB122" s="260"/>
      <c r="AC122" s="260"/>
    </row>
    <row r="123" spans="1:29" ht="13">
      <c r="A123" s="260"/>
      <c r="B123" s="261"/>
      <c r="C123" s="260"/>
      <c r="D123" s="260"/>
      <c r="E123" s="260"/>
      <c r="F123" s="262"/>
      <c r="G123" s="261"/>
      <c r="H123" s="261"/>
      <c r="I123" s="263"/>
      <c r="J123" s="263"/>
      <c r="K123" s="260"/>
      <c r="L123" s="260"/>
      <c r="M123" s="262"/>
      <c r="N123" s="260"/>
      <c r="O123" s="263"/>
      <c r="P123" s="260"/>
      <c r="Q123" s="260"/>
      <c r="R123" s="262"/>
      <c r="S123" s="263"/>
      <c r="T123" s="260"/>
      <c r="U123" s="260"/>
      <c r="V123" s="262"/>
      <c r="W123" s="263"/>
      <c r="X123" s="263"/>
      <c r="Y123" s="263"/>
      <c r="Z123" s="263"/>
      <c r="AA123" s="260"/>
      <c r="AB123" s="260"/>
      <c r="AC123" s="260"/>
    </row>
    <row r="124" spans="1:29" ht="13">
      <c r="A124" s="260"/>
      <c r="B124" s="261"/>
      <c r="C124" s="260"/>
      <c r="D124" s="260"/>
      <c r="E124" s="260"/>
      <c r="F124" s="262"/>
      <c r="G124" s="261"/>
      <c r="H124" s="261"/>
      <c r="I124" s="263"/>
      <c r="J124" s="263"/>
      <c r="K124" s="260"/>
      <c r="L124" s="260"/>
      <c r="M124" s="262"/>
      <c r="N124" s="260"/>
      <c r="O124" s="263"/>
      <c r="P124" s="260"/>
      <c r="Q124" s="260"/>
      <c r="R124" s="262"/>
      <c r="S124" s="263"/>
      <c r="T124" s="260"/>
      <c r="U124" s="260"/>
      <c r="V124" s="262"/>
      <c r="W124" s="263"/>
      <c r="X124" s="263"/>
      <c r="Y124" s="263"/>
      <c r="Z124" s="263"/>
      <c r="AA124" s="260"/>
      <c r="AB124" s="260"/>
      <c r="AC124" s="260"/>
    </row>
    <row r="125" spans="1:29" ht="13">
      <c r="A125" s="260"/>
      <c r="B125" s="261"/>
      <c r="C125" s="260"/>
      <c r="D125" s="260"/>
      <c r="E125" s="260"/>
      <c r="F125" s="262"/>
      <c r="G125" s="261"/>
      <c r="H125" s="261"/>
      <c r="I125" s="263"/>
      <c r="J125" s="263"/>
      <c r="K125" s="260"/>
      <c r="L125" s="260"/>
      <c r="M125" s="262"/>
      <c r="N125" s="260"/>
      <c r="O125" s="263"/>
      <c r="P125" s="260"/>
      <c r="Q125" s="260"/>
      <c r="R125" s="262"/>
      <c r="S125" s="263"/>
      <c r="T125" s="260"/>
      <c r="U125" s="260"/>
      <c r="V125" s="262"/>
      <c r="W125" s="263"/>
      <c r="X125" s="263"/>
      <c r="Y125" s="263"/>
      <c r="Z125" s="263"/>
      <c r="AA125" s="260"/>
      <c r="AB125" s="260"/>
      <c r="AC125" s="260"/>
    </row>
    <row r="126" spans="1:29" ht="13">
      <c r="A126" s="260"/>
      <c r="B126" s="261"/>
      <c r="C126" s="260"/>
      <c r="D126" s="260"/>
      <c r="E126" s="260"/>
      <c r="F126" s="262"/>
      <c r="G126" s="261"/>
      <c r="H126" s="261"/>
      <c r="I126" s="263"/>
      <c r="J126" s="263"/>
      <c r="K126" s="260"/>
      <c r="L126" s="260"/>
      <c r="M126" s="262"/>
      <c r="N126" s="260"/>
      <c r="O126" s="263"/>
      <c r="P126" s="260"/>
      <c r="Q126" s="260"/>
      <c r="R126" s="262"/>
      <c r="S126" s="263"/>
      <c r="T126" s="260"/>
      <c r="U126" s="260"/>
      <c r="V126" s="262"/>
      <c r="W126" s="263"/>
      <c r="X126" s="263"/>
      <c r="Y126" s="263"/>
      <c r="Z126" s="263"/>
      <c r="AA126" s="260"/>
      <c r="AB126" s="260"/>
      <c r="AC126" s="260"/>
    </row>
    <row r="127" spans="1:29" ht="13">
      <c r="A127" s="260"/>
      <c r="B127" s="261"/>
      <c r="C127" s="260"/>
      <c r="D127" s="260"/>
      <c r="E127" s="260"/>
      <c r="F127" s="262"/>
      <c r="G127" s="261"/>
      <c r="H127" s="261"/>
      <c r="I127" s="263"/>
      <c r="J127" s="263"/>
      <c r="K127" s="260"/>
      <c r="L127" s="260"/>
      <c r="M127" s="262"/>
      <c r="N127" s="260"/>
      <c r="O127" s="263"/>
      <c r="P127" s="260"/>
      <c r="Q127" s="260"/>
      <c r="R127" s="262"/>
      <c r="S127" s="263"/>
      <c r="T127" s="260"/>
      <c r="U127" s="260"/>
      <c r="V127" s="262"/>
      <c r="W127" s="263"/>
      <c r="X127" s="263"/>
      <c r="Y127" s="263"/>
      <c r="Z127" s="263"/>
      <c r="AA127" s="260"/>
      <c r="AB127" s="260"/>
      <c r="AC127" s="260"/>
    </row>
    <row r="128" spans="1:29" ht="13">
      <c r="A128" s="260"/>
      <c r="B128" s="261"/>
      <c r="C128" s="260"/>
      <c r="D128" s="260"/>
      <c r="E128" s="260"/>
      <c r="F128" s="262"/>
      <c r="G128" s="261"/>
      <c r="H128" s="261"/>
      <c r="I128" s="263"/>
      <c r="J128" s="263"/>
      <c r="K128" s="260"/>
      <c r="L128" s="260"/>
      <c r="M128" s="262"/>
      <c r="N128" s="260"/>
      <c r="O128" s="263"/>
      <c r="P128" s="260"/>
      <c r="Q128" s="260"/>
      <c r="R128" s="262"/>
      <c r="S128" s="263"/>
      <c r="T128" s="260"/>
      <c r="U128" s="260"/>
      <c r="V128" s="262"/>
      <c r="W128" s="263"/>
      <c r="X128" s="263"/>
      <c r="Y128" s="263"/>
      <c r="Z128" s="263"/>
      <c r="AA128" s="260"/>
      <c r="AB128" s="260"/>
      <c r="AC128" s="260"/>
    </row>
    <row r="129" spans="1:29" ht="13">
      <c r="A129" s="260"/>
      <c r="B129" s="261"/>
      <c r="C129" s="260"/>
      <c r="D129" s="260"/>
      <c r="E129" s="260"/>
      <c r="F129" s="262"/>
      <c r="G129" s="261"/>
      <c r="H129" s="261"/>
      <c r="I129" s="263"/>
      <c r="J129" s="263"/>
      <c r="K129" s="260"/>
      <c r="L129" s="260"/>
      <c r="M129" s="262"/>
      <c r="N129" s="260"/>
      <c r="O129" s="263"/>
      <c r="P129" s="260"/>
      <c r="Q129" s="260"/>
      <c r="R129" s="262"/>
      <c r="S129" s="263"/>
      <c r="T129" s="260"/>
      <c r="U129" s="260"/>
      <c r="V129" s="262"/>
      <c r="W129" s="263"/>
      <c r="X129" s="263"/>
      <c r="Y129" s="263"/>
      <c r="Z129" s="263"/>
      <c r="AA129" s="260"/>
      <c r="AB129" s="260"/>
      <c r="AC129" s="260"/>
    </row>
    <row r="130" spans="1:29" ht="13">
      <c r="A130" s="260"/>
      <c r="B130" s="261"/>
      <c r="C130" s="260"/>
      <c r="D130" s="260"/>
      <c r="E130" s="260"/>
      <c r="F130" s="262"/>
      <c r="G130" s="261"/>
      <c r="H130" s="261"/>
      <c r="I130" s="263"/>
      <c r="J130" s="263"/>
      <c r="K130" s="260"/>
      <c r="L130" s="260"/>
      <c r="M130" s="262"/>
      <c r="N130" s="260"/>
      <c r="O130" s="263"/>
      <c r="P130" s="260"/>
      <c r="Q130" s="260"/>
      <c r="R130" s="262"/>
      <c r="S130" s="263"/>
      <c r="T130" s="260"/>
      <c r="U130" s="260"/>
      <c r="V130" s="262"/>
      <c r="W130" s="263"/>
      <c r="X130" s="263"/>
      <c r="Y130" s="263"/>
      <c r="Z130" s="263"/>
      <c r="AA130" s="260"/>
      <c r="AB130" s="260"/>
      <c r="AC130" s="260"/>
    </row>
    <row r="131" spans="1:29" ht="13">
      <c r="A131" s="260"/>
      <c r="B131" s="261"/>
      <c r="C131" s="260"/>
      <c r="D131" s="260"/>
      <c r="E131" s="260"/>
      <c r="F131" s="262"/>
      <c r="G131" s="261"/>
      <c r="H131" s="261"/>
      <c r="I131" s="263"/>
      <c r="J131" s="263"/>
      <c r="K131" s="260"/>
      <c r="L131" s="260"/>
      <c r="M131" s="262"/>
      <c r="N131" s="260"/>
      <c r="O131" s="263"/>
      <c r="P131" s="260"/>
      <c r="Q131" s="260"/>
      <c r="R131" s="262"/>
      <c r="S131" s="263"/>
      <c r="T131" s="260"/>
      <c r="U131" s="260"/>
      <c r="V131" s="262"/>
      <c r="W131" s="263"/>
      <c r="X131" s="263"/>
      <c r="Y131" s="263"/>
      <c r="Z131" s="263"/>
      <c r="AA131" s="260"/>
      <c r="AB131" s="260"/>
      <c r="AC131" s="260"/>
    </row>
    <row r="132" spans="1:29" ht="13">
      <c r="A132" s="260"/>
      <c r="B132" s="261"/>
      <c r="C132" s="260"/>
      <c r="D132" s="260"/>
      <c r="E132" s="260"/>
      <c r="F132" s="262"/>
      <c r="G132" s="261"/>
      <c r="H132" s="261"/>
      <c r="I132" s="263"/>
      <c r="J132" s="263"/>
      <c r="K132" s="260"/>
      <c r="L132" s="260"/>
      <c r="M132" s="262"/>
      <c r="N132" s="260"/>
      <c r="O132" s="263"/>
      <c r="P132" s="260"/>
      <c r="Q132" s="260"/>
      <c r="R132" s="262"/>
      <c r="S132" s="263"/>
      <c r="T132" s="260"/>
      <c r="U132" s="260"/>
      <c r="V132" s="262"/>
      <c r="W132" s="263"/>
      <c r="X132" s="263"/>
      <c r="Y132" s="263"/>
      <c r="Z132" s="263"/>
      <c r="AA132" s="260"/>
      <c r="AB132" s="260"/>
      <c r="AC132" s="260"/>
    </row>
    <row r="133" spans="1:29" ht="13">
      <c r="A133" s="260"/>
      <c r="B133" s="261"/>
      <c r="C133" s="260"/>
      <c r="D133" s="260"/>
      <c r="E133" s="260"/>
      <c r="F133" s="262"/>
      <c r="G133" s="261"/>
      <c r="H133" s="261"/>
      <c r="I133" s="263"/>
      <c r="J133" s="263"/>
      <c r="K133" s="260"/>
      <c r="L133" s="260"/>
      <c r="M133" s="262"/>
      <c r="N133" s="260"/>
      <c r="O133" s="263"/>
      <c r="P133" s="260"/>
      <c r="Q133" s="260"/>
      <c r="R133" s="262"/>
      <c r="S133" s="263"/>
      <c r="T133" s="260"/>
      <c r="U133" s="260"/>
      <c r="V133" s="262"/>
      <c r="W133" s="263"/>
      <c r="X133" s="263"/>
      <c r="Y133" s="263"/>
      <c r="Z133" s="263"/>
      <c r="AA133" s="260"/>
      <c r="AB133" s="260"/>
      <c r="AC133" s="260"/>
    </row>
    <row r="134" spans="1:29" ht="13">
      <c r="A134" s="260"/>
      <c r="B134" s="261"/>
      <c r="C134" s="260"/>
      <c r="D134" s="260"/>
      <c r="E134" s="260"/>
      <c r="F134" s="262"/>
      <c r="G134" s="261"/>
      <c r="H134" s="261"/>
      <c r="I134" s="263"/>
      <c r="J134" s="263"/>
      <c r="K134" s="260"/>
      <c r="L134" s="260"/>
      <c r="M134" s="262"/>
      <c r="N134" s="260"/>
      <c r="O134" s="263"/>
      <c r="P134" s="260"/>
      <c r="Q134" s="260"/>
      <c r="R134" s="262"/>
      <c r="S134" s="263"/>
      <c r="T134" s="260"/>
      <c r="U134" s="260"/>
      <c r="V134" s="262"/>
      <c r="W134" s="263"/>
      <c r="X134" s="263"/>
      <c r="Y134" s="263"/>
      <c r="Z134" s="263"/>
      <c r="AA134" s="260"/>
      <c r="AB134" s="260"/>
      <c r="AC134" s="260"/>
    </row>
    <row r="135" spans="1:29" ht="13">
      <c r="A135" s="260"/>
      <c r="B135" s="261"/>
      <c r="C135" s="260"/>
      <c r="D135" s="260"/>
      <c r="E135" s="260"/>
      <c r="F135" s="262"/>
      <c r="G135" s="261"/>
      <c r="H135" s="261"/>
      <c r="I135" s="263"/>
      <c r="J135" s="263"/>
      <c r="K135" s="260"/>
      <c r="L135" s="260"/>
      <c r="M135" s="262"/>
      <c r="N135" s="260"/>
      <c r="O135" s="263"/>
      <c r="P135" s="260"/>
      <c r="Q135" s="260"/>
      <c r="R135" s="262"/>
      <c r="S135" s="263"/>
      <c r="T135" s="260"/>
      <c r="U135" s="260"/>
      <c r="V135" s="262"/>
      <c r="W135" s="263"/>
      <c r="X135" s="263"/>
      <c r="Y135" s="263"/>
      <c r="Z135" s="263"/>
      <c r="AA135" s="260"/>
      <c r="AB135" s="260"/>
      <c r="AC135" s="260"/>
    </row>
    <row r="136" spans="1:29" ht="13">
      <c r="A136" s="260"/>
      <c r="B136" s="261"/>
      <c r="C136" s="260"/>
      <c r="D136" s="260"/>
      <c r="E136" s="260"/>
      <c r="F136" s="262"/>
      <c r="G136" s="261"/>
      <c r="H136" s="261"/>
      <c r="I136" s="263"/>
      <c r="J136" s="263"/>
      <c r="K136" s="260"/>
      <c r="L136" s="260"/>
      <c r="M136" s="262"/>
      <c r="N136" s="260"/>
      <c r="O136" s="263"/>
      <c r="P136" s="260"/>
      <c r="Q136" s="260"/>
      <c r="R136" s="262"/>
      <c r="S136" s="263"/>
      <c r="T136" s="260"/>
      <c r="U136" s="260"/>
      <c r="V136" s="262"/>
      <c r="W136" s="263"/>
      <c r="X136" s="263"/>
      <c r="Y136" s="263"/>
      <c r="Z136" s="263"/>
      <c r="AA136" s="260"/>
      <c r="AB136" s="260"/>
      <c r="AC136" s="260"/>
    </row>
    <row r="137" spans="1:29" ht="13">
      <c r="A137" s="260"/>
      <c r="B137" s="261"/>
      <c r="C137" s="260"/>
      <c r="D137" s="260"/>
      <c r="E137" s="260"/>
      <c r="F137" s="262"/>
      <c r="G137" s="261"/>
      <c r="H137" s="261"/>
      <c r="I137" s="263"/>
      <c r="J137" s="263"/>
      <c r="K137" s="260"/>
      <c r="L137" s="260"/>
      <c r="M137" s="262"/>
      <c r="N137" s="260"/>
      <c r="O137" s="263"/>
      <c r="P137" s="260"/>
      <c r="Q137" s="260"/>
      <c r="R137" s="262"/>
      <c r="S137" s="263"/>
      <c r="T137" s="260"/>
      <c r="U137" s="260"/>
      <c r="V137" s="262"/>
      <c r="W137" s="263"/>
      <c r="X137" s="263"/>
      <c r="Y137" s="263"/>
      <c r="Z137" s="263"/>
      <c r="AA137" s="260"/>
      <c r="AB137" s="260"/>
      <c r="AC137" s="260"/>
    </row>
    <row r="138" spans="1:29" ht="13">
      <c r="A138" s="260"/>
      <c r="B138" s="261"/>
      <c r="C138" s="260"/>
      <c r="D138" s="260"/>
      <c r="E138" s="260"/>
      <c r="F138" s="262"/>
      <c r="G138" s="261"/>
      <c r="H138" s="261"/>
      <c r="I138" s="263"/>
      <c r="J138" s="263"/>
      <c r="K138" s="260"/>
      <c r="L138" s="260"/>
      <c r="M138" s="262"/>
      <c r="N138" s="260"/>
      <c r="O138" s="263"/>
      <c r="P138" s="260"/>
      <c r="Q138" s="260"/>
      <c r="R138" s="262"/>
      <c r="S138" s="263"/>
      <c r="T138" s="260"/>
      <c r="U138" s="260"/>
      <c r="V138" s="262"/>
      <c r="W138" s="263"/>
      <c r="X138" s="263"/>
      <c r="Y138" s="263"/>
      <c r="Z138" s="263"/>
      <c r="AA138" s="260"/>
      <c r="AB138" s="260"/>
      <c r="AC138" s="260"/>
    </row>
    <row r="139" spans="1:29" ht="13">
      <c r="A139" s="260"/>
      <c r="B139" s="261"/>
      <c r="C139" s="260"/>
      <c r="D139" s="260"/>
      <c r="E139" s="260"/>
      <c r="F139" s="262"/>
      <c r="G139" s="261"/>
      <c r="H139" s="261"/>
      <c r="I139" s="263"/>
      <c r="J139" s="263"/>
      <c r="K139" s="260"/>
      <c r="L139" s="260"/>
      <c r="M139" s="262"/>
      <c r="N139" s="260"/>
      <c r="O139" s="263"/>
      <c r="P139" s="260"/>
      <c r="Q139" s="260"/>
      <c r="R139" s="262"/>
      <c r="S139" s="263"/>
      <c r="T139" s="260"/>
      <c r="U139" s="260"/>
      <c r="V139" s="262"/>
      <c r="W139" s="263"/>
      <c r="X139" s="263"/>
      <c r="Y139" s="263"/>
      <c r="Z139" s="263"/>
      <c r="AA139" s="260"/>
      <c r="AB139" s="260"/>
      <c r="AC139" s="260"/>
    </row>
    <row r="140" spans="1:29" ht="13">
      <c r="A140" s="260"/>
      <c r="B140" s="261"/>
      <c r="C140" s="260"/>
      <c r="D140" s="260"/>
      <c r="E140" s="260"/>
      <c r="F140" s="262"/>
      <c r="G140" s="261"/>
      <c r="H140" s="261"/>
      <c r="I140" s="263"/>
      <c r="J140" s="263"/>
      <c r="K140" s="260"/>
      <c r="L140" s="260"/>
      <c r="M140" s="262"/>
      <c r="N140" s="260"/>
      <c r="O140" s="263"/>
      <c r="P140" s="260"/>
      <c r="Q140" s="260"/>
      <c r="R140" s="262"/>
      <c r="S140" s="263"/>
      <c r="T140" s="260"/>
      <c r="U140" s="260"/>
      <c r="V140" s="262"/>
      <c r="W140" s="263"/>
      <c r="X140" s="263"/>
      <c r="Y140" s="263"/>
      <c r="Z140" s="263"/>
      <c r="AA140" s="260"/>
      <c r="AB140" s="260"/>
      <c r="AC140" s="260"/>
    </row>
    <row r="141" spans="1:29" ht="13">
      <c r="A141" s="260"/>
      <c r="B141" s="261"/>
      <c r="C141" s="260"/>
      <c r="D141" s="260"/>
      <c r="E141" s="260"/>
      <c r="F141" s="262"/>
      <c r="G141" s="261"/>
      <c r="H141" s="261"/>
      <c r="I141" s="263"/>
      <c r="J141" s="263"/>
      <c r="K141" s="260"/>
      <c r="L141" s="260"/>
      <c r="M141" s="262"/>
      <c r="N141" s="260"/>
      <c r="O141" s="263"/>
      <c r="P141" s="260"/>
      <c r="Q141" s="260"/>
      <c r="R141" s="262"/>
      <c r="S141" s="263"/>
      <c r="T141" s="260"/>
      <c r="U141" s="260"/>
      <c r="V141" s="262"/>
      <c r="W141" s="263"/>
      <c r="X141" s="263"/>
      <c r="Y141" s="263"/>
      <c r="Z141" s="263"/>
      <c r="AA141" s="260"/>
      <c r="AB141" s="260"/>
      <c r="AC141" s="260"/>
    </row>
    <row r="142" spans="1:29" ht="13">
      <c r="A142" s="260"/>
      <c r="B142" s="261"/>
      <c r="C142" s="260"/>
      <c r="D142" s="260"/>
      <c r="E142" s="260"/>
      <c r="F142" s="262"/>
      <c r="G142" s="261"/>
      <c r="H142" s="261"/>
      <c r="I142" s="263"/>
      <c r="J142" s="263"/>
      <c r="K142" s="260"/>
      <c r="L142" s="260"/>
      <c r="M142" s="262"/>
      <c r="N142" s="260"/>
      <c r="O142" s="263"/>
      <c r="P142" s="260"/>
      <c r="Q142" s="260"/>
      <c r="R142" s="262"/>
      <c r="S142" s="263"/>
      <c r="T142" s="260"/>
      <c r="U142" s="260"/>
      <c r="V142" s="262"/>
      <c r="W142" s="263"/>
      <c r="X142" s="263"/>
      <c r="Y142" s="263"/>
      <c r="Z142" s="263"/>
      <c r="AA142" s="260"/>
      <c r="AB142" s="260"/>
      <c r="AC142" s="260"/>
    </row>
    <row r="143" spans="1:29" ht="13">
      <c r="A143" s="260"/>
      <c r="B143" s="261"/>
      <c r="C143" s="260"/>
      <c r="D143" s="260"/>
      <c r="E143" s="260"/>
      <c r="F143" s="262"/>
      <c r="G143" s="261"/>
      <c r="H143" s="261"/>
      <c r="I143" s="263"/>
      <c r="J143" s="263"/>
      <c r="K143" s="260"/>
      <c r="L143" s="260"/>
      <c r="M143" s="262"/>
      <c r="N143" s="260"/>
      <c r="O143" s="263"/>
      <c r="P143" s="260"/>
      <c r="Q143" s="260"/>
      <c r="R143" s="262"/>
      <c r="S143" s="263"/>
      <c r="T143" s="260"/>
      <c r="U143" s="260"/>
      <c r="V143" s="262"/>
      <c r="W143" s="263"/>
      <c r="X143" s="263"/>
      <c r="Y143" s="263"/>
      <c r="Z143" s="263"/>
      <c r="AA143" s="260"/>
      <c r="AB143" s="260"/>
      <c r="AC143" s="260"/>
    </row>
    <row r="144" spans="1:29" ht="13">
      <c r="A144" s="260"/>
      <c r="B144" s="261"/>
      <c r="C144" s="260"/>
      <c r="D144" s="260"/>
      <c r="E144" s="260"/>
      <c r="F144" s="262"/>
      <c r="G144" s="261"/>
      <c r="H144" s="261"/>
      <c r="I144" s="263"/>
      <c r="J144" s="263"/>
      <c r="K144" s="260"/>
      <c r="L144" s="260"/>
      <c r="M144" s="262"/>
      <c r="N144" s="260"/>
      <c r="O144" s="263"/>
      <c r="P144" s="260"/>
      <c r="Q144" s="260"/>
      <c r="R144" s="262"/>
      <c r="S144" s="263"/>
      <c r="T144" s="260"/>
      <c r="U144" s="260"/>
      <c r="V144" s="262"/>
      <c r="W144" s="263"/>
      <c r="X144" s="263"/>
      <c r="Y144" s="263"/>
      <c r="Z144" s="263"/>
      <c r="AA144" s="260"/>
      <c r="AB144" s="260"/>
      <c r="AC144" s="260"/>
    </row>
    <row r="145" spans="1:29" ht="13">
      <c r="A145" s="260"/>
      <c r="B145" s="261"/>
      <c r="C145" s="260"/>
      <c r="D145" s="260"/>
      <c r="E145" s="260"/>
      <c r="F145" s="262"/>
      <c r="G145" s="261"/>
      <c r="H145" s="261"/>
      <c r="I145" s="263"/>
      <c r="J145" s="263"/>
      <c r="K145" s="260"/>
      <c r="L145" s="260"/>
      <c r="M145" s="262"/>
      <c r="N145" s="260"/>
      <c r="O145" s="263"/>
      <c r="P145" s="260"/>
      <c r="Q145" s="260"/>
      <c r="R145" s="262"/>
      <c r="S145" s="263"/>
      <c r="T145" s="260"/>
      <c r="U145" s="260"/>
      <c r="V145" s="262"/>
      <c r="W145" s="263"/>
      <c r="X145" s="263"/>
      <c r="Y145" s="263"/>
      <c r="Z145" s="263"/>
      <c r="AA145" s="260"/>
      <c r="AB145" s="260"/>
      <c r="AC145" s="260"/>
    </row>
    <row r="146" spans="1:29" ht="13">
      <c r="A146" s="260"/>
      <c r="B146" s="261"/>
      <c r="C146" s="260"/>
      <c r="D146" s="260"/>
      <c r="E146" s="260"/>
      <c r="F146" s="262"/>
      <c r="G146" s="261"/>
      <c r="H146" s="261"/>
      <c r="I146" s="263"/>
      <c r="J146" s="263"/>
      <c r="K146" s="260"/>
      <c r="L146" s="260"/>
      <c r="M146" s="262"/>
      <c r="N146" s="260"/>
      <c r="O146" s="263"/>
      <c r="P146" s="260"/>
      <c r="Q146" s="260"/>
      <c r="R146" s="262"/>
      <c r="S146" s="263"/>
      <c r="T146" s="260"/>
      <c r="U146" s="260"/>
      <c r="V146" s="262"/>
      <c r="W146" s="263"/>
      <c r="X146" s="263"/>
      <c r="Y146" s="263"/>
      <c r="Z146" s="263"/>
      <c r="AA146" s="260"/>
      <c r="AB146" s="260"/>
      <c r="AC146" s="260"/>
    </row>
    <row r="147" spans="1:29" ht="13">
      <c r="A147" s="260"/>
      <c r="B147" s="261"/>
      <c r="C147" s="260"/>
      <c r="D147" s="260"/>
      <c r="E147" s="260"/>
      <c r="F147" s="262"/>
      <c r="G147" s="261"/>
      <c r="H147" s="261"/>
      <c r="I147" s="263"/>
      <c r="J147" s="263"/>
      <c r="K147" s="260"/>
      <c r="L147" s="260"/>
      <c r="M147" s="262"/>
      <c r="N147" s="260"/>
      <c r="O147" s="263"/>
      <c r="P147" s="260"/>
      <c r="Q147" s="260"/>
      <c r="R147" s="262"/>
      <c r="S147" s="263"/>
      <c r="T147" s="260"/>
      <c r="U147" s="260"/>
      <c r="V147" s="262"/>
      <c r="W147" s="263"/>
      <c r="X147" s="263"/>
      <c r="Y147" s="263"/>
      <c r="Z147" s="263"/>
      <c r="AA147" s="260"/>
      <c r="AB147" s="260"/>
      <c r="AC147" s="260"/>
    </row>
    <row r="148" spans="1:29" ht="13">
      <c r="A148" s="260"/>
      <c r="B148" s="261"/>
      <c r="C148" s="260"/>
      <c r="D148" s="260"/>
      <c r="E148" s="260"/>
      <c r="F148" s="262"/>
      <c r="G148" s="261"/>
      <c r="H148" s="261"/>
      <c r="I148" s="263"/>
      <c r="J148" s="263"/>
      <c r="K148" s="260"/>
      <c r="L148" s="260"/>
      <c r="M148" s="262"/>
      <c r="N148" s="260"/>
      <c r="O148" s="263"/>
      <c r="P148" s="260"/>
      <c r="Q148" s="260"/>
      <c r="R148" s="262"/>
      <c r="S148" s="263"/>
      <c r="T148" s="260"/>
      <c r="U148" s="260"/>
      <c r="V148" s="262"/>
      <c r="W148" s="263"/>
      <c r="X148" s="263"/>
      <c r="Y148" s="263"/>
      <c r="Z148" s="263"/>
      <c r="AA148" s="260"/>
      <c r="AB148" s="260"/>
      <c r="AC148" s="260"/>
    </row>
    <row r="149" spans="1:29" ht="13">
      <c r="A149" s="260"/>
      <c r="B149" s="261"/>
      <c r="C149" s="260"/>
      <c r="D149" s="260"/>
      <c r="E149" s="260"/>
      <c r="F149" s="262"/>
      <c r="G149" s="261"/>
      <c r="H149" s="261"/>
      <c r="I149" s="263"/>
      <c r="J149" s="263"/>
      <c r="K149" s="260"/>
      <c r="L149" s="260"/>
      <c r="M149" s="262"/>
      <c r="N149" s="260"/>
      <c r="O149" s="263"/>
      <c r="P149" s="260"/>
      <c r="Q149" s="260"/>
      <c r="R149" s="262"/>
      <c r="S149" s="263"/>
      <c r="T149" s="260"/>
      <c r="U149" s="260"/>
      <c r="V149" s="262"/>
      <c r="W149" s="263"/>
      <c r="X149" s="263"/>
      <c r="Y149" s="263"/>
      <c r="Z149" s="263"/>
      <c r="AA149" s="260"/>
      <c r="AB149" s="260"/>
      <c r="AC149" s="260"/>
    </row>
    <row r="150" spans="1:29" ht="13">
      <c r="A150" s="260"/>
      <c r="B150" s="261"/>
      <c r="C150" s="260"/>
      <c r="D150" s="260"/>
      <c r="E150" s="260"/>
      <c r="F150" s="262"/>
      <c r="G150" s="261"/>
      <c r="H150" s="261"/>
      <c r="I150" s="263"/>
      <c r="J150" s="263"/>
      <c r="K150" s="260"/>
      <c r="L150" s="260"/>
      <c r="M150" s="262"/>
      <c r="N150" s="260"/>
      <c r="O150" s="263"/>
      <c r="P150" s="260"/>
      <c r="Q150" s="260"/>
      <c r="R150" s="262"/>
      <c r="S150" s="263"/>
      <c r="T150" s="260"/>
      <c r="U150" s="260"/>
      <c r="V150" s="262"/>
      <c r="W150" s="263"/>
      <c r="X150" s="263"/>
      <c r="Y150" s="263"/>
      <c r="Z150" s="263"/>
      <c r="AA150" s="260"/>
      <c r="AB150" s="260"/>
      <c r="AC150" s="260"/>
    </row>
    <row r="151" spans="1:29" ht="13">
      <c r="A151" s="260"/>
      <c r="B151" s="261"/>
      <c r="C151" s="260"/>
      <c r="D151" s="260"/>
      <c r="E151" s="260"/>
      <c r="F151" s="262"/>
      <c r="G151" s="261"/>
      <c r="H151" s="261"/>
      <c r="I151" s="263"/>
      <c r="J151" s="263"/>
      <c r="K151" s="260"/>
      <c r="L151" s="260"/>
      <c r="M151" s="262"/>
      <c r="N151" s="260"/>
      <c r="O151" s="263"/>
      <c r="P151" s="260"/>
      <c r="Q151" s="260"/>
      <c r="R151" s="262"/>
      <c r="S151" s="263"/>
      <c r="T151" s="260"/>
      <c r="U151" s="260"/>
      <c r="V151" s="262"/>
      <c r="W151" s="263"/>
      <c r="X151" s="263"/>
      <c r="Y151" s="263"/>
      <c r="Z151" s="263"/>
      <c r="AA151" s="260"/>
      <c r="AB151" s="260"/>
      <c r="AC151" s="260"/>
    </row>
    <row r="152" spans="1:29" ht="13">
      <c r="A152" s="260"/>
      <c r="B152" s="261"/>
      <c r="C152" s="260"/>
      <c r="D152" s="260"/>
      <c r="E152" s="260"/>
      <c r="F152" s="262"/>
      <c r="G152" s="261"/>
      <c r="H152" s="261"/>
      <c r="I152" s="263"/>
      <c r="J152" s="263"/>
      <c r="K152" s="260"/>
      <c r="L152" s="260"/>
      <c r="M152" s="262"/>
      <c r="N152" s="260"/>
      <c r="O152" s="263"/>
      <c r="P152" s="260"/>
      <c r="Q152" s="260"/>
      <c r="R152" s="262"/>
      <c r="S152" s="263"/>
      <c r="T152" s="260"/>
      <c r="U152" s="260"/>
      <c r="V152" s="262"/>
      <c r="W152" s="263"/>
      <c r="X152" s="263"/>
      <c r="Y152" s="263"/>
      <c r="Z152" s="263"/>
      <c r="AA152" s="260"/>
      <c r="AB152" s="260"/>
      <c r="AC152" s="260"/>
    </row>
    <row r="153" spans="1:29" ht="13">
      <c r="A153" s="260"/>
      <c r="B153" s="261"/>
      <c r="C153" s="260"/>
      <c r="D153" s="260"/>
      <c r="E153" s="260"/>
      <c r="F153" s="262"/>
      <c r="G153" s="261"/>
      <c r="H153" s="261"/>
      <c r="I153" s="263"/>
      <c r="J153" s="263"/>
      <c r="K153" s="260"/>
      <c r="L153" s="260"/>
      <c r="M153" s="262"/>
      <c r="N153" s="260"/>
      <c r="O153" s="263"/>
      <c r="P153" s="260"/>
      <c r="Q153" s="260"/>
      <c r="R153" s="262"/>
      <c r="S153" s="263"/>
      <c r="T153" s="260"/>
      <c r="U153" s="260"/>
      <c r="V153" s="262"/>
      <c r="W153" s="263"/>
      <c r="X153" s="263"/>
      <c r="Y153" s="263"/>
      <c r="Z153" s="263"/>
      <c r="AA153" s="260"/>
      <c r="AB153" s="260"/>
      <c r="AC153" s="260"/>
    </row>
    <row r="154" spans="1:29" ht="13">
      <c r="A154" s="260"/>
      <c r="B154" s="261"/>
      <c r="C154" s="260"/>
      <c r="D154" s="260"/>
      <c r="E154" s="260"/>
      <c r="F154" s="262"/>
      <c r="G154" s="261"/>
      <c r="H154" s="261"/>
      <c r="I154" s="263"/>
      <c r="J154" s="263"/>
      <c r="K154" s="260"/>
      <c r="L154" s="260"/>
      <c r="M154" s="262"/>
      <c r="N154" s="260"/>
      <c r="O154" s="263"/>
      <c r="P154" s="260"/>
      <c r="Q154" s="260"/>
      <c r="R154" s="262"/>
      <c r="S154" s="263"/>
      <c r="T154" s="260"/>
      <c r="U154" s="260"/>
      <c r="V154" s="262"/>
      <c r="W154" s="263"/>
      <c r="X154" s="263"/>
      <c r="Y154" s="263"/>
      <c r="Z154" s="263"/>
      <c r="AA154" s="260"/>
      <c r="AB154" s="260"/>
      <c r="AC154" s="260"/>
    </row>
    <row r="155" spans="1:29" ht="13">
      <c r="A155" s="260"/>
      <c r="B155" s="261"/>
      <c r="C155" s="260"/>
      <c r="D155" s="260"/>
      <c r="E155" s="260"/>
      <c r="F155" s="262"/>
      <c r="G155" s="261"/>
      <c r="H155" s="261"/>
      <c r="I155" s="263"/>
      <c r="J155" s="263"/>
      <c r="K155" s="260"/>
      <c r="L155" s="260"/>
      <c r="M155" s="262"/>
      <c r="N155" s="260"/>
      <c r="O155" s="263"/>
      <c r="P155" s="260"/>
      <c r="Q155" s="260"/>
      <c r="R155" s="262"/>
      <c r="S155" s="263"/>
      <c r="T155" s="260"/>
      <c r="U155" s="260"/>
      <c r="V155" s="262"/>
      <c r="W155" s="263"/>
      <c r="X155" s="263"/>
      <c r="Y155" s="263"/>
      <c r="Z155" s="263"/>
      <c r="AA155" s="260"/>
      <c r="AB155" s="260"/>
      <c r="AC155" s="260"/>
    </row>
    <row r="156" spans="1:29" ht="13">
      <c r="A156" s="260"/>
      <c r="B156" s="261"/>
      <c r="C156" s="260"/>
      <c r="D156" s="260"/>
      <c r="E156" s="260"/>
      <c r="F156" s="262"/>
      <c r="G156" s="261"/>
      <c r="H156" s="261"/>
      <c r="I156" s="263"/>
      <c r="J156" s="263"/>
      <c r="K156" s="260"/>
      <c r="L156" s="260"/>
      <c r="M156" s="262"/>
      <c r="N156" s="260"/>
      <c r="O156" s="263"/>
      <c r="P156" s="260"/>
      <c r="Q156" s="260"/>
      <c r="R156" s="262"/>
      <c r="S156" s="263"/>
      <c r="T156" s="260"/>
      <c r="U156" s="260"/>
      <c r="V156" s="262"/>
      <c r="W156" s="263"/>
      <c r="X156" s="263"/>
      <c r="Y156" s="263"/>
      <c r="Z156" s="263"/>
      <c r="AA156" s="260"/>
      <c r="AB156" s="260"/>
      <c r="AC156" s="260"/>
    </row>
    <row r="157" spans="1:29" ht="13">
      <c r="A157" s="260"/>
      <c r="B157" s="261"/>
      <c r="C157" s="260"/>
      <c r="D157" s="260"/>
      <c r="E157" s="260"/>
      <c r="F157" s="262"/>
      <c r="G157" s="261"/>
      <c r="H157" s="261"/>
      <c r="I157" s="263"/>
      <c r="J157" s="263"/>
      <c r="K157" s="260"/>
      <c r="L157" s="260"/>
      <c r="M157" s="262"/>
      <c r="N157" s="260"/>
      <c r="O157" s="263"/>
      <c r="P157" s="260"/>
      <c r="Q157" s="260"/>
      <c r="R157" s="262"/>
      <c r="S157" s="263"/>
      <c r="T157" s="260"/>
      <c r="U157" s="260"/>
      <c r="V157" s="262"/>
      <c r="W157" s="263"/>
      <c r="X157" s="263"/>
      <c r="Y157" s="263"/>
      <c r="Z157" s="263"/>
      <c r="AA157" s="260"/>
      <c r="AB157" s="260"/>
      <c r="AC157" s="260"/>
    </row>
    <row r="158" spans="1:29" ht="13">
      <c r="A158" s="260"/>
      <c r="B158" s="261"/>
      <c r="C158" s="260"/>
      <c r="D158" s="260"/>
      <c r="E158" s="260"/>
      <c r="F158" s="262"/>
      <c r="G158" s="261"/>
      <c r="H158" s="261"/>
      <c r="I158" s="263"/>
      <c r="J158" s="263"/>
      <c r="K158" s="260"/>
      <c r="L158" s="260"/>
      <c r="M158" s="262"/>
      <c r="N158" s="260"/>
      <c r="O158" s="263"/>
      <c r="P158" s="260"/>
      <c r="Q158" s="260"/>
      <c r="R158" s="262"/>
      <c r="S158" s="263"/>
      <c r="T158" s="260"/>
      <c r="U158" s="260"/>
      <c r="V158" s="262"/>
      <c r="W158" s="263"/>
      <c r="X158" s="263"/>
      <c r="Y158" s="263"/>
      <c r="Z158" s="263"/>
      <c r="AA158" s="260"/>
      <c r="AB158" s="260"/>
      <c r="AC158" s="260"/>
    </row>
    <row r="159" spans="1:29" ht="13">
      <c r="A159" s="260"/>
      <c r="B159" s="261"/>
      <c r="C159" s="260"/>
      <c r="D159" s="260"/>
      <c r="E159" s="260"/>
      <c r="F159" s="262"/>
      <c r="G159" s="261"/>
      <c r="H159" s="261"/>
      <c r="I159" s="263"/>
      <c r="J159" s="263"/>
      <c r="K159" s="260"/>
      <c r="L159" s="260"/>
      <c r="M159" s="262"/>
      <c r="N159" s="260"/>
      <c r="O159" s="263"/>
      <c r="P159" s="260"/>
      <c r="Q159" s="260"/>
      <c r="R159" s="262"/>
      <c r="S159" s="263"/>
      <c r="T159" s="260"/>
      <c r="U159" s="260"/>
      <c r="V159" s="262"/>
      <c r="W159" s="263"/>
      <c r="X159" s="263"/>
      <c r="Y159" s="263"/>
      <c r="Z159" s="263"/>
      <c r="AA159" s="260"/>
      <c r="AB159" s="260"/>
      <c r="AC159" s="260"/>
    </row>
    <row r="160" spans="1:29" ht="13">
      <c r="A160" s="260"/>
      <c r="B160" s="261"/>
      <c r="C160" s="260"/>
      <c r="D160" s="260"/>
      <c r="E160" s="260"/>
      <c r="F160" s="262"/>
      <c r="G160" s="261"/>
      <c r="H160" s="261"/>
      <c r="I160" s="263"/>
      <c r="J160" s="263"/>
      <c r="K160" s="260"/>
      <c r="L160" s="260"/>
      <c r="M160" s="262"/>
      <c r="N160" s="260"/>
      <c r="O160" s="263"/>
      <c r="P160" s="260"/>
      <c r="Q160" s="260"/>
      <c r="R160" s="262"/>
      <c r="S160" s="263"/>
      <c r="T160" s="260"/>
      <c r="U160" s="260"/>
      <c r="V160" s="262"/>
      <c r="W160" s="263"/>
      <c r="X160" s="263"/>
      <c r="Y160" s="263"/>
      <c r="Z160" s="263"/>
      <c r="AA160" s="260"/>
      <c r="AB160" s="260"/>
      <c r="AC160" s="260"/>
    </row>
    <row r="161" spans="1:29" ht="13">
      <c r="A161" s="260"/>
      <c r="B161" s="261"/>
      <c r="C161" s="260"/>
      <c r="D161" s="260"/>
      <c r="E161" s="260"/>
      <c r="F161" s="262"/>
      <c r="G161" s="261"/>
      <c r="H161" s="261"/>
      <c r="I161" s="263"/>
      <c r="J161" s="263"/>
      <c r="K161" s="260"/>
      <c r="L161" s="260"/>
      <c r="M161" s="262"/>
      <c r="N161" s="260"/>
      <c r="O161" s="263"/>
      <c r="P161" s="260"/>
      <c r="Q161" s="260"/>
      <c r="R161" s="262"/>
      <c r="S161" s="263"/>
      <c r="T161" s="260"/>
      <c r="U161" s="260"/>
      <c r="V161" s="262"/>
      <c r="W161" s="263"/>
      <c r="X161" s="263"/>
      <c r="Y161" s="263"/>
      <c r="Z161" s="263"/>
      <c r="AA161" s="260"/>
      <c r="AB161" s="260"/>
      <c r="AC161" s="260"/>
    </row>
    <row r="162" spans="1:29" ht="13">
      <c r="A162" s="260"/>
      <c r="B162" s="261"/>
      <c r="C162" s="260"/>
      <c r="D162" s="260"/>
      <c r="E162" s="260"/>
      <c r="F162" s="262"/>
      <c r="G162" s="261"/>
      <c r="H162" s="261"/>
      <c r="I162" s="263"/>
      <c r="J162" s="263"/>
      <c r="K162" s="260"/>
      <c r="L162" s="260"/>
      <c r="M162" s="262"/>
      <c r="N162" s="260"/>
      <c r="O162" s="263"/>
      <c r="P162" s="260"/>
      <c r="Q162" s="260"/>
      <c r="R162" s="262"/>
      <c r="S162" s="263"/>
      <c r="T162" s="260"/>
      <c r="U162" s="260"/>
      <c r="V162" s="262"/>
      <c r="W162" s="263"/>
      <c r="X162" s="263"/>
      <c r="Y162" s="263"/>
      <c r="Z162" s="263"/>
      <c r="AA162" s="260"/>
      <c r="AB162" s="260"/>
      <c r="AC162" s="260"/>
    </row>
    <row r="163" spans="1:29" ht="13">
      <c r="A163" s="260"/>
      <c r="B163" s="261"/>
      <c r="C163" s="260"/>
      <c r="D163" s="260"/>
      <c r="E163" s="260"/>
      <c r="F163" s="262"/>
      <c r="G163" s="261"/>
      <c r="H163" s="261"/>
      <c r="I163" s="263"/>
      <c r="J163" s="263"/>
      <c r="K163" s="260"/>
      <c r="L163" s="260"/>
      <c r="M163" s="262"/>
      <c r="N163" s="260"/>
      <c r="O163" s="263"/>
      <c r="P163" s="260"/>
      <c r="Q163" s="260"/>
      <c r="R163" s="262"/>
      <c r="S163" s="263"/>
      <c r="T163" s="260"/>
      <c r="U163" s="260"/>
      <c r="V163" s="262"/>
      <c r="W163" s="263"/>
      <c r="X163" s="263"/>
      <c r="Y163" s="263"/>
      <c r="Z163" s="263"/>
      <c r="AA163" s="260"/>
      <c r="AB163" s="260"/>
      <c r="AC163" s="260"/>
    </row>
    <row r="164" spans="1:29" ht="13">
      <c r="A164" s="260"/>
      <c r="B164" s="261"/>
      <c r="C164" s="260"/>
      <c r="D164" s="260"/>
      <c r="E164" s="260"/>
      <c r="F164" s="262"/>
      <c r="G164" s="261"/>
      <c r="H164" s="261"/>
      <c r="I164" s="263"/>
      <c r="J164" s="263"/>
      <c r="K164" s="260"/>
      <c r="L164" s="260"/>
      <c r="M164" s="262"/>
      <c r="N164" s="260"/>
      <c r="O164" s="263"/>
      <c r="P164" s="260"/>
      <c r="Q164" s="260"/>
      <c r="R164" s="262"/>
      <c r="S164" s="263"/>
      <c r="T164" s="260"/>
      <c r="U164" s="260"/>
      <c r="V164" s="262"/>
      <c r="W164" s="263"/>
      <c r="X164" s="263"/>
      <c r="Y164" s="263"/>
      <c r="Z164" s="263"/>
      <c r="AA164" s="260"/>
      <c r="AB164" s="260"/>
      <c r="AC164" s="260"/>
    </row>
    <row r="165" spans="1:29" ht="13">
      <c r="A165" s="260"/>
      <c r="B165" s="261"/>
      <c r="C165" s="260"/>
      <c r="D165" s="260"/>
      <c r="E165" s="260"/>
      <c r="F165" s="262"/>
      <c r="G165" s="261"/>
      <c r="H165" s="261"/>
      <c r="I165" s="263"/>
      <c r="J165" s="263"/>
      <c r="K165" s="260"/>
      <c r="L165" s="260"/>
      <c r="M165" s="262"/>
      <c r="N165" s="260"/>
      <c r="O165" s="263"/>
      <c r="P165" s="260"/>
      <c r="Q165" s="260"/>
      <c r="R165" s="262"/>
      <c r="S165" s="263"/>
      <c r="T165" s="260"/>
      <c r="U165" s="260"/>
      <c r="V165" s="262"/>
      <c r="W165" s="263"/>
      <c r="X165" s="263"/>
      <c r="Y165" s="263"/>
      <c r="Z165" s="263"/>
      <c r="AA165" s="260"/>
      <c r="AB165" s="260"/>
      <c r="AC165" s="260"/>
    </row>
    <row r="166" spans="1:29" ht="13">
      <c r="A166" s="260"/>
      <c r="B166" s="261"/>
      <c r="C166" s="260"/>
      <c r="D166" s="260"/>
      <c r="E166" s="260"/>
      <c r="F166" s="262"/>
      <c r="G166" s="261"/>
      <c r="H166" s="261"/>
      <c r="I166" s="263"/>
      <c r="J166" s="263"/>
      <c r="K166" s="260"/>
      <c r="L166" s="260"/>
      <c r="M166" s="262"/>
      <c r="N166" s="260"/>
      <c r="O166" s="263"/>
      <c r="P166" s="260"/>
      <c r="Q166" s="260"/>
      <c r="R166" s="262"/>
      <c r="S166" s="263"/>
      <c r="T166" s="260"/>
      <c r="U166" s="260"/>
      <c r="V166" s="262"/>
      <c r="W166" s="263"/>
      <c r="X166" s="263"/>
      <c r="Y166" s="263"/>
      <c r="Z166" s="263"/>
      <c r="AA166" s="260"/>
      <c r="AB166" s="260"/>
      <c r="AC166" s="260"/>
    </row>
    <row r="167" spans="1:29" ht="13">
      <c r="A167" s="260"/>
      <c r="B167" s="261"/>
      <c r="C167" s="260"/>
      <c r="D167" s="260"/>
      <c r="E167" s="260"/>
      <c r="F167" s="262"/>
      <c r="G167" s="261"/>
      <c r="H167" s="261"/>
      <c r="I167" s="263"/>
      <c r="J167" s="263"/>
      <c r="K167" s="260"/>
      <c r="L167" s="260"/>
      <c r="M167" s="262"/>
      <c r="N167" s="260"/>
      <c r="O167" s="263"/>
      <c r="P167" s="260"/>
      <c r="Q167" s="260"/>
      <c r="R167" s="262"/>
      <c r="S167" s="263"/>
      <c r="T167" s="260"/>
      <c r="U167" s="260"/>
      <c r="V167" s="262"/>
      <c r="W167" s="263"/>
      <c r="X167" s="263"/>
      <c r="Y167" s="263"/>
      <c r="Z167" s="263"/>
      <c r="AA167" s="260"/>
      <c r="AB167" s="260"/>
      <c r="AC167" s="260"/>
    </row>
    <row r="168" spans="1:29" ht="13">
      <c r="A168" s="260"/>
      <c r="B168" s="261"/>
      <c r="C168" s="260"/>
      <c r="D168" s="260"/>
      <c r="E168" s="260"/>
      <c r="F168" s="262"/>
      <c r="G168" s="261"/>
      <c r="H168" s="261"/>
      <c r="I168" s="263"/>
      <c r="J168" s="263"/>
      <c r="K168" s="260"/>
      <c r="L168" s="260"/>
      <c r="M168" s="262"/>
      <c r="N168" s="260"/>
      <c r="O168" s="263"/>
      <c r="P168" s="260"/>
      <c r="Q168" s="260"/>
      <c r="R168" s="262"/>
      <c r="S168" s="263"/>
      <c r="T168" s="260"/>
      <c r="U168" s="260"/>
      <c r="V168" s="262"/>
      <c r="W168" s="263"/>
      <c r="X168" s="263"/>
      <c r="Y168" s="263"/>
      <c r="Z168" s="263"/>
      <c r="AA168" s="260"/>
      <c r="AB168" s="260"/>
      <c r="AC168" s="260"/>
    </row>
    <row r="169" spans="1:29" ht="13">
      <c r="A169" s="260"/>
      <c r="B169" s="261"/>
      <c r="C169" s="260"/>
      <c r="D169" s="260"/>
      <c r="E169" s="260"/>
      <c r="F169" s="262"/>
      <c r="G169" s="261"/>
      <c r="H169" s="261"/>
      <c r="I169" s="263"/>
      <c r="J169" s="263"/>
      <c r="K169" s="260"/>
      <c r="L169" s="260"/>
      <c r="M169" s="262"/>
      <c r="N169" s="260"/>
      <c r="O169" s="263"/>
      <c r="P169" s="260"/>
      <c r="Q169" s="260"/>
      <c r="R169" s="262"/>
      <c r="S169" s="263"/>
      <c r="T169" s="260"/>
      <c r="U169" s="260"/>
      <c r="V169" s="262"/>
      <c r="W169" s="263"/>
      <c r="X169" s="263"/>
      <c r="Y169" s="263"/>
      <c r="Z169" s="263"/>
      <c r="AA169" s="260"/>
      <c r="AB169" s="260"/>
      <c r="AC169" s="260"/>
    </row>
    <row r="170" spans="1:29" ht="13">
      <c r="A170" s="260"/>
      <c r="B170" s="261"/>
      <c r="C170" s="260"/>
      <c r="D170" s="260"/>
      <c r="E170" s="260"/>
      <c r="F170" s="262"/>
      <c r="G170" s="261"/>
      <c r="H170" s="261"/>
      <c r="I170" s="263"/>
      <c r="J170" s="263"/>
      <c r="K170" s="260"/>
      <c r="L170" s="260"/>
      <c r="M170" s="262"/>
      <c r="N170" s="260"/>
      <c r="O170" s="263"/>
      <c r="P170" s="260"/>
      <c r="Q170" s="260"/>
      <c r="R170" s="262"/>
      <c r="S170" s="263"/>
      <c r="T170" s="260"/>
      <c r="U170" s="260"/>
      <c r="V170" s="262"/>
      <c r="W170" s="263"/>
      <c r="X170" s="263"/>
      <c r="Y170" s="263"/>
      <c r="Z170" s="263"/>
      <c r="AA170" s="260"/>
      <c r="AB170" s="260"/>
      <c r="AC170" s="260"/>
    </row>
    <row r="171" spans="1:29" ht="13">
      <c r="A171" s="260"/>
      <c r="B171" s="261"/>
      <c r="C171" s="260"/>
      <c r="D171" s="260"/>
      <c r="E171" s="260"/>
      <c r="F171" s="262"/>
      <c r="G171" s="261"/>
      <c r="H171" s="261"/>
      <c r="I171" s="263"/>
      <c r="J171" s="263"/>
      <c r="K171" s="260"/>
      <c r="L171" s="260"/>
      <c r="M171" s="262"/>
      <c r="N171" s="260"/>
      <c r="O171" s="263"/>
      <c r="P171" s="260"/>
      <c r="Q171" s="260"/>
      <c r="R171" s="262"/>
      <c r="S171" s="263"/>
      <c r="T171" s="260"/>
      <c r="U171" s="260"/>
      <c r="V171" s="262"/>
      <c r="W171" s="263"/>
      <c r="X171" s="263"/>
      <c r="Y171" s="263"/>
      <c r="Z171" s="263"/>
      <c r="AA171" s="260"/>
      <c r="AB171" s="260"/>
      <c r="AC171" s="260"/>
    </row>
    <row r="172" spans="1:29" ht="13">
      <c r="A172" s="260"/>
      <c r="B172" s="261"/>
      <c r="C172" s="260"/>
      <c r="D172" s="260"/>
      <c r="E172" s="260"/>
      <c r="F172" s="262"/>
      <c r="G172" s="261"/>
      <c r="H172" s="261"/>
      <c r="I172" s="263"/>
      <c r="J172" s="263"/>
      <c r="K172" s="260"/>
      <c r="L172" s="260"/>
      <c r="M172" s="262"/>
      <c r="N172" s="260"/>
      <c r="O172" s="263"/>
      <c r="P172" s="260"/>
      <c r="Q172" s="260"/>
      <c r="R172" s="262"/>
      <c r="S172" s="263"/>
      <c r="T172" s="260"/>
      <c r="U172" s="260"/>
      <c r="V172" s="262"/>
      <c r="W172" s="263"/>
      <c r="X172" s="263"/>
      <c r="Y172" s="263"/>
      <c r="Z172" s="263"/>
      <c r="AA172" s="260"/>
      <c r="AB172" s="260"/>
      <c r="AC172" s="260"/>
    </row>
    <row r="173" spans="1:29" ht="13">
      <c r="A173" s="260"/>
      <c r="B173" s="261"/>
      <c r="C173" s="260"/>
      <c r="D173" s="260"/>
      <c r="E173" s="260"/>
      <c r="F173" s="262"/>
      <c r="G173" s="261"/>
      <c r="H173" s="261"/>
      <c r="I173" s="263"/>
      <c r="J173" s="263"/>
      <c r="K173" s="260"/>
      <c r="L173" s="260"/>
      <c r="M173" s="262"/>
      <c r="N173" s="260"/>
      <c r="O173" s="263"/>
      <c r="P173" s="260"/>
      <c r="Q173" s="260"/>
      <c r="R173" s="262"/>
      <c r="S173" s="263"/>
      <c r="T173" s="260"/>
      <c r="U173" s="260"/>
      <c r="V173" s="262"/>
      <c r="W173" s="263"/>
      <c r="X173" s="263"/>
      <c r="Y173" s="263"/>
      <c r="Z173" s="263"/>
      <c r="AA173" s="260"/>
      <c r="AB173" s="260"/>
      <c r="AC173" s="260"/>
    </row>
    <row r="174" spans="1:29" ht="13">
      <c r="A174" s="260"/>
      <c r="B174" s="261"/>
      <c r="C174" s="260"/>
      <c r="D174" s="260"/>
      <c r="E174" s="260"/>
      <c r="F174" s="262"/>
      <c r="G174" s="261"/>
      <c r="H174" s="261"/>
      <c r="I174" s="263"/>
      <c r="J174" s="263"/>
      <c r="K174" s="260"/>
      <c r="L174" s="260"/>
      <c r="M174" s="262"/>
      <c r="N174" s="260"/>
      <c r="O174" s="263"/>
      <c r="P174" s="260"/>
      <c r="Q174" s="260"/>
      <c r="R174" s="262"/>
      <c r="S174" s="263"/>
      <c r="T174" s="260"/>
      <c r="U174" s="260"/>
      <c r="V174" s="262"/>
      <c r="W174" s="263"/>
      <c r="X174" s="263"/>
      <c r="Y174" s="263"/>
      <c r="Z174" s="263"/>
      <c r="AA174" s="260"/>
      <c r="AB174" s="260"/>
      <c r="AC174" s="260"/>
    </row>
    <row r="175" spans="1:29" ht="13">
      <c r="A175" s="260"/>
      <c r="B175" s="261"/>
      <c r="C175" s="260"/>
      <c r="D175" s="260"/>
      <c r="E175" s="260"/>
      <c r="F175" s="262"/>
      <c r="G175" s="261"/>
      <c r="H175" s="261"/>
      <c r="I175" s="263"/>
      <c r="J175" s="263"/>
      <c r="K175" s="260"/>
      <c r="L175" s="260"/>
      <c r="M175" s="262"/>
      <c r="N175" s="260"/>
      <c r="O175" s="263"/>
      <c r="P175" s="260"/>
      <c r="Q175" s="260"/>
      <c r="R175" s="262"/>
      <c r="S175" s="263"/>
      <c r="T175" s="260"/>
      <c r="U175" s="260"/>
      <c r="V175" s="262"/>
      <c r="W175" s="263"/>
      <c r="X175" s="263"/>
      <c r="Y175" s="263"/>
      <c r="Z175" s="263"/>
      <c r="AA175" s="260"/>
      <c r="AB175" s="260"/>
      <c r="AC175" s="260"/>
    </row>
    <row r="176" spans="1:29" ht="13">
      <c r="A176" s="260"/>
      <c r="B176" s="261"/>
      <c r="C176" s="260"/>
      <c r="D176" s="260"/>
      <c r="E176" s="260"/>
      <c r="F176" s="262"/>
      <c r="G176" s="261"/>
      <c r="H176" s="261"/>
      <c r="I176" s="263"/>
      <c r="J176" s="263"/>
      <c r="K176" s="260"/>
      <c r="L176" s="260"/>
      <c r="M176" s="262"/>
      <c r="N176" s="260"/>
      <c r="O176" s="263"/>
      <c r="P176" s="260"/>
      <c r="Q176" s="260"/>
      <c r="R176" s="262"/>
      <c r="S176" s="263"/>
      <c r="T176" s="260"/>
      <c r="U176" s="260"/>
      <c r="V176" s="262"/>
      <c r="W176" s="263"/>
      <c r="X176" s="263"/>
      <c r="Y176" s="263"/>
      <c r="Z176" s="263"/>
      <c r="AA176" s="260"/>
      <c r="AB176" s="260"/>
      <c r="AC176" s="260"/>
    </row>
    <row r="177" spans="1:29" ht="13">
      <c r="A177" s="260"/>
      <c r="B177" s="261"/>
      <c r="C177" s="260"/>
      <c r="D177" s="260"/>
      <c r="E177" s="260"/>
      <c r="F177" s="262"/>
      <c r="G177" s="261"/>
      <c r="H177" s="261"/>
      <c r="I177" s="263"/>
      <c r="J177" s="263"/>
      <c r="K177" s="260"/>
      <c r="L177" s="260"/>
      <c r="M177" s="262"/>
      <c r="N177" s="260"/>
      <c r="O177" s="263"/>
      <c r="P177" s="260"/>
      <c r="Q177" s="260"/>
      <c r="R177" s="262"/>
      <c r="S177" s="263"/>
      <c r="T177" s="260"/>
      <c r="U177" s="260"/>
      <c r="V177" s="262"/>
      <c r="W177" s="263"/>
      <c r="X177" s="263"/>
      <c r="Y177" s="263"/>
      <c r="Z177" s="263"/>
      <c r="AA177" s="260"/>
      <c r="AB177" s="260"/>
      <c r="AC177" s="260"/>
    </row>
    <row r="178" spans="1:29" ht="13">
      <c r="A178" s="260"/>
      <c r="B178" s="261"/>
      <c r="C178" s="260"/>
      <c r="D178" s="260"/>
      <c r="E178" s="260"/>
      <c r="F178" s="262"/>
      <c r="G178" s="261"/>
      <c r="H178" s="261"/>
      <c r="I178" s="263"/>
      <c r="J178" s="263"/>
      <c r="K178" s="260"/>
      <c r="L178" s="260"/>
      <c r="M178" s="262"/>
      <c r="N178" s="260"/>
      <c r="O178" s="263"/>
      <c r="P178" s="260"/>
      <c r="Q178" s="260"/>
      <c r="R178" s="262"/>
      <c r="S178" s="263"/>
      <c r="T178" s="260"/>
      <c r="U178" s="260"/>
      <c r="V178" s="262"/>
      <c r="W178" s="263"/>
      <c r="X178" s="263"/>
      <c r="Y178" s="263"/>
      <c r="Z178" s="263"/>
      <c r="AA178" s="260"/>
      <c r="AB178" s="260"/>
      <c r="AC178" s="260"/>
    </row>
    <row r="179" spans="1:29" ht="13">
      <c r="A179" s="260"/>
      <c r="B179" s="261"/>
      <c r="C179" s="260"/>
      <c r="D179" s="260"/>
      <c r="E179" s="260"/>
      <c r="F179" s="262"/>
      <c r="G179" s="261"/>
      <c r="H179" s="261"/>
      <c r="I179" s="263"/>
      <c r="J179" s="263"/>
      <c r="K179" s="260"/>
      <c r="L179" s="260"/>
      <c r="M179" s="262"/>
      <c r="N179" s="260"/>
      <c r="O179" s="263"/>
      <c r="P179" s="260"/>
      <c r="Q179" s="260"/>
      <c r="R179" s="262"/>
      <c r="S179" s="263"/>
      <c r="T179" s="260"/>
      <c r="U179" s="260"/>
      <c r="V179" s="262"/>
      <c r="W179" s="263"/>
      <c r="X179" s="263"/>
      <c r="Y179" s="263"/>
      <c r="Z179" s="263"/>
      <c r="AA179" s="260"/>
      <c r="AB179" s="260"/>
      <c r="AC179" s="260"/>
    </row>
    <row r="180" spans="1:29" ht="13">
      <c r="A180" s="260"/>
      <c r="B180" s="261"/>
      <c r="C180" s="260"/>
      <c r="D180" s="260"/>
      <c r="E180" s="260"/>
      <c r="F180" s="262"/>
      <c r="G180" s="261"/>
      <c r="H180" s="261"/>
      <c r="I180" s="263"/>
      <c r="J180" s="263"/>
      <c r="K180" s="260"/>
      <c r="L180" s="260"/>
      <c r="M180" s="262"/>
      <c r="N180" s="260"/>
      <c r="O180" s="263"/>
      <c r="P180" s="260"/>
      <c r="Q180" s="260"/>
      <c r="R180" s="262"/>
      <c r="S180" s="263"/>
      <c r="T180" s="260"/>
      <c r="U180" s="260"/>
      <c r="V180" s="262"/>
      <c r="W180" s="263"/>
      <c r="X180" s="263"/>
      <c r="Y180" s="263"/>
      <c r="Z180" s="263"/>
      <c r="AA180" s="260"/>
      <c r="AB180" s="260"/>
      <c r="AC180" s="260"/>
    </row>
    <row r="181" spans="1:29" ht="13">
      <c r="A181" s="260"/>
      <c r="B181" s="261"/>
      <c r="C181" s="260"/>
      <c r="D181" s="260"/>
      <c r="E181" s="260"/>
      <c r="F181" s="262"/>
      <c r="G181" s="261"/>
      <c r="H181" s="261"/>
      <c r="I181" s="263"/>
      <c r="J181" s="263"/>
      <c r="K181" s="260"/>
      <c r="L181" s="260"/>
      <c r="M181" s="262"/>
      <c r="N181" s="260"/>
      <c r="O181" s="263"/>
      <c r="P181" s="260"/>
      <c r="Q181" s="260"/>
      <c r="R181" s="262"/>
      <c r="S181" s="263"/>
      <c r="T181" s="260"/>
      <c r="U181" s="260"/>
      <c r="V181" s="262"/>
      <c r="W181" s="263"/>
      <c r="X181" s="263"/>
      <c r="Y181" s="263"/>
      <c r="Z181" s="263"/>
      <c r="AA181" s="260"/>
      <c r="AB181" s="260"/>
      <c r="AC181" s="260"/>
    </row>
    <row r="182" spans="1:29" ht="13">
      <c r="A182" s="260"/>
      <c r="B182" s="261"/>
      <c r="C182" s="260"/>
      <c r="D182" s="260"/>
      <c r="E182" s="260"/>
      <c r="F182" s="262"/>
      <c r="G182" s="261"/>
      <c r="H182" s="261"/>
      <c r="I182" s="263"/>
      <c r="J182" s="263"/>
      <c r="K182" s="260"/>
      <c r="L182" s="260"/>
      <c r="M182" s="262"/>
      <c r="N182" s="260"/>
      <c r="O182" s="263"/>
      <c r="P182" s="260"/>
      <c r="Q182" s="260"/>
      <c r="R182" s="262"/>
      <c r="S182" s="263"/>
      <c r="T182" s="260"/>
      <c r="U182" s="260"/>
      <c r="V182" s="262"/>
      <c r="W182" s="263"/>
      <c r="X182" s="263"/>
      <c r="Y182" s="263"/>
      <c r="Z182" s="263"/>
      <c r="AA182" s="260"/>
      <c r="AB182" s="260"/>
      <c r="AC182" s="260"/>
    </row>
    <row r="183" spans="1:29" ht="13">
      <c r="A183" s="260"/>
      <c r="B183" s="261"/>
      <c r="C183" s="260"/>
      <c r="D183" s="260"/>
      <c r="E183" s="260"/>
      <c r="F183" s="262"/>
      <c r="G183" s="261"/>
      <c r="H183" s="261"/>
      <c r="I183" s="263"/>
      <c r="J183" s="263"/>
      <c r="K183" s="260"/>
      <c r="L183" s="260"/>
      <c r="M183" s="262"/>
      <c r="N183" s="260"/>
      <c r="O183" s="263"/>
      <c r="P183" s="260"/>
      <c r="Q183" s="260"/>
      <c r="R183" s="262"/>
      <c r="S183" s="263"/>
      <c r="T183" s="260"/>
      <c r="U183" s="260"/>
      <c r="V183" s="262"/>
      <c r="W183" s="263"/>
      <c r="X183" s="263"/>
      <c r="Y183" s="263"/>
      <c r="Z183" s="263"/>
      <c r="AA183" s="260"/>
      <c r="AB183" s="260"/>
      <c r="AC183" s="260"/>
    </row>
    <row r="184" spans="1:29" ht="13">
      <c r="A184" s="260"/>
      <c r="B184" s="261"/>
      <c r="C184" s="260"/>
      <c r="D184" s="260"/>
      <c r="E184" s="260"/>
      <c r="F184" s="262"/>
      <c r="G184" s="261"/>
      <c r="H184" s="261"/>
      <c r="I184" s="263"/>
      <c r="J184" s="263"/>
      <c r="K184" s="260"/>
      <c r="L184" s="260"/>
      <c r="M184" s="262"/>
      <c r="N184" s="260"/>
      <c r="O184" s="263"/>
      <c r="P184" s="260"/>
      <c r="Q184" s="260"/>
      <c r="R184" s="262"/>
      <c r="S184" s="263"/>
      <c r="T184" s="260"/>
      <c r="U184" s="260"/>
      <c r="V184" s="262"/>
      <c r="W184" s="263"/>
      <c r="X184" s="263"/>
      <c r="Y184" s="263"/>
      <c r="Z184" s="263"/>
      <c r="AA184" s="260"/>
      <c r="AB184" s="260"/>
      <c r="AC184" s="260"/>
    </row>
    <row r="185" spans="1:29" ht="13">
      <c r="A185" s="260"/>
      <c r="B185" s="261"/>
      <c r="C185" s="260"/>
      <c r="D185" s="260"/>
      <c r="E185" s="260"/>
      <c r="F185" s="262"/>
      <c r="G185" s="261"/>
      <c r="H185" s="261"/>
      <c r="I185" s="263"/>
      <c r="J185" s="263"/>
      <c r="K185" s="260"/>
      <c r="L185" s="260"/>
      <c r="M185" s="262"/>
      <c r="N185" s="260"/>
      <c r="O185" s="263"/>
      <c r="P185" s="260"/>
      <c r="Q185" s="260"/>
      <c r="R185" s="262"/>
      <c r="S185" s="263"/>
      <c r="T185" s="260"/>
      <c r="U185" s="260"/>
      <c r="V185" s="262"/>
      <c r="W185" s="263"/>
      <c r="X185" s="263"/>
      <c r="Y185" s="263"/>
      <c r="Z185" s="263"/>
      <c r="AA185" s="260"/>
      <c r="AB185" s="260"/>
      <c r="AC185" s="260"/>
    </row>
    <row r="186" spans="1:29" ht="13">
      <c r="A186" s="260"/>
      <c r="B186" s="261"/>
      <c r="C186" s="260"/>
      <c r="D186" s="260"/>
      <c r="E186" s="260"/>
      <c r="F186" s="262"/>
      <c r="G186" s="261"/>
      <c r="H186" s="261"/>
      <c r="I186" s="263"/>
      <c r="J186" s="263"/>
      <c r="K186" s="260"/>
      <c r="L186" s="260"/>
      <c r="M186" s="262"/>
      <c r="N186" s="260"/>
      <c r="O186" s="263"/>
      <c r="P186" s="260"/>
      <c r="Q186" s="260"/>
      <c r="R186" s="262"/>
      <c r="S186" s="263"/>
      <c r="T186" s="260"/>
      <c r="U186" s="260"/>
      <c r="V186" s="262"/>
      <c r="W186" s="263"/>
      <c r="X186" s="263"/>
      <c r="Y186" s="263"/>
      <c r="Z186" s="263"/>
      <c r="AA186" s="260"/>
      <c r="AB186" s="260"/>
      <c r="AC186" s="260"/>
    </row>
    <row r="187" spans="1:29" ht="13">
      <c r="A187" s="260"/>
      <c r="B187" s="261"/>
      <c r="C187" s="260"/>
      <c r="D187" s="260"/>
      <c r="E187" s="260"/>
      <c r="F187" s="262"/>
      <c r="G187" s="261"/>
      <c r="H187" s="261"/>
      <c r="I187" s="263"/>
      <c r="J187" s="263"/>
      <c r="K187" s="260"/>
      <c r="L187" s="260"/>
      <c r="M187" s="262"/>
      <c r="N187" s="260"/>
      <c r="O187" s="263"/>
      <c r="P187" s="260"/>
      <c r="Q187" s="260"/>
      <c r="R187" s="262"/>
      <c r="S187" s="263"/>
      <c r="T187" s="260"/>
      <c r="U187" s="260"/>
      <c r="V187" s="262"/>
      <c r="W187" s="263"/>
      <c r="X187" s="263"/>
      <c r="Y187" s="263"/>
      <c r="Z187" s="263"/>
      <c r="AA187" s="260"/>
      <c r="AB187" s="260"/>
      <c r="AC187" s="260"/>
    </row>
    <row r="188" spans="1:29" ht="13">
      <c r="A188" s="260"/>
      <c r="B188" s="261"/>
      <c r="C188" s="260"/>
      <c r="D188" s="260"/>
      <c r="E188" s="260"/>
      <c r="F188" s="262"/>
      <c r="G188" s="261"/>
      <c r="H188" s="261"/>
      <c r="I188" s="263"/>
      <c r="J188" s="263"/>
      <c r="K188" s="260"/>
      <c r="L188" s="260"/>
      <c r="M188" s="262"/>
      <c r="N188" s="260"/>
      <c r="O188" s="263"/>
      <c r="P188" s="260"/>
      <c r="Q188" s="260"/>
      <c r="R188" s="262"/>
      <c r="S188" s="263"/>
      <c r="T188" s="260"/>
      <c r="U188" s="260"/>
      <c r="V188" s="262"/>
      <c r="W188" s="263"/>
      <c r="X188" s="263"/>
      <c r="Y188" s="263"/>
      <c r="Z188" s="263"/>
      <c r="AA188" s="260"/>
      <c r="AB188" s="260"/>
      <c r="AC188" s="260"/>
    </row>
    <row r="189" spans="1:29" ht="13">
      <c r="A189" s="260"/>
      <c r="B189" s="261"/>
      <c r="C189" s="260"/>
      <c r="D189" s="260"/>
      <c r="E189" s="260"/>
      <c r="F189" s="262"/>
      <c r="G189" s="261"/>
      <c r="H189" s="261"/>
      <c r="I189" s="263"/>
      <c r="J189" s="263"/>
      <c r="K189" s="260"/>
      <c r="L189" s="260"/>
      <c r="M189" s="262"/>
      <c r="N189" s="260"/>
      <c r="O189" s="263"/>
      <c r="P189" s="260"/>
      <c r="Q189" s="260"/>
      <c r="R189" s="262"/>
      <c r="S189" s="263"/>
      <c r="T189" s="260"/>
      <c r="U189" s="260"/>
      <c r="V189" s="262"/>
      <c r="W189" s="263"/>
      <c r="X189" s="263"/>
      <c r="Y189" s="263"/>
      <c r="Z189" s="263"/>
      <c r="AA189" s="260"/>
      <c r="AB189" s="260"/>
      <c r="AC189" s="260"/>
    </row>
    <row r="190" spans="1:29" ht="13">
      <c r="A190" s="260"/>
      <c r="B190" s="261"/>
      <c r="C190" s="260"/>
      <c r="D190" s="260"/>
      <c r="E190" s="260"/>
      <c r="F190" s="262"/>
      <c r="G190" s="261"/>
      <c r="H190" s="261"/>
      <c r="I190" s="263"/>
      <c r="J190" s="263"/>
      <c r="K190" s="260"/>
      <c r="L190" s="260"/>
      <c r="M190" s="262"/>
      <c r="N190" s="260"/>
      <c r="O190" s="263"/>
      <c r="P190" s="260"/>
      <c r="Q190" s="260"/>
      <c r="R190" s="262"/>
      <c r="S190" s="263"/>
      <c r="T190" s="260"/>
      <c r="U190" s="260"/>
      <c r="V190" s="262"/>
      <c r="W190" s="263"/>
      <c r="X190" s="263"/>
      <c r="Y190" s="263"/>
      <c r="Z190" s="263"/>
      <c r="AA190" s="260"/>
      <c r="AB190" s="260"/>
      <c r="AC190" s="260"/>
    </row>
    <row r="191" spans="1:29" ht="13">
      <c r="A191" s="260"/>
      <c r="B191" s="261"/>
      <c r="C191" s="260"/>
      <c r="D191" s="260"/>
      <c r="E191" s="260"/>
      <c r="F191" s="262"/>
      <c r="G191" s="261"/>
      <c r="H191" s="261"/>
      <c r="I191" s="263"/>
      <c r="J191" s="263"/>
      <c r="K191" s="260"/>
      <c r="L191" s="260"/>
      <c r="M191" s="262"/>
      <c r="N191" s="260"/>
      <c r="O191" s="263"/>
      <c r="P191" s="260"/>
      <c r="Q191" s="260"/>
      <c r="R191" s="262"/>
      <c r="S191" s="263"/>
      <c r="T191" s="260"/>
      <c r="U191" s="260"/>
      <c r="V191" s="262"/>
      <c r="W191" s="263"/>
      <c r="X191" s="263"/>
      <c r="Y191" s="263"/>
      <c r="Z191" s="263"/>
      <c r="AA191" s="260"/>
      <c r="AB191" s="260"/>
      <c r="AC191" s="260"/>
    </row>
    <row r="192" spans="1:29" ht="13">
      <c r="A192" s="260"/>
      <c r="B192" s="261"/>
      <c r="C192" s="260"/>
      <c r="D192" s="260"/>
      <c r="E192" s="260"/>
      <c r="F192" s="262"/>
      <c r="G192" s="261"/>
      <c r="H192" s="261"/>
      <c r="I192" s="263"/>
      <c r="J192" s="263"/>
      <c r="K192" s="260"/>
      <c r="L192" s="260"/>
      <c r="M192" s="262"/>
      <c r="N192" s="260"/>
      <c r="O192" s="263"/>
      <c r="P192" s="260"/>
      <c r="Q192" s="260"/>
      <c r="R192" s="262"/>
      <c r="S192" s="263"/>
      <c r="T192" s="260"/>
      <c r="U192" s="260"/>
      <c r="V192" s="262"/>
      <c r="W192" s="263"/>
      <c r="X192" s="263"/>
      <c r="Y192" s="263"/>
      <c r="Z192" s="263"/>
      <c r="AA192" s="260"/>
      <c r="AB192" s="260"/>
      <c r="AC192" s="260"/>
    </row>
    <row r="193" spans="1:29" ht="13">
      <c r="A193" s="260"/>
      <c r="B193" s="261"/>
      <c r="C193" s="260"/>
      <c r="D193" s="260"/>
      <c r="E193" s="260"/>
      <c r="F193" s="262"/>
      <c r="G193" s="261"/>
      <c r="H193" s="261"/>
      <c r="I193" s="263"/>
      <c r="J193" s="263"/>
      <c r="K193" s="260"/>
      <c r="L193" s="260"/>
      <c r="M193" s="262"/>
      <c r="N193" s="260"/>
      <c r="O193" s="263"/>
      <c r="P193" s="260"/>
      <c r="Q193" s="260"/>
      <c r="R193" s="262"/>
      <c r="S193" s="263"/>
      <c r="T193" s="260"/>
      <c r="U193" s="260"/>
      <c r="V193" s="262"/>
      <c r="W193" s="263"/>
      <c r="X193" s="263"/>
      <c r="Y193" s="263"/>
      <c r="Z193" s="263"/>
      <c r="AA193" s="260"/>
      <c r="AB193" s="260"/>
      <c r="AC193" s="260"/>
    </row>
    <row r="194" spans="1:29" ht="13">
      <c r="A194" s="260"/>
      <c r="B194" s="261"/>
      <c r="C194" s="260"/>
      <c r="D194" s="260"/>
      <c r="E194" s="260"/>
      <c r="F194" s="262"/>
      <c r="G194" s="261"/>
      <c r="H194" s="261"/>
      <c r="I194" s="263"/>
      <c r="J194" s="263"/>
      <c r="K194" s="260"/>
      <c r="L194" s="260"/>
      <c r="M194" s="262"/>
      <c r="N194" s="260"/>
      <c r="O194" s="263"/>
      <c r="P194" s="260"/>
      <c r="Q194" s="260"/>
      <c r="R194" s="262"/>
      <c r="S194" s="263"/>
      <c r="T194" s="260"/>
      <c r="U194" s="260"/>
      <c r="V194" s="262"/>
      <c r="W194" s="263"/>
      <c r="X194" s="263"/>
      <c r="Y194" s="263"/>
      <c r="Z194" s="263"/>
      <c r="AA194" s="260"/>
      <c r="AB194" s="260"/>
      <c r="AC194" s="260"/>
    </row>
    <row r="195" spans="1:29" ht="13">
      <c r="A195" s="260"/>
      <c r="B195" s="261"/>
      <c r="C195" s="260"/>
      <c r="D195" s="260"/>
      <c r="E195" s="260"/>
      <c r="F195" s="262"/>
      <c r="G195" s="261"/>
      <c r="H195" s="261"/>
      <c r="I195" s="263"/>
      <c r="J195" s="263"/>
      <c r="K195" s="260"/>
      <c r="L195" s="260"/>
      <c r="M195" s="262"/>
      <c r="N195" s="260"/>
      <c r="O195" s="263"/>
      <c r="P195" s="260"/>
      <c r="Q195" s="260"/>
      <c r="R195" s="262"/>
      <c r="S195" s="263"/>
      <c r="T195" s="260"/>
      <c r="U195" s="260"/>
      <c r="V195" s="262"/>
      <c r="W195" s="263"/>
      <c r="X195" s="263"/>
      <c r="Y195" s="263"/>
      <c r="Z195" s="263"/>
      <c r="AA195" s="260"/>
      <c r="AB195" s="260"/>
      <c r="AC195" s="260"/>
    </row>
    <row r="196" spans="1:29" ht="13">
      <c r="A196" s="260"/>
      <c r="B196" s="261"/>
      <c r="C196" s="260"/>
      <c r="D196" s="260"/>
      <c r="E196" s="260"/>
      <c r="F196" s="262"/>
      <c r="G196" s="261"/>
      <c r="H196" s="261"/>
      <c r="I196" s="263"/>
      <c r="J196" s="263"/>
      <c r="K196" s="260"/>
      <c r="L196" s="260"/>
      <c r="M196" s="262"/>
      <c r="N196" s="260"/>
      <c r="O196" s="263"/>
      <c r="P196" s="260"/>
      <c r="Q196" s="260"/>
      <c r="R196" s="262"/>
      <c r="S196" s="263"/>
      <c r="T196" s="260"/>
      <c r="U196" s="260"/>
      <c r="V196" s="262"/>
      <c r="W196" s="263"/>
      <c r="X196" s="263"/>
      <c r="Y196" s="263"/>
      <c r="Z196" s="263"/>
      <c r="AA196" s="260"/>
      <c r="AB196" s="260"/>
      <c r="AC196" s="260"/>
    </row>
    <row r="197" spans="1:29" ht="13">
      <c r="A197" s="260"/>
      <c r="B197" s="261"/>
      <c r="C197" s="260"/>
      <c r="D197" s="260"/>
      <c r="E197" s="260"/>
      <c r="F197" s="262"/>
      <c r="G197" s="261"/>
      <c r="H197" s="261"/>
      <c r="I197" s="263"/>
      <c r="J197" s="263"/>
      <c r="K197" s="260"/>
      <c r="L197" s="260"/>
      <c r="M197" s="262"/>
      <c r="N197" s="260"/>
      <c r="O197" s="263"/>
      <c r="P197" s="260"/>
      <c r="Q197" s="260"/>
      <c r="R197" s="262"/>
      <c r="S197" s="263"/>
      <c r="T197" s="260"/>
      <c r="U197" s="260"/>
      <c r="V197" s="262"/>
      <c r="W197" s="263"/>
      <c r="X197" s="263"/>
      <c r="Y197" s="263"/>
      <c r="Z197" s="263"/>
      <c r="AA197" s="260"/>
      <c r="AB197" s="260"/>
      <c r="AC197" s="260"/>
    </row>
    <row r="198" spans="1:29" ht="13">
      <c r="A198" s="260"/>
      <c r="B198" s="261"/>
      <c r="C198" s="260"/>
      <c r="D198" s="260"/>
      <c r="E198" s="260"/>
      <c r="F198" s="262"/>
      <c r="G198" s="261"/>
      <c r="H198" s="261"/>
      <c r="I198" s="263"/>
      <c r="J198" s="263"/>
      <c r="K198" s="260"/>
      <c r="L198" s="260"/>
      <c r="M198" s="262"/>
      <c r="N198" s="260"/>
      <c r="O198" s="263"/>
      <c r="P198" s="260"/>
      <c r="Q198" s="260"/>
      <c r="R198" s="262"/>
      <c r="S198" s="263"/>
      <c r="T198" s="260"/>
      <c r="U198" s="260"/>
      <c r="V198" s="262"/>
      <c r="W198" s="263"/>
      <c r="X198" s="263"/>
      <c r="Y198" s="263"/>
      <c r="Z198" s="263"/>
      <c r="AA198" s="260"/>
      <c r="AB198" s="260"/>
      <c r="AC198" s="260"/>
    </row>
    <row r="199" spans="1:29" ht="13">
      <c r="A199" s="260"/>
      <c r="B199" s="261"/>
      <c r="C199" s="260"/>
      <c r="D199" s="260"/>
      <c r="E199" s="260"/>
      <c r="F199" s="262"/>
      <c r="G199" s="261"/>
      <c r="H199" s="261"/>
      <c r="I199" s="263"/>
      <c r="J199" s="263"/>
      <c r="K199" s="260"/>
      <c r="L199" s="260"/>
      <c r="M199" s="262"/>
      <c r="N199" s="260"/>
      <c r="O199" s="263"/>
      <c r="P199" s="260"/>
      <c r="Q199" s="260"/>
      <c r="R199" s="262"/>
      <c r="S199" s="263"/>
      <c r="T199" s="260"/>
      <c r="U199" s="260"/>
      <c r="V199" s="262"/>
      <c r="W199" s="263"/>
      <c r="X199" s="263"/>
      <c r="Y199" s="263"/>
      <c r="Z199" s="263"/>
      <c r="AA199" s="260"/>
      <c r="AB199" s="260"/>
      <c r="AC199" s="260"/>
    </row>
    <row r="200" spans="1:29" ht="13">
      <c r="A200" s="260"/>
      <c r="B200" s="261"/>
      <c r="C200" s="260"/>
      <c r="D200" s="260"/>
      <c r="E200" s="260"/>
      <c r="F200" s="262"/>
      <c r="G200" s="261"/>
      <c r="H200" s="261"/>
      <c r="I200" s="263"/>
      <c r="J200" s="263"/>
      <c r="K200" s="260"/>
      <c r="L200" s="260"/>
      <c r="M200" s="262"/>
      <c r="N200" s="260"/>
      <c r="O200" s="263"/>
      <c r="P200" s="260"/>
      <c r="Q200" s="260"/>
      <c r="R200" s="262"/>
      <c r="S200" s="263"/>
      <c r="T200" s="260"/>
      <c r="U200" s="260"/>
      <c r="V200" s="262"/>
      <c r="W200" s="263"/>
      <c r="X200" s="263"/>
      <c r="Y200" s="263"/>
      <c r="Z200" s="263"/>
      <c r="AA200" s="260"/>
      <c r="AB200" s="260"/>
      <c r="AC200" s="260"/>
    </row>
    <row r="201" spans="1:29" ht="13">
      <c r="A201" s="260"/>
      <c r="B201" s="261"/>
      <c r="C201" s="260"/>
      <c r="D201" s="260"/>
      <c r="E201" s="260"/>
      <c r="F201" s="262"/>
      <c r="G201" s="261"/>
      <c r="H201" s="261"/>
      <c r="I201" s="263"/>
      <c r="J201" s="263"/>
      <c r="K201" s="260"/>
      <c r="L201" s="260"/>
      <c r="M201" s="262"/>
      <c r="N201" s="260"/>
      <c r="O201" s="263"/>
      <c r="P201" s="260"/>
      <c r="Q201" s="260"/>
      <c r="R201" s="262"/>
      <c r="S201" s="263"/>
      <c r="T201" s="260"/>
      <c r="U201" s="260"/>
      <c r="V201" s="262"/>
      <c r="W201" s="263"/>
      <c r="X201" s="263"/>
      <c r="Y201" s="263"/>
      <c r="Z201" s="263"/>
      <c r="AA201" s="260"/>
      <c r="AB201" s="260"/>
      <c r="AC201" s="260"/>
    </row>
    <row r="202" spans="1:29" ht="13">
      <c r="A202" s="260"/>
      <c r="B202" s="261"/>
      <c r="C202" s="260"/>
      <c r="D202" s="260"/>
      <c r="E202" s="260"/>
      <c r="F202" s="262"/>
      <c r="G202" s="261"/>
      <c r="H202" s="261"/>
      <c r="I202" s="263"/>
      <c r="J202" s="263"/>
      <c r="K202" s="260"/>
      <c r="L202" s="260"/>
      <c r="M202" s="262"/>
      <c r="N202" s="260"/>
      <c r="O202" s="263"/>
      <c r="P202" s="260"/>
      <c r="Q202" s="260"/>
      <c r="R202" s="262"/>
      <c r="S202" s="263"/>
      <c r="T202" s="260"/>
      <c r="U202" s="260"/>
      <c r="V202" s="262"/>
      <c r="W202" s="263"/>
      <c r="X202" s="263"/>
      <c r="Y202" s="263"/>
      <c r="Z202" s="263"/>
      <c r="AA202" s="260"/>
      <c r="AB202" s="260"/>
      <c r="AC202" s="260"/>
    </row>
    <row r="203" spans="1:29" ht="13">
      <c r="A203" s="260"/>
      <c r="B203" s="261"/>
      <c r="C203" s="260"/>
      <c r="D203" s="260"/>
      <c r="E203" s="260"/>
      <c r="F203" s="262"/>
      <c r="G203" s="261"/>
      <c r="H203" s="261"/>
      <c r="I203" s="263"/>
      <c r="J203" s="263"/>
      <c r="K203" s="260"/>
      <c r="L203" s="260"/>
      <c r="M203" s="262"/>
      <c r="N203" s="260"/>
      <c r="O203" s="263"/>
      <c r="P203" s="260"/>
      <c r="Q203" s="260"/>
      <c r="R203" s="262"/>
      <c r="S203" s="263"/>
      <c r="T203" s="260"/>
      <c r="U203" s="260"/>
      <c r="V203" s="262"/>
      <c r="W203" s="263"/>
      <c r="X203" s="263"/>
      <c r="Y203" s="263"/>
      <c r="Z203" s="263"/>
      <c r="AA203" s="260"/>
      <c r="AB203" s="260"/>
      <c r="AC203" s="260"/>
    </row>
    <row r="204" spans="1:29" ht="13">
      <c r="A204" s="260"/>
      <c r="B204" s="261"/>
      <c r="C204" s="260"/>
      <c r="D204" s="260"/>
      <c r="E204" s="260"/>
      <c r="F204" s="262"/>
      <c r="G204" s="261"/>
      <c r="H204" s="261"/>
      <c r="I204" s="263"/>
      <c r="J204" s="263"/>
      <c r="K204" s="260"/>
      <c r="L204" s="260"/>
      <c r="M204" s="262"/>
      <c r="N204" s="260"/>
      <c r="O204" s="263"/>
      <c r="P204" s="260"/>
      <c r="Q204" s="260"/>
      <c r="R204" s="262"/>
      <c r="S204" s="263"/>
      <c r="T204" s="260"/>
      <c r="U204" s="260"/>
      <c r="V204" s="262"/>
      <c r="W204" s="263"/>
      <c r="X204" s="263"/>
      <c r="Y204" s="263"/>
      <c r="Z204" s="263"/>
      <c r="AA204" s="260"/>
      <c r="AB204" s="260"/>
      <c r="AC204" s="260"/>
    </row>
    <row r="205" spans="1:29" ht="13">
      <c r="A205" s="260"/>
      <c r="B205" s="261"/>
      <c r="C205" s="260"/>
      <c r="D205" s="260"/>
      <c r="E205" s="260"/>
      <c r="F205" s="262"/>
      <c r="G205" s="261"/>
      <c r="H205" s="261"/>
      <c r="I205" s="263"/>
      <c r="J205" s="263"/>
      <c r="K205" s="260"/>
      <c r="L205" s="260"/>
      <c r="M205" s="262"/>
      <c r="N205" s="260"/>
      <c r="O205" s="263"/>
      <c r="P205" s="260"/>
      <c r="Q205" s="260"/>
      <c r="R205" s="262"/>
      <c r="S205" s="263"/>
      <c r="T205" s="260"/>
      <c r="U205" s="260"/>
      <c r="V205" s="262"/>
      <c r="W205" s="263"/>
      <c r="X205" s="263"/>
      <c r="Y205" s="263"/>
      <c r="Z205" s="263"/>
      <c r="AA205" s="260"/>
      <c r="AB205" s="260"/>
      <c r="AC205" s="260"/>
    </row>
    <row r="206" spans="1:29" ht="13">
      <c r="A206" s="260"/>
      <c r="B206" s="261"/>
      <c r="C206" s="260"/>
      <c r="D206" s="260"/>
      <c r="E206" s="260"/>
      <c r="F206" s="262"/>
      <c r="G206" s="261"/>
      <c r="H206" s="261"/>
      <c r="I206" s="263"/>
      <c r="J206" s="263"/>
      <c r="K206" s="260"/>
      <c r="L206" s="260"/>
      <c r="M206" s="262"/>
      <c r="N206" s="260"/>
      <c r="O206" s="263"/>
      <c r="P206" s="260"/>
      <c r="Q206" s="260"/>
      <c r="R206" s="262"/>
      <c r="S206" s="263"/>
      <c r="T206" s="260"/>
      <c r="U206" s="260"/>
      <c r="V206" s="262"/>
      <c r="W206" s="263"/>
      <c r="X206" s="263"/>
      <c r="Y206" s="263"/>
      <c r="Z206" s="263"/>
      <c r="AA206" s="260"/>
      <c r="AB206" s="260"/>
      <c r="AC206" s="260"/>
    </row>
    <row r="207" spans="1:29" ht="13">
      <c r="A207" s="260"/>
      <c r="B207" s="261"/>
      <c r="C207" s="260"/>
      <c r="D207" s="260"/>
      <c r="E207" s="260"/>
      <c r="F207" s="262"/>
      <c r="G207" s="261"/>
      <c r="H207" s="261"/>
      <c r="I207" s="263"/>
      <c r="J207" s="263"/>
      <c r="K207" s="260"/>
      <c r="L207" s="260"/>
      <c r="M207" s="262"/>
      <c r="N207" s="260"/>
      <c r="O207" s="263"/>
      <c r="P207" s="260"/>
      <c r="Q207" s="260"/>
      <c r="R207" s="262"/>
      <c r="S207" s="263"/>
      <c r="T207" s="260"/>
      <c r="U207" s="260"/>
      <c r="V207" s="262"/>
      <c r="W207" s="263"/>
      <c r="X207" s="263"/>
      <c r="Y207" s="263"/>
      <c r="Z207" s="263"/>
      <c r="AA207" s="260"/>
      <c r="AB207" s="260"/>
      <c r="AC207" s="260"/>
    </row>
    <row r="208" spans="1:29" ht="13">
      <c r="A208" s="260"/>
      <c r="B208" s="261"/>
      <c r="C208" s="260"/>
      <c r="D208" s="260"/>
      <c r="E208" s="260"/>
      <c r="F208" s="262"/>
      <c r="G208" s="261"/>
      <c r="H208" s="261"/>
      <c r="I208" s="263"/>
      <c r="J208" s="263"/>
      <c r="K208" s="260"/>
      <c r="L208" s="260"/>
      <c r="M208" s="262"/>
      <c r="N208" s="260"/>
      <c r="O208" s="263"/>
      <c r="P208" s="260"/>
      <c r="Q208" s="260"/>
      <c r="R208" s="262"/>
      <c r="S208" s="263"/>
      <c r="T208" s="260"/>
      <c r="U208" s="260"/>
      <c r="V208" s="262"/>
      <c r="W208" s="263"/>
      <c r="X208" s="263"/>
      <c r="Y208" s="263"/>
      <c r="Z208" s="263"/>
      <c r="AA208" s="260"/>
      <c r="AB208" s="260"/>
      <c r="AC208" s="260"/>
    </row>
    <row r="209" spans="1:29" ht="13">
      <c r="A209" s="260"/>
      <c r="B209" s="261"/>
      <c r="C209" s="260"/>
      <c r="D209" s="260"/>
      <c r="E209" s="260"/>
      <c r="F209" s="262"/>
      <c r="G209" s="261"/>
      <c r="H209" s="261"/>
      <c r="I209" s="263"/>
      <c r="J209" s="263"/>
      <c r="K209" s="260"/>
      <c r="L209" s="260"/>
      <c r="M209" s="262"/>
      <c r="N209" s="260"/>
      <c r="O209" s="263"/>
      <c r="P209" s="260"/>
      <c r="Q209" s="260"/>
      <c r="R209" s="262"/>
      <c r="S209" s="263"/>
      <c r="T209" s="260"/>
      <c r="U209" s="260"/>
      <c r="V209" s="262"/>
      <c r="W209" s="263"/>
      <c r="X209" s="263"/>
      <c r="Y209" s="263"/>
      <c r="Z209" s="263"/>
      <c r="AA209" s="260"/>
      <c r="AB209" s="260"/>
      <c r="AC209" s="260"/>
    </row>
    <row r="210" spans="1:29" ht="13">
      <c r="A210" s="260"/>
      <c r="B210" s="261"/>
      <c r="C210" s="260"/>
      <c r="D210" s="260"/>
      <c r="E210" s="260"/>
      <c r="F210" s="262"/>
      <c r="G210" s="261"/>
      <c r="H210" s="261"/>
      <c r="I210" s="263"/>
      <c r="J210" s="263"/>
      <c r="K210" s="260"/>
      <c r="L210" s="260"/>
      <c r="M210" s="262"/>
      <c r="N210" s="260"/>
      <c r="O210" s="263"/>
      <c r="P210" s="260"/>
      <c r="Q210" s="260"/>
      <c r="R210" s="262"/>
      <c r="S210" s="263"/>
      <c r="T210" s="260"/>
      <c r="U210" s="260"/>
      <c r="V210" s="262"/>
      <c r="W210" s="263"/>
      <c r="X210" s="263"/>
      <c r="Y210" s="263"/>
      <c r="Z210" s="263"/>
      <c r="AA210" s="260"/>
      <c r="AB210" s="260"/>
      <c r="AC210" s="260"/>
    </row>
    <row r="211" spans="1:29" ht="13">
      <c r="A211" s="260"/>
      <c r="B211" s="261"/>
      <c r="C211" s="260"/>
      <c r="D211" s="260"/>
      <c r="E211" s="260"/>
      <c r="F211" s="262"/>
      <c r="G211" s="261"/>
      <c r="H211" s="261"/>
      <c r="I211" s="263"/>
      <c r="J211" s="263"/>
      <c r="K211" s="260"/>
      <c r="L211" s="260"/>
      <c r="M211" s="262"/>
      <c r="N211" s="260"/>
      <c r="O211" s="263"/>
      <c r="P211" s="260"/>
      <c r="Q211" s="260"/>
      <c r="R211" s="262"/>
      <c r="S211" s="263"/>
      <c r="T211" s="260"/>
      <c r="U211" s="260"/>
      <c r="V211" s="262"/>
      <c r="W211" s="263"/>
      <c r="X211" s="263"/>
      <c r="Y211" s="263"/>
      <c r="Z211" s="263"/>
      <c r="AA211" s="260"/>
      <c r="AB211" s="260"/>
      <c r="AC211" s="260"/>
    </row>
    <row r="212" spans="1:29" ht="13">
      <c r="A212" s="260"/>
      <c r="B212" s="261"/>
      <c r="C212" s="260"/>
      <c r="D212" s="260"/>
      <c r="E212" s="260"/>
      <c r="F212" s="262"/>
      <c r="G212" s="261"/>
      <c r="H212" s="261"/>
      <c r="I212" s="263"/>
      <c r="J212" s="263"/>
      <c r="K212" s="260"/>
      <c r="L212" s="260"/>
      <c r="M212" s="262"/>
      <c r="N212" s="260"/>
      <c r="O212" s="263"/>
      <c r="P212" s="260"/>
      <c r="Q212" s="260"/>
      <c r="R212" s="262"/>
      <c r="S212" s="263"/>
      <c r="T212" s="260"/>
      <c r="U212" s="260"/>
      <c r="V212" s="262"/>
      <c r="W212" s="263"/>
      <c r="X212" s="263"/>
      <c r="Y212" s="263"/>
      <c r="Z212" s="263"/>
      <c r="AA212" s="260"/>
      <c r="AB212" s="260"/>
      <c r="AC212" s="260"/>
    </row>
    <row r="213" spans="1:29" ht="13">
      <c r="A213" s="260"/>
      <c r="B213" s="261"/>
      <c r="C213" s="260"/>
      <c r="D213" s="260"/>
      <c r="E213" s="260"/>
      <c r="F213" s="262"/>
      <c r="G213" s="261"/>
      <c r="H213" s="261"/>
      <c r="I213" s="263"/>
      <c r="J213" s="263"/>
      <c r="K213" s="260"/>
      <c r="L213" s="260"/>
      <c r="M213" s="262"/>
      <c r="N213" s="260"/>
      <c r="O213" s="263"/>
      <c r="P213" s="260"/>
      <c r="Q213" s="260"/>
      <c r="R213" s="262"/>
      <c r="S213" s="263"/>
      <c r="T213" s="260"/>
      <c r="U213" s="260"/>
      <c r="V213" s="262"/>
      <c r="W213" s="263"/>
      <c r="X213" s="263"/>
      <c r="Y213" s="263"/>
      <c r="Z213" s="263"/>
      <c r="AA213" s="260"/>
      <c r="AB213" s="260"/>
      <c r="AC213" s="260"/>
    </row>
    <row r="214" spans="1:29" ht="13">
      <c r="A214" s="260"/>
      <c r="B214" s="261"/>
      <c r="C214" s="260"/>
      <c r="D214" s="260"/>
      <c r="E214" s="260"/>
      <c r="F214" s="262"/>
      <c r="G214" s="261"/>
      <c r="H214" s="261"/>
      <c r="I214" s="263"/>
      <c r="J214" s="263"/>
      <c r="K214" s="260"/>
      <c r="L214" s="260"/>
      <c r="M214" s="262"/>
      <c r="N214" s="260"/>
      <c r="O214" s="263"/>
      <c r="P214" s="260"/>
      <c r="Q214" s="260"/>
      <c r="R214" s="262"/>
      <c r="S214" s="263"/>
      <c r="T214" s="260"/>
      <c r="U214" s="260"/>
      <c r="V214" s="262"/>
      <c r="W214" s="263"/>
      <c r="X214" s="263"/>
      <c r="Y214" s="263"/>
      <c r="Z214" s="263"/>
      <c r="AA214" s="260"/>
      <c r="AB214" s="260"/>
      <c r="AC214" s="260"/>
    </row>
    <row r="215" spans="1:29" ht="13">
      <c r="A215" s="260"/>
      <c r="B215" s="261"/>
      <c r="C215" s="260"/>
      <c r="D215" s="260"/>
      <c r="E215" s="260"/>
      <c r="F215" s="262"/>
      <c r="G215" s="261"/>
      <c r="H215" s="261"/>
      <c r="I215" s="263"/>
      <c r="J215" s="263"/>
      <c r="K215" s="260"/>
      <c r="L215" s="260"/>
      <c r="M215" s="262"/>
      <c r="N215" s="260"/>
      <c r="O215" s="263"/>
      <c r="P215" s="260"/>
      <c r="Q215" s="260"/>
      <c r="R215" s="262"/>
      <c r="S215" s="263"/>
      <c r="T215" s="260"/>
      <c r="U215" s="260"/>
      <c r="V215" s="262"/>
      <c r="W215" s="263"/>
      <c r="X215" s="263"/>
      <c r="Y215" s="263"/>
      <c r="Z215" s="263"/>
      <c r="AA215" s="260"/>
      <c r="AB215" s="260"/>
      <c r="AC215" s="260"/>
    </row>
    <row r="216" spans="1:29" ht="13">
      <c r="A216" s="260"/>
      <c r="B216" s="261"/>
      <c r="C216" s="260"/>
      <c r="D216" s="260"/>
      <c r="E216" s="260"/>
      <c r="F216" s="262"/>
      <c r="G216" s="261"/>
      <c r="H216" s="261"/>
      <c r="I216" s="263"/>
      <c r="J216" s="263"/>
      <c r="K216" s="260"/>
      <c r="L216" s="260"/>
      <c r="M216" s="262"/>
      <c r="N216" s="260"/>
      <c r="O216" s="263"/>
      <c r="P216" s="260"/>
      <c r="Q216" s="260"/>
      <c r="R216" s="262"/>
      <c r="S216" s="263"/>
      <c r="T216" s="260"/>
      <c r="U216" s="260"/>
      <c r="V216" s="262"/>
      <c r="W216" s="263"/>
      <c r="X216" s="263"/>
      <c r="Y216" s="263"/>
      <c r="Z216" s="263"/>
      <c r="AA216" s="260"/>
      <c r="AB216" s="260"/>
      <c r="AC216" s="260"/>
    </row>
    <row r="217" spans="1:29" ht="13">
      <c r="A217" s="260"/>
      <c r="B217" s="261"/>
      <c r="C217" s="260"/>
      <c r="D217" s="260"/>
      <c r="E217" s="260"/>
      <c r="F217" s="262"/>
      <c r="G217" s="261"/>
      <c r="H217" s="261"/>
      <c r="I217" s="263"/>
      <c r="J217" s="263"/>
      <c r="K217" s="260"/>
      <c r="L217" s="260"/>
      <c r="M217" s="262"/>
      <c r="N217" s="260"/>
      <c r="O217" s="263"/>
      <c r="P217" s="260"/>
      <c r="Q217" s="260"/>
      <c r="R217" s="262"/>
      <c r="S217" s="263"/>
      <c r="T217" s="260"/>
      <c r="U217" s="260"/>
      <c r="V217" s="262"/>
      <c r="W217" s="263"/>
      <c r="X217" s="263"/>
      <c r="Y217" s="263"/>
      <c r="Z217" s="263"/>
      <c r="AA217" s="260"/>
      <c r="AB217" s="260"/>
      <c r="AC217" s="260"/>
    </row>
    <row r="218" spans="1:29" ht="13">
      <c r="A218" s="260"/>
      <c r="B218" s="261"/>
      <c r="C218" s="260"/>
      <c r="D218" s="260"/>
      <c r="E218" s="260"/>
      <c r="F218" s="262"/>
      <c r="G218" s="261"/>
      <c r="H218" s="261"/>
      <c r="I218" s="263"/>
      <c r="J218" s="263"/>
      <c r="K218" s="260"/>
      <c r="L218" s="260"/>
      <c r="M218" s="262"/>
      <c r="N218" s="260"/>
      <c r="O218" s="263"/>
      <c r="P218" s="260"/>
      <c r="Q218" s="260"/>
      <c r="R218" s="262"/>
      <c r="S218" s="263"/>
      <c r="T218" s="260"/>
      <c r="U218" s="260"/>
      <c r="V218" s="262"/>
      <c r="W218" s="263"/>
      <c r="X218" s="263"/>
      <c r="Y218" s="263"/>
      <c r="Z218" s="263"/>
      <c r="AA218" s="260"/>
      <c r="AB218" s="260"/>
      <c r="AC218" s="260"/>
    </row>
    <row r="219" spans="1:29" ht="13">
      <c r="A219" s="260"/>
      <c r="B219" s="261"/>
      <c r="C219" s="260"/>
      <c r="D219" s="260"/>
      <c r="E219" s="260"/>
      <c r="F219" s="262"/>
      <c r="G219" s="261"/>
      <c r="H219" s="261"/>
      <c r="I219" s="263"/>
      <c r="J219" s="263"/>
      <c r="K219" s="260"/>
      <c r="L219" s="260"/>
      <c r="M219" s="262"/>
      <c r="N219" s="260"/>
      <c r="O219" s="263"/>
      <c r="P219" s="260"/>
      <c r="Q219" s="260"/>
      <c r="R219" s="262"/>
      <c r="S219" s="263"/>
      <c r="T219" s="260"/>
      <c r="U219" s="260"/>
      <c r="V219" s="262"/>
      <c r="W219" s="263"/>
      <c r="X219" s="263"/>
      <c r="Y219" s="263"/>
      <c r="Z219" s="263"/>
      <c r="AA219" s="260"/>
      <c r="AB219" s="260"/>
      <c r="AC219" s="260"/>
    </row>
    <row r="220" spans="1:29" ht="13">
      <c r="A220" s="260"/>
      <c r="B220" s="261"/>
      <c r="C220" s="260"/>
      <c r="D220" s="260"/>
      <c r="E220" s="260"/>
      <c r="F220" s="262"/>
      <c r="G220" s="261"/>
      <c r="H220" s="261"/>
      <c r="I220" s="263"/>
      <c r="J220" s="263"/>
      <c r="K220" s="260"/>
      <c r="L220" s="260"/>
      <c r="M220" s="262"/>
      <c r="N220" s="260"/>
      <c r="O220" s="263"/>
      <c r="P220" s="260"/>
      <c r="Q220" s="260"/>
      <c r="R220" s="262"/>
      <c r="S220" s="263"/>
      <c r="T220" s="260"/>
      <c r="U220" s="260"/>
      <c r="V220" s="262"/>
      <c r="W220" s="263"/>
      <c r="X220" s="263"/>
      <c r="Y220" s="263"/>
      <c r="Z220" s="263"/>
      <c r="AA220" s="260"/>
      <c r="AB220" s="260"/>
      <c r="AC220" s="260"/>
    </row>
    <row r="221" spans="1:29" ht="13">
      <c r="A221" s="260"/>
      <c r="B221" s="261"/>
      <c r="C221" s="260"/>
      <c r="D221" s="260"/>
      <c r="E221" s="260"/>
      <c r="F221" s="262"/>
      <c r="G221" s="261"/>
      <c r="H221" s="261"/>
      <c r="I221" s="263"/>
      <c r="J221" s="263"/>
      <c r="K221" s="260"/>
      <c r="L221" s="260"/>
      <c r="M221" s="262"/>
      <c r="N221" s="260"/>
      <c r="O221" s="263"/>
      <c r="P221" s="260"/>
      <c r="Q221" s="260"/>
      <c r="R221" s="262"/>
      <c r="S221" s="263"/>
      <c r="T221" s="260"/>
      <c r="U221" s="260"/>
      <c r="V221" s="262"/>
      <c r="W221" s="263"/>
      <c r="X221" s="263"/>
      <c r="Y221" s="263"/>
      <c r="Z221" s="263"/>
      <c r="AA221" s="260"/>
      <c r="AB221" s="260"/>
      <c r="AC221" s="260"/>
    </row>
    <row r="222" spans="1:29" ht="13">
      <c r="A222" s="260"/>
      <c r="B222" s="261"/>
      <c r="C222" s="260"/>
      <c r="D222" s="260"/>
      <c r="E222" s="260"/>
      <c r="F222" s="262"/>
      <c r="G222" s="261"/>
      <c r="H222" s="261"/>
      <c r="I222" s="263"/>
      <c r="J222" s="263"/>
      <c r="K222" s="260"/>
      <c r="L222" s="260"/>
      <c r="M222" s="262"/>
      <c r="N222" s="260"/>
      <c r="O222" s="263"/>
      <c r="P222" s="260"/>
      <c r="Q222" s="260"/>
      <c r="R222" s="262"/>
      <c r="S222" s="263"/>
      <c r="T222" s="260"/>
      <c r="U222" s="260"/>
      <c r="V222" s="262"/>
      <c r="W222" s="263"/>
      <c r="X222" s="263"/>
      <c r="Y222" s="263"/>
      <c r="Z222" s="263"/>
      <c r="AA222" s="260"/>
      <c r="AB222" s="260"/>
      <c r="AC222" s="260"/>
    </row>
    <row r="223" spans="1:29" ht="13">
      <c r="A223" s="260"/>
      <c r="B223" s="261"/>
      <c r="C223" s="260"/>
      <c r="D223" s="260"/>
      <c r="E223" s="260"/>
      <c r="F223" s="262"/>
      <c r="G223" s="261"/>
      <c r="H223" s="261"/>
      <c r="I223" s="263"/>
      <c r="J223" s="263"/>
      <c r="K223" s="260"/>
      <c r="L223" s="260"/>
      <c r="M223" s="262"/>
      <c r="N223" s="260"/>
      <c r="O223" s="263"/>
      <c r="P223" s="260"/>
      <c r="Q223" s="260"/>
      <c r="R223" s="262"/>
      <c r="S223" s="263"/>
      <c r="T223" s="260"/>
      <c r="U223" s="260"/>
      <c r="V223" s="262"/>
      <c r="W223" s="263"/>
      <c r="X223" s="263"/>
      <c r="Y223" s="263"/>
      <c r="Z223" s="263"/>
      <c r="AA223" s="260"/>
      <c r="AB223" s="260"/>
      <c r="AC223" s="260"/>
    </row>
    <row r="224" spans="1:29" ht="13">
      <c r="A224" s="260"/>
      <c r="B224" s="261"/>
      <c r="C224" s="260"/>
      <c r="D224" s="260"/>
      <c r="E224" s="260"/>
      <c r="F224" s="262"/>
      <c r="G224" s="261"/>
      <c r="H224" s="261"/>
      <c r="I224" s="263"/>
      <c r="J224" s="263"/>
      <c r="K224" s="260"/>
      <c r="L224" s="260"/>
      <c r="M224" s="262"/>
      <c r="N224" s="260"/>
      <c r="O224" s="263"/>
      <c r="P224" s="260"/>
      <c r="Q224" s="260"/>
      <c r="R224" s="262"/>
      <c r="S224" s="263"/>
      <c r="T224" s="260"/>
      <c r="U224" s="260"/>
      <c r="V224" s="262"/>
      <c r="W224" s="263"/>
      <c r="X224" s="263"/>
      <c r="Y224" s="263"/>
      <c r="Z224" s="263"/>
      <c r="AA224" s="260"/>
      <c r="AB224" s="260"/>
      <c r="AC224" s="260"/>
    </row>
    <row r="225" spans="1:29" ht="13">
      <c r="A225" s="260"/>
      <c r="B225" s="261"/>
      <c r="C225" s="260"/>
      <c r="D225" s="260"/>
      <c r="E225" s="260"/>
      <c r="F225" s="262"/>
      <c r="G225" s="261"/>
      <c r="H225" s="261"/>
      <c r="I225" s="263"/>
      <c r="J225" s="263"/>
      <c r="K225" s="260"/>
      <c r="L225" s="260"/>
      <c r="M225" s="262"/>
      <c r="N225" s="260"/>
      <c r="O225" s="263"/>
      <c r="P225" s="260"/>
      <c r="Q225" s="260"/>
      <c r="R225" s="262"/>
      <c r="S225" s="263"/>
      <c r="T225" s="260"/>
      <c r="U225" s="260"/>
      <c r="V225" s="262"/>
      <c r="W225" s="263"/>
      <c r="X225" s="263"/>
      <c r="Y225" s="263"/>
      <c r="Z225" s="263"/>
      <c r="AA225" s="260"/>
      <c r="AB225" s="260"/>
      <c r="AC225" s="260"/>
    </row>
    <row r="226" spans="1:29" ht="13">
      <c r="A226" s="260"/>
      <c r="B226" s="261"/>
      <c r="C226" s="260"/>
      <c r="D226" s="260"/>
      <c r="E226" s="260"/>
      <c r="F226" s="262"/>
      <c r="G226" s="261"/>
      <c r="H226" s="261"/>
      <c r="I226" s="263"/>
      <c r="J226" s="263"/>
      <c r="K226" s="260"/>
      <c r="L226" s="260"/>
      <c r="M226" s="262"/>
      <c r="N226" s="260"/>
      <c r="O226" s="263"/>
      <c r="P226" s="260"/>
      <c r="Q226" s="260"/>
      <c r="R226" s="262"/>
      <c r="S226" s="263"/>
      <c r="T226" s="260"/>
      <c r="U226" s="260"/>
      <c r="V226" s="262"/>
      <c r="W226" s="263"/>
      <c r="X226" s="263"/>
      <c r="Y226" s="263"/>
      <c r="Z226" s="263"/>
      <c r="AA226" s="260"/>
      <c r="AB226" s="260"/>
      <c r="AC226" s="260"/>
    </row>
    <row r="227" spans="1:29" ht="13">
      <c r="A227" s="260"/>
      <c r="B227" s="261"/>
      <c r="C227" s="260"/>
      <c r="D227" s="260"/>
      <c r="E227" s="260"/>
      <c r="F227" s="262"/>
      <c r="G227" s="261"/>
      <c r="H227" s="261"/>
      <c r="I227" s="263"/>
      <c r="J227" s="263"/>
      <c r="K227" s="260"/>
      <c r="L227" s="260"/>
      <c r="M227" s="262"/>
      <c r="N227" s="260"/>
      <c r="O227" s="263"/>
      <c r="P227" s="260"/>
      <c r="Q227" s="260"/>
      <c r="R227" s="262"/>
      <c r="S227" s="263"/>
      <c r="T227" s="260"/>
      <c r="U227" s="260"/>
      <c r="V227" s="262"/>
      <c r="W227" s="263"/>
      <c r="X227" s="263"/>
      <c r="Y227" s="263"/>
      <c r="Z227" s="263"/>
      <c r="AA227" s="260"/>
      <c r="AB227" s="260"/>
      <c r="AC227" s="260"/>
    </row>
    <row r="228" spans="1:29" ht="13">
      <c r="A228" s="260"/>
      <c r="B228" s="261"/>
      <c r="C228" s="260"/>
      <c r="D228" s="260"/>
      <c r="E228" s="260"/>
      <c r="F228" s="262"/>
      <c r="G228" s="261"/>
      <c r="H228" s="261"/>
      <c r="I228" s="263"/>
      <c r="J228" s="263"/>
      <c r="K228" s="260"/>
      <c r="L228" s="260"/>
      <c r="M228" s="262"/>
      <c r="N228" s="260"/>
      <c r="O228" s="263"/>
      <c r="P228" s="260"/>
      <c r="Q228" s="260"/>
      <c r="R228" s="262"/>
      <c r="S228" s="263"/>
      <c r="T228" s="260"/>
      <c r="U228" s="260"/>
      <c r="V228" s="262"/>
      <c r="W228" s="263"/>
      <c r="X228" s="263"/>
      <c r="Y228" s="263"/>
      <c r="Z228" s="263"/>
      <c r="AA228" s="260"/>
      <c r="AB228" s="260"/>
      <c r="AC228" s="260"/>
    </row>
    <row r="229" spans="1:29" ht="13">
      <c r="A229" s="260"/>
      <c r="B229" s="261"/>
      <c r="C229" s="260"/>
      <c r="D229" s="260"/>
      <c r="E229" s="260"/>
      <c r="F229" s="262"/>
      <c r="G229" s="261"/>
      <c r="H229" s="261"/>
      <c r="I229" s="263"/>
      <c r="J229" s="263"/>
      <c r="K229" s="260"/>
      <c r="L229" s="260"/>
      <c r="M229" s="262"/>
      <c r="N229" s="260"/>
      <c r="O229" s="263"/>
      <c r="P229" s="260"/>
      <c r="Q229" s="260"/>
      <c r="R229" s="262"/>
      <c r="S229" s="263"/>
      <c r="T229" s="260"/>
      <c r="U229" s="260"/>
      <c r="V229" s="262"/>
      <c r="W229" s="263"/>
      <c r="X229" s="263"/>
      <c r="Y229" s="263"/>
      <c r="Z229" s="263"/>
      <c r="AA229" s="260"/>
      <c r="AB229" s="260"/>
      <c r="AC229" s="260"/>
    </row>
    <row r="230" spans="1:29" ht="13">
      <c r="A230" s="260"/>
      <c r="B230" s="261"/>
      <c r="C230" s="260"/>
      <c r="D230" s="260"/>
      <c r="E230" s="260"/>
      <c r="F230" s="262"/>
      <c r="G230" s="261"/>
      <c r="H230" s="261"/>
      <c r="I230" s="263"/>
      <c r="J230" s="263"/>
      <c r="K230" s="260"/>
      <c r="L230" s="260"/>
      <c r="M230" s="262"/>
      <c r="N230" s="260"/>
      <c r="O230" s="263"/>
      <c r="P230" s="260"/>
      <c r="Q230" s="260"/>
      <c r="R230" s="262"/>
      <c r="S230" s="263"/>
      <c r="T230" s="260"/>
      <c r="U230" s="260"/>
      <c r="V230" s="262"/>
      <c r="W230" s="263"/>
      <c r="X230" s="263"/>
      <c r="Y230" s="263"/>
      <c r="Z230" s="263"/>
      <c r="AA230" s="260"/>
      <c r="AB230" s="260"/>
      <c r="AC230" s="260"/>
    </row>
    <row r="231" spans="1:29" ht="13">
      <c r="A231" s="260"/>
      <c r="B231" s="261"/>
      <c r="C231" s="260"/>
      <c r="D231" s="260"/>
      <c r="E231" s="260"/>
      <c r="F231" s="262"/>
      <c r="G231" s="261"/>
      <c r="H231" s="261"/>
      <c r="I231" s="263"/>
      <c r="J231" s="263"/>
      <c r="K231" s="260"/>
      <c r="L231" s="260"/>
      <c r="M231" s="262"/>
      <c r="N231" s="260"/>
      <c r="O231" s="263"/>
      <c r="P231" s="260"/>
      <c r="Q231" s="260"/>
      <c r="R231" s="262"/>
      <c r="S231" s="263"/>
      <c r="T231" s="260"/>
      <c r="U231" s="260"/>
      <c r="V231" s="262"/>
      <c r="W231" s="263"/>
      <c r="X231" s="263"/>
      <c r="Y231" s="263"/>
      <c r="Z231" s="263"/>
      <c r="AA231" s="260"/>
      <c r="AB231" s="260"/>
      <c r="AC231" s="260"/>
    </row>
    <row r="232" spans="1:29" ht="13">
      <c r="A232" s="260"/>
      <c r="B232" s="261"/>
      <c r="C232" s="260"/>
      <c r="D232" s="260"/>
      <c r="E232" s="260"/>
      <c r="F232" s="262"/>
      <c r="G232" s="261"/>
      <c r="H232" s="261"/>
      <c r="I232" s="263"/>
      <c r="J232" s="263"/>
      <c r="K232" s="260"/>
      <c r="L232" s="260"/>
      <c r="M232" s="262"/>
      <c r="N232" s="260"/>
      <c r="O232" s="263"/>
      <c r="P232" s="260"/>
      <c r="Q232" s="260"/>
      <c r="R232" s="262"/>
      <c r="S232" s="263"/>
      <c r="T232" s="260"/>
      <c r="U232" s="260"/>
      <c r="V232" s="262"/>
      <c r="W232" s="263"/>
      <c r="X232" s="263"/>
      <c r="Y232" s="263"/>
      <c r="Z232" s="263"/>
      <c r="AA232" s="260"/>
      <c r="AB232" s="260"/>
      <c r="AC232" s="260"/>
    </row>
    <row r="233" spans="1:29" ht="13">
      <c r="A233" s="260"/>
      <c r="B233" s="261"/>
      <c r="C233" s="260"/>
      <c r="D233" s="260"/>
      <c r="E233" s="260"/>
      <c r="F233" s="262"/>
      <c r="G233" s="261"/>
      <c r="H233" s="261"/>
      <c r="I233" s="263"/>
      <c r="J233" s="263"/>
      <c r="K233" s="260"/>
      <c r="L233" s="260"/>
      <c r="M233" s="262"/>
      <c r="N233" s="260"/>
      <c r="O233" s="263"/>
      <c r="P233" s="260"/>
      <c r="Q233" s="260"/>
      <c r="R233" s="262"/>
      <c r="S233" s="263"/>
      <c r="T233" s="260"/>
      <c r="U233" s="260"/>
      <c r="V233" s="262"/>
      <c r="W233" s="263"/>
      <c r="X233" s="263"/>
      <c r="Y233" s="263"/>
      <c r="Z233" s="263"/>
      <c r="AA233" s="260"/>
      <c r="AB233" s="260"/>
      <c r="AC233" s="260"/>
    </row>
    <row r="234" spans="1:29" ht="13">
      <c r="A234" s="260"/>
      <c r="B234" s="261"/>
      <c r="C234" s="260"/>
      <c r="D234" s="260"/>
      <c r="E234" s="260"/>
      <c r="F234" s="262"/>
      <c r="G234" s="261"/>
      <c r="H234" s="261"/>
      <c r="I234" s="263"/>
      <c r="J234" s="263"/>
      <c r="K234" s="260"/>
      <c r="L234" s="260"/>
      <c r="M234" s="262"/>
      <c r="N234" s="260"/>
      <c r="O234" s="263"/>
      <c r="P234" s="260"/>
      <c r="Q234" s="260"/>
      <c r="R234" s="262"/>
      <c r="S234" s="263"/>
      <c r="T234" s="260"/>
      <c r="U234" s="260"/>
      <c r="V234" s="262"/>
      <c r="W234" s="263"/>
      <c r="X234" s="263"/>
      <c r="Y234" s="263"/>
      <c r="Z234" s="263"/>
      <c r="AA234" s="260"/>
      <c r="AB234" s="260"/>
      <c r="AC234" s="260"/>
    </row>
    <row r="235" spans="1:29" ht="13">
      <c r="A235" s="260"/>
      <c r="B235" s="261"/>
      <c r="C235" s="260"/>
      <c r="D235" s="260"/>
      <c r="E235" s="260"/>
      <c r="F235" s="262"/>
      <c r="G235" s="261"/>
      <c r="H235" s="261"/>
      <c r="I235" s="263"/>
      <c r="J235" s="263"/>
      <c r="K235" s="260"/>
      <c r="L235" s="260"/>
      <c r="M235" s="262"/>
      <c r="N235" s="260"/>
      <c r="O235" s="263"/>
      <c r="P235" s="260"/>
      <c r="Q235" s="260"/>
      <c r="R235" s="262"/>
      <c r="S235" s="263"/>
      <c r="T235" s="260"/>
      <c r="U235" s="260"/>
      <c r="V235" s="262"/>
      <c r="W235" s="263"/>
      <c r="X235" s="263"/>
      <c r="Y235" s="263"/>
      <c r="Z235" s="263"/>
      <c r="AA235" s="260"/>
      <c r="AB235" s="260"/>
      <c r="AC235" s="260"/>
    </row>
    <row r="236" spans="1:29" ht="13">
      <c r="A236" s="260"/>
      <c r="B236" s="261"/>
      <c r="C236" s="260"/>
      <c r="D236" s="260"/>
      <c r="E236" s="260"/>
      <c r="F236" s="262"/>
      <c r="G236" s="261"/>
      <c r="H236" s="261"/>
      <c r="I236" s="263"/>
      <c r="J236" s="263"/>
      <c r="K236" s="260"/>
      <c r="L236" s="260"/>
      <c r="M236" s="262"/>
      <c r="N236" s="260"/>
      <c r="O236" s="263"/>
      <c r="P236" s="260"/>
      <c r="Q236" s="260"/>
      <c r="R236" s="262"/>
      <c r="S236" s="263"/>
      <c r="T236" s="260"/>
      <c r="U236" s="260"/>
      <c r="V236" s="262"/>
      <c r="W236" s="263"/>
      <c r="X236" s="263"/>
      <c r="Y236" s="263"/>
      <c r="Z236" s="263"/>
      <c r="AA236" s="260"/>
      <c r="AB236" s="260"/>
      <c r="AC236" s="260"/>
    </row>
    <row r="237" spans="1:29" ht="13">
      <c r="A237" s="260"/>
      <c r="B237" s="261"/>
      <c r="C237" s="260"/>
      <c r="D237" s="260"/>
      <c r="E237" s="260"/>
      <c r="F237" s="262"/>
      <c r="G237" s="261"/>
      <c r="H237" s="261"/>
      <c r="I237" s="263"/>
      <c r="J237" s="263"/>
      <c r="K237" s="260"/>
      <c r="L237" s="260"/>
      <c r="M237" s="262"/>
      <c r="N237" s="260"/>
      <c r="O237" s="263"/>
      <c r="P237" s="260"/>
      <c r="Q237" s="260"/>
      <c r="R237" s="262"/>
      <c r="S237" s="263"/>
      <c r="T237" s="260"/>
      <c r="U237" s="260"/>
      <c r="V237" s="262"/>
      <c r="W237" s="263"/>
      <c r="X237" s="263"/>
      <c r="Y237" s="263"/>
      <c r="Z237" s="263"/>
      <c r="AA237" s="260"/>
      <c r="AB237" s="260"/>
      <c r="AC237" s="260"/>
    </row>
    <row r="238" spans="1:29" ht="13">
      <c r="A238" s="260"/>
      <c r="B238" s="261"/>
      <c r="C238" s="260"/>
      <c r="D238" s="260"/>
      <c r="E238" s="260"/>
      <c r="F238" s="262"/>
      <c r="G238" s="261"/>
      <c r="H238" s="261"/>
      <c r="I238" s="263"/>
      <c r="J238" s="263"/>
      <c r="K238" s="260"/>
      <c r="L238" s="260"/>
      <c r="M238" s="262"/>
      <c r="N238" s="260"/>
      <c r="O238" s="263"/>
      <c r="P238" s="260"/>
      <c r="Q238" s="260"/>
      <c r="R238" s="262"/>
      <c r="S238" s="263"/>
      <c r="T238" s="260"/>
      <c r="U238" s="260"/>
      <c r="V238" s="262"/>
      <c r="W238" s="263"/>
      <c r="X238" s="263"/>
      <c r="Y238" s="263"/>
      <c r="Z238" s="263"/>
      <c r="AA238" s="260"/>
      <c r="AB238" s="260"/>
      <c r="AC238" s="260"/>
    </row>
    <row r="239" spans="1:29" ht="13">
      <c r="A239" s="260"/>
      <c r="B239" s="261"/>
      <c r="C239" s="260"/>
      <c r="D239" s="260"/>
      <c r="E239" s="260"/>
      <c r="F239" s="262"/>
      <c r="G239" s="261"/>
      <c r="H239" s="261"/>
      <c r="I239" s="263"/>
      <c r="J239" s="263"/>
      <c r="K239" s="260"/>
      <c r="L239" s="260"/>
      <c r="M239" s="262"/>
      <c r="N239" s="260"/>
      <c r="O239" s="263"/>
      <c r="P239" s="260"/>
      <c r="Q239" s="260"/>
      <c r="R239" s="262"/>
      <c r="S239" s="263"/>
      <c r="T239" s="260"/>
      <c r="U239" s="260"/>
      <c r="V239" s="262"/>
      <c r="W239" s="263"/>
      <c r="X239" s="263"/>
      <c r="Y239" s="263"/>
      <c r="Z239" s="263"/>
      <c r="AA239" s="260"/>
      <c r="AB239" s="260"/>
      <c r="AC239" s="260"/>
    </row>
    <row r="240" spans="1:29" ht="13">
      <c r="A240" s="260"/>
      <c r="B240" s="261"/>
      <c r="C240" s="260"/>
      <c r="D240" s="260"/>
      <c r="E240" s="260"/>
      <c r="F240" s="262"/>
      <c r="G240" s="261"/>
      <c r="H240" s="261"/>
      <c r="I240" s="263"/>
      <c r="J240" s="263"/>
      <c r="K240" s="260"/>
      <c r="L240" s="260"/>
      <c r="M240" s="262"/>
      <c r="N240" s="260"/>
      <c r="O240" s="263"/>
      <c r="P240" s="260"/>
      <c r="Q240" s="260"/>
      <c r="R240" s="262"/>
      <c r="S240" s="263"/>
      <c r="T240" s="260"/>
      <c r="U240" s="260"/>
      <c r="V240" s="262"/>
      <c r="W240" s="263"/>
      <c r="X240" s="263"/>
      <c r="Y240" s="263"/>
      <c r="Z240" s="263"/>
      <c r="AA240" s="260"/>
      <c r="AB240" s="260"/>
      <c r="AC240" s="260"/>
    </row>
    <row r="241" spans="1:29" ht="13">
      <c r="A241" s="260"/>
      <c r="B241" s="261"/>
      <c r="C241" s="260"/>
      <c r="D241" s="260"/>
      <c r="E241" s="260"/>
      <c r="F241" s="262"/>
      <c r="G241" s="261"/>
      <c r="H241" s="261"/>
      <c r="I241" s="263"/>
      <c r="J241" s="263"/>
      <c r="K241" s="260"/>
      <c r="L241" s="260"/>
      <c r="M241" s="262"/>
      <c r="N241" s="260"/>
      <c r="O241" s="263"/>
      <c r="P241" s="260"/>
      <c r="Q241" s="260"/>
      <c r="R241" s="262"/>
      <c r="S241" s="263"/>
      <c r="T241" s="260"/>
      <c r="U241" s="260"/>
      <c r="V241" s="262"/>
      <c r="W241" s="263"/>
      <c r="X241" s="263"/>
      <c r="Y241" s="263"/>
      <c r="Z241" s="263"/>
      <c r="AA241" s="260"/>
      <c r="AB241" s="260"/>
      <c r="AC241" s="260"/>
    </row>
    <row r="242" spans="1:29" ht="13">
      <c r="A242" s="260"/>
      <c r="B242" s="261"/>
      <c r="C242" s="260"/>
      <c r="D242" s="260"/>
      <c r="E242" s="260"/>
      <c r="F242" s="262"/>
      <c r="G242" s="261"/>
      <c r="H242" s="261"/>
      <c r="I242" s="263"/>
      <c r="J242" s="263"/>
      <c r="K242" s="260"/>
      <c r="L242" s="260"/>
      <c r="M242" s="262"/>
      <c r="N242" s="260"/>
      <c r="O242" s="263"/>
      <c r="P242" s="260"/>
      <c r="Q242" s="260"/>
      <c r="R242" s="262"/>
      <c r="S242" s="263"/>
      <c r="T242" s="260"/>
      <c r="U242" s="260"/>
      <c r="V242" s="262"/>
      <c r="W242" s="263"/>
      <c r="X242" s="263"/>
      <c r="Y242" s="263"/>
      <c r="Z242" s="263"/>
      <c r="AA242" s="260"/>
      <c r="AB242" s="260"/>
      <c r="AC242" s="260"/>
    </row>
    <row r="243" spans="1:29" ht="13">
      <c r="A243" s="260"/>
      <c r="B243" s="261"/>
      <c r="C243" s="260"/>
      <c r="D243" s="260"/>
      <c r="E243" s="260"/>
      <c r="F243" s="262"/>
      <c r="G243" s="261"/>
      <c r="H243" s="261"/>
      <c r="I243" s="263"/>
      <c r="J243" s="263"/>
      <c r="K243" s="260"/>
      <c r="L243" s="260"/>
      <c r="M243" s="262"/>
      <c r="N243" s="260"/>
      <c r="O243" s="263"/>
      <c r="P243" s="260"/>
      <c r="Q243" s="260"/>
      <c r="R243" s="262"/>
      <c r="S243" s="263"/>
      <c r="T243" s="260"/>
      <c r="U243" s="260"/>
      <c r="V243" s="262"/>
      <c r="W243" s="263"/>
      <c r="X243" s="263"/>
      <c r="Y243" s="263"/>
      <c r="Z243" s="263"/>
      <c r="AA243" s="260"/>
      <c r="AB243" s="260"/>
      <c r="AC243" s="260"/>
    </row>
    <row r="244" spans="1:29" ht="13">
      <c r="A244" s="260"/>
      <c r="B244" s="261"/>
      <c r="C244" s="260"/>
      <c r="D244" s="260"/>
      <c r="E244" s="260"/>
      <c r="F244" s="262"/>
      <c r="G244" s="261"/>
      <c r="H244" s="261"/>
      <c r="I244" s="263"/>
      <c r="J244" s="263"/>
      <c r="K244" s="260"/>
      <c r="L244" s="260"/>
      <c r="M244" s="262"/>
      <c r="N244" s="260"/>
      <c r="O244" s="263"/>
      <c r="P244" s="260"/>
      <c r="Q244" s="260"/>
      <c r="R244" s="262"/>
      <c r="S244" s="263"/>
      <c r="T244" s="260"/>
      <c r="U244" s="260"/>
      <c r="V244" s="262"/>
      <c r="W244" s="263"/>
      <c r="X244" s="263"/>
      <c r="Y244" s="263"/>
      <c r="Z244" s="263"/>
      <c r="AA244" s="260"/>
      <c r="AB244" s="260"/>
      <c r="AC244" s="260"/>
    </row>
    <row r="245" spans="1:29" ht="13">
      <c r="A245" s="260"/>
      <c r="B245" s="261"/>
      <c r="C245" s="260"/>
      <c r="D245" s="260"/>
      <c r="E245" s="260"/>
      <c r="F245" s="262"/>
      <c r="G245" s="261"/>
      <c r="H245" s="261"/>
      <c r="I245" s="263"/>
      <c r="J245" s="263"/>
      <c r="K245" s="260"/>
      <c r="L245" s="260"/>
      <c r="M245" s="262"/>
      <c r="N245" s="260"/>
      <c r="O245" s="263"/>
      <c r="P245" s="260"/>
      <c r="Q245" s="260"/>
      <c r="R245" s="262"/>
      <c r="S245" s="263"/>
      <c r="T245" s="260"/>
      <c r="U245" s="260"/>
      <c r="V245" s="262"/>
      <c r="W245" s="263"/>
      <c r="X245" s="263"/>
      <c r="Y245" s="263"/>
      <c r="Z245" s="263"/>
      <c r="AA245" s="260"/>
      <c r="AB245" s="260"/>
      <c r="AC245" s="260"/>
    </row>
    <row r="246" spans="1:29" ht="13">
      <c r="A246" s="260"/>
      <c r="B246" s="261"/>
      <c r="C246" s="260"/>
      <c r="D246" s="260"/>
      <c r="E246" s="260"/>
      <c r="F246" s="262"/>
      <c r="G246" s="261"/>
      <c r="H246" s="261"/>
      <c r="I246" s="263"/>
      <c r="J246" s="263"/>
      <c r="K246" s="260"/>
      <c r="L246" s="260"/>
      <c r="M246" s="262"/>
      <c r="N246" s="260"/>
      <c r="O246" s="263"/>
      <c r="P246" s="260"/>
      <c r="Q246" s="260"/>
      <c r="R246" s="262"/>
      <c r="S246" s="263"/>
      <c r="T246" s="260"/>
      <c r="U246" s="260"/>
      <c r="V246" s="262"/>
      <c r="W246" s="263"/>
      <c r="X246" s="263"/>
      <c r="Y246" s="263"/>
      <c r="Z246" s="263"/>
      <c r="AA246" s="260"/>
      <c r="AB246" s="260"/>
      <c r="AC246" s="260"/>
    </row>
    <row r="247" spans="1:29" ht="13">
      <c r="A247" s="260"/>
      <c r="B247" s="261"/>
      <c r="C247" s="260"/>
      <c r="D247" s="260"/>
      <c r="E247" s="260"/>
      <c r="F247" s="262"/>
      <c r="G247" s="261"/>
      <c r="H247" s="261"/>
      <c r="I247" s="263"/>
      <c r="J247" s="263"/>
      <c r="K247" s="260"/>
      <c r="L247" s="260"/>
      <c r="M247" s="262"/>
      <c r="N247" s="260"/>
      <c r="O247" s="263"/>
      <c r="P247" s="260"/>
      <c r="Q247" s="260"/>
      <c r="R247" s="262"/>
      <c r="S247" s="263"/>
      <c r="T247" s="260"/>
      <c r="U247" s="260"/>
      <c r="V247" s="262"/>
      <c r="W247" s="263"/>
      <c r="X247" s="263"/>
      <c r="Y247" s="263"/>
      <c r="Z247" s="263"/>
      <c r="AA247" s="260"/>
      <c r="AB247" s="260"/>
      <c r="AC247" s="260"/>
    </row>
    <row r="248" spans="1:29" ht="13">
      <c r="A248" s="260"/>
      <c r="B248" s="261"/>
      <c r="C248" s="260"/>
      <c r="D248" s="260"/>
      <c r="E248" s="260"/>
      <c r="F248" s="262"/>
      <c r="G248" s="261"/>
      <c r="H248" s="261"/>
      <c r="I248" s="263"/>
      <c r="J248" s="263"/>
      <c r="K248" s="260"/>
      <c r="L248" s="260"/>
      <c r="M248" s="262"/>
      <c r="N248" s="260"/>
      <c r="O248" s="263"/>
      <c r="P248" s="260"/>
      <c r="Q248" s="260"/>
      <c r="R248" s="262"/>
      <c r="S248" s="263"/>
      <c r="T248" s="260"/>
      <c r="U248" s="260"/>
      <c r="V248" s="262"/>
      <c r="W248" s="263"/>
      <c r="X248" s="263"/>
      <c r="Y248" s="263"/>
      <c r="Z248" s="263"/>
      <c r="AA248" s="260"/>
      <c r="AB248" s="260"/>
      <c r="AC248" s="260"/>
    </row>
    <row r="249" spans="1:29" ht="13">
      <c r="A249" s="260"/>
      <c r="B249" s="261"/>
      <c r="C249" s="260"/>
      <c r="D249" s="260"/>
      <c r="E249" s="260"/>
      <c r="F249" s="262"/>
      <c r="G249" s="261"/>
      <c r="H249" s="261"/>
      <c r="I249" s="263"/>
      <c r="J249" s="263"/>
      <c r="K249" s="260"/>
      <c r="L249" s="260"/>
      <c r="M249" s="262"/>
      <c r="N249" s="260"/>
      <c r="O249" s="263"/>
      <c r="P249" s="260"/>
      <c r="Q249" s="260"/>
      <c r="R249" s="262"/>
      <c r="S249" s="263"/>
      <c r="T249" s="260"/>
      <c r="U249" s="260"/>
      <c r="V249" s="262"/>
      <c r="W249" s="263"/>
      <c r="X249" s="263"/>
      <c r="Y249" s="263"/>
      <c r="Z249" s="263"/>
      <c r="AA249" s="260"/>
      <c r="AB249" s="260"/>
      <c r="AC249" s="260"/>
    </row>
    <row r="250" spans="1:29" ht="13">
      <c r="A250" s="260"/>
      <c r="B250" s="261"/>
      <c r="C250" s="260"/>
      <c r="D250" s="260"/>
      <c r="E250" s="260"/>
      <c r="F250" s="262"/>
      <c r="G250" s="261"/>
      <c r="H250" s="261"/>
      <c r="I250" s="263"/>
      <c r="J250" s="263"/>
      <c r="K250" s="260"/>
      <c r="L250" s="260"/>
      <c r="M250" s="262"/>
      <c r="N250" s="260"/>
      <c r="O250" s="263"/>
      <c r="P250" s="260"/>
      <c r="Q250" s="260"/>
      <c r="R250" s="262"/>
      <c r="S250" s="263"/>
      <c r="T250" s="260"/>
      <c r="U250" s="260"/>
      <c r="V250" s="262"/>
      <c r="W250" s="263"/>
      <c r="X250" s="263"/>
      <c r="Y250" s="263"/>
      <c r="Z250" s="263"/>
      <c r="AA250" s="260"/>
      <c r="AB250" s="260"/>
      <c r="AC250" s="260"/>
    </row>
    <row r="251" spans="1:29" ht="13">
      <c r="A251" s="260"/>
      <c r="B251" s="261"/>
      <c r="C251" s="260"/>
      <c r="D251" s="260"/>
      <c r="E251" s="260"/>
      <c r="F251" s="262"/>
      <c r="G251" s="261"/>
      <c r="H251" s="261"/>
      <c r="I251" s="263"/>
      <c r="J251" s="263"/>
      <c r="K251" s="260"/>
      <c r="L251" s="260"/>
      <c r="M251" s="262"/>
      <c r="N251" s="260"/>
      <c r="O251" s="263"/>
      <c r="P251" s="260"/>
      <c r="Q251" s="260"/>
      <c r="R251" s="262"/>
      <c r="S251" s="263"/>
      <c r="T251" s="260"/>
      <c r="U251" s="260"/>
      <c r="V251" s="262"/>
      <c r="W251" s="263"/>
      <c r="X251" s="263"/>
      <c r="Y251" s="263"/>
      <c r="Z251" s="263"/>
      <c r="AA251" s="260"/>
      <c r="AB251" s="260"/>
      <c r="AC251" s="260"/>
    </row>
    <row r="252" spans="1:29" ht="13">
      <c r="A252" s="260"/>
      <c r="B252" s="261"/>
      <c r="C252" s="260"/>
      <c r="D252" s="260"/>
      <c r="E252" s="260"/>
      <c r="F252" s="262"/>
      <c r="G252" s="261"/>
      <c r="H252" s="261"/>
      <c r="I252" s="263"/>
      <c r="J252" s="263"/>
      <c r="K252" s="260"/>
      <c r="L252" s="260"/>
      <c r="M252" s="262"/>
      <c r="N252" s="260"/>
      <c r="O252" s="263"/>
      <c r="P252" s="260"/>
      <c r="Q252" s="260"/>
      <c r="R252" s="262"/>
      <c r="S252" s="263"/>
      <c r="T252" s="260"/>
      <c r="U252" s="260"/>
      <c r="V252" s="262"/>
      <c r="W252" s="263"/>
      <c r="X252" s="263"/>
      <c r="Y252" s="263"/>
      <c r="Z252" s="263"/>
      <c r="AA252" s="260"/>
      <c r="AB252" s="260"/>
      <c r="AC252" s="260"/>
    </row>
    <row r="253" spans="1:29" ht="13">
      <c r="A253" s="260"/>
      <c r="B253" s="261"/>
      <c r="C253" s="260"/>
      <c r="D253" s="260"/>
      <c r="E253" s="260"/>
      <c r="F253" s="262"/>
      <c r="G253" s="261"/>
      <c r="H253" s="261"/>
      <c r="I253" s="263"/>
      <c r="J253" s="263"/>
      <c r="K253" s="260"/>
      <c r="L253" s="260"/>
      <c r="M253" s="262"/>
      <c r="N253" s="260"/>
      <c r="O253" s="263"/>
      <c r="P253" s="260"/>
      <c r="Q253" s="260"/>
      <c r="R253" s="262"/>
      <c r="S253" s="263"/>
      <c r="T253" s="260"/>
      <c r="U253" s="260"/>
      <c r="V253" s="262"/>
      <c r="W253" s="263"/>
      <c r="X253" s="263"/>
      <c r="Y253" s="263"/>
      <c r="Z253" s="263"/>
      <c r="AA253" s="260"/>
      <c r="AB253" s="260"/>
      <c r="AC253" s="260"/>
    </row>
    <row r="254" spans="1:29" ht="13">
      <c r="A254" s="260"/>
      <c r="B254" s="261"/>
      <c r="C254" s="260"/>
      <c r="D254" s="260"/>
      <c r="E254" s="260"/>
      <c r="F254" s="262"/>
      <c r="G254" s="261"/>
      <c r="H254" s="261"/>
      <c r="I254" s="263"/>
      <c r="J254" s="263"/>
      <c r="K254" s="260"/>
      <c r="L254" s="260"/>
      <c r="M254" s="262"/>
      <c r="N254" s="260"/>
      <c r="O254" s="263"/>
      <c r="P254" s="260"/>
      <c r="Q254" s="260"/>
      <c r="R254" s="262"/>
      <c r="S254" s="263"/>
      <c r="T254" s="260"/>
      <c r="U254" s="260"/>
      <c r="V254" s="262"/>
      <c r="W254" s="263"/>
      <c r="X254" s="263"/>
      <c r="Y254" s="263"/>
      <c r="Z254" s="263"/>
      <c r="AA254" s="260"/>
      <c r="AB254" s="260"/>
      <c r="AC254" s="260"/>
    </row>
    <row r="255" spans="1:29" ht="13">
      <c r="A255" s="260"/>
      <c r="B255" s="261"/>
      <c r="C255" s="260"/>
      <c r="D255" s="260"/>
      <c r="E255" s="260"/>
      <c r="F255" s="262"/>
      <c r="G255" s="261"/>
      <c r="H255" s="261"/>
      <c r="I255" s="263"/>
      <c r="J255" s="263"/>
      <c r="K255" s="260"/>
      <c r="L255" s="260"/>
      <c r="M255" s="262"/>
      <c r="N255" s="260"/>
      <c r="O255" s="263"/>
      <c r="P255" s="260"/>
      <c r="Q255" s="260"/>
      <c r="R255" s="262"/>
      <c r="S255" s="263"/>
      <c r="T255" s="260"/>
      <c r="U255" s="260"/>
      <c r="V255" s="262"/>
      <c r="W255" s="263"/>
      <c r="X255" s="263"/>
      <c r="Y255" s="263"/>
      <c r="Z255" s="263"/>
      <c r="AA255" s="260"/>
      <c r="AB255" s="260"/>
      <c r="AC255" s="260"/>
    </row>
    <row r="256" spans="1:29" ht="13">
      <c r="A256" s="260"/>
      <c r="B256" s="261"/>
      <c r="C256" s="260"/>
      <c r="D256" s="260"/>
      <c r="E256" s="260"/>
      <c r="F256" s="262"/>
      <c r="G256" s="261"/>
      <c r="H256" s="261"/>
      <c r="I256" s="263"/>
      <c r="J256" s="263"/>
      <c r="K256" s="260"/>
      <c r="L256" s="260"/>
      <c r="M256" s="262"/>
      <c r="N256" s="260"/>
      <c r="O256" s="263"/>
      <c r="P256" s="260"/>
      <c r="Q256" s="260"/>
      <c r="R256" s="262"/>
      <c r="S256" s="263"/>
      <c r="T256" s="260"/>
      <c r="U256" s="260"/>
      <c r="V256" s="262"/>
      <c r="W256" s="263"/>
      <c r="X256" s="263"/>
      <c r="Y256" s="263"/>
      <c r="Z256" s="263"/>
      <c r="AA256" s="260"/>
      <c r="AB256" s="260"/>
      <c r="AC256" s="260"/>
    </row>
    <row r="257" spans="1:29" ht="13">
      <c r="A257" s="260"/>
      <c r="B257" s="261"/>
      <c r="C257" s="260"/>
      <c r="D257" s="260"/>
      <c r="E257" s="260"/>
      <c r="F257" s="262"/>
      <c r="G257" s="261"/>
      <c r="H257" s="261"/>
      <c r="I257" s="263"/>
      <c r="J257" s="263"/>
      <c r="K257" s="260"/>
      <c r="L257" s="260"/>
      <c r="M257" s="262"/>
      <c r="N257" s="260"/>
      <c r="O257" s="263"/>
      <c r="P257" s="260"/>
      <c r="Q257" s="260"/>
      <c r="R257" s="262"/>
      <c r="S257" s="263"/>
      <c r="T257" s="260"/>
      <c r="U257" s="260"/>
      <c r="V257" s="262"/>
      <c r="W257" s="263"/>
      <c r="X257" s="263"/>
      <c r="Y257" s="263"/>
      <c r="Z257" s="263"/>
      <c r="AA257" s="260"/>
      <c r="AB257" s="260"/>
      <c r="AC257" s="260"/>
    </row>
    <row r="258" spans="1:29" ht="13">
      <c r="A258" s="260"/>
      <c r="B258" s="261"/>
      <c r="C258" s="260"/>
      <c r="D258" s="260"/>
      <c r="E258" s="260"/>
      <c r="F258" s="262"/>
      <c r="G258" s="261"/>
      <c r="H258" s="261"/>
      <c r="I258" s="263"/>
      <c r="J258" s="263"/>
      <c r="K258" s="260"/>
      <c r="L258" s="260"/>
      <c r="M258" s="262"/>
      <c r="N258" s="260"/>
      <c r="O258" s="263"/>
      <c r="P258" s="260"/>
      <c r="Q258" s="260"/>
      <c r="R258" s="262"/>
      <c r="S258" s="263"/>
      <c r="T258" s="260"/>
      <c r="U258" s="260"/>
      <c r="V258" s="262"/>
      <c r="W258" s="263"/>
      <c r="X258" s="263"/>
      <c r="Y258" s="263"/>
      <c r="Z258" s="263"/>
      <c r="AA258" s="260"/>
      <c r="AB258" s="260"/>
      <c r="AC258" s="260"/>
    </row>
    <row r="259" spans="1:29" ht="13">
      <c r="A259" s="260"/>
      <c r="B259" s="261"/>
      <c r="C259" s="260"/>
      <c r="D259" s="260"/>
      <c r="E259" s="260"/>
      <c r="F259" s="262"/>
      <c r="G259" s="261"/>
      <c r="H259" s="261"/>
      <c r="I259" s="263"/>
      <c r="J259" s="263"/>
      <c r="K259" s="260"/>
      <c r="L259" s="260"/>
      <c r="M259" s="262"/>
      <c r="N259" s="260"/>
      <c r="O259" s="263"/>
      <c r="P259" s="260"/>
      <c r="Q259" s="260"/>
      <c r="R259" s="262"/>
      <c r="S259" s="263"/>
      <c r="T259" s="260"/>
      <c r="U259" s="260"/>
      <c r="V259" s="262"/>
      <c r="W259" s="263"/>
      <c r="X259" s="263"/>
      <c r="Y259" s="263"/>
      <c r="Z259" s="263"/>
      <c r="AA259" s="260"/>
      <c r="AB259" s="260"/>
      <c r="AC259" s="260"/>
    </row>
    <row r="260" spans="1:29" ht="13">
      <c r="A260" s="260"/>
      <c r="B260" s="261"/>
      <c r="C260" s="260"/>
      <c r="D260" s="260"/>
      <c r="E260" s="260"/>
      <c r="F260" s="262"/>
      <c r="G260" s="261"/>
      <c r="H260" s="261"/>
      <c r="I260" s="263"/>
      <c r="J260" s="263"/>
      <c r="K260" s="260"/>
      <c r="L260" s="260"/>
      <c r="M260" s="262"/>
      <c r="N260" s="260"/>
      <c r="O260" s="263"/>
      <c r="P260" s="260"/>
      <c r="Q260" s="260"/>
      <c r="R260" s="262"/>
      <c r="S260" s="263"/>
      <c r="T260" s="260"/>
      <c r="U260" s="260"/>
      <c r="V260" s="262"/>
      <c r="W260" s="263"/>
      <c r="X260" s="263"/>
      <c r="Y260" s="263"/>
      <c r="Z260" s="263"/>
      <c r="AA260" s="260"/>
      <c r="AB260" s="260"/>
      <c r="AC260" s="260"/>
    </row>
    <row r="261" spans="1:29" ht="13">
      <c r="A261" s="260"/>
      <c r="B261" s="261"/>
      <c r="C261" s="260"/>
      <c r="D261" s="260"/>
      <c r="E261" s="260"/>
      <c r="F261" s="262"/>
      <c r="G261" s="261"/>
      <c r="H261" s="261"/>
      <c r="I261" s="263"/>
      <c r="J261" s="263"/>
      <c r="K261" s="260"/>
      <c r="L261" s="260"/>
      <c r="M261" s="262"/>
      <c r="N261" s="260"/>
      <c r="O261" s="263"/>
      <c r="P261" s="260"/>
      <c r="Q261" s="260"/>
      <c r="R261" s="262"/>
      <c r="S261" s="263"/>
      <c r="T261" s="260"/>
      <c r="U261" s="260"/>
      <c r="V261" s="262"/>
      <c r="W261" s="263"/>
      <c r="X261" s="263"/>
      <c r="Y261" s="263"/>
      <c r="Z261" s="263"/>
      <c r="AA261" s="260"/>
      <c r="AB261" s="260"/>
      <c r="AC261" s="260"/>
    </row>
    <row r="262" spans="1:29" ht="13">
      <c r="A262" s="260"/>
      <c r="B262" s="261"/>
      <c r="C262" s="260"/>
      <c r="D262" s="260"/>
      <c r="E262" s="260"/>
      <c r="F262" s="262"/>
      <c r="G262" s="261"/>
      <c r="H262" s="261"/>
      <c r="I262" s="263"/>
      <c r="J262" s="263"/>
      <c r="K262" s="260"/>
      <c r="L262" s="260"/>
      <c r="M262" s="262"/>
      <c r="N262" s="260"/>
      <c r="O262" s="263"/>
      <c r="P262" s="260"/>
      <c r="Q262" s="260"/>
      <c r="R262" s="262"/>
      <c r="S262" s="263"/>
      <c r="T262" s="260"/>
      <c r="U262" s="260"/>
      <c r="V262" s="262"/>
      <c r="W262" s="263"/>
      <c r="X262" s="263"/>
      <c r="Y262" s="263"/>
      <c r="Z262" s="263"/>
      <c r="AA262" s="260"/>
      <c r="AB262" s="260"/>
      <c r="AC262" s="260"/>
    </row>
    <row r="263" spans="1:29" ht="13">
      <c r="A263" s="260"/>
      <c r="B263" s="261"/>
      <c r="C263" s="260"/>
      <c r="D263" s="260"/>
      <c r="E263" s="260"/>
      <c r="F263" s="262"/>
      <c r="G263" s="261"/>
      <c r="H263" s="261"/>
      <c r="I263" s="263"/>
      <c r="J263" s="263"/>
      <c r="K263" s="260"/>
      <c r="L263" s="260"/>
      <c r="M263" s="262"/>
      <c r="N263" s="260"/>
      <c r="O263" s="263"/>
      <c r="P263" s="260"/>
      <c r="Q263" s="260"/>
      <c r="R263" s="262"/>
      <c r="S263" s="263"/>
      <c r="T263" s="260"/>
      <c r="U263" s="260"/>
      <c r="V263" s="262"/>
      <c r="W263" s="263"/>
      <c r="X263" s="263"/>
      <c r="Y263" s="263"/>
      <c r="Z263" s="263"/>
      <c r="AA263" s="260"/>
      <c r="AB263" s="260"/>
      <c r="AC263" s="260"/>
    </row>
    <row r="264" spans="1:29" ht="13">
      <c r="A264" s="260"/>
      <c r="B264" s="261"/>
      <c r="C264" s="260"/>
      <c r="D264" s="260"/>
      <c r="E264" s="260"/>
      <c r="F264" s="262"/>
      <c r="G264" s="261"/>
      <c r="H264" s="261"/>
      <c r="I264" s="263"/>
      <c r="J264" s="263"/>
      <c r="K264" s="260"/>
      <c r="L264" s="260"/>
      <c r="M264" s="262"/>
      <c r="N264" s="260"/>
      <c r="O264" s="263"/>
      <c r="P264" s="260"/>
      <c r="Q264" s="260"/>
      <c r="R264" s="262"/>
      <c r="S264" s="263"/>
      <c r="T264" s="260"/>
      <c r="U264" s="260"/>
      <c r="V264" s="262"/>
      <c r="W264" s="263"/>
      <c r="X264" s="263"/>
      <c r="Y264" s="263"/>
      <c r="Z264" s="263"/>
      <c r="AA264" s="260"/>
      <c r="AB264" s="260"/>
      <c r="AC264" s="260"/>
    </row>
    <row r="265" spans="1:29" ht="13">
      <c r="A265" s="260"/>
      <c r="B265" s="261"/>
      <c r="C265" s="260"/>
      <c r="D265" s="260"/>
      <c r="E265" s="260"/>
      <c r="F265" s="262"/>
      <c r="G265" s="261"/>
      <c r="H265" s="261"/>
      <c r="I265" s="263"/>
      <c r="J265" s="263"/>
      <c r="K265" s="260"/>
      <c r="L265" s="260"/>
      <c r="M265" s="262"/>
      <c r="N265" s="260"/>
      <c r="O265" s="263"/>
      <c r="P265" s="260"/>
      <c r="Q265" s="260"/>
      <c r="R265" s="262"/>
      <c r="S265" s="263"/>
      <c r="T265" s="260"/>
      <c r="U265" s="260"/>
      <c r="V265" s="262"/>
      <c r="W265" s="263"/>
      <c r="X265" s="263"/>
      <c r="Y265" s="263"/>
      <c r="Z265" s="263"/>
      <c r="AA265" s="260"/>
      <c r="AB265" s="260"/>
      <c r="AC265" s="260"/>
    </row>
    <row r="266" spans="1:29" ht="13">
      <c r="A266" s="260"/>
      <c r="B266" s="261"/>
      <c r="C266" s="260"/>
      <c r="D266" s="260"/>
      <c r="E266" s="260"/>
      <c r="F266" s="262"/>
      <c r="G266" s="261"/>
      <c r="H266" s="261"/>
      <c r="I266" s="263"/>
      <c r="J266" s="263"/>
      <c r="K266" s="260"/>
      <c r="L266" s="260"/>
      <c r="M266" s="262"/>
      <c r="N266" s="260"/>
      <c r="O266" s="263"/>
      <c r="P266" s="260"/>
      <c r="Q266" s="260"/>
      <c r="R266" s="262"/>
      <c r="S266" s="263"/>
      <c r="T266" s="260"/>
      <c r="U266" s="260"/>
      <c r="V266" s="262"/>
      <c r="W266" s="263"/>
      <c r="X266" s="263"/>
      <c r="Y266" s="263"/>
      <c r="Z266" s="263"/>
      <c r="AA266" s="260"/>
      <c r="AB266" s="260"/>
      <c r="AC266" s="260"/>
    </row>
    <row r="267" spans="1:29" ht="13">
      <c r="A267" s="260"/>
      <c r="B267" s="261"/>
      <c r="C267" s="260"/>
      <c r="D267" s="260"/>
      <c r="E267" s="260"/>
      <c r="F267" s="262"/>
      <c r="G267" s="261"/>
      <c r="H267" s="261"/>
      <c r="I267" s="263"/>
      <c r="J267" s="263"/>
      <c r="K267" s="260"/>
      <c r="L267" s="260"/>
      <c r="M267" s="262"/>
      <c r="N267" s="260"/>
      <c r="O267" s="263"/>
      <c r="P267" s="260"/>
      <c r="Q267" s="260"/>
      <c r="R267" s="262"/>
      <c r="S267" s="263"/>
      <c r="T267" s="260"/>
      <c r="U267" s="260"/>
      <c r="V267" s="262"/>
      <c r="W267" s="263"/>
      <c r="X267" s="263"/>
      <c r="Y267" s="263"/>
      <c r="Z267" s="263"/>
      <c r="AA267" s="260"/>
      <c r="AB267" s="260"/>
      <c r="AC267" s="260"/>
    </row>
    <row r="268" spans="1:29" ht="13">
      <c r="A268" s="260"/>
      <c r="B268" s="261"/>
      <c r="C268" s="260"/>
      <c r="D268" s="260"/>
      <c r="E268" s="260"/>
      <c r="F268" s="262"/>
      <c r="G268" s="261"/>
      <c r="H268" s="261"/>
      <c r="I268" s="263"/>
      <c r="J268" s="263"/>
      <c r="K268" s="260"/>
      <c r="L268" s="260"/>
      <c r="M268" s="262"/>
      <c r="N268" s="260"/>
      <c r="O268" s="263"/>
      <c r="P268" s="260"/>
      <c r="Q268" s="260"/>
      <c r="R268" s="262"/>
      <c r="S268" s="263"/>
      <c r="T268" s="260"/>
      <c r="U268" s="260"/>
      <c r="V268" s="262"/>
      <c r="W268" s="263"/>
      <c r="X268" s="263"/>
      <c r="Y268" s="263"/>
      <c r="Z268" s="263"/>
      <c r="AA268" s="260"/>
      <c r="AB268" s="260"/>
      <c r="AC268" s="260"/>
    </row>
    <row r="269" spans="1:29" ht="13">
      <c r="A269" s="260"/>
      <c r="B269" s="261"/>
      <c r="C269" s="260"/>
      <c r="D269" s="260"/>
      <c r="E269" s="260"/>
      <c r="F269" s="262"/>
      <c r="G269" s="261"/>
      <c r="H269" s="261"/>
      <c r="I269" s="263"/>
      <c r="J269" s="263"/>
      <c r="K269" s="260"/>
      <c r="L269" s="260"/>
      <c r="M269" s="262"/>
      <c r="N269" s="260"/>
      <c r="O269" s="263"/>
      <c r="P269" s="260"/>
      <c r="Q269" s="260"/>
      <c r="R269" s="262"/>
      <c r="S269" s="263"/>
      <c r="T269" s="260"/>
      <c r="U269" s="260"/>
      <c r="V269" s="262"/>
      <c r="W269" s="263"/>
      <c r="X269" s="263"/>
      <c r="Y269" s="263"/>
      <c r="Z269" s="263"/>
      <c r="AA269" s="260"/>
      <c r="AB269" s="260"/>
      <c r="AC269" s="260"/>
    </row>
    <row r="270" spans="1:29" ht="13">
      <c r="A270" s="260"/>
      <c r="B270" s="261"/>
      <c r="C270" s="260"/>
      <c r="D270" s="260"/>
      <c r="E270" s="260"/>
      <c r="F270" s="262"/>
      <c r="G270" s="261"/>
      <c r="H270" s="261"/>
      <c r="I270" s="263"/>
      <c r="J270" s="263"/>
      <c r="K270" s="260"/>
      <c r="L270" s="260"/>
      <c r="M270" s="262"/>
      <c r="N270" s="260"/>
      <c r="O270" s="263"/>
      <c r="P270" s="260"/>
      <c r="Q270" s="260"/>
      <c r="R270" s="262"/>
      <c r="S270" s="263"/>
      <c r="T270" s="260"/>
      <c r="U270" s="260"/>
      <c r="V270" s="262"/>
      <c r="W270" s="263"/>
      <c r="X270" s="263"/>
      <c r="Y270" s="263"/>
      <c r="Z270" s="263"/>
      <c r="AA270" s="260"/>
      <c r="AB270" s="260"/>
      <c r="AC270" s="260"/>
    </row>
    <row r="271" spans="1:29" ht="13">
      <c r="A271" s="260"/>
      <c r="B271" s="261"/>
      <c r="C271" s="260"/>
      <c r="D271" s="260"/>
      <c r="E271" s="260"/>
      <c r="F271" s="262"/>
      <c r="G271" s="261"/>
      <c r="H271" s="261"/>
      <c r="I271" s="263"/>
      <c r="J271" s="263"/>
      <c r="K271" s="260"/>
      <c r="L271" s="260"/>
      <c r="M271" s="262"/>
      <c r="N271" s="260"/>
      <c r="O271" s="263"/>
      <c r="P271" s="260"/>
      <c r="Q271" s="260"/>
      <c r="R271" s="262"/>
      <c r="S271" s="263"/>
      <c r="T271" s="260"/>
      <c r="U271" s="260"/>
      <c r="V271" s="262"/>
      <c r="W271" s="263"/>
      <c r="X271" s="263"/>
      <c r="Y271" s="263"/>
      <c r="Z271" s="263"/>
      <c r="AA271" s="260"/>
      <c r="AB271" s="260"/>
      <c r="AC271" s="260"/>
    </row>
    <row r="272" spans="1:29" ht="13">
      <c r="A272" s="260"/>
      <c r="B272" s="261"/>
      <c r="C272" s="260"/>
      <c r="D272" s="260"/>
      <c r="E272" s="260"/>
      <c r="F272" s="262"/>
      <c r="G272" s="261"/>
      <c r="H272" s="261"/>
      <c r="I272" s="263"/>
      <c r="J272" s="263"/>
      <c r="K272" s="260"/>
      <c r="L272" s="260"/>
      <c r="M272" s="262"/>
      <c r="N272" s="260"/>
      <c r="O272" s="263"/>
      <c r="P272" s="260"/>
      <c r="Q272" s="260"/>
      <c r="R272" s="262"/>
      <c r="S272" s="263"/>
      <c r="T272" s="260"/>
      <c r="U272" s="260"/>
      <c r="V272" s="262"/>
      <c r="W272" s="263"/>
      <c r="X272" s="263"/>
      <c r="Y272" s="263"/>
      <c r="Z272" s="263"/>
      <c r="AA272" s="260"/>
      <c r="AB272" s="260"/>
      <c r="AC272" s="260"/>
    </row>
    <row r="273" spans="1:29" ht="13">
      <c r="A273" s="260"/>
      <c r="B273" s="261"/>
      <c r="C273" s="260"/>
      <c r="D273" s="260"/>
      <c r="E273" s="260"/>
      <c r="F273" s="262"/>
      <c r="G273" s="261"/>
      <c r="H273" s="261"/>
      <c r="I273" s="263"/>
      <c r="J273" s="263"/>
      <c r="K273" s="260"/>
      <c r="L273" s="260"/>
      <c r="M273" s="262"/>
      <c r="N273" s="260"/>
      <c r="O273" s="263"/>
      <c r="P273" s="260"/>
      <c r="Q273" s="260"/>
      <c r="R273" s="262"/>
      <c r="S273" s="263"/>
      <c r="T273" s="260"/>
      <c r="U273" s="260"/>
      <c r="V273" s="262"/>
      <c r="W273" s="263"/>
      <c r="X273" s="263"/>
      <c r="Y273" s="263"/>
      <c r="Z273" s="263"/>
      <c r="AA273" s="260"/>
      <c r="AB273" s="260"/>
      <c r="AC273" s="260"/>
    </row>
    <row r="274" spans="1:29" ht="13">
      <c r="A274" s="260"/>
      <c r="B274" s="261"/>
      <c r="C274" s="260"/>
      <c r="D274" s="260"/>
      <c r="E274" s="260"/>
      <c r="F274" s="262"/>
      <c r="G274" s="261"/>
      <c r="H274" s="261"/>
      <c r="I274" s="263"/>
      <c r="J274" s="263"/>
      <c r="K274" s="260"/>
      <c r="L274" s="260"/>
      <c r="M274" s="262"/>
      <c r="N274" s="260"/>
      <c r="O274" s="263"/>
      <c r="P274" s="260"/>
      <c r="Q274" s="260"/>
      <c r="R274" s="262"/>
      <c r="S274" s="263"/>
      <c r="T274" s="260"/>
      <c r="U274" s="260"/>
      <c r="V274" s="262"/>
      <c r="W274" s="263"/>
      <c r="X274" s="263"/>
      <c r="Y274" s="263"/>
      <c r="Z274" s="263"/>
      <c r="AA274" s="260"/>
      <c r="AB274" s="260"/>
      <c r="AC274" s="260"/>
    </row>
    <row r="275" spans="1:29" ht="13">
      <c r="A275" s="260"/>
      <c r="B275" s="261"/>
      <c r="C275" s="260"/>
      <c r="D275" s="260"/>
      <c r="E275" s="260"/>
      <c r="F275" s="262"/>
      <c r="G275" s="261"/>
      <c r="H275" s="261"/>
      <c r="I275" s="263"/>
      <c r="J275" s="263"/>
      <c r="K275" s="260"/>
      <c r="L275" s="260"/>
      <c r="M275" s="262"/>
      <c r="N275" s="260"/>
      <c r="O275" s="263"/>
      <c r="P275" s="260"/>
      <c r="Q275" s="260"/>
      <c r="R275" s="262"/>
      <c r="S275" s="263"/>
      <c r="T275" s="260"/>
      <c r="U275" s="260"/>
      <c r="V275" s="262"/>
      <c r="W275" s="263"/>
      <c r="X275" s="263"/>
      <c r="Y275" s="263"/>
      <c r="Z275" s="263"/>
      <c r="AA275" s="260"/>
      <c r="AB275" s="260"/>
      <c r="AC275" s="260"/>
    </row>
    <row r="276" spans="1:29" ht="13">
      <c r="A276" s="260"/>
      <c r="B276" s="261"/>
      <c r="C276" s="260"/>
      <c r="D276" s="260"/>
      <c r="E276" s="260"/>
      <c r="F276" s="262"/>
      <c r="G276" s="261"/>
      <c r="H276" s="261"/>
      <c r="I276" s="263"/>
      <c r="J276" s="263"/>
      <c r="K276" s="260"/>
      <c r="L276" s="260"/>
      <c r="M276" s="262"/>
      <c r="N276" s="260"/>
      <c r="O276" s="263"/>
      <c r="P276" s="260"/>
      <c r="Q276" s="260"/>
      <c r="R276" s="262"/>
      <c r="S276" s="263"/>
      <c r="T276" s="260"/>
      <c r="U276" s="260"/>
      <c r="V276" s="262"/>
      <c r="W276" s="263"/>
      <c r="X276" s="263"/>
      <c r="Y276" s="263"/>
      <c r="Z276" s="263"/>
      <c r="AA276" s="260"/>
      <c r="AB276" s="260"/>
      <c r="AC276" s="260"/>
    </row>
    <row r="277" spans="1:29" ht="13">
      <c r="A277" s="260"/>
      <c r="B277" s="261"/>
      <c r="C277" s="260"/>
      <c r="D277" s="260"/>
      <c r="E277" s="260"/>
      <c r="F277" s="262"/>
      <c r="G277" s="261"/>
      <c r="H277" s="261"/>
      <c r="I277" s="263"/>
      <c r="J277" s="263"/>
      <c r="K277" s="260"/>
      <c r="L277" s="260"/>
      <c r="M277" s="262"/>
      <c r="N277" s="260"/>
      <c r="O277" s="263"/>
      <c r="P277" s="260"/>
      <c r="Q277" s="260"/>
      <c r="R277" s="262"/>
      <c r="S277" s="263"/>
      <c r="T277" s="260"/>
      <c r="U277" s="260"/>
      <c r="V277" s="262"/>
      <c r="W277" s="263"/>
      <c r="X277" s="263"/>
      <c r="Y277" s="263"/>
      <c r="Z277" s="263"/>
      <c r="AA277" s="260"/>
      <c r="AB277" s="260"/>
      <c r="AC277" s="260"/>
    </row>
    <row r="278" spans="1:29" ht="13">
      <c r="A278" s="260"/>
      <c r="B278" s="261"/>
      <c r="C278" s="260"/>
      <c r="D278" s="260"/>
      <c r="E278" s="260"/>
      <c r="F278" s="262"/>
      <c r="G278" s="261"/>
      <c r="H278" s="261"/>
      <c r="I278" s="263"/>
      <c r="J278" s="263"/>
      <c r="K278" s="260"/>
      <c r="L278" s="260"/>
      <c r="M278" s="262"/>
      <c r="N278" s="260"/>
      <c r="O278" s="263"/>
      <c r="P278" s="260"/>
      <c r="Q278" s="260"/>
      <c r="R278" s="262"/>
      <c r="S278" s="263"/>
      <c r="T278" s="260"/>
      <c r="U278" s="260"/>
      <c r="V278" s="262"/>
      <c r="W278" s="263"/>
      <c r="X278" s="263"/>
      <c r="Y278" s="263"/>
      <c r="Z278" s="263"/>
      <c r="AA278" s="260"/>
      <c r="AB278" s="260"/>
      <c r="AC278" s="260"/>
    </row>
    <row r="279" spans="1:29" ht="13">
      <c r="A279" s="260"/>
      <c r="B279" s="261"/>
      <c r="C279" s="260"/>
      <c r="D279" s="260"/>
      <c r="E279" s="260"/>
      <c r="F279" s="262"/>
      <c r="G279" s="261"/>
      <c r="H279" s="261"/>
      <c r="I279" s="263"/>
      <c r="J279" s="263"/>
      <c r="K279" s="260"/>
      <c r="L279" s="260"/>
      <c r="M279" s="262"/>
      <c r="N279" s="260"/>
      <c r="O279" s="263"/>
      <c r="P279" s="260"/>
      <c r="Q279" s="260"/>
      <c r="R279" s="262"/>
      <c r="S279" s="263"/>
      <c r="T279" s="260"/>
      <c r="U279" s="260"/>
      <c r="V279" s="262"/>
      <c r="W279" s="263"/>
      <c r="X279" s="263"/>
      <c r="Y279" s="263"/>
      <c r="Z279" s="263"/>
      <c r="AA279" s="260"/>
      <c r="AB279" s="260"/>
      <c r="AC279" s="260"/>
    </row>
    <row r="280" spans="1:29" ht="13">
      <c r="A280" s="260"/>
      <c r="B280" s="261"/>
      <c r="C280" s="260"/>
      <c r="D280" s="260"/>
      <c r="E280" s="260"/>
      <c r="F280" s="262"/>
      <c r="G280" s="261"/>
      <c r="H280" s="261"/>
      <c r="I280" s="263"/>
      <c r="J280" s="263"/>
      <c r="K280" s="260"/>
      <c r="L280" s="260"/>
      <c r="M280" s="262"/>
      <c r="N280" s="260"/>
      <c r="O280" s="263"/>
      <c r="P280" s="260"/>
      <c r="Q280" s="260"/>
      <c r="R280" s="262"/>
      <c r="S280" s="263"/>
      <c r="T280" s="260"/>
      <c r="U280" s="260"/>
      <c r="V280" s="262"/>
      <c r="W280" s="263"/>
      <c r="X280" s="263"/>
      <c r="Y280" s="263"/>
      <c r="Z280" s="263"/>
      <c r="AA280" s="260"/>
      <c r="AB280" s="260"/>
      <c r="AC280" s="260"/>
    </row>
    <row r="281" spans="1:29" ht="13">
      <c r="A281" s="260"/>
      <c r="B281" s="261"/>
      <c r="C281" s="260"/>
      <c r="D281" s="260"/>
      <c r="E281" s="260"/>
      <c r="F281" s="262"/>
      <c r="G281" s="261"/>
      <c r="H281" s="261"/>
      <c r="I281" s="263"/>
      <c r="J281" s="263"/>
      <c r="K281" s="260"/>
      <c r="L281" s="260"/>
      <c r="M281" s="262"/>
      <c r="N281" s="260"/>
      <c r="O281" s="263"/>
      <c r="P281" s="260"/>
      <c r="Q281" s="260"/>
      <c r="R281" s="262"/>
      <c r="S281" s="263"/>
      <c r="T281" s="260"/>
      <c r="U281" s="260"/>
      <c r="V281" s="262"/>
      <c r="W281" s="263"/>
      <c r="X281" s="263"/>
      <c r="Y281" s="263"/>
      <c r="Z281" s="263"/>
      <c r="AA281" s="260"/>
      <c r="AB281" s="260"/>
      <c r="AC281" s="260"/>
    </row>
    <row r="282" spans="1:29" ht="13">
      <c r="A282" s="260"/>
      <c r="B282" s="261"/>
      <c r="C282" s="260"/>
      <c r="D282" s="260"/>
      <c r="E282" s="260"/>
      <c r="F282" s="262"/>
      <c r="G282" s="261"/>
      <c r="H282" s="261"/>
      <c r="I282" s="263"/>
      <c r="J282" s="263"/>
      <c r="K282" s="260"/>
      <c r="L282" s="260"/>
      <c r="M282" s="262"/>
      <c r="N282" s="260"/>
      <c r="O282" s="263"/>
      <c r="P282" s="260"/>
      <c r="Q282" s="260"/>
      <c r="R282" s="262"/>
      <c r="S282" s="263"/>
      <c r="T282" s="260"/>
      <c r="U282" s="260"/>
      <c r="V282" s="262"/>
      <c r="W282" s="263"/>
      <c r="X282" s="263"/>
      <c r="Y282" s="263"/>
      <c r="Z282" s="263"/>
      <c r="AA282" s="260"/>
      <c r="AB282" s="260"/>
      <c r="AC282" s="260"/>
    </row>
    <row r="283" spans="1:29" ht="13">
      <c r="A283" s="260"/>
      <c r="B283" s="261"/>
      <c r="C283" s="260"/>
      <c r="D283" s="260"/>
      <c r="E283" s="260"/>
      <c r="F283" s="262"/>
      <c r="G283" s="261"/>
      <c r="H283" s="261"/>
      <c r="I283" s="263"/>
      <c r="J283" s="263"/>
      <c r="K283" s="260"/>
      <c r="L283" s="260"/>
      <c r="M283" s="262"/>
      <c r="N283" s="260"/>
      <c r="O283" s="263"/>
      <c r="P283" s="260"/>
      <c r="Q283" s="260"/>
      <c r="R283" s="262"/>
      <c r="S283" s="263"/>
      <c r="T283" s="260"/>
      <c r="U283" s="260"/>
      <c r="V283" s="262"/>
      <c r="W283" s="263"/>
      <c r="X283" s="263"/>
      <c r="Y283" s="263"/>
      <c r="Z283" s="263"/>
      <c r="AA283" s="260"/>
      <c r="AB283" s="260"/>
      <c r="AC283" s="260"/>
    </row>
    <row r="284" spans="1:29" ht="13">
      <c r="A284" s="260"/>
      <c r="B284" s="261"/>
      <c r="C284" s="260"/>
      <c r="D284" s="260"/>
      <c r="E284" s="260"/>
      <c r="F284" s="262"/>
      <c r="G284" s="261"/>
      <c r="H284" s="261"/>
      <c r="I284" s="263"/>
      <c r="J284" s="263"/>
      <c r="K284" s="260"/>
      <c r="L284" s="260"/>
      <c r="M284" s="262"/>
      <c r="N284" s="260"/>
      <c r="O284" s="263"/>
      <c r="P284" s="260"/>
      <c r="Q284" s="260"/>
      <c r="R284" s="262"/>
      <c r="S284" s="263"/>
      <c r="T284" s="260"/>
      <c r="U284" s="260"/>
      <c r="V284" s="262"/>
      <c r="W284" s="263"/>
      <c r="X284" s="263"/>
      <c r="Y284" s="263"/>
      <c r="Z284" s="263"/>
      <c r="AA284" s="260"/>
      <c r="AB284" s="260"/>
      <c r="AC284" s="260"/>
    </row>
    <row r="285" spans="1:29" ht="13">
      <c r="A285" s="260"/>
      <c r="B285" s="261"/>
      <c r="C285" s="260"/>
      <c r="D285" s="260"/>
      <c r="E285" s="260"/>
      <c r="F285" s="262"/>
      <c r="G285" s="261"/>
      <c r="H285" s="261"/>
      <c r="I285" s="263"/>
      <c r="J285" s="263"/>
      <c r="K285" s="260"/>
      <c r="L285" s="260"/>
      <c r="M285" s="262"/>
      <c r="N285" s="260"/>
      <c r="O285" s="263"/>
      <c r="P285" s="260"/>
      <c r="Q285" s="260"/>
      <c r="R285" s="262"/>
      <c r="S285" s="263"/>
      <c r="T285" s="260"/>
      <c r="U285" s="260"/>
      <c r="V285" s="262"/>
      <c r="W285" s="263"/>
      <c r="X285" s="263"/>
      <c r="Y285" s="263"/>
      <c r="Z285" s="263"/>
      <c r="AA285" s="260"/>
      <c r="AB285" s="260"/>
      <c r="AC285" s="260"/>
    </row>
    <row r="286" spans="1:29" ht="13">
      <c r="A286" s="260"/>
      <c r="B286" s="261"/>
      <c r="C286" s="260"/>
      <c r="D286" s="260"/>
      <c r="E286" s="260"/>
      <c r="F286" s="262"/>
      <c r="G286" s="261"/>
      <c r="H286" s="261"/>
      <c r="I286" s="263"/>
      <c r="J286" s="263"/>
      <c r="K286" s="260"/>
      <c r="L286" s="260"/>
      <c r="M286" s="262"/>
      <c r="N286" s="260"/>
      <c r="O286" s="263"/>
      <c r="P286" s="260"/>
      <c r="Q286" s="260"/>
      <c r="R286" s="262"/>
      <c r="S286" s="263"/>
      <c r="T286" s="260"/>
      <c r="U286" s="260"/>
      <c r="V286" s="262"/>
      <c r="W286" s="263"/>
      <c r="X286" s="263"/>
      <c r="Y286" s="263"/>
      <c r="Z286" s="263"/>
      <c r="AA286" s="260"/>
      <c r="AB286" s="260"/>
      <c r="AC286" s="260"/>
    </row>
    <row r="287" spans="1:29" ht="13">
      <c r="A287" s="260"/>
      <c r="B287" s="261"/>
      <c r="C287" s="260"/>
      <c r="D287" s="260"/>
      <c r="E287" s="260"/>
      <c r="F287" s="262"/>
      <c r="G287" s="261"/>
      <c r="H287" s="261"/>
      <c r="I287" s="263"/>
      <c r="J287" s="263"/>
      <c r="K287" s="260"/>
      <c r="L287" s="260"/>
      <c r="M287" s="262"/>
      <c r="N287" s="260"/>
      <c r="O287" s="263"/>
      <c r="P287" s="260"/>
      <c r="Q287" s="260"/>
      <c r="R287" s="262"/>
      <c r="S287" s="263"/>
      <c r="T287" s="260"/>
      <c r="U287" s="260"/>
      <c r="V287" s="262"/>
      <c r="W287" s="263"/>
      <c r="X287" s="263"/>
      <c r="Y287" s="263"/>
      <c r="Z287" s="263"/>
      <c r="AA287" s="260"/>
      <c r="AB287" s="260"/>
      <c r="AC287" s="260"/>
    </row>
    <row r="288" spans="1:29" ht="13">
      <c r="A288" s="260"/>
      <c r="B288" s="261"/>
      <c r="C288" s="260"/>
      <c r="D288" s="260"/>
      <c r="E288" s="260"/>
      <c r="F288" s="262"/>
      <c r="G288" s="261"/>
      <c r="H288" s="261"/>
      <c r="I288" s="263"/>
      <c r="J288" s="263"/>
      <c r="K288" s="260"/>
      <c r="L288" s="260"/>
      <c r="M288" s="262"/>
      <c r="N288" s="260"/>
      <c r="O288" s="263"/>
      <c r="P288" s="260"/>
      <c r="Q288" s="260"/>
      <c r="R288" s="262"/>
      <c r="S288" s="263"/>
      <c r="T288" s="260"/>
      <c r="U288" s="260"/>
      <c r="V288" s="262"/>
      <c r="W288" s="263"/>
      <c r="X288" s="263"/>
      <c r="Y288" s="263"/>
      <c r="Z288" s="263"/>
      <c r="AA288" s="260"/>
      <c r="AB288" s="260"/>
      <c r="AC288" s="260"/>
    </row>
    <row r="289" spans="1:29" ht="13">
      <c r="A289" s="260"/>
      <c r="B289" s="261"/>
      <c r="C289" s="260"/>
      <c r="D289" s="260"/>
      <c r="E289" s="260"/>
      <c r="F289" s="262"/>
      <c r="G289" s="261"/>
      <c r="H289" s="261"/>
      <c r="I289" s="263"/>
      <c r="J289" s="263"/>
      <c r="K289" s="260"/>
      <c r="L289" s="260"/>
      <c r="M289" s="262"/>
      <c r="N289" s="260"/>
      <c r="O289" s="263"/>
      <c r="P289" s="260"/>
      <c r="Q289" s="260"/>
      <c r="R289" s="262"/>
      <c r="S289" s="263"/>
      <c r="T289" s="260"/>
      <c r="U289" s="260"/>
      <c r="V289" s="262"/>
      <c r="W289" s="263"/>
      <c r="X289" s="263"/>
      <c r="Y289" s="263"/>
      <c r="Z289" s="263"/>
      <c r="AA289" s="260"/>
      <c r="AB289" s="260"/>
      <c r="AC289" s="260"/>
    </row>
    <row r="290" spans="1:29" ht="13">
      <c r="A290" s="260"/>
      <c r="B290" s="261"/>
      <c r="C290" s="260"/>
      <c r="D290" s="260"/>
      <c r="E290" s="260"/>
      <c r="F290" s="262"/>
      <c r="G290" s="261"/>
      <c r="H290" s="261"/>
      <c r="I290" s="263"/>
      <c r="J290" s="263"/>
      <c r="K290" s="260"/>
      <c r="L290" s="260"/>
      <c r="M290" s="262"/>
      <c r="N290" s="260"/>
      <c r="O290" s="263"/>
      <c r="P290" s="260"/>
      <c r="Q290" s="260"/>
      <c r="R290" s="262"/>
      <c r="S290" s="263"/>
      <c r="T290" s="260"/>
      <c r="U290" s="260"/>
      <c r="V290" s="262"/>
      <c r="W290" s="263"/>
      <c r="X290" s="263"/>
      <c r="Y290" s="263"/>
      <c r="Z290" s="263"/>
      <c r="AA290" s="260"/>
      <c r="AB290" s="260"/>
      <c r="AC290" s="260"/>
    </row>
    <row r="291" spans="1:29" ht="13">
      <c r="A291" s="260"/>
      <c r="B291" s="261"/>
      <c r="C291" s="260"/>
      <c r="D291" s="260"/>
      <c r="E291" s="260"/>
      <c r="F291" s="262"/>
      <c r="G291" s="261"/>
      <c r="H291" s="261"/>
      <c r="I291" s="263"/>
      <c r="J291" s="263"/>
      <c r="K291" s="260"/>
      <c r="L291" s="260"/>
      <c r="M291" s="262"/>
      <c r="N291" s="260"/>
      <c r="O291" s="263"/>
      <c r="P291" s="260"/>
      <c r="Q291" s="260"/>
      <c r="R291" s="262"/>
      <c r="S291" s="263"/>
      <c r="T291" s="260"/>
      <c r="U291" s="260"/>
      <c r="V291" s="262"/>
      <c r="W291" s="263"/>
      <c r="X291" s="263"/>
      <c r="Y291" s="263"/>
      <c r="Z291" s="263"/>
      <c r="AA291" s="260"/>
      <c r="AB291" s="260"/>
      <c r="AC291" s="260"/>
    </row>
    <row r="292" spans="1:29" ht="13">
      <c r="A292" s="260"/>
      <c r="B292" s="261"/>
      <c r="C292" s="260"/>
      <c r="D292" s="260"/>
      <c r="E292" s="260"/>
      <c r="F292" s="262"/>
      <c r="G292" s="261"/>
      <c r="H292" s="261"/>
      <c r="I292" s="263"/>
      <c r="J292" s="263"/>
      <c r="K292" s="260"/>
      <c r="L292" s="260"/>
      <c r="M292" s="262"/>
      <c r="N292" s="260"/>
      <c r="O292" s="263"/>
      <c r="P292" s="260"/>
      <c r="Q292" s="260"/>
      <c r="R292" s="262"/>
      <c r="S292" s="263"/>
      <c r="T292" s="260"/>
      <c r="U292" s="260"/>
      <c r="V292" s="262"/>
      <c r="W292" s="263"/>
      <c r="X292" s="263"/>
      <c r="Y292" s="263"/>
      <c r="Z292" s="263"/>
      <c r="AA292" s="260"/>
      <c r="AB292" s="260"/>
      <c r="AC292" s="260"/>
    </row>
    <row r="293" spans="1:29" ht="13">
      <c r="A293" s="260"/>
      <c r="B293" s="261"/>
      <c r="C293" s="260"/>
      <c r="D293" s="260"/>
      <c r="E293" s="260"/>
      <c r="F293" s="262"/>
      <c r="G293" s="261"/>
      <c r="H293" s="261"/>
      <c r="I293" s="263"/>
      <c r="J293" s="263"/>
      <c r="K293" s="260"/>
      <c r="L293" s="260"/>
      <c r="M293" s="262"/>
      <c r="N293" s="260"/>
      <c r="O293" s="263"/>
      <c r="P293" s="260"/>
      <c r="Q293" s="260"/>
      <c r="R293" s="262"/>
      <c r="S293" s="263"/>
      <c r="T293" s="260"/>
      <c r="U293" s="260"/>
      <c r="V293" s="262"/>
      <c r="W293" s="263"/>
      <c r="X293" s="263"/>
      <c r="Y293" s="263"/>
      <c r="Z293" s="263"/>
      <c r="AA293" s="260"/>
      <c r="AB293" s="260"/>
      <c r="AC293" s="260"/>
    </row>
    <row r="294" spans="1:29" ht="13">
      <c r="A294" s="260"/>
      <c r="B294" s="261"/>
      <c r="C294" s="260"/>
      <c r="D294" s="260"/>
      <c r="E294" s="260"/>
      <c r="F294" s="262"/>
      <c r="G294" s="261"/>
      <c r="H294" s="261"/>
      <c r="I294" s="263"/>
      <c r="J294" s="263"/>
      <c r="K294" s="260"/>
      <c r="L294" s="260"/>
      <c r="M294" s="262"/>
      <c r="N294" s="260"/>
      <c r="O294" s="263"/>
      <c r="P294" s="260"/>
      <c r="Q294" s="260"/>
      <c r="R294" s="262"/>
      <c r="S294" s="263"/>
      <c r="T294" s="260"/>
      <c r="U294" s="260"/>
      <c r="V294" s="262"/>
      <c r="W294" s="263"/>
      <c r="X294" s="263"/>
      <c r="Y294" s="263"/>
      <c r="Z294" s="263"/>
      <c r="AA294" s="260"/>
      <c r="AB294" s="260"/>
      <c r="AC294" s="260"/>
    </row>
    <row r="295" spans="1:29" ht="13">
      <c r="A295" s="260"/>
      <c r="B295" s="261"/>
      <c r="C295" s="260"/>
      <c r="D295" s="260"/>
      <c r="E295" s="260"/>
      <c r="F295" s="262"/>
      <c r="G295" s="261"/>
      <c r="H295" s="261"/>
      <c r="I295" s="263"/>
      <c r="J295" s="263"/>
      <c r="K295" s="260"/>
      <c r="L295" s="260"/>
      <c r="M295" s="262"/>
      <c r="N295" s="260"/>
      <c r="O295" s="263"/>
      <c r="P295" s="260"/>
      <c r="Q295" s="260"/>
      <c r="R295" s="262"/>
      <c r="S295" s="263"/>
      <c r="T295" s="260"/>
      <c r="U295" s="260"/>
      <c r="V295" s="262"/>
      <c r="W295" s="263"/>
      <c r="X295" s="263"/>
      <c r="Y295" s="263"/>
      <c r="Z295" s="263"/>
      <c r="AA295" s="260"/>
      <c r="AB295" s="260"/>
      <c r="AC295" s="260"/>
    </row>
    <row r="296" spans="1:29" ht="13">
      <c r="A296" s="260"/>
      <c r="B296" s="261"/>
      <c r="C296" s="260"/>
      <c r="D296" s="260"/>
      <c r="E296" s="260"/>
      <c r="F296" s="262"/>
      <c r="G296" s="261"/>
      <c r="H296" s="261"/>
      <c r="I296" s="263"/>
      <c r="J296" s="263"/>
      <c r="K296" s="260"/>
      <c r="L296" s="260"/>
      <c r="M296" s="262"/>
      <c r="N296" s="260"/>
      <c r="O296" s="263"/>
      <c r="P296" s="260"/>
      <c r="Q296" s="260"/>
      <c r="R296" s="262"/>
      <c r="S296" s="263"/>
      <c r="T296" s="260"/>
      <c r="U296" s="260"/>
      <c r="V296" s="262"/>
      <c r="W296" s="263"/>
      <c r="X296" s="263"/>
      <c r="Y296" s="263"/>
      <c r="Z296" s="263"/>
      <c r="AA296" s="260"/>
      <c r="AB296" s="260"/>
      <c r="AC296" s="260"/>
    </row>
    <row r="297" spans="1:29" ht="13">
      <c r="A297" s="260"/>
      <c r="B297" s="261"/>
      <c r="C297" s="260"/>
      <c r="D297" s="260"/>
      <c r="E297" s="260"/>
      <c r="F297" s="262"/>
      <c r="G297" s="261"/>
      <c r="H297" s="261"/>
      <c r="I297" s="263"/>
      <c r="J297" s="263"/>
      <c r="K297" s="260"/>
      <c r="L297" s="260"/>
      <c r="M297" s="262"/>
      <c r="N297" s="260"/>
      <c r="O297" s="263"/>
      <c r="P297" s="260"/>
      <c r="Q297" s="260"/>
      <c r="R297" s="262"/>
      <c r="S297" s="263"/>
      <c r="T297" s="260"/>
      <c r="U297" s="260"/>
      <c r="V297" s="262"/>
      <c r="W297" s="263"/>
      <c r="X297" s="263"/>
      <c r="Y297" s="263"/>
      <c r="Z297" s="263"/>
      <c r="AA297" s="260"/>
      <c r="AB297" s="260"/>
      <c r="AC297" s="260"/>
    </row>
    <row r="298" spans="1:29" ht="13">
      <c r="A298" s="260"/>
      <c r="B298" s="261"/>
      <c r="C298" s="260"/>
      <c r="D298" s="260"/>
      <c r="E298" s="260"/>
      <c r="F298" s="262"/>
      <c r="G298" s="261"/>
      <c r="H298" s="261"/>
      <c r="I298" s="263"/>
      <c r="J298" s="263"/>
      <c r="K298" s="260"/>
      <c r="L298" s="260"/>
      <c r="M298" s="262"/>
      <c r="N298" s="260"/>
      <c r="O298" s="263"/>
      <c r="P298" s="260"/>
      <c r="Q298" s="260"/>
      <c r="R298" s="262"/>
      <c r="S298" s="263"/>
      <c r="T298" s="260"/>
      <c r="U298" s="260"/>
      <c r="V298" s="262"/>
      <c r="W298" s="263"/>
      <c r="X298" s="263"/>
      <c r="Y298" s="263"/>
      <c r="Z298" s="263"/>
      <c r="AA298" s="260"/>
      <c r="AB298" s="260"/>
      <c r="AC298" s="260"/>
    </row>
    <row r="299" spans="1:29" ht="13">
      <c r="A299" s="260"/>
      <c r="B299" s="261"/>
      <c r="C299" s="260"/>
      <c r="D299" s="260"/>
      <c r="E299" s="260"/>
      <c r="F299" s="262"/>
      <c r="G299" s="261"/>
      <c r="H299" s="261"/>
      <c r="I299" s="263"/>
      <c r="J299" s="263"/>
      <c r="K299" s="260"/>
      <c r="L299" s="260"/>
      <c r="M299" s="262"/>
      <c r="N299" s="260"/>
      <c r="O299" s="263"/>
      <c r="P299" s="260"/>
      <c r="Q299" s="260"/>
      <c r="R299" s="262"/>
      <c r="S299" s="263"/>
      <c r="T299" s="260"/>
      <c r="U299" s="260"/>
      <c r="V299" s="262"/>
      <c r="W299" s="263"/>
      <c r="X299" s="263"/>
      <c r="Y299" s="263"/>
      <c r="Z299" s="263"/>
      <c r="AA299" s="260"/>
      <c r="AB299" s="260"/>
      <c r="AC299" s="260"/>
    </row>
    <row r="300" spans="1:29" ht="13">
      <c r="A300" s="260"/>
      <c r="B300" s="261"/>
      <c r="C300" s="260"/>
      <c r="D300" s="260"/>
      <c r="E300" s="260"/>
      <c r="F300" s="262"/>
      <c r="G300" s="261"/>
      <c r="H300" s="261"/>
      <c r="I300" s="263"/>
      <c r="J300" s="263"/>
      <c r="K300" s="260"/>
      <c r="L300" s="260"/>
      <c r="M300" s="262"/>
      <c r="N300" s="260"/>
      <c r="O300" s="263"/>
      <c r="P300" s="260"/>
      <c r="Q300" s="260"/>
      <c r="R300" s="262"/>
      <c r="S300" s="263"/>
      <c r="T300" s="260"/>
      <c r="U300" s="260"/>
      <c r="V300" s="262"/>
      <c r="W300" s="263"/>
      <c r="X300" s="263"/>
      <c r="Y300" s="263"/>
      <c r="Z300" s="263"/>
      <c r="AA300" s="260"/>
      <c r="AB300" s="260"/>
      <c r="AC300" s="260"/>
    </row>
    <row r="301" spans="1:29" ht="13">
      <c r="A301" s="260"/>
      <c r="B301" s="261"/>
      <c r="C301" s="260"/>
      <c r="D301" s="260"/>
      <c r="E301" s="260"/>
      <c r="F301" s="262"/>
      <c r="G301" s="261"/>
      <c r="H301" s="261"/>
      <c r="I301" s="263"/>
      <c r="J301" s="263"/>
      <c r="K301" s="260"/>
      <c r="L301" s="260"/>
      <c r="M301" s="262"/>
      <c r="N301" s="260"/>
      <c r="O301" s="263"/>
      <c r="P301" s="260"/>
      <c r="Q301" s="260"/>
      <c r="R301" s="262"/>
      <c r="S301" s="263"/>
      <c r="T301" s="260"/>
      <c r="U301" s="260"/>
      <c r="V301" s="262"/>
      <c r="W301" s="263"/>
      <c r="X301" s="263"/>
      <c r="Y301" s="263"/>
      <c r="Z301" s="263"/>
      <c r="AA301" s="260"/>
      <c r="AB301" s="260"/>
      <c r="AC301" s="260"/>
    </row>
    <row r="302" spans="1:29" ht="13">
      <c r="A302" s="260"/>
      <c r="B302" s="261"/>
      <c r="C302" s="260"/>
      <c r="D302" s="260"/>
      <c r="E302" s="260"/>
      <c r="F302" s="262"/>
      <c r="G302" s="261"/>
      <c r="H302" s="261"/>
      <c r="I302" s="263"/>
      <c r="J302" s="263"/>
      <c r="K302" s="260"/>
      <c r="L302" s="260"/>
      <c r="M302" s="262"/>
      <c r="N302" s="260"/>
      <c r="O302" s="263"/>
      <c r="P302" s="260"/>
      <c r="Q302" s="260"/>
      <c r="R302" s="262"/>
      <c r="S302" s="263"/>
      <c r="T302" s="260"/>
      <c r="U302" s="260"/>
      <c r="V302" s="262"/>
      <c r="W302" s="263"/>
      <c r="X302" s="263"/>
      <c r="Y302" s="263"/>
      <c r="Z302" s="263"/>
      <c r="AA302" s="260"/>
      <c r="AB302" s="260"/>
      <c r="AC302" s="260"/>
    </row>
    <row r="303" spans="1:29" ht="13">
      <c r="A303" s="260"/>
      <c r="B303" s="261"/>
      <c r="C303" s="260"/>
      <c r="D303" s="260"/>
      <c r="E303" s="260"/>
      <c r="F303" s="262"/>
      <c r="G303" s="261"/>
      <c r="H303" s="261"/>
      <c r="I303" s="263"/>
      <c r="J303" s="263"/>
      <c r="K303" s="260"/>
      <c r="L303" s="260"/>
      <c r="M303" s="262"/>
      <c r="N303" s="260"/>
      <c r="O303" s="263"/>
      <c r="P303" s="260"/>
      <c r="Q303" s="260"/>
      <c r="R303" s="262"/>
      <c r="S303" s="263"/>
      <c r="T303" s="260"/>
      <c r="U303" s="260"/>
      <c r="V303" s="262"/>
      <c r="W303" s="263"/>
      <c r="X303" s="263"/>
      <c r="Y303" s="263"/>
      <c r="Z303" s="263"/>
      <c r="AA303" s="260"/>
      <c r="AB303" s="260"/>
      <c r="AC303" s="260"/>
    </row>
    <row r="304" spans="1:29" ht="13">
      <c r="A304" s="260"/>
      <c r="B304" s="261"/>
      <c r="C304" s="260"/>
      <c r="D304" s="260"/>
      <c r="E304" s="260"/>
      <c r="F304" s="262"/>
      <c r="G304" s="261"/>
      <c r="H304" s="261"/>
      <c r="I304" s="263"/>
      <c r="J304" s="263"/>
      <c r="K304" s="260"/>
      <c r="L304" s="260"/>
      <c r="M304" s="262"/>
      <c r="N304" s="260"/>
      <c r="O304" s="263"/>
      <c r="P304" s="260"/>
      <c r="Q304" s="260"/>
      <c r="R304" s="262"/>
      <c r="S304" s="263"/>
      <c r="T304" s="260"/>
      <c r="U304" s="260"/>
      <c r="V304" s="262"/>
      <c r="W304" s="263"/>
      <c r="X304" s="263"/>
      <c r="Y304" s="263"/>
      <c r="Z304" s="263"/>
      <c r="AA304" s="260"/>
      <c r="AB304" s="260"/>
      <c r="AC304" s="260"/>
    </row>
    <row r="305" spans="1:29" ht="13">
      <c r="A305" s="260"/>
      <c r="B305" s="261"/>
      <c r="C305" s="260"/>
      <c r="D305" s="260"/>
      <c r="E305" s="260"/>
      <c r="F305" s="262"/>
      <c r="G305" s="261"/>
      <c r="H305" s="261"/>
      <c r="I305" s="263"/>
      <c r="J305" s="263"/>
      <c r="K305" s="260"/>
      <c r="L305" s="260"/>
      <c r="M305" s="262"/>
      <c r="N305" s="260"/>
      <c r="O305" s="263"/>
      <c r="P305" s="260"/>
      <c r="Q305" s="260"/>
      <c r="R305" s="262"/>
      <c r="S305" s="263"/>
      <c r="T305" s="260"/>
      <c r="U305" s="260"/>
      <c r="V305" s="262"/>
      <c r="W305" s="263"/>
      <c r="X305" s="263"/>
      <c r="Y305" s="263"/>
      <c r="Z305" s="263"/>
      <c r="AA305" s="260"/>
      <c r="AB305" s="260"/>
      <c r="AC305" s="260"/>
    </row>
    <row r="306" spans="1:29" ht="13">
      <c r="A306" s="260"/>
      <c r="B306" s="261"/>
      <c r="C306" s="260"/>
      <c r="D306" s="260"/>
      <c r="E306" s="260"/>
      <c r="F306" s="262"/>
      <c r="G306" s="261"/>
      <c r="H306" s="261"/>
      <c r="I306" s="263"/>
      <c r="J306" s="263"/>
      <c r="K306" s="260"/>
      <c r="L306" s="260"/>
      <c r="M306" s="262"/>
      <c r="N306" s="260"/>
      <c r="O306" s="263"/>
      <c r="P306" s="260"/>
      <c r="Q306" s="260"/>
      <c r="R306" s="262"/>
      <c r="S306" s="263"/>
      <c r="T306" s="260"/>
      <c r="U306" s="260"/>
      <c r="V306" s="262"/>
      <c r="W306" s="263"/>
      <c r="X306" s="263"/>
      <c r="Y306" s="263"/>
      <c r="Z306" s="263"/>
      <c r="AA306" s="260"/>
      <c r="AB306" s="260"/>
      <c r="AC306" s="260"/>
    </row>
    <row r="307" spans="1:29" ht="13">
      <c r="A307" s="260"/>
      <c r="B307" s="261"/>
      <c r="C307" s="260"/>
      <c r="D307" s="260"/>
      <c r="E307" s="260"/>
      <c r="F307" s="262"/>
      <c r="G307" s="261"/>
      <c r="H307" s="261"/>
      <c r="I307" s="263"/>
      <c r="J307" s="263"/>
      <c r="K307" s="260"/>
      <c r="L307" s="260"/>
      <c r="M307" s="262"/>
      <c r="N307" s="260"/>
      <c r="O307" s="263"/>
      <c r="P307" s="260"/>
      <c r="Q307" s="260"/>
      <c r="R307" s="262"/>
      <c r="S307" s="263"/>
      <c r="T307" s="260"/>
      <c r="U307" s="260"/>
      <c r="V307" s="262"/>
      <c r="W307" s="263"/>
      <c r="X307" s="263"/>
      <c r="Y307" s="263"/>
      <c r="Z307" s="263"/>
      <c r="AA307" s="260"/>
      <c r="AB307" s="260"/>
      <c r="AC307" s="260"/>
    </row>
    <row r="308" spans="1:29" ht="13">
      <c r="A308" s="260"/>
      <c r="B308" s="261"/>
      <c r="C308" s="260"/>
      <c r="D308" s="260"/>
      <c r="E308" s="260"/>
      <c r="F308" s="262"/>
      <c r="G308" s="261"/>
      <c r="H308" s="261"/>
      <c r="I308" s="263"/>
      <c r="J308" s="263"/>
      <c r="K308" s="260"/>
      <c r="L308" s="260"/>
      <c r="M308" s="262"/>
      <c r="N308" s="260"/>
      <c r="O308" s="263"/>
      <c r="P308" s="260"/>
      <c r="Q308" s="260"/>
      <c r="R308" s="262"/>
      <c r="S308" s="263"/>
      <c r="T308" s="260"/>
      <c r="U308" s="260"/>
      <c r="V308" s="262"/>
      <c r="W308" s="263"/>
      <c r="X308" s="263"/>
      <c r="Y308" s="263"/>
      <c r="Z308" s="263"/>
      <c r="AA308" s="260"/>
      <c r="AB308" s="260"/>
      <c r="AC308" s="260"/>
    </row>
    <row r="309" spans="1:29" ht="13">
      <c r="A309" s="260"/>
      <c r="B309" s="261"/>
      <c r="C309" s="260"/>
      <c r="D309" s="260"/>
      <c r="E309" s="260"/>
      <c r="F309" s="262"/>
      <c r="G309" s="261"/>
      <c r="H309" s="261"/>
      <c r="I309" s="263"/>
      <c r="J309" s="263"/>
      <c r="K309" s="260"/>
      <c r="L309" s="260"/>
      <c r="M309" s="262"/>
      <c r="N309" s="260"/>
      <c r="O309" s="263"/>
      <c r="P309" s="260"/>
      <c r="Q309" s="260"/>
      <c r="R309" s="262"/>
      <c r="S309" s="263"/>
      <c r="T309" s="260"/>
      <c r="U309" s="260"/>
      <c r="V309" s="262"/>
      <c r="W309" s="263"/>
      <c r="X309" s="263"/>
      <c r="Y309" s="263"/>
      <c r="Z309" s="263"/>
      <c r="AA309" s="260"/>
      <c r="AB309" s="260"/>
      <c r="AC309" s="260"/>
    </row>
    <row r="310" spans="1:29" ht="13">
      <c r="A310" s="260"/>
      <c r="B310" s="261"/>
      <c r="C310" s="260"/>
      <c r="D310" s="260"/>
      <c r="E310" s="260"/>
      <c r="F310" s="262"/>
      <c r="G310" s="261"/>
      <c r="H310" s="261"/>
      <c r="I310" s="263"/>
      <c r="J310" s="263"/>
      <c r="K310" s="260"/>
      <c r="L310" s="260"/>
      <c r="M310" s="262"/>
      <c r="N310" s="260"/>
      <c r="O310" s="263"/>
      <c r="P310" s="260"/>
      <c r="Q310" s="260"/>
      <c r="R310" s="262"/>
      <c r="S310" s="263"/>
      <c r="T310" s="260"/>
      <c r="U310" s="260"/>
      <c r="V310" s="262"/>
      <c r="W310" s="263"/>
      <c r="X310" s="263"/>
      <c r="Y310" s="263"/>
      <c r="Z310" s="263"/>
      <c r="AA310" s="260"/>
      <c r="AB310" s="260"/>
      <c r="AC310" s="260"/>
    </row>
    <row r="311" spans="1:29" ht="13">
      <c r="A311" s="260"/>
      <c r="B311" s="261"/>
      <c r="C311" s="260"/>
      <c r="D311" s="260"/>
      <c r="E311" s="260"/>
      <c r="F311" s="262"/>
      <c r="G311" s="261"/>
      <c r="H311" s="261"/>
      <c r="I311" s="263"/>
      <c r="J311" s="263"/>
      <c r="K311" s="260"/>
      <c r="L311" s="260"/>
      <c r="M311" s="262"/>
      <c r="N311" s="260"/>
      <c r="O311" s="263"/>
      <c r="P311" s="260"/>
      <c r="Q311" s="260"/>
      <c r="R311" s="262"/>
      <c r="S311" s="263"/>
      <c r="T311" s="260"/>
      <c r="U311" s="260"/>
      <c r="V311" s="262"/>
      <c r="W311" s="263"/>
      <c r="X311" s="263"/>
      <c r="Y311" s="263"/>
      <c r="Z311" s="263"/>
      <c r="AA311" s="260"/>
      <c r="AB311" s="260"/>
      <c r="AC311" s="260"/>
    </row>
    <row r="312" spans="1:29" ht="13">
      <c r="A312" s="260"/>
      <c r="B312" s="261"/>
      <c r="C312" s="260"/>
      <c r="D312" s="260"/>
      <c r="E312" s="260"/>
      <c r="F312" s="262"/>
      <c r="G312" s="261"/>
      <c r="H312" s="261"/>
      <c r="I312" s="263"/>
      <c r="J312" s="263"/>
      <c r="K312" s="260"/>
      <c r="L312" s="260"/>
      <c r="M312" s="262"/>
      <c r="N312" s="260"/>
      <c r="O312" s="263"/>
      <c r="P312" s="260"/>
      <c r="Q312" s="260"/>
      <c r="R312" s="262"/>
      <c r="S312" s="263"/>
      <c r="T312" s="260"/>
      <c r="U312" s="260"/>
      <c r="V312" s="262"/>
      <c r="W312" s="263"/>
      <c r="X312" s="263"/>
      <c r="Y312" s="263"/>
      <c r="Z312" s="263"/>
      <c r="AA312" s="260"/>
      <c r="AB312" s="260"/>
      <c r="AC312" s="260"/>
    </row>
    <row r="313" spans="1:29" ht="13">
      <c r="A313" s="260"/>
      <c r="B313" s="261"/>
      <c r="C313" s="260"/>
      <c r="D313" s="260"/>
      <c r="E313" s="260"/>
      <c r="F313" s="262"/>
      <c r="G313" s="261"/>
      <c r="H313" s="261"/>
      <c r="I313" s="263"/>
      <c r="J313" s="263"/>
      <c r="K313" s="260"/>
      <c r="L313" s="260"/>
      <c r="M313" s="262"/>
      <c r="N313" s="260"/>
      <c r="O313" s="263"/>
      <c r="P313" s="260"/>
      <c r="Q313" s="260"/>
      <c r="R313" s="262"/>
      <c r="S313" s="263"/>
      <c r="T313" s="260"/>
      <c r="U313" s="260"/>
      <c r="V313" s="262"/>
      <c r="W313" s="263"/>
      <c r="X313" s="263"/>
      <c r="Y313" s="263"/>
      <c r="Z313" s="263"/>
      <c r="AA313" s="260"/>
      <c r="AB313" s="260"/>
      <c r="AC313" s="260"/>
    </row>
    <row r="314" spans="1:29" ht="13">
      <c r="A314" s="260"/>
      <c r="B314" s="261"/>
      <c r="C314" s="260"/>
      <c r="D314" s="260"/>
      <c r="E314" s="260"/>
      <c r="F314" s="262"/>
      <c r="G314" s="261"/>
      <c r="H314" s="261"/>
      <c r="I314" s="263"/>
      <c r="J314" s="263"/>
      <c r="K314" s="260"/>
      <c r="L314" s="260"/>
      <c r="M314" s="262"/>
      <c r="N314" s="260"/>
      <c r="O314" s="263"/>
      <c r="P314" s="260"/>
      <c r="Q314" s="260"/>
      <c r="R314" s="262"/>
      <c r="S314" s="263"/>
      <c r="T314" s="260"/>
      <c r="U314" s="260"/>
      <c r="V314" s="262"/>
      <c r="W314" s="263"/>
      <c r="X314" s="263"/>
      <c r="Y314" s="263"/>
      <c r="Z314" s="263"/>
      <c r="AA314" s="260"/>
      <c r="AB314" s="260"/>
      <c r="AC314" s="260"/>
    </row>
    <row r="315" spans="1:29" ht="13">
      <c r="A315" s="260"/>
      <c r="B315" s="261"/>
      <c r="C315" s="260"/>
      <c r="D315" s="260"/>
      <c r="E315" s="260"/>
      <c r="F315" s="262"/>
      <c r="G315" s="261"/>
      <c r="H315" s="261"/>
      <c r="I315" s="263"/>
      <c r="J315" s="263"/>
      <c r="K315" s="260"/>
      <c r="L315" s="260"/>
      <c r="M315" s="262"/>
      <c r="N315" s="260"/>
      <c r="O315" s="263"/>
      <c r="P315" s="260"/>
      <c r="Q315" s="260"/>
      <c r="R315" s="262"/>
      <c r="S315" s="263"/>
      <c r="T315" s="260"/>
      <c r="U315" s="260"/>
      <c r="V315" s="262"/>
      <c r="W315" s="263"/>
      <c r="X315" s="263"/>
      <c r="Y315" s="263"/>
      <c r="Z315" s="263"/>
      <c r="AA315" s="260"/>
      <c r="AB315" s="260"/>
      <c r="AC315" s="260"/>
    </row>
    <row r="316" spans="1:29" ht="13">
      <c r="A316" s="260"/>
      <c r="B316" s="261"/>
      <c r="C316" s="260"/>
      <c r="D316" s="260"/>
      <c r="E316" s="260"/>
      <c r="F316" s="262"/>
      <c r="G316" s="261"/>
      <c r="H316" s="261"/>
      <c r="I316" s="263"/>
      <c r="J316" s="263"/>
      <c r="K316" s="260"/>
      <c r="L316" s="260"/>
      <c r="M316" s="262"/>
      <c r="N316" s="260"/>
      <c r="O316" s="263"/>
      <c r="P316" s="260"/>
      <c r="Q316" s="260"/>
      <c r="R316" s="262"/>
      <c r="S316" s="263"/>
      <c r="T316" s="260"/>
      <c r="U316" s="260"/>
      <c r="V316" s="262"/>
      <c r="W316" s="263"/>
      <c r="X316" s="263"/>
      <c r="Y316" s="263"/>
      <c r="Z316" s="263"/>
      <c r="AA316" s="260"/>
      <c r="AB316" s="260"/>
      <c r="AC316" s="260"/>
    </row>
    <row r="317" spans="1:29" ht="13">
      <c r="A317" s="260"/>
      <c r="B317" s="261"/>
      <c r="C317" s="260"/>
      <c r="D317" s="260"/>
      <c r="E317" s="260"/>
      <c r="F317" s="262"/>
      <c r="G317" s="261"/>
      <c r="H317" s="261"/>
      <c r="I317" s="263"/>
      <c r="J317" s="263"/>
      <c r="K317" s="260"/>
      <c r="L317" s="260"/>
      <c r="M317" s="262"/>
      <c r="N317" s="260"/>
      <c r="O317" s="263"/>
      <c r="P317" s="260"/>
      <c r="Q317" s="260"/>
      <c r="R317" s="262"/>
      <c r="S317" s="263"/>
      <c r="T317" s="260"/>
      <c r="U317" s="260"/>
      <c r="V317" s="262"/>
      <c r="W317" s="263"/>
      <c r="X317" s="263"/>
      <c r="Y317" s="263"/>
      <c r="Z317" s="263"/>
      <c r="AA317" s="260"/>
      <c r="AB317" s="260"/>
      <c r="AC317" s="260"/>
    </row>
    <row r="318" spans="1:29" ht="13">
      <c r="A318" s="260"/>
      <c r="B318" s="261"/>
      <c r="C318" s="260"/>
      <c r="D318" s="260"/>
      <c r="E318" s="260"/>
      <c r="F318" s="262"/>
      <c r="G318" s="261"/>
      <c r="H318" s="261"/>
      <c r="I318" s="263"/>
      <c r="J318" s="263"/>
      <c r="K318" s="260"/>
      <c r="L318" s="260"/>
      <c r="M318" s="262"/>
      <c r="N318" s="260"/>
      <c r="O318" s="263"/>
      <c r="P318" s="260"/>
      <c r="Q318" s="260"/>
      <c r="R318" s="262"/>
      <c r="S318" s="263"/>
      <c r="T318" s="260"/>
      <c r="U318" s="260"/>
      <c r="V318" s="262"/>
      <c r="W318" s="263"/>
      <c r="X318" s="263"/>
      <c r="Y318" s="263"/>
      <c r="Z318" s="263"/>
      <c r="AA318" s="260"/>
      <c r="AB318" s="260"/>
      <c r="AC318" s="260"/>
    </row>
    <row r="319" spans="1:29" ht="13">
      <c r="A319" s="260"/>
      <c r="B319" s="261"/>
      <c r="C319" s="260"/>
      <c r="D319" s="260"/>
      <c r="E319" s="260"/>
      <c r="F319" s="262"/>
      <c r="G319" s="261"/>
      <c r="H319" s="261"/>
      <c r="I319" s="263"/>
      <c r="J319" s="263"/>
      <c r="K319" s="260"/>
      <c r="L319" s="260"/>
      <c r="M319" s="262"/>
      <c r="N319" s="260"/>
      <c r="O319" s="263"/>
      <c r="P319" s="260"/>
      <c r="Q319" s="260"/>
      <c r="R319" s="262"/>
      <c r="S319" s="263"/>
      <c r="T319" s="260"/>
      <c r="U319" s="260"/>
      <c r="V319" s="262"/>
      <c r="W319" s="263"/>
      <c r="X319" s="263"/>
      <c r="Y319" s="263"/>
      <c r="Z319" s="263"/>
      <c r="AA319" s="260"/>
      <c r="AB319" s="260"/>
      <c r="AC319" s="260"/>
    </row>
    <row r="320" spans="1:29" ht="13">
      <c r="A320" s="260"/>
      <c r="B320" s="261"/>
      <c r="C320" s="260"/>
      <c r="D320" s="260"/>
      <c r="E320" s="260"/>
      <c r="F320" s="262"/>
      <c r="G320" s="261"/>
      <c r="H320" s="261"/>
      <c r="I320" s="263"/>
      <c r="J320" s="263"/>
      <c r="K320" s="260"/>
      <c r="L320" s="260"/>
      <c r="M320" s="262"/>
      <c r="N320" s="260"/>
      <c r="O320" s="263"/>
      <c r="P320" s="260"/>
      <c r="Q320" s="260"/>
      <c r="R320" s="262"/>
      <c r="S320" s="263"/>
      <c r="T320" s="260"/>
      <c r="U320" s="260"/>
      <c r="V320" s="262"/>
      <c r="W320" s="263"/>
      <c r="X320" s="263"/>
      <c r="Y320" s="263"/>
      <c r="Z320" s="263"/>
      <c r="AA320" s="260"/>
      <c r="AB320" s="260"/>
      <c r="AC320" s="260"/>
    </row>
    <row r="321" spans="1:29" ht="13">
      <c r="A321" s="260"/>
      <c r="B321" s="261"/>
      <c r="C321" s="260"/>
      <c r="D321" s="260"/>
      <c r="E321" s="260"/>
      <c r="F321" s="262"/>
      <c r="G321" s="261"/>
      <c r="H321" s="261"/>
      <c r="I321" s="263"/>
      <c r="J321" s="263"/>
      <c r="K321" s="260"/>
      <c r="L321" s="260"/>
      <c r="M321" s="262"/>
      <c r="N321" s="260"/>
      <c r="O321" s="263"/>
      <c r="P321" s="260"/>
      <c r="Q321" s="260"/>
      <c r="R321" s="262"/>
      <c r="S321" s="263"/>
      <c r="T321" s="260"/>
      <c r="U321" s="260"/>
      <c r="V321" s="262"/>
      <c r="W321" s="263"/>
      <c r="X321" s="263"/>
      <c r="Y321" s="263"/>
      <c r="Z321" s="263"/>
      <c r="AA321" s="260"/>
      <c r="AB321" s="260"/>
      <c r="AC321" s="260"/>
    </row>
    <row r="322" spans="1:29" ht="13">
      <c r="A322" s="260"/>
      <c r="B322" s="261"/>
      <c r="C322" s="260"/>
      <c r="D322" s="260"/>
      <c r="E322" s="260"/>
      <c r="F322" s="262"/>
      <c r="G322" s="261"/>
      <c r="H322" s="261"/>
      <c r="I322" s="263"/>
      <c r="J322" s="263"/>
      <c r="K322" s="260"/>
      <c r="L322" s="260"/>
      <c r="M322" s="262"/>
      <c r="N322" s="260"/>
      <c r="O322" s="263"/>
      <c r="P322" s="260"/>
      <c r="Q322" s="260"/>
      <c r="R322" s="262"/>
      <c r="S322" s="263"/>
      <c r="T322" s="260"/>
      <c r="U322" s="260"/>
      <c r="V322" s="262"/>
      <c r="W322" s="263"/>
      <c r="X322" s="263"/>
      <c r="Y322" s="263"/>
      <c r="Z322" s="263"/>
      <c r="AA322" s="260"/>
      <c r="AB322" s="260"/>
      <c r="AC322" s="260"/>
    </row>
    <row r="323" spans="1:29" ht="13">
      <c r="A323" s="260"/>
      <c r="B323" s="261"/>
      <c r="C323" s="260"/>
      <c r="D323" s="260"/>
      <c r="E323" s="260"/>
      <c r="F323" s="262"/>
      <c r="G323" s="261"/>
      <c r="H323" s="261"/>
      <c r="I323" s="263"/>
      <c r="J323" s="263"/>
      <c r="K323" s="260"/>
      <c r="L323" s="260"/>
      <c r="M323" s="262"/>
      <c r="N323" s="260"/>
      <c r="O323" s="263"/>
      <c r="P323" s="260"/>
      <c r="Q323" s="260"/>
      <c r="R323" s="262"/>
      <c r="S323" s="263"/>
      <c r="T323" s="260"/>
      <c r="U323" s="260"/>
      <c r="V323" s="262"/>
      <c r="W323" s="263"/>
      <c r="X323" s="263"/>
      <c r="Y323" s="263"/>
      <c r="Z323" s="263"/>
      <c r="AA323" s="260"/>
      <c r="AB323" s="260"/>
      <c r="AC323" s="260"/>
    </row>
    <row r="324" spans="1:29" ht="13">
      <c r="A324" s="260"/>
      <c r="B324" s="261"/>
      <c r="C324" s="260"/>
      <c r="D324" s="260"/>
      <c r="E324" s="260"/>
      <c r="F324" s="262"/>
      <c r="G324" s="261"/>
      <c r="H324" s="261"/>
      <c r="I324" s="263"/>
      <c r="J324" s="263"/>
      <c r="K324" s="260"/>
      <c r="L324" s="260"/>
      <c r="M324" s="262"/>
      <c r="N324" s="260"/>
      <c r="O324" s="263"/>
      <c r="P324" s="260"/>
      <c r="Q324" s="260"/>
      <c r="R324" s="262"/>
      <c r="S324" s="263"/>
      <c r="T324" s="260"/>
      <c r="U324" s="260"/>
      <c r="V324" s="262"/>
      <c r="W324" s="263"/>
      <c r="X324" s="263"/>
      <c r="Y324" s="263"/>
      <c r="Z324" s="263"/>
      <c r="AA324" s="260"/>
      <c r="AB324" s="260"/>
      <c r="AC324" s="260"/>
    </row>
    <row r="325" spans="1:29" ht="13">
      <c r="A325" s="260"/>
      <c r="B325" s="261"/>
      <c r="C325" s="260"/>
      <c r="D325" s="260"/>
      <c r="E325" s="260"/>
      <c r="F325" s="262"/>
      <c r="G325" s="261"/>
      <c r="H325" s="261"/>
      <c r="I325" s="263"/>
      <c r="J325" s="263"/>
      <c r="K325" s="260"/>
      <c r="L325" s="260"/>
      <c r="M325" s="262"/>
      <c r="N325" s="260"/>
      <c r="O325" s="263"/>
      <c r="P325" s="260"/>
      <c r="Q325" s="260"/>
      <c r="R325" s="262"/>
      <c r="S325" s="263"/>
      <c r="T325" s="260"/>
      <c r="U325" s="260"/>
      <c r="V325" s="262"/>
      <c r="W325" s="263"/>
      <c r="X325" s="263"/>
      <c r="Y325" s="263"/>
      <c r="Z325" s="263"/>
      <c r="AA325" s="260"/>
      <c r="AB325" s="260"/>
      <c r="AC325" s="260"/>
    </row>
    <row r="326" spans="1:29" ht="13">
      <c r="A326" s="260"/>
      <c r="B326" s="261"/>
      <c r="C326" s="260"/>
      <c r="D326" s="260"/>
      <c r="E326" s="260"/>
      <c r="F326" s="262"/>
      <c r="G326" s="261"/>
      <c r="H326" s="261"/>
      <c r="I326" s="263"/>
      <c r="J326" s="263"/>
      <c r="K326" s="260"/>
      <c r="L326" s="260"/>
      <c r="M326" s="262"/>
      <c r="N326" s="260"/>
      <c r="O326" s="263"/>
      <c r="P326" s="260"/>
      <c r="Q326" s="260"/>
      <c r="R326" s="262"/>
      <c r="S326" s="263"/>
      <c r="T326" s="260"/>
      <c r="U326" s="260"/>
      <c r="V326" s="262"/>
      <c r="W326" s="263"/>
      <c r="X326" s="263"/>
      <c r="Y326" s="263"/>
      <c r="Z326" s="263"/>
      <c r="AA326" s="260"/>
      <c r="AB326" s="260"/>
      <c r="AC326" s="260"/>
    </row>
    <row r="327" spans="1:29" ht="13">
      <c r="A327" s="260"/>
      <c r="B327" s="261"/>
      <c r="C327" s="260"/>
      <c r="D327" s="260"/>
      <c r="E327" s="260"/>
      <c r="F327" s="262"/>
      <c r="G327" s="261"/>
      <c r="H327" s="261"/>
      <c r="I327" s="263"/>
      <c r="J327" s="263"/>
      <c r="K327" s="260"/>
      <c r="L327" s="260"/>
      <c r="M327" s="262"/>
      <c r="N327" s="260"/>
      <c r="O327" s="263"/>
      <c r="P327" s="260"/>
      <c r="Q327" s="260"/>
      <c r="R327" s="262"/>
      <c r="S327" s="263"/>
      <c r="T327" s="260"/>
      <c r="U327" s="260"/>
      <c r="V327" s="262"/>
      <c r="W327" s="263"/>
      <c r="X327" s="263"/>
      <c r="Y327" s="263"/>
      <c r="Z327" s="263"/>
      <c r="AA327" s="260"/>
      <c r="AB327" s="260"/>
      <c r="AC327" s="260"/>
    </row>
    <row r="328" spans="1:29" ht="13">
      <c r="A328" s="260"/>
      <c r="B328" s="261"/>
      <c r="C328" s="260"/>
      <c r="D328" s="260"/>
      <c r="E328" s="260"/>
      <c r="F328" s="262"/>
      <c r="G328" s="261"/>
      <c r="H328" s="261"/>
      <c r="I328" s="263"/>
      <c r="J328" s="263"/>
      <c r="K328" s="260"/>
      <c r="L328" s="260"/>
      <c r="M328" s="262"/>
      <c r="N328" s="260"/>
      <c r="O328" s="263"/>
      <c r="P328" s="260"/>
      <c r="Q328" s="260"/>
      <c r="R328" s="262"/>
      <c r="S328" s="263"/>
      <c r="T328" s="260"/>
      <c r="U328" s="260"/>
      <c r="V328" s="262"/>
      <c r="W328" s="263"/>
      <c r="X328" s="263"/>
      <c r="Y328" s="263"/>
      <c r="Z328" s="263"/>
      <c r="AA328" s="260"/>
      <c r="AB328" s="260"/>
      <c r="AC328" s="260"/>
    </row>
    <row r="329" spans="1:29" ht="13">
      <c r="A329" s="260"/>
      <c r="B329" s="261"/>
      <c r="C329" s="260"/>
      <c r="D329" s="260"/>
      <c r="E329" s="260"/>
      <c r="F329" s="262"/>
      <c r="G329" s="261"/>
      <c r="H329" s="261"/>
      <c r="I329" s="263"/>
      <c r="J329" s="263"/>
      <c r="K329" s="260"/>
      <c r="L329" s="260"/>
      <c r="M329" s="262"/>
      <c r="N329" s="260"/>
      <c r="O329" s="263"/>
      <c r="P329" s="260"/>
      <c r="Q329" s="260"/>
      <c r="R329" s="262"/>
      <c r="S329" s="263"/>
      <c r="T329" s="260"/>
      <c r="U329" s="260"/>
      <c r="V329" s="262"/>
      <c r="W329" s="263"/>
      <c r="X329" s="263"/>
      <c r="Y329" s="263"/>
      <c r="Z329" s="263"/>
      <c r="AA329" s="260"/>
      <c r="AB329" s="260"/>
      <c r="AC329" s="260"/>
    </row>
    <row r="330" spans="1:29" ht="13">
      <c r="A330" s="260"/>
      <c r="B330" s="261"/>
      <c r="C330" s="260"/>
      <c r="D330" s="260"/>
      <c r="E330" s="260"/>
      <c r="F330" s="262"/>
      <c r="G330" s="261"/>
      <c r="H330" s="261"/>
      <c r="I330" s="263"/>
      <c r="J330" s="263"/>
      <c r="K330" s="260"/>
      <c r="L330" s="260"/>
      <c r="M330" s="262"/>
      <c r="N330" s="260"/>
      <c r="O330" s="263"/>
      <c r="P330" s="260"/>
      <c r="Q330" s="260"/>
      <c r="R330" s="262"/>
      <c r="S330" s="263"/>
      <c r="T330" s="260"/>
      <c r="U330" s="260"/>
      <c r="V330" s="262"/>
      <c r="W330" s="263"/>
      <c r="X330" s="263"/>
      <c r="Y330" s="263"/>
      <c r="Z330" s="263"/>
      <c r="AA330" s="260"/>
      <c r="AB330" s="260"/>
      <c r="AC330" s="260"/>
    </row>
    <row r="331" spans="1:29" ht="13">
      <c r="A331" s="260"/>
      <c r="B331" s="261"/>
      <c r="C331" s="260"/>
      <c r="D331" s="260"/>
      <c r="E331" s="260"/>
      <c r="F331" s="262"/>
      <c r="G331" s="261"/>
      <c r="H331" s="261"/>
      <c r="I331" s="263"/>
      <c r="J331" s="263"/>
      <c r="K331" s="260"/>
      <c r="L331" s="260"/>
      <c r="M331" s="262"/>
      <c r="N331" s="260"/>
      <c r="O331" s="263"/>
      <c r="P331" s="260"/>
      <c r="Q331" s="260"/>
      <c r="R331" s="262"/>
      <c r="S331" s="263"/>
      <c r="T331" s="260"/>
      <c r="U331" s="260"/>
      <c r="V331" s="262"/>
      <c r="W331" s="263"/>
      <c r="X331" s="263"/>
      <c r="Y331" s="263"/>
      <c r="Z331" s="263"/>
      <c r="AA331" s="260"/>
      <c r="AB331" s="260"/>
      <c r="AC331" s="260"/>
    </row>
    <row r="332" spans="1:29" ht="13">
      <c r="A332" s="260"/>
      <c r="B332" s="261"/>
      <c r="C332" s="260"/>
      <c r="D332" s="260"/>
      <c r="E332" s="260"/>
      <c r="F332" s="262"/>
      <c r="G332" s="261"/>
      <c r="H332" s="261"/>
      <c r="I332" s="263"/>
      <c r="J332" s="263"/>
      <c r="K332" s="260"/>
      <c r="L332" s="260"/>
      <c r="M332" s="262"/>
      <c r="N332" s="260"/>
      <c r="O332" s="263"/>
      <c r="P332" s="260"/>
      <c r="Q332" s="260"/>
      <c r="R332" s="262"/>
      <c r="S332" s="263"/>
      <c r="T332" s="260"/>
      <c r="U332" s="260"/>
      <c r="V332" s="262"/>
      <c r="W332" s="263"/>
      <c r="X332" s="263"/>
      <c r="Y332" s="263"/>
      <c r="Z332" s="263"/>
      <c r="AA332" s="260"/>
      <c r="AB332" s="260"/>
      <c r="AC332" s="260"/>
    </row>
    <row r="333" spans="1:29" ht="13">
      <c r="A333" s="260"/>
      <c r="B333" s="261"/>
      <c r="C333" s="260"/>
      <c r="D333" s="260"/>
      <c r="E333" s="260"/>
      <c r="F333" s="262"/>
      <c r="G333" s="261"/>
      <c r="H333" s="261"/>
      <c r="I333" s="263"/>
      <c r="J333" s="263"/>
      <c r="K333" s="260"/>
      <c r="L333" s="260"/>
      <c r="M333" s="262"/>
      <c r="N333" s="260"/>
      <c r="O333" s="263"/>
      <c r="P333" s="260"/>
      <c r="Q333" s="260"/>
      <c r="R333" s="262"/>
      <c r="S333" s="263"/>
      <c r="T333" s="260"/>
      <c r="U333" s="260"/>
      <c r="V333" s="262"/>
      <c r="W333" s="263"/>
      <c r="X333" s="263"/>
      <c r="Y333" s="263"/>
      <c r="Z333" s="263"/>
      <c r="AA333" s="260"/>
      <c r="AB333" s="260"/>
      <c r="AC333" s="260"/>
    </row>
    <row r="334" spans="1:29" ht="13">
      <c r="A334" s="260"/>
      <c r="B334" s="261"/>
      <c r="C334" s="260"/>
      <c r="D334" s="260"/>
      <c r="E334" s="260"/>
      <c r="F334" s="262"/>
      <c r="G334" s="261"/>
      <c r="H334" s="261"/>
      <c r="I334" s="263"/>
      <c r="J334" s="263"/>
      <c r="K334" s="260"/>
      <c r="L334" s="260"/>
      <c r="M334" s="262"/>
      <c r="N334" s="260"/>
      <c r="O334" s="263"/>
      <c r="P334" s="260"/>
      <c r="Q334" s="260"/>
      <c r="R334" s="262"/>
      <c r="S334" s="263"/>
      <c r="T334" s="260"/>
      <c r="U334" s="260"/>
      <c r="V334" s="262"/>
      <c r="W334" s="263"/>
      <c r="X334" s="263"/>
      <c r="Y334" s="263"/>
      <c r="Z334" s="263"/>
      <c r="AA334" s="260"/>
      <c r="AB334" s="260"/>
      <c r="AC334" s="260"/>
    </row>
    <row r="335" spans="1:29" ht="13">
      <c r="A335" s="260"/>
      <c r="B335" s="261"/>
      <c r="C335" s="260"/>
      <c r="D335" s="260"/>
      <c r="E335" s="260"/>
      <c r="F335" s="262"/>
      <c r="G335" s="261"/>
      <c r="H335" s="261"/>
      <c r="I335" s="263"/>
      <c r="J335" s="263"/>
      <c r="K335" s="260"/>
      <c r="L335" s="260"/>
      <c r="M335" s="262"/>
      <c r="N335" s="260"/>
      <c r="O335" s="263"/>
      <c r="P335" s="260"/>
      <c r="Q335" s="260"/>
      <c r="R335" s="262"/>
      <c r="S335" s="263"/>
      <c r="T335" s="260"/>
      <c r="U335" s="260"/>
      <c r="V335" s="262"/>
      <c r="W335" s="263"/>
      <c r="X335" s="263"/>
      <c r="Y335" s="263"/>
      <c r="Z335" s="263"/>
      <c r="AA335" s="260"/>
      <c r="AB335" s="260"/>
      <c r="AC335" s="260"/>
    </row>
    <row r="336" spans="1:29" ht="13">
      <c r="A336" s="260"/>
      <c r="B336" s="261"/>
      <c r="C336" s="260"/>
      <c r="D336" s="260"/>
      <c r="E336" s="260"/>
      <c r="F336" s="262"/>
      <c r="G336" s="261"/>
      <c r="H336" s="261"/>
      <c r="I336" s="263"/>
      <c r="J336" s="263"/>
      <c r="K336" s="260"/>
      <c r="L336" s="260"/>
      <c r="M336" s="262"/>
      <c r="N336" s="260"/>
      <c r="O336" s="263"/>
      <c r="P336" s="260"/>
      <c r="Q336" s="260"/>
      <c r="R336" s="262"/>
      <c r="S336" s="263"/>
      <c r="T336" s="260"/>
      <c r="U336" s="260"/>
      <c r="V336" s="262"/>
      <c r="W336" s="263"/>
      <c r="X336" s="263"/>
      <c r="Y336" s="263"/>
      <c r="Z336" s="263"/>
      <c r="AA336" s="260"/>
      <c r="AB336" s="260"/>
      <c r="AC336" s="260"/>
    </row>
    <row r="337" spans="1:29" ht="13">
      <c r="A337" s="260"/>
      <c r="B337" s="261"/>
      <c r="C337" s="260"/>
      <c r="D337" s="260"/>
      <c r="E337" s="260"/>
      <c r="F337" s="262"/>
      <c r="G337" s="261"/>
      <c r="H337" s="261"/>
      <c r="I337" s="263"/>
      <c r="J337" s="263"/>
      <c r="K337" s="260"/>
      <c r="L337" s="260"/>
      <c r="M337" s="262"/>
      <c r="N337" s="260"/>
      <c r="O337" s="263"/>
      <c r="P337" s="260"/>
      <c r="Q337" s="260"/>
      <c r="R337" s="262"/>
      <c r="S337" s="263"/>
      <c r="T337" s="260"/>
      <c r="U337" s="260"/>
      <c r="V337" s="262"/>
      <c r="W337" s="263"/>
      <c r="X337" s="263"/>
      <c r="Y337" s="263"/>
      <c r="Z337" s="263"/>
      <c r="AA337" s="260"/>
      <c r="AB337" s="260"/>
      <c r="AC337" s="260"/>
    </row>
    <row r="338" spans="1:29" ht="13">
      <c r="A338" s="260"/>
      <c r="B338" s="261"/>
      <c r="C338" s="260"/>
      <c r="D338" s="260"/>
      <c r="E338" s="260"/>
      <c r="F338" s="262"/>
      <c r="G338" s="261"/>
      <c r="H338" s="261"/>
      <c r="I338" s="263"/>
      <c r="J338" s="263"/>
      <c r="K338" s="260"/>
      <c r="L338" s="260"/>
      <c r="M338" s="262"/>
      <c r="N338" s="260"/>
      <c r="O338" s="263"/>
      <c r="P338" s="260"/>
      <c r="Q338" s="260"/>
      <c r="R338" s="262"/>
      <c r="S338" s="263"/>
      <c r="T338" s="260"/>
      <c r="U338" s="260"/>
      <c r="V338" s="262"/>
      <c r="W338" s="263"/>
      <c r="X338" s="263"/>
      <c r="Y338" s="263"/>
      <c r="Z338" s="263"/>
      <c r="AA338" s="260"/>
      <c r="AB338" s="260"/>
      <c r="AC338" s="260"/>
    </row>
    <row r="339" spans="1:29" ht="13">
      <c r="A339" s="260"/>
      <c r="B339" s="261"/>
      <c r="C339" s="260"/>
      <c r="D339" s="260"/>
      <c r="E339" s="260"/>
      <c r="F339" s="262"/>
      <c r="G339" s="261"/>
      <c r="H339" s="261"/>
      <c r="I339" s="263"/>
      <c r="J339" s="263"/>
      <c r="K339" s="260"/>
      <c r="L339" s="260"/>
      <c r="M339" s="262"/>
      <c r="N339" s="260"/>
      <c r="O339" s="263"/>
      <c r="P339" s="260"/>
      <c r="Q339" s="260"/>
      <c r="R339" s="262"/>
      <c r="S339" s="263"/>
      <c r="T339" s="260"/>
      <c r="U339" s="260"/>
      <c r="V339" s="262"/>
      <c r="W339" s="263"/>
      <c r="X339" s="263"/>
      <c r="Y339" s="263"/>
      <c r="Z339" s="263"/>
      <c r="AA339" s="260"/>
      <c r="AB339" s="260"/>
      <c r="AC339" s="260"/>
    </row>
    <row r="340" spans="1:29" ht="13">
      <c r="A340" s="260"/>
      <c r="B340" s="261"/>
      <c r="C340" s="260"/>
      <c r="D340" s="260"/>
      <c r="E340" s="260"/>
      <c r="F340" s="262"/>
      <c r="G340" s="261"/>
      <c r="H340" s="261"/>
      <c r="I340" s="263"/>
      <c r="J340" s="263"/>
      <c r="K340" s="260"/>
      <c r="L340" s="260"/>
      <c r="M340" s="262"/>
      <c r="N340" s="260"/>
      <c r="O340" s="263"/>
      <c r="P340" s="260"/>
      <c r="Q340" s="260"/>
      <c r="R340" s="262"/>
      <c r="S340" s="263"/>
      <c r="T340" s="260"/>
      <c r="U340" s="260"/>
      <c r="V340" s="262"/>
      <c r="W340" s="263"/>
      <c r="X340" s="263"/>
      <c r="Y340" s="263"/>
      <c r="Z340" s="263"/>
      <c r="AA340" s="260"/>
      <c r="AB340" s="260"/>
      <c r="AC340" s="260"/>
    </row>
    <row r="341" spans="1:29" ht="13">
      <c r="A341" s="260"/>
      <c r="B341" s="261"/>
      <c r="C341" s="260"/>
      <c r="D341" s="260"/>
      <c r="E341" s="260"/>
      <c r="F341" s="262"/>
      <c r="G341" s="261"/>
      <c r="H341" s="261"/>
      <c r="I341" s="263"/>
      <c r="J341" s="263"/>
      <c r="K341" s="260"/>
      <c r="L341" s="260"/>
      <c r="M341" s="262"/>
      <c r="N341" s="260"/>
      <c r="O341" s="263"/>
      <c r="P341" s="260"/>
      <c r="Q341" s="260"/>
      <c r="R341" s="262"/>
      <c r="S341" s="263"/>
      <c r="T341" s="260"/>
      <c r="U341" s="260"/>
      <c r="V341" s="262"/>
      <c r="W341" s="263"/>
      <c r="X341" s="263"/>
      <c r="Y341" s="263"/>
      <c r="Z341" s="263"/>
      <c r="AA341" s="260"/>
      <c r="AB341" s="260"/>
      <c r="AC341" s="260"/>
    </row>
    <row r="342" spans="1:29" ht="13">
      <c r="A342" s="260"/>
      <c r="B342" s="261"/>
      <c r="C342" s="260"/>
      <c r="D342" s="260"/>
      <c r="E342" s="260"/>
      <c r="F342" s="262"/>
      <c r="G342" s="261"/>
      <c r="H342" s="261"/>
      <c r="I342" s="263"/>
      <c r="J342" s="263"/>
      <c r="K342" s="260"/>
      <c r="L342" s="260"/>
      <c r="M342" s="262"/>
      <c r="N342" s="260"/>
      <c r="O342" s="263"/>
      <c r="P342" s="260"/>
      <c r="Q342" s="260"/>
      <c r="R342" s="262"/>
      <c r="S342" s="263"/>
      <c r="T342" s="260"/>
      <c r="U342" s="260"/>
      <c r="V342" s="262"/>
      <c r="W342" s="263"/>
      <c r="X342" s="263"/>
      <c r="Y342" s="263"/>
      <c r="Z342" s="263"/>
      <c r="AA342" s="260"/>
      <c r="AB342" s="260"/>
      <c r="AC342" s="260"/>
    </row>
    <row r="343" spans="1:29" ht="13">
      <c r="A343" s="260"/>
      <c r="B343" s="261"/>
      <c r="C343" s="260"/>
      <c r="D343" s="260"/>
      <c r="E343" s="260"/>
      <c r="F343" s="262"/>
      <c r="G343" s="261"/>
      <c r="H343" s="261"/>
      <c r="I343" s="263"/>
      <c r="J343" s="263"/>
      <c r="K343" s="260"/>
      <c r="L343" s="260"/>
      <c r="M343" s="262"/>
      <c r="N343" s="260"/>
      <c r="O343" s="263"/>
      <c r="P343" s="260"/>
      <c r="Q343" s="260"/>
      <c r="R343" s="262"/>
      <c r="S343" s="263"/>
      <c r="T343" s="260"/>
      <c r="U343" s="260"/>
      <c r="V343" s="262"/>
      <c r="W343" s="263"/>
      <c r="X343" s="263"/>
      <c r="Y343" s="263"/>
      <c r="Z343" s="263"/>
      <c r="AA343" s="260"/>
      <c r="AB343" s="260"/>
      <c r="AC343" s="260"/>
    </row>
    <row r="344" spans="1:29" ht="13">
      <c r="A344" s="260"/>
      <c r="B344" s="261"/>
      <c r="C344" s="260"/>
      <c r="D344" s="260"/>
      <c r="E344" s="260"/>
      <c r="F344" s="262"/>
      <c r="G344" s="261"/>
      <c r="H344" s="261"/>
      <c r="I344" s="263"/>
      <c r="J344" s="263"/>
      <c r="K344" s="260"/>
      <c r="L344" s="260"/>
      <c r="M344" s="262"/>
      <c r="N344" s="260"/>
      <c r="O344" s="263"/>
      <c r="P344" s="260"/>
      <c r="Q344" s="260"/>
      <c r="R344" s="262"/>
      <c r="S344" s="263"/>
      <c r="T344" s="260"/>
      <c r="U344" s="260"/>
      <c r="V344" s="262"/>
      <c r="W344" s="263"/>
      <c r="X344" s="263"/>
      <c r="Y344" s="263"/>
      <c r="Z344" s="263"/>
      <c r="AA344" s="260"/>
      <c r="AB344" s="260"/>
      <c r="AC344" s="260"/>
    </row>
    <row r="345" spans="1:29" ht="13">
      <c r="A345" s="260"/>
      <c r="B345" s="261"/>
      <c r="C345" s="260"/>
      <c r="D345" s="260"/>
      <c r="E345" s="260"/>
      <c r="F345" s="262"/>
      <c r="G345" s="261"/>
      <c r="H345" s="261"/>
      <c r="I345" s="263"/>
      <c r="J345" s="263"/>
      <c r="K345" s="260"/>
      <c r="L345" s="260"/>
      <c r="M345" s="262"/>
      <c r="N345" s="260"/>
      <c r="O345" s="263"/>
      <c r="P345" s="260"/>
      <c r="Q345" s="260"/>
      <c r="R345" s="262"/>
      <c r="S345" s="263"/>
      <c r="T345" s="260"/>
      <c r="U345" s="260"/>
      <c r="V345" s="262"/>
      <c r="W345" s="263"/>
      <c r="X345" s="263"/>
      <c r="Y345" s="263"/>
      <c r="Z345" s="263"/>
      <c r="AA345" s="260"/>
      <c r="AB345" s="260"/>
      <c r="AC345" s="260"/>
    </row>
    <row r="346" spans="1:29" ht="13">
      <c r="A346" s="260"/>
      <c r="B346" s="261"/>
      <c r="C346" s="260"/>
      <c r="D346" s="260"/>
      <c r="E346" s="260"/>
      <c r="F346" s="262"/>
      <c r="G346" s="261"/>
      <c r="H346" s="261"/>
      <c r="I346" s="263"/>
      <c r="J346" s="263"/>
      <c r="K346" s="260"/>
      <c r="L346" s="260"/>
      <c r="M346" s="262"/>
      <c r="N346" s="260"/>
      <c r="O346" s="263"/>
      <c r="P346" s="260"/>
      <c r="Q346" s="260"/>
      <c r="R346" s="262"/>
      <c r="S346" s="263"/>
      <c r="T346" s="260"/>
      <c r="U346" s="260"/>
      <c r="V346" s="262"/>
      <c r="W346" s="263"/>
      <c r="X346" s="263"/>
      <c r="Y346" s="263"/>
      <c r="Z346" s="263"/>
      <c r="AA346" s="260"/>
      <c r="AB346" s="260"/>
      <c r="AC346" s="260"/>
    </row>
    <row r="347" spans="1:29" ht="13">
      <c r="A347" s="260"/>
      <c r="B347" s="261"/>
      <c r="C347" s="260"/>
      <c r="D347" s="260"/>
      <c r="E347" s="260"/>
      <c r="F347" s="262"/>
      <c r="G347" s="261"/>
      <c r="H347" s="261"/>
      <c r="I347" s="263"/>
      <c r="J347" s="263"/>
      <c r="K347" s="260"/>
      <c r="L347" s="260"/>
      <c r="M347" s="262"/>
      <c r="N347" s="260"/>
      <c r="O347" s="263"/>
      <c r="P347" s="260"/>
      <c r="Q347" s="260"/>
      <c r="R347" s="262"/>
      <c r="S347" s="263"/>
      <c r="T347" s="260"/>
      <c r="U347" s="260"/>
      <c r="V347" s="262"/>
      <c r="W347" s="263"/>
      <c r="X347" s="263"/>
      <c r="Y347" s="263"/>
      <c r="Z347" s="263"/>
      <c r="AA347" s="260"/>
      <c r="AB347" s="260"/>
      <c r="AC347" s="260"/>
    </row>
    <row r="348" spans="1:29" ht="13">
      <c r="A348" s="260"/>
      <c r="B348" s="261"/>
      <c r="C348" s="260"/>
      <c r="D348" s="260"/>
      <c r="E348" s="260"/>
      <c r="F348" s="262"/>
      <c r="G348" s="261"/>
      <c r="H348" s="261"/>
      <c r="I348" s="263"/>
      <c r="J348" s="263"/>
      <c r="K348" s="260"/>
      <c r="L348" s="260"/>
      <c r="M348" s="262"/>
      <c r="N348" s="260"/>
      <c r="O348" s="263"/>
      <c r="P348" s="260"/>
      <c r="Q348" s="260"/>
      <c r="R348" s="262"/>
      <c r="S348" s="263"/>
      <c r="T348" s="260"/>
      <c r="U348" s="260"/>
      <c r="V348" s="262"/>
      <c r="W348" s="263"/>
      <c r="X348" s="263"/>
      <c r="Y348" s="263"/>
      <c r="Z348" s="263"/>
      <c r="AA348" s="260"/>
      <c r="AB348" s="260"/>
      <c r="AC348" s="260"/>
    </row>
    <row r="349" spans="1:29" ht="13">
      <c r="A349" s="260"/>
      <c r="B349" s="261"/>
      <c r="C349" s="260"/>
      <c r="D349" s="260"/>
      <c r="E349" s="260"/>
      <c r="F349" s="262"/>
      <c r="G349" s="261"/>
      <c r="H349" s="261"/>
      <c r="I349" s="263"/>
      <c r="J349" s="263"/>
      <c r="K349" s="260"/>
      <c r="L349" s="260"/>
      <c r="M349" s="262"/>
      <c r="N349" s="260"/>
      <c r="O349" s="263"/>
      <c r="P349" s="260"/>
      <c r="Q349" s="260"/>
      <c r="R349" s="262"/>
      <c r="S349" s="263"/>
      <c r="T349" s="260"/>
      <c r="U349" s="260"/>
      <c r="V349" s="262"/>
      <c r="W349" s="263"/>
      <c r="X349" s="263"/>
      <c r="Y349" s="263"/>
      <c r="Z349" s="263"/>
      <c r="AA349" s="260"/>
      <c r="AB349" s="260"/>
      <c r="AC349" s="260"/>
    </row>
    <row r="350" spans="1:29" ht="13">
      <c r="A350" s="260"/>
      <c r="B350" s="261"/>
      <c r="C350" s="260"/>
      <c r="D350" s="260"/>
      <c r="E350" s="260"/>
      <c r="F350" s="262"/>
      <c r="G350" s="261"/>
      <c r="H350" s="261"/>
      <c r="I350" s="263"/>
      <c r="J350" s="263"/>
      <c r="K350" s="260"/>
      <c r="L350" s="260"/>
      <c r="M350" s="262"/>
      <c r="N350" s="260"/>
      <c r="O350" s="263"/>
      <c r="P350" s="260"/>
      <c r="Q350" s="260"/>
      <c r="R350" s="262"/>
      <c r="S350" s="263"/>
      <c r="T350" s="260"/>
      <c r="U350" s="260"/>
      <c r="V350" s="262"/>
      <c r="W350" s="263"/>
      <c r="X350" s="263"/>
      <c r="Y350" s="263"/>
      <c r="Z350" s="263"/>
      <c r="AA350" s="260"/>
      <c r="AB350" s="260"/>
      <c r="AC350" s="260"/>
    </row>
    <row r="351" spans="1:29" ht="13">
      <c r="A351" s="260"/>
      <c r="B351" s="261"/>
      <c r="C351" s="260"/>
      <c r="D351" s="260"/>
      <c r="E351" s="260"/>
      <c r="F351" s="262"/>
      <c r="G351" s="261"/>
      <c r="H351" s="261"/>
      <c r="I351" s="263"/>
      <c r="J351" s="263"/>
      <c r="K351" s="260"/>
      <c r="L351" s="260"/>
      <c r="M351" s="262"/>
      <c r="N351" s="260"/>
      <c r="O351" s="263"/>
      <c r="P351" s="260"/>
      <c r="Q351" s="260"/>
      <c r="R351" s="262"/>
      <c r="S351" s="263"/>
      <c r="T351" s="260"/>
      <c r="U351" s="260"/>
      <c r="V351" s="262"/>
      <c r="W351" s="263"/>
      <c r="X351" s="263"/>
      <c r="Y351" s="263"/>
      <c r="Z351" s="263"/>
      <c r="AA351" s="260"/>
      <c r="AB351" s="260"/>
      <c r="AC351" s="260"/>
    </row>
    <row r="352" spans="1:29" ht="13">
      <c r="A352" s="260"/>
      <c r="B352" s="261"/>
      <c r="C352" s="260"/>
      <c r="D352" s="260"/>
      <c r="E352" s="260"/>
      <c r="F352" s="262"/>
      <c r="G352" s="261"/>
      <c r="H352" s="261"/>
      <c r="I352" s="263"/>
      <c r="J352" s="263"/>
      <c r="K352" s="260"/>
      <c r="L352" s="260"/>
      <c r="M352" s="262"/>
      <c r="N352" s="260"/>
      <c r="O352" s="263"/>
      <c r="P352" s="260"/>
      <c r="Q352" s="260"/>
      <c r="R352" s="262"/>
      <c r="S352" s="263"/>
      <c r="T352" s="260"/>
      <c r="U352" s="260"/>
      <c r="V352" s="262"/>
      <c r="W352" s="263"/>
      <c r="X352" s="263"/>
      <c r="Y352" s="263"/>
      <c r="Z352" s="263"/>
      <c r="AA352" s="260"/>
      <c r="AB352" s="260"/>
      <c r="AC352" s="260"/>
    </row>
    <row r="353" spans="1:29" ht="13">
      <c r="A353" s="260"/>
      <c r="B353" s="261"/>
      <c r="C353" s="260"/>
      <c r="D353" s="260"/>
      <c r="E353" s="260"/>
      <c r="F353" s="262"/>
      <c r="G353" s="261"/>
      <c r="H353" s="261"/>
      <c r="I353" s="263"/>
      <c r="J353" s="263"/>
      <c r="K353" s="260"/>
      <c r="L353" s="260"/>
      <c r="M353" s="262"/>
      <c r="N353" s="260"/>
      <c r="O353" s="263"/>
      <c r="P353" s="260"/>
      <c r="Q353" s="260"/>
      <c r="R353" s="262"/>
      <c r="S353" s="263"/>
      <c r="T353" s="260"/>
      <c r="U353" s="260"/>
      <c r="V353" s="262"/>
      <c r="W353" s="263"/>
      <c r="X353" s="263"/>
      <c r="Y353" s="263"/>
      <c r="Z353" s="263"/>
      <c r="AA353" s="260"/>
      <c r="AB353" s="260"/>
      <c r="AC353" s="260"/>
    </row>
    <row r="354" spans="1:29" ht="13">
      <c r="A354" s="260"/>
      <c r="B354" s="261"/>
      <c r="C354" s="260"/>
      <c r="D354" s="260"/>
      <c r="E354" s="260"/>
      <c r="F354" s="262"/>
      <c r="G354" s="261"/>
      <c r="H354" s="261"/>
      <c r="I354" s="263"/>
      <c r="J354" s="263"/>
      <c r="K354" s="260"/>
      <c r="L354" s="260"/>
      <c r="M354" s="262"/>
      <c r="N354" s="260"/>
      <c r="O354" s="263"/>
      <c r="P354" s="260"/>
      <c r="Q354" s="260"/>
      <c r="R354" s="262"/>
      <c r="S354" s="263"/>
      <c r="T354" s="260"/>
      <c r="U354" s="260"/>
      <c r="V354" s="262"/>
      <c r="W354" s="263"/>
      <c r="X354" s="263"/>
      <c r="Y354" s="263"/>
      <c r="Z354" s="263"/>
      <c r="AA354" s="260"/>
      <c r="AB354" s="260"/>
      <c r="AC354" s="260"/>
    </row>
    <row r="355" spans="1:29" ht="13">
      <c r="A355" s="260"/>
      <c r="B355" s="261"/>
      <c r="C355" s="260"/>
      <c r="D355" s="260"/>
      <c r="E355" s="260"/>
      <c r="F355" s="262"/>
      <c r="G355" s="261"/>
      <c r="H355" s="261"/>
      <c r="I355" s="263"/>
      <c r="J355" s="263"/>
      <c r="K355" s="260"/>
      <c r="L355" s="260"/>
      <c r="M355" s="262"/>
      <c r="N355" s="260"/>
      <c r="O355" s="263"/>
      <c r="P355" s="260"/>
      <c r="Q355" s="260"/>
      <c r="R355" s="262"/>
      <c r="S355" s="263"/>
      <c r="T355" s="260"/>
      <c r="U355" s="260"/>
      <c r="V355" s="262"/>
      <c r="W355" s="263"/>
      <c r="X355" s="263"/>
      <c r="Y355" s="263"/>
      <c r="Z355" s="263"/>
      <c r="AA355" s="260"/>
      <c r="AB355" s="260"/>
      <c r="AC355" s="260"/>
    </row>
    <row r="356" spans="1:29" ht="13">
      <c r="A356" s="260"/>
      <c r="B356" s="261"/>
      <c r="C356" s="260"/>
      <c r="D356" s="260"/>
      <c r="E356" s="260"/>
      <c r="F356" s="262"/>
      <c r="G356" s="261"/>
      <c r="H356" s="261"/>
      <c r="I356" s="263"/>
      <c r="J356" s="263"/>
      <c r="K356" s="260"/>
      <c r="L356" s="260"/>
      <c r="M356" s="262"/>
      <c r="N356" s="260"/>
      <c r="O356" s="263"/>
      <c r="P356" s="260"/>
      <c r="Q356" s="260"/>
      <c r="R356" s="262"/>
      <c r="S356" s="263"/>
      <c r="T356" s="260"/>
      <c r="U356" s="260"/>
      <c r="V356" s="262"/>
      <c r="W356" s="263"/>
      <c r="X356" s="263"/>
      <c r="Y356" s="263"/>
      <c r="Z356" s="263"/>
      <c r="AA356" s="260"/>
      <c r="AB356" s="260"/>
      <c r="AC356" s="260"/>
    </row>
    <row r="357" spans="1:29" ht="13">
      <c r="A357" s="260"/>
      <c r="B357" s="261"/>
      <c r="C357" s="260"/>
      <c r="D357" s="260"/>
      <c r="E357" s="260"/>
      <c r="F357" s="262"/>
      <c r="G357" s="261"/>
      <c r="H357" s="261"/>
      <c r="I357" s="263"/>
      <c r="J357" s="263"/>
      <c r="K357" s="260"/>
      <c r="L357" s="260"/>
      <c r="M357" s="262"/>
      <c r="N357" s="260"/>
      <c r="O357" s="263"/>
      <c r="P357" s="260"/>
      <c r="Q357" s="260"/>
      <c r="R357" s="262"/>
      <c r="S357" s="263"/>
      <c r="T357" s="260"/>
      <c r="U357" s="260"/>
      <c r="V357" s="262"/>
      <c r="W357" s="263"/>
      <c r="X357" s="263"/>
      <c r="Y357" s="263"/>
      <c r="Z357" s="263"/>
      <c r="AA357" s="260"/>
      <c r="AB357" s="260"/>
      <c r="AC357" s="260"/>
    </row>
    <row r="358" spans="1:29" ht="13">
      <c r="A358" s="260"/>
      <c r="B358" s="261"/>
      <c r="C358" s="260"/>
      <c r="D358" s="260"/>
      <c r="E358" s="260"/>
      <c r="F358" s="262"/>
      <c r="G358" s="261"/>
      <c r="H358" s="261"/>
      <c r="I358" s="263"/>
      <c r="J358" s="263"/>
      <c r="K358" s="260"/>
      <c r="L358" s="260"/>
      <c r="M358" s="262"/>
      <c r="N358" s="260"/>
      <c r="O358" s="263"/>
      <c r="P358" s="260"/>
      <c r="Q358" s="260"/>
      <c r="R358" s="262"/>
      <c r="S358" s="263"/>
      <c r="T358" s="260"/>
      <c r="U358" s="260"/>
      <c r="V358" s="262"/>
      <c r="W358" s="263"/>
      <c r="X358" s="263"/>
      <c r="Y358" s="263"/>
      <c r="Z358" s="263"/>
      <c r="AA358" s="260"/>
      <c r="AB358" s="260"/>
      <c r="AC358" s="260"/>
    </row>
    <row r="359" spans="1:29" ht="13">
      <c r="A359" s="260"/>
      <c r="B359" s="261"/>
      <c r="C359" s="260"/>
      <c r="D359" s="260"/>
      <c r="E359" s="260"/>
      <c r="F359" s="262"/>
      <c r="G359" s="261"/>
      <c r="H359" s="261"/>
      <c r="I359" s="263"/>
      <c r="J359" s="263"/>
      <c r="K359" s="260"/>
      <c r="L359" s="260"/>
      <c r="M359" s="262"/>
      <c r="N359" s="260"/>
      <c r="O359" s="263"/>
      <c r="P359" s="260"/>
      <c r="Q359" s="260"/>
      <c r="R359" s="262"/>
      <c r="S359" s="263"/>
      <c r="T359" s="260"/>
      <c r="U359" s="260"/>
      <c r="V359" s="262"/>
      <c r="W359" s="263"/>
      <c r="X359" s="263"/>
      <c r="Y359" s="263"/>
      <c r="Z359" s="263"/>
      <c r="AA359" s="260"/>
      <c r="AB359" s="260"/>
      <c r="AC359" s="260"/>
    </row>
    <row r="360" spans="1:29" ht="13">
      <c r="A360" s="260"/>
      <c r="B360" s="261"/>
      <c r="C360" s="260"/>
      <c r="D360" s="260"/>
      <c r="E360" s="260"/>
      <c r="F360" s="262"/>
      <c r="G360" s="261"/>
      <c r="H360" s="261"/>
      <c r="I360" s="263"/>
      <c r="J360" s="263"/>
      <c r="K360" s="260"/>
      <c r="L360" s="260"/>
      <c r="M360" s="262"/>
      <c r="N360" s="260"/>
      <c r="O360" s="263"/>
      <c r="P360" s="260"/>
      <c r="Q360" s="260"/>
      <c r="R360" s="262"/>
      <c r="S360" s="263"/>
      <c r="T360" s="260"/>
      <c r="U360" s="260"/>
      <c r="V360" s="262"/>
      <c r="W360" s="263"/>
      <c r="X360" s="263"/>
      <c r="Y360" s="263"/>
      <c r="Z360" s="263"/>
      <c r="AA360" s="260"/>
      <c r="AB360" s="260"/>
      <c r="AC360" s="260"/>
    </row>
    <row r="361" spans="1:29" ht="13">
      <c r="A361" s="260"/>
      <c r="B361" s="261"/>
      <c r="C361" s="260"/>
      <c r="D361" s="260"/>
      <c r="E361" s="260"/>
      <c r="F361" s="262"/>
      <c r="G361" s="261"/>
      <c r="H361" s="261"/>
      <c r="I361" s="263"/>
      <c r="J361" s="263"/>
      <c r="K361" s="260"/>
      <c r="L361" s="260"/>
      <c r="M361" s="262"/>
      <c r="N361" s="260"/>
      <c r="O361" s="263"/>
      <c r="P361" s="260"/>
      <c r="Q361" s="260"/>
      <c r="R361" s="262"/>
      <c r="S361" s="263"/>
      <c r="T361" s="260"/>
      <c r="U361" s="260"/>
      <c r="V361" s="262"/>
      <c r="W361" s="263"/>
      <c r="X361" s="263"/>
      <c r="Y361" s="263"/>
      <c r="Z361" s="263"/>
      <c r="AA361" s="260"/>
      <c r="AB361" s="260"/>
      <c r="AC361" s="260"/>
    </row>
    <row r="362" spans="1:29" ht="13">
      <c r="A362" s="260"/>
      <c r="B362" s="261"/>
      <c r="C362" s="260"/>
      <c r="D362" s="260"/>
      <c r="E362" s="260"/>
      <c r="F362" s="262"/>
      <c r="G362" s="261"/>
      <c r="H362" s="261"/>
      <c r="I362" s="263"/>
      <c r="J362" s="263"/>
      <c r="K362" s="260"/>
      <c r="L362" s="260"/>
      <c r="M362" s="262"/>
      <c r="N362" s="260"/>
      <c r="O362" s="263"/>
      <c r="P362" s="260"/>
      <c r="Q362" s="260"/>
      <c r="R362" s="262"/>
      <c r="S362" s="263"/>
      <c r="T362" s="260"/>
      <c r="U362" s="260"/>
      <c r="V362" s="262"/>
      <c r="W362" s="263"/>
      <c r="X362" s="263"/>
      <c r="Y362" s="263"/>
      <c r="Z362" s="263"/>
      <c r="AA362" s="260"/>
      <c r="AB362" s="260"/>
      <c r="AC362" s="260"/>
    </row>
    <row r="363" spans="1:29" ht="13">
      <c r="A363" s="260"/>
      <c r="B363" s="261"/>
      <c r="C363" s="260"/>
      <c r="D363" s="260"/>
      <c r="E363" s="260"/>
      <c r="F363" s="262"/>
      <c r="G363" s="261"/>
      <c r="H363" s="261"/>
      <c r="I363" s="263"/>
      <c r="J363" s="263"/>
      <c r="K363" s="260"/>
      <c r="L363" s="260"/>
      <c r="M363" s="262"/>
      <c r="N363" s="260"/>
      <c r="O363" s="263"/>
      <c r="P363" s="260"/>
      <c r="Q363" s="260"/>
      <c r="R363" s="262"/>
      <c r="S363" s="263"/>
      <c r="T363" s="260"/>
      <c r="U363" s="260"/>
      <c r="V363" s="262"/>
      <c r="W363" s="263"/>
      <c r="X363" s="263"/>
      <c r="Y363" s="263"/>
      <c r="Z363" s="263"/>
      <c r="AA363" s="260"/>
      <c r="AB363" s="260"/>
      <c r="AC363" s="260"/>
    </row>
    <row r="364" spans="1:29" ht="13">
      <c r="A364" s="260"/>
      <c r="B364" s="261"/>
      <c r="C364" s="260"/>
      <c r="D364" s="260"/>
      <c r="E364" s="260"/>
      <c r="F364" s="262"/>
      <c r="G364" s="261"/>
      <c r="H364" s="261"/>
      <c r="I364" s="263"/>
      <c r="J364" s="263"/>
      <c r="K364" s="260"/>
      <c r="L364" s="260"/>
      <c r="M364" s="262"/>
      <c r="N364" s="260"/>
      <c r="O364" s="263"/>
      <c r="P364" s="260"/>
      <c r="Q364" s="260"/>
      <c r="R364" s="262"/>
      <c r="S364" s="263"/>
      <c r="T364" s="260"/>
      <c r="U364" s="260"/>
      <c r="V364" s="262"/>
      <c r="W364" s="263"/>
      <c r="X364" s="263"/>
      <c r="Y364" s="263"/>
      <c r="Z364" s="263"/>
      <c r="AA364" s="260"/>
      <c r="AB364" s="260"/>
      <c r="AC364" s="260"/>
    </row>
    <row r="365" spans="1:29" ht="13">
      <c r="A365" s="260"/>
      <c r="B365" s="261"/>
      <c r="C365" s="260"/>
      <c r="D365" s="260"/>
      <c r="E365" s="260"/>
      <c r="F365" s="262"/>
      <c r="G365" s="261"/>
      <c r="H365" s="261"/>
      <c r="I365" s="263"/>
      <c r="J365" s="263"/>
      <c r="K365" s="260"/>
      <c r="L365" s="260"/>
      <c r="M365" s="262"/>
      <c r="N365" s="260"/>
      <c r="O365" s="263"/>
      <c r="P365" s="260"/>
      <c r="Q365" s="260"/>
      <c r="R365" s="262"/>
      <c r="S365" s="263"/>
      <c r="T365" s="260"/>
      <c r="U365" s="260"/>
      <c r="V365" s="262"/>
      <c r="W365" s="263"/>
      <c r="X365" s="263"/>
      <c r="Y365" s="263"/>
      <c r="Z365" s="263"/>
      <c r="AA365" s="260"/>
      <c r="AB365" s="260"/>
      <c r="AC365" s="260"/>
    </row>
    <row r="366" spans="1:29" ht="13">
      <c r="A366" s="260"/>
      <c r="B366" s="261"/>
      <c r="C366" s="260"/>
      <c r="D366" s="260"/>
      <c r="E366" s="260"/>
      <c r="F366" s="262"/>
      <c r="G366" s="261"/>
      <c r="H366" s="261"/>
      <c r="I366" s="263"/>
      <c r="J366" s="263"/>
      <c r="K366" s="260"/>
      <c r="L366" s="260"/>
      <c r="M366" s="262"/>
      <c r="N366" s="260"/>
      <c r="O366" s="263"/>
      <c r="P366" s="260"/>
      <c r="Q366" s="260"/>
      <c r="R366" s="262"/>
      <c r="S366" s="263"/>
      <c r="T366" s="260"/>
      <c r="U366" s="260"/>
      <c r="V366" s="262"/>
      <c r="W366" s="263"/>
      <c r="X366" s="263"/>
      <c r="Y366" s="263"/>
      <c r="Z366" s="263"/>
      <c r="AA366" s="260"/>
      <c r="AB366" s="260"/>
      <c r="AC366" s="260"/>
    </row>
    <row r="367" spans="1:29" ht="13">
      <c r="A367" s="260"/>
      <c r="B367" s="261"/>
      <c r="C367" s="260"/>
      <c r="D367" s="260"/>
      <c r="E367" s="260"/>
      <c r="F367" s="262"/>
      <c r="G367" s="261"/>
      <c r="H367" s="261"/>
      <c r="I367" s="263"/>
      <c r="J367" s="263"/>
      <c r="K367" s="260"/>
      <c r="L367" s="260"/>
      <c r="M367" s="262"/>
      <c r="N367" s="260"/>
      <c r="O367" s="263"/>
      <c r="P367" s="260"/>
      <c r="Q367" s="260"/>
      <c r="R367" s="262"/>
      <c r="S367" s="263"/>
      <c r="T367" s="260"/>
      <c r="U367" s="260"/>
      <c r="V367" s="262"/>
      <c r="W367" s="263"/>
      <c r="X367" s="263"/>
      <c r="Y367" s="263"/>
      <c r="Z367" s="263"/>
      <c r="AA367" s="260"/>
      <c r="AB367" s="260"/>
      <c r="AC367" s="260"/>
    </row>
    <row r="368" spans="1:29" ht="13">
      <c r="A368" s="260"/>
      <c r="B368" s="261"/>
      <c r="C368" s="260"/>
      <c r="D368" s="260"/>
      <c r="E368" s="260"/>
      <c r="F368" s="262"/>
      <c r="G368" s="261"/>
      <c r="H368" s="261"/>
      <c r="I368" s="263"/>
      <c r="J368" s="263"/>
      <c r="K368" s="260"/>
      <c r="L368" s="260"/>
      <c r="M368" s="262"/>
      <c r="N368" s="260"/>
      <c r="O368" s="263"/>
      <c r="P368" s="260"/>
      <c r="Q368" s="260"/>
      <c r="R368" s="262"/>
      <c r="S368" s="263"/>
      <c r="T368" s="260"/>
      <c r="U368" s="260"/>
      <c r="V368" s="262"/>
      <c r="W368" s="263"/>
      <c r="X368" s="263"/>
      <c r="Y368" s="263"/>
      <c r="Z368" s="263"/>
      <c r="AA368" s="260"/>
      <c r="AB368" s="260"/>
      <c r="AC368" s="260"/>
    </row>
    <row r="369" spans="1:29" ht="13">
      <c r="A369" s="260"/>
      <c r="B369" s="261"/>
      <c r="C369" s="260"/>
      <c r="D369" s="260"/>
      <c r="E369" s="260"/>
      <c r="F369" s="262"/>
      <c r="G369" s="261"/>
      <c r="H369" s="261"/>
      <c r="I369" s="263"/>
      <c r="J369" s="263"/>
      <c r="K369" s="260"/>
      <c r="L369" s="260"/>
      <c r="M369" s="262"/>
      <c r="N369" s="260"/>
      <c r="O369" s="263"/>
      <c r="P369" s="260"/>
      <c r="Q369" s="260"/>
      <c r="R369" s="262"/>
      <c r="S369" s="263"/>
      <c r="T369" s="260"/>
      <c r="U369" s="260"/>
      <c r="V369" s="262"/>
      <c r="W369" s="263"/>
      <c r="X369" s="263"/>
      <c r="Y369" s="263"/>
      <c r="Z369" s="263"/>
      <c r="AA369" s="260"/>
      <c r="AB369" s="260"/>
      <c r="AC369" s="260"/>
    </row>
    <row r="370" spans="1:29" ht="13">
      <c r="A370" s="260"/>
      <c r="B370" s="261"/>
      <c r="C370" s="260"/>
      <c r="D370" s="260"/>
      <c r="E370" s="260"/>
      <c r="F370" s="262"/>
      <c r="G370" s="261"/>
      <c r="H370" s="261"/>
      <c r="I370" s="263"/>
      <c r="J370" s="263"/>
      <c r="K370" s="260"/>
      <c r="L370" s="260"/>
      <c r="M370" s="262"/>
      <c r="N370" s="260"/>
      <c r="O370" s="263"/>
      <c r="P370" s="260"/>
      <c r="Q370" s="260"/>
      <c r="R370" s="262"/>
      <c r="S370" s="263"/>
      <c r="T370" s="260"/>
      <c r="U370" s="260"/>
      <c r="V370" s="262"/>
      <c r="W370" s="263"/>
      <c r="X370" s="263"/>
      <c r="Y370" s="263"/>
      <c r="Z370" s="263"/>
      <c r="AA370" s="260"/>
      <c r="AB370" s="260"/>
      <c r="AC370" s="260"/>
    </row>
    <row r="371" spans="1:29" ht="13">
      <c r="A371" s="260"/>
      <c r="B371" s="261"/>
      <c r="C371" s="260"/>
      <c r="D371" s="260"/>
      <c r="E371" s="260"/>
      <c r="F371" s="262"/>
      <c r="G371" s="261"/>
      <c r="H371" s="261"/>
      <c r="I371" s="263"/>
      <c r="J371" s="263"/>
      <c r="K371" s="260"/>
      <c r="L371" s="260"/>
      <c r="M371" s="262"/>
      <c r="N371" s="260"/>
      <c r="O371" s="263"/>
      <c r="P371" s="260"/>
      <c r="Q371" s="260"/>
      <c r="R371" s="262"/>
      <c r="S371" s="263"/>
      <c r="T371" s="260"/>
      <c r="U371" s="260"/>
      <c r="V371" s="262"/>
      <c r="W371" s="263"/>
      <c r="X371" s="263"/>
      <c r="Y371" s="263"/>
      <c r="Z371" s="263"/>
      <c r="AA371" s="260"/>
      <c r="AB371" s="260"/>
      <c r="AC371" s="260"/>
    </row>
    <row r="372" spans="1:29" ht="13">
      <c r="A372" s="260"/>
      <c r="B372" s="261"/>
      <c r="C372" s="260"/>
      <c r="D372" s="260"/>
      <c r="E372" s="260"/>
      <c r="F372" s="262"/>
      <c r="G372" s="261"/>
      <c r="H372" s="261"/>
      <c r="I372" s="263"/>
      <c r="J372" s="263"/>
      <c r="K372" s="260"/>
      <c r="L372" s="260"/>
      <c r="M372" s="262"/>
      <c r="N372" s="260"/>
      <c r="O372" s="263"/>
      <c r="P372" s="260"/>
      <c r="Q372" s="260"/>
      <c r="R372" s="262"/>
      <c r="S372" s="263"/>
      <c r="T372" s="260"/>
      <c r="U372" s="260"/>
      <c r="V372" s="262"/>
      <c r="W372" s="263"/>
      <c r="X372" s="263"/>
      <c r="Y372" s="263"/>
      <c r="Z372" s="263"/>
      <c r="AA372" s="260"/>
      <c r="AB372" s="260"/>
      <c r="AC372" s="260"/>
    </row>
    <row r="373" spans="1:29" ht="13">
      <c r="A373" s="260"/>
      <c r="B373" s="261"/>
      <c r="C373" s="260"/>
      <c r="D373" s="260"/>
      <c r="E373" s="260"/>
      <c r="F373" s="262"/>
      <c r="G373" s="261"/>
      <c r="H373" s="261"/>
      <c r="I373" s="263"/>
      <c r="J373" s="263"/>
      <c r="K373" s="260"/>
      <c r="L373" s="260"/>
      <c r="M373" s="262"/>
      <c r="N373" s="260"/>
      <c r="O373" s="263"/>
      <c r="P373" s="260"/>
      <c r="Q373" s="260"/>
      <c r="R373" s="262"/>
      <c r="S373" s="263"/>
      <c r="T373" s="260"/>
      <c r="U373" s="260"/>
      <c r="V373" s="262"/>
      <c r="W373" s="263"/>
      <c r="X373" s="263"/>
      <c r="Y373" s="263"/>
      <c r="Z373" s="263"/>
      <c r="AA373" s="260"/>
      <c r="AB373" s="260"/>
      <c r="AC373" s="260"/>
    </row>
    <row r="374" spans="1:29" ht="13">
      <c r="A374" s="260"/>
      <c r="B374" s="261"/>
      <c r="C374" s="260"/>
      <c r="D374" s="260"/>
      <c r="E374" s="260"/>
      <c r="F374" s="262"/>
      <c r="G374" s="261"/>
      <c r="H374" s="261"/>
      <c r="I374" s="263"/>
      <c r="J374" s="263"/>
      <c r="K374" s="260"/>
      <c r="L374" s="260"/>
      <c r="M374" s="262"/>
      <c r="N374" s="260"/>
      <c r="O374" s="263"/>
      <c r="P374" s="260"/>
      <c r="Q374" s="260"/>
      <c r="R374" s="262"/>
      <c r="S374" s="263"/>
      <c r="T374" s="260"/>
      <c r="U374" s="260"/>
      <c r="V374" s="262"/>
      <c r="W374" s="263"/>
      <c r="X374" s="263"/>
      <c r="Y374" s="263"/>
      <c r="Z374" s="263"/>
      <c r="AA374" s="260"/>
      <c r="AB374" s="260"/>
      <c r="AC374" s="260"/>
    </row>
    <row r="375" spans="1:29" ht="13">
      <c r="A375" s="260"/>
      <c r="B375" s="261"/>
      <c r="C375" s="260"/>
      <c r="D375" s="260"/>
      <c r="E375" s="260"/>
      <c r="F375" s="262"/>
      <c r="G375" s="261"/>
      <c r="H375" s="261"/>
      <c r="I375" s="263"/>
      <c r="J375" s="263"/>
      <c r="K375" s="260"/>
      <c r="L375" s="260"/>
      <c r="M375" s="262"/>
      <c r="N375" s="260"/>
      <c r="O375" s="263"/>
      <c r="P375" s="260"/>
      <c r="Q375" s="260"/>
      <c r="R375" s="262"/>
      <c r="S375" s="263"/>
      <c r="T375" s="260"/>
      <c r="U375" s="260"/>
      <c r="V375" s="262"/>
      <c r="W375" s="263"/>
      <c r="X375" s="263"/>
      <c r="Y375" s="263"/>
      <c r="Z375" s="263"/>
      <c r="AA375" s="260"/>
      <c r="AB375" s="260"/>
      <c r="AC375" s="260"/>
    </row>
    <row r="376" spans="1:29" ht="13">
      <c r="A376" s="260"/>
      <c r="B376" s="261"/>
      <c r="C376" s="260"/>
      <c r="D376" s="260"/>
      <c r="E376" s="260"/>
      <c r="F376" s="262"/>
      <c r="G376" s="261"/>
      <c r="H376" s="261"/>
      <c r="I376" s="263"/>
      <c r="J376" s="263"/>
      <c r="K376" s="260"/>
      <c r="L376" s="260"/>
      <c r="M376" s="262"/>
      <c r="N376" s="260"/>
      <c r="O376" s="263"/>
      <c r="P376" s="260"/>
      <c r="Q376" s="260"/>
      <c r="R376" s="262"/>
      <c r="S376" s="263"/>
      <c r="T376" s="260"/>
      <c r="U376" s="260"/>
      <c r="V376" s="262"/>
      <c r="W376" s="263"/>
      <c r="X376" s="263"/>
      <c r="Y376" s="263"/>
      <c r="Z376" s="263"/>
      <c r="AA376" s="260"/>
      <c r="AB376" s="260"/>
      <c r="AC376" s="260"/>
    </row>
    <row r="377" spans="1:29" ht="13">
      <c r="A377" s="260"/>
      <c r="B377" s="261"/>
      <c r="C377" s="260"/>
      <c r="D377" s="260"/>
      <c r="E377" s="260"/>
      <c r="F377" s="262"/>
      <c r="G377" s="261"/>
      <c r="H377" s="261"/>
      <c r="I377" s="263"/>
      <c r="J377" s="263"/>
      <c r="K377" s="260"/>
      <c r="L377" s="260"/>
      <c r="M377" s="262"/>
      <c r="N377" s="260"/>
      <c r="O377" s="263"/>
      <c r="P377" s="260"/>
      <c r="Q377" s="260"/>
      <c r="R377" s="262"/>
      <c r="S377" s="263"/>
      <c r="T377" s="260"/>
      <c r="U377" s="260"/>
      <c r="V377" s="262"/>
      <c r="W377" s="263"/>
      <c r="X377" s="263"/>
      <c r="Y377" s="263"/>
      <c r="Z377" s="263"/>
      <c r="AA377" s="260"/>
      <c r="AB377" s="260"/>
      <c r="AC377" s="260"/>
    </row>
    <row r="378" spans="1:29" ht="13">
      <c r="A378" s="260"/>
      <c r="B378" s="261"/>
      <c r="C378" s="260"/>
      <c r="D378" s="260"/>
      <c r="E378" s="260"/>
      <c r="F378" s="262"/>
      <c r="G378" s="261"/>
      <c r="H378" s="261"/>
      <c r="I378" s="263"/>
      <c r="J378" s="263"/>
      <c r="K378" s="260"/>
      <c r="L378" s="260"/>
      <c r="M378" s="262"/>
      <c r="N378" s="260"/>
      <c r="O378" s="263"/>
      <c r="P378" s="260"/>
      <c r="Q378" s="260"/>
      <c r="R378" s="262"/>
      <c r="S378" s="263"/>
      <c r="T378" s="260"/>
      <c r="U378" s="260"/>
      <c r="V378" s="262"/>
      <c r="W378" s="263"/>
      <c r="X378" s="263"/>
      <c r="Y378" s="263"/>
      <c r="Z378" s="263"/>
      <c r="AA378" s="260"/>
      <c r="AB378" s="260"/>
      <c r="AC378" s="260"/>
    </row>
    <row r="379" spans="1:29" ht="13">
      <c r="A379" s="260"/>
      <c r="B379" s="261"/>
      <c r="C379" s="260"/>
      <c r="D379" s="260"/>
      <c r="E379" s="260"/>
      <c r="F379" s="262"/>
      <c r="G379" s="261"/>
      <c r="H379" s="261"/>
      <c r="I379" s="263"/>
      <c r="J379" s="263"/>
      <c r="K379" s="260"/>
      <c r="L379" s="260"/>
      <c r="M379" s="262"/>
      <c r="N379" s="260"/>
      <c r="O379" s="263"/>
      <c r="P379" s="260"/>
      <c r="Q379" s="260"/>
      <c r="R379" s="262"/>
      <c r="S379" s="263"/>
      <c r="T379" s="260"/>
      <c r="U379" s="260"/>
      <c r="V379" s="262"/>
      <c r="W379" s="263"/>
      <c r="X379" s="263"/>
      <c r="Y379" s="263"/>
      <c r="Z379" s="263"/>
      <c r="AA379" s="260"/>
      <c r="AB379" s="260"/>
      <c r="AC379" s="260"/>
    </row>
    <row r="380" spans="1:29" ht="13">
      <c r="A380" s="260"/>
      <c r="B380" s="261"/>
      <c r="C380" s="260"/>
      <c r="D380" s="260"/>
      <c r="E380" s="260"/>
      <c r="F380" s="262"/>
      <c r="G380" s="261"/>
      <c r="H380" s="261"/>
      <c r="I380" s="263"/>
      <c r="J380" s="263"/>
      <c r="K380" s="260"/>
      <c r="L380" s="260"/>
      <c r="M380" s="262"/>
      <c r="N380" s="260"/>
      <c r="O380" s="263"/>
      <c r="P380" s="260"/>
      <c r="Q380" s="260"/>
      <c r="R380" s="262"/>
      <c r="S380" s="263"/>
      <c r="T380" s="260"/>
      <c r="U380" s="260"/>
      <c r="V380" s="262"/>
      <c r="W380" s="263"/>
      <c r="X380" s="263"/>
      <c r="Y380" s="263"/>
      <c r="Z380" s="263"/>
      <c r="AA380" s="260"/>
      <c r="AB380" s="260"/>
      <c r="AC380" s="260"/>
    </row>
    <row r="381" spans="1:29" ht="13">
      <c r="A381" s="260"/>
      <c r="B381" s="261"/>
      <c r="C381" s="260"/>
      <c r="D381" s="260"/>
      <c r="E381" s="260"/>
      <c r="F381" s="262"/>
      <c r="G381" s="261"/>
      <c r="H381" s="261"/>
      <c r="I381" s="263"/>
      <c r="J381" s="263"/>
      <c r="K381" s="260"/>
      <c r="L381" s="260"/>
      <c r="M381" s="262"/>
      <c r="N381" s="260"/>
      <c r="O381" s="263"/>
      <c r="P381" s="260"/>
      <c r="Q381" s="260"/>
      <c r="R381" s="262"/>
      <c r="S381" s="263"/>
      <c r="T381" s="260"/>
      <c r="U381" s="260"/>
      <c r="V381" s="262"/>
      <c r="W381" s="263"/>
      <c r="X381" s="263"/>
      <c r="Y381" s="263"/>
      <c r="Z381" s="263"/>
      <c r="AA381" s="260"/>
      <c r="AB381" s="260"/>
      <c r="AC381" s="260"/>
    </row>
    <row r="382" spans="1:29" ht="13">
      <c r="A382" s="260"/>
      <c r="B382" s="261"/>
      <c r="C382" s="260"/>
      <c r="D382" s="260"/>
      <c r="E382" s="260"/>
      <c r="F382" s="262"/>
      <c r="G382" s="261"/>
      <c r="H382" s="261"/>
      <c r="I382" s="263"/>
      <c r="J382" s="263"/>
      <c r="K382" s="260"/>
      <c r="L382" s="260"/>
      <c r="M382" s="262"/>
      <c r="N382" s="260"/>
      <c r="O382" s="263"/>
      <c r="P382" s="260"/>
      <c r="Q382" s="260"/>
      <c r="R382" s="262"/>
      <c r="S382" s="263"/>
      <c r="T382" s="260"/>
      <c r="U382" s="260"/>
      <c r="V382" s="262"/>
      <c r="W382" s="263"/>
      <c r="X382" s="263"/>
      <c r="Y382" s="263"/>
      <c r="Z382" s="263"/>
      <c r="AA382" s="260"/>
      <c r="AB382" s="260"/>
      <c r="AC382" s="260"/>
    </row>
    <row r="383" spans="1:29" ht="13">
      <c r="A383" s="260"/>
      <c r="B383" s="261"/>
      <c r="C383" s="260"/>
      <c r="D383" s="260"/>
      <c r="E383" s="260"/>
      <c r="F383" s="262"/>
      <c r="G383" s="261"/>
      <c r="H383" s="261"/>
      <c r="I383" s="263"/>
      <c r="J383" s="263"/>
      <c r="K383" s="260"/>
      <c r="L383" s="260"/>
      <c r="M383" s="262"/>
      <c r="N383" s="260"/>
      <c r="O383" s="263"/>
      <c r="P383" s="260"/>
      <c r="Q383" s="260"/>
      <c r="R383" s="262"/>
      <c r="S383" s="263"/>
      <c r="T383" s="260"/>
      <c r="U383" s="260"/>
      <c r="V383" s="262"/>
      <c r="W383" s="263"/>
      <c r="X383" s="263"/>
      <c r="Y383" s="263"/>
      <c r="Z383" s="263"/>
      <c r="AA383" s="260"/>
      <c r="AB383" s="260"/>
      <c r="AC383" s="260"/>
    </row>
    <row r="384" spans="1:29" ht="13">
      <c r="A384" s="260"/>
      <c r="B384" s="261"/>
      <c r="C384" s="260"/>
      <c r="D384" s="260"/>
      <c r="E384" s="260"/>
      <c r="F384" s="262"/>
      <c r="G384" s="261"/>
      <c r="H384" s="261"/>
      <c r="I384" s="263"/>
      <c r="J384" s="263"/>
      <c r="K384" s="260"/>
      <c r="L384" s="260"/>
      <c r="M384" s="262"/>
      <c r="N384" s="260"/>
      <c r="O384" s="263"/>
      <c r="P384" s="260"/>
      <c r="Q384" s="260"/>
      <c r="R384" s="262"/>
      <c r="S384" s="263"/>
      <c r="T384" s="260"/>
      <c r="U384" s="260"/>
      <c r="V384" s="262"/>
      <c r="W384" s="263"/>
      <c r="X384" s="263"/>
      <c r="Y384" s="263"/>
      <c r="Z384" s="263"/>
      <c r="AA384" s="260"/>
      <c r="AB384" s="260"/>
      <c r="AC384" s="260"/>
    </row>
    <row r="385" spans="1:29" ht="13">
      <c r="A385" s="260"/>
      <c r="B385" s="261"/>
      <c r="C385" s="260"/>
      <c r="D385" s="260"/>
      <c r="E385" s="260"/>
      <c r="F385" s="262"/>
      <c r="G385" s="261"/>
      <c r="H385" s="261"/>
      <c r="I385" s="263"/>
      <c r="J385" s="263"/>
      <c r="K385" s="260"/>
      <c r="L385" s="260"/>
      <c r="M385" s="262"/>
      <c r="N385" s="260"/>
      <c r="O385" s="263"/>
      <c r="P385" s="260"/>
      <c r="Q385" s="260"/>
      <c r="R385" s="262"/>
      <c r="S385" s="263"/>
      <c r="T385" s="260"/>
      <c r="U385" s="260"/>
      <c r="V385" s="262"/>
      <c r="W385" s="263"/>
      <c r="X385" s="263"/>
      <c r="Y385" s="263"/>
      <c r="Z385" s="263"/>
      <c r="AA385" s="260"/>
      <c r="AB385" s="260"/>
      <c r="AC385" s="260"/>
    </row>
    <row r="386" spans="1:29" ht="13">
      <c r="A386" s="260"/>
      <c r="B386" s="261"/>
      <c r="C386" s="260"/>
      <c r="D386" s="260"/>
      <c r="E386" s="260"/>
      <c r="F386" s="262"/>
      <c r="G386" s="261"/>
      <c r="H386" s="261"/>
      <c r="I386" s="263"/>
      <c r="J386" s="263"/>
      <c r="K386" s="260"/>
      <c r="L386" s="260"/>
      <c r="M386" s="262"/>
      <c r="N386" s="260"/>
      <c r="O386" s="263"/>
      <c r="P386" s="260"/>
      <c r="Q386" s="260"/>
      <c r="R386" s="262"/>
      <c r="S386" s="263"/>
      <c r="T386" s="260"/>
      <c r="U386" s="260"/>
      <c r="V386" s="262"/>
      <c r="W386" s="263"/>
      <c r="X386" s="263"/>
      <c r="Y386" s="263"/>
      <c r="Z386" s="263"/>
      <c r="AA386" s="260"/>
      <c r="AB386" s="260"/>
      <c r="AC386" s="260"/>
    </row>
    <row r="387" spans="1:29" ht="13">
      <c r="A387" s="260"/>
      <c r="B387" s="261"/>
      <c r="C387" s="260"/>
      <c r="D387" s="260"/>
      <c r="E387" s="260"/>
      <c r="F387" s="262"/>
      <c r="G387" s="261"/>
      <c r="H387" s="261"/>
      <c r="I387" s="263"/>
      <c r="J387" s="263"/>
      <c r="K387" s="260"/>
      <c r="L387" s="260"/>
      <c r="M387" s="262"/>
      <c r="N387" s="260"/>
      <c r="O387" s="263"/>
      <c r="P387" s="260"/>
      <c r="Q387" s="260"/>
      <c r="R387" s="262"/>
      <c r="S387" s="263"/>
      <c r="T387" s="260"/>
      <c r="U387" s="260"/>
      <c r="V387" s="262"/>
      <c r="W387" s="263"/>
      <c r="X387" s="263"/>
      <c r="Y387" s="263"/>
      <c r="Z387" s="263"/>
      <c r="AA387" s="260"/>
      <c r="AB387" s="260"/>
      <c r="AC387" s="260"/>
    </row>
    <row r="388" spans="1:29" ht="13">
      <c r="A388" s="260"/>
      <c r="B388" s="261"/>
      <c r="C388" s="260"/>
      <c r="D388" s="260"/>
      <c r="E388" s="260"/>
      <c r="F388" s="262"/>
      <c r="G388" s="261"/>
      <c r="H388" s="261"/>
      <c r="I388" s="263"/>
      <c r="J388" s="263"/>
      <c r="K388" s="260"/>
      <c r="L388" s="260"/>
      <c r="M388" s="262"/>
      <c r="N388" s="260"/>
      <c r="O388" s="263"/>
      <c r="P388" s="260"/>
      <c r="Q388" s="260"/>
      <c r="R388" s="262"/>
      <c r="S388" s="263"/>
      <c r="T388" s="260"/>
      <c r="U388" s="260"/>
      <c r="V388" s="262"/>
      <c r="W388" s="263"/>
      <c r="X388" s="263"/>
      <c r="Y388" s="263"/>
      <c r="Z388" s="263"/>
      <c r="AA388" s="260"/>
      <c r="AB388" s="260"/>
      <c r="AC388" s="260"/>
    </row>
    <row r="389" spans="1:29" ht="13">
      <c r="A389" s="260"/>
      <c r="B389" s="261"/>
      <c r="C389" s="260"/>
      <c r="D389" s="260"/>
      <c r="E389" s="260"/>
      <c r="F389" s="262"/>
      <c r="G389" s="261"/>
      <c r="H389" s="261"/>
      <c r="I389" s="263"/>
      <c r="J389" s="263"/>
      <c r="K389" s="260"/>
      <c r="L389" s="260"/>
      <c r="M389" s="262"/>
      <c r="N389" s="260"/>
      <c r="O389" s="263"/>
      <c r="P389" s="260"/>
      <c r="Q389" s="260"/>
      <c r="R389" s="262"/>
      <c r="S389" s="263"/>
      <c r="T389" s="260"/>
      <c r="U389" s="260"/>
      <c r="V389" s="262"/>
      <c r="W389" s="263"/>
      <c r="X389" s="263"/>
      <c r="Y389" s="263"/>
      <c r="Z389" s="263"/>
      <c r="AA389" s="260"/>
      <c r="AB389" s="260"/>
      <c r="AC389" s="260"/>
    </row>
    <row r="390" spans="1:29" ht="13">
      <c r="A390" s="260"/>
      <c r="B390" s="261"/>
      <c r="C390" s="260"/>
      <c r="D390" s="260"/>
      <c r="E390" s="260"/>
      <c r="F390" s="262"/>
      <c r="G390" s="261"/>
      <c r="H390" s="261"/>
      <c r="I390" s="263"/>
      <c r="J390" s="263"/>
      <c r="K390" s="260"/>
      <c r="L390" s="260"/>
      <c r="M390" s="262"/>
      <c r="N390" s="260"/>
      <c r="O390" s="263"/>
      <c r="P390" s="260"/>
      <c r="Q390" s="260"/>
      <c r="R390" s="262"/>
      <c r="S390" s="263"/>
      <c r="T390" s="260"/>
      <c r="U390" s="260"/>
      <c r="V390" s="262"/>
      <c r="W390" s="263"/>
      <c r="X390" s="263"/>
      <c r="Y390" s="263"/>
      <c r="Z390" s="263"/>
      <c r="AA390" s="260"/>
      <c r="AB390" s="260"/>
      <c r="AC390" s="260"/>
    </row>
    <row r="391" spans="1:29" ht="13">
      <c r="A391" s="260"/>
      <c r="B391" s="261"/>
      <c r="C391" s="260"/>
      <c r="D391" s="260"/>
      <c r="E391" s="260"/>
      <c r="F391" s="262"/>
      <c r="G391" s="261"/>
      <c r="H391" s="261"/>
      <c r="I391" s="263"/>
      <c r="J391" s="263"/>
      <c r="K391" s="260"/>
      <c r="L391" s="260"/>
      <c r="M391" s="262"/>
      <c r="N391" s="260"/>
      <c r="O391" s="263"/>
      <c r="P391" s="260"/>
      <c r="Q391" s="260"/>
      <c r="R391" s="262"/>
      <c r="S391" s="263"/>
      <c r="T391" s="260"/>
      <c r="U391" s="260"/>
      <c r="V391" s="262"/>
      <c r="W391" s="263"/>
      <c r="X391" s="263"/>
      <c r="Y391" s="263"/>
      <c r="Z391" s="263"/>
      <c r="AA391" s="260"/>
      <c r="AB391" s="260"/>
      <c r="AC391" s="260"/>
    </row>
    <row r="392" spans="1:29" ht="13">
      <c r="A392" s="260"/>
      <c r="B392" s="261"/>
      <c r="C392" s="260"/>
      <c r="D392" s="260"/>
      <c r="E392" s="260"/>
      <c r="F392" s="262"/>
      <c r="G392" s="261"/>
      <c r="H392" s="261"/>
      <c r="I392" s="263"/>
      <c r="J392" s="263"/>
      <c r="K392" s="260"/>
      <c r="L392" s="260"/>
      <c r="M392" s="262"/>
      <c r="N392" s="260"/>
      <c r="O392" s="263"/>
      <c r="P392" s="260"/>
      <c r="Q392" s="260"/>
      <c r="R392" s="262"/>
      <c r="S392" s="263"/>
      <c r="T392" s="260"/>
      <c r="U392" s="260"/>
      <c r="V392" s="262"/>
      <c r="W392" s="263"/>
      <c r="X392" s="263"/>
      <c r="Y392" s="263"/>
      <c r="Z392" s="263"/>
      <c r="AA392" s="260"/>
      <c r="AB392" s="260"/>
      <c r="AC392" s="260"/>
    </row>
    <row r="393" spans="1:29" ht="13">
      <c r="A393" s="260"/>
      <c r="B393" s="261"/>
      <c r="C393" s="260"/>
      <c r="D393" s="260"/>
      <c r="E393" s="260"/>
      <c r="F393" s="262"/>
      <c r="G393" s="261"/>
      <c r="H393" s="261"/>
      <c r="I393" s="263"/>
      <c r="J393" s="263"/>
      <c r="K393" s="260"/>
      <c r="L393" s="260"/>
      <c r="M393" s="262"/>
      <c r="N393" s="260"/>
      <c r="O393" s="263"/>
      <c r="P393" s="260"/>
      <c r="Q393" s="260"/>
      <c r="R393" s="262"/>
      <c r="S393" s="263"/>
      <c r="T393" s="260"/>
      <c r="U393" s="260"/>
      <c r="V393" s="262"/>
      <c r="W393" s="263"/>
      <c r="X393" s="263"/>
      <c r="Y393" s="263"/>
      <c r="Z393" s="263"/>
      <c r="AA393" s="260"/>
      <c r="AB393" s="260"/>
      <c r="AC393" s="260"/>
    </row>
    <row r="394" spans="1:29" ht="13">
      <c r="A394" s="260"/>
      <c r="B394" s="261"/>
      <c r="C394" s="260"/>
      <c r="D394" s="260"/>
      <c r="E394" s="260"/>
      <c r="F394" s="262"/>
      <c r="G394" s="261"/>
      <c r="H394" s="261"/>
      <c r="I394" s="263"/>
      <c r="J394" s="263"/>
      <c r="K394" s="260"/>
      <c r="L394" s="260"/>
      <c r="M394" s="262"/>
      <c r="N394" s="260"/>
      <c r="O394" s="263"/>
      <c r="P394" s="260"/>
      <c r="Q394" s="260"/>
      <c r="R394" s="262"/>
      <c r="S394" s="263"/>
      <c r="T394" s="260"/>
      <c r="U394" s="260"/>
      <c r="V394" s="262"/>
      <c r="W394" s="263"/>
      <c r="X394" s="263"/>
      <c r="Y394" s="263"/>
      <c r="Z394" s="263"/>
      <c r="AA394" s="260"/>
      <c r="AB394" s="260"/>
      <c r="AC394" s="260"/>
    </row>
    <row r="395" spans="1:29" ht="13">
      <c r="A395" s="260"/>
      <c r="B395" s="261"/>
      <c r="C395" s="260"/>
      <c r="D395" s="260"/>
      <c r="E395" s="260"/>
      <c r="F395" s="262"/>
      <c r="G395" s="261"/>
      <c r="H395" s="261"/>
      <c r="I395" s="263"/>
      <c r="J395" s="263"/>
      <c r="K395" s="260"/>
      <c r="L395" s="260"/>
      <c r="M395" s="262"/>
      <c r="N395" s="260"/>
      <c r="O395" s="263"/>
      <c r="P395" s="260"/>
      <c r="Q395" s="260"/>
      <c r="R395" s="262"/>
      <c r="S395" s="263"/>
      <c r="T395" s="260"/>
      <c r="U395" s="260"/>
      <c r="V395" s="262"/>
      <c r="W395" s="263"/>
      <c r="X395" s="263"/>
      <c r="Y395" s="263"/>
      <c r="Z395" s="263"/>
      <c r="AA395" s="260"/>
      <c r="AB395" s="260"/>
      <c r="AC395" s="260"/>
    </row>
    <row r="396" spans="1:29" ht="13">
      <c r="A396" s="260"/>
      <c r="B396" s="261"/>
      <c r="C396" s="260"/>
      <c r="D396" s="260"/>
      <c r="E396" s="260"/>
      <c r="F396" s="262"/>
      <c r="G396" s="261"/>
      <c r="H396" s="261"/>
      <c r="I396" s="263"/>
      <c r="J396" s="263"/>
      <c r="K396" s="260"/>
      <c r="L396" s="260"/>
      <c r="M396" s="262"/>
      <c r="N396" s="260"/>
      <c r="O396" s="263"/>
      <c r="P396" s="260"/>
      <c r="Q396" s="260"/>
      <c r="R396" s="262"/>
      <c r="S396" s="263"/>
      <c r="T396" s="260"/>
      <c r="U396" s="260"/>
      <c r="V396" s="262"/>
      <c r="W396" s="263"/>
      <c r="X396" s="263"/>
      <c r="Y396" s="263"/>
      <c r="Z396" s="263"/>
      <c r="AA396" s="260"/>
      <c r="AB396" s="260"/>
      <c r="AC396" s="260"/>
    </row>
    <row r="397" spans="1:29" ht="13">
      <c r="A397" s="260"/>
      <c r="B397" s="261"/>
      <c r="C397" s="260"/>
      <c r="D397" s="260"/>
      <c r="E397" s="260"/>
      <c r="F397" s="262"/>
      <c r="G397" s="261"/>
      <c r="H397" s="261"/>
      <c r="I397" s="263"/>
      <c r="J397" s="263"/>
      <c r="K397" s="260"/>
      <c r="L397" s="260"/>
      <c r="M397" s="262"/>
      <c r="N397" s="260"/>
      <c r="O397" s="263"/>
      <c r="P397" s="260"/>
      <c r="Q397" s="260"/>
      <c r="R397" s="262"/>
      <c r="S397" s="263"/>
      <c r="T397" s="260"/>
      <c r="U397" s="260"/>
      <c r="V397" s="262"/>
      <c r="W397" s="263"/>
      <c r="X397" s="263"/>
      <c r="Y397" s="263"/>
      <c r="Z397" s="263"/>
      <c r="AA397" s="260"/>
      <c r="AB397" s="260"/>
      <c r="AC397" s="260"/>
    </row>
    <row r="398" spans="1:29" ht="13">
      <c r="A398" s="260"/>
      <c r="B398" s="261"/>
      <c r="C398" s="260"/>
      <c r="D398" s="260"/>
      <c r="E398" s="260"/>
      <c r="F398" s="262"/>
      <c r="G398" s="261"/>
      <c r="H398" s="261"/>
      <c r="I398" s="263"/>
      <c r="J398" s="263"/>
      <c r="K398" s="260"/>
      <c r="L398" s="260"/>
      <c r="M398" s="262"/>
      <c r="N398" s="260"/>
      <c r="O398" s="263"/>
      <c r="P398" s="260"/>
      <c r="Q398" s="260"/>
      <c r="R398" s="262"/>
      <c r="S398" s="263"/>
      <c r="T398" s="260"/>
      <c r="U398" s="260"/>
      <c r="V398" s="262"/>
      <c r="W398" s="263"/>
      <c r="X398" s="263"/>
      <c r="Y398" s="263"/>
      <c r="Z398" s="263"/>
      <c r="AA398" s="260"/>
      <c r="AB398" s="260"/>
      <c r="AC398" s="260"/>
    </row>
    <row r="399" spans="1:29" ht="13">
      <c r="A399" s="260"/>
      <c r="B399" s="261"/>
      <c r="C399" s="260"/>
      <c r="D399" s="260"/>
      <c r="E399" s="260"/>
      <c r="F399" s="262"/>
      <c r="G399" s="261"/>
      <c r="H399" s="261"/>
      <c r="I399" s="263"/>
      <c r="J399" s="263"/>
      <c r="K399" s="260"/>
      <c r="L399" s="260"/>
      <c r="M399" s="262"/>
      <c r="N399" s="260"/>
      <c r="O399" s="263"/>
      <c r="P399" s="260"/>
      <c r="Q399" s="260"/>
      <c r="R399" s="262"/>
      <c r="S399" s="263"/>
      <c r="T399" s="260"/>
      <c r="U399" s="260"/>
      <c r="V399" s="262"/>
      <c r="W399" s="263"/>
      <c r="X399" s="263"/>
      <c r="Y399" s="263"/>
      <c r="Z399" s="263"/>
      <c r="AA399" s="260"/>
      <c r="AB399" s="260"/>
      <c r="AC399" s="260"/>
    </row>
    <row r="400" spans="1:29" ht="13">
      <c r="A400" s="260"/>
      <c r="B400" s="261"/>
      <c r="C400" s="260"/>
      <c r="D400" s="260"/>
      <c r="E400" s="260"/>
      <c r="F400" s="262"/>
      <c r="G400" s="261"/>
      <c r="H400" s="261"/>
      <c r="I400" s="263"/>
      <c r="J400" s="263"/>
      <c r="K400" s="260"/>
      <c r="L400" s="260"/>
      <c r="M400" s="262"/>
      <c r="N400" s="260"/>
      <c r="O400" s="263"/>
      <c r="P400" s="260"/>
      <c r="Q400" s="260"/>
      <c r="R400" s="262"/>
      <c r="S400" s="263"/>
      <c r="T400" s="260"/>
      <c r="U400" s="260"/>
      <c r="V400" s="262"/>
      <c r="W400" s="263"/>
      <c r="X400" s="263"/>
      <c r="Y400" s="263"/>
      <c r="Z400" s="263"/>
      <c r="AA400" s="260"/>
      <c r="AB400" s="260"/>
      <c r="AC400" s="260"/>
    </row>
    <row r="401" spans="1:29" ht="13">
      <c r="A401" s="260"/>
      <c r="B401" s="261"/>
      <c r="C401" s="260"/>
      <c r="D401" s="260"/>
      <c r="E401" s="260"/>
      <c r="F401" s="262"/>
      <c r="G401" s="261"/>
      <c r="H401" s="261"/>
      <c r="I401" s="263"/>
      <c r="J401" s="263"/>
      <c r="K401" s="260"/>
      <c r="L401" s="260"/>
      <c r="M401" s="262"/>
      <c r="N401" s="260"/>
      <c r="O401" s="263"/>
      <c r="P401" s="260"/>
      <c r="Q401" s="260"/>
      <c r="R401" s="262"/>
      <c r="S401" s="263"/>
      <c r="T401" s="260"/>
      <c r="U401" s="260"/>
      <c r="V401" s="262"/>
      <c r="W401" s="263"/>
      <c r="X401" s="263"/>
      <c r="Y401" s="263"/>
      <c r="Z401" s="263"/>
      <c r="AA401" s="260"/>
      <c r="AB401" s="260"/>
      <c r="AC401" s="260"/>
    </row>
    <row r="402" spans="1:29" ht="13">
      <c r="A402" s="260"/>
      <c r="B402" s="261"/>
      <c r="C402" s="260"/>
      <c r="D402" s="260"/>
      <c r="E402" s="260"/>
      <c r="F402" s="262"/>
      <c r="G402" s="261"/>
      <c r="H402" s="261"/>
      <c r="I402" s="263"/>
      <c r="J402" s="263"/>
      <c r="K402" s="260"/>
      <c r="L402" s="260"/>
      <c r="M402" s="262"/>
      <c r="N402" s="260"/>
      <c r="O402" s="263"/>
      <c r="P402" s="260"/>
      <c r="Q402" s="260"/>
      <c r="R402" s="262"/>
      <c r="S402" s="263"/>
      <c r="T402" s="260"/>
      <c r="U402" s="260"/>
      <c r="V402" s="262"/>
      <c r="W402" s="263"/>
      <c r="X402" s="263"/>
      <c r="Y402" s="263"/>
      <c r="Z402" s="263"/>
      <c r="AA402" s="260"/>
      <c r="AB402" s="260"/>
      <c r="AC402" s="260"/>
    </row>
    <row r="403" spans="1:29" ht="13">
      <c r="A403" s="260"/>
      <c r="B403" s="261"/>
      <c r="C403" s="260"/>
      <c r="D403" s="260"/>
      <c r="E403" s="260"/>
      <c r="F403" s="262"/>
      <c r="G403" s="261"/>
      <c r="H403" s="261"/>
      <c r="I403" s="263"/>
      <c r="J403" s="263"/>
      <c r="K403" s="260"/>
      <c r="L403" s="260"/>
      <c r="M403" s="262"/>
      <c r="N403" s="260"/>
      <c r="O403" s="263"/>
      <c r="P403" s="260"/>
      <c r="Q403" s="260"/>
      <c r="R403" s="262"/>
      <c r="S403" s="263"/>
      <c r="T403" s="260"/>
      <c r="U403" s="260"/>
      <c r="V403" s="262"/>
      <c r="W403" s="263"/>
      <c r="X403" s="263"/>
      <c r="Y403" s="263"/>
      <c r="Z403" s="263"/>
      <c r="AA403" s="260"/>
      <c r="AB403" s="260"/>
      <c r="AC403" s="260"/>
    </row>
    <row r="404" spans="1:29" ht="13">
      <c r="A404" s="260"/>
      <c r="B404" s="261"/>
      <c r="C404" s="260"/>
      <c r="D404" s="260"/>
      <c r="E404" s="260"/>
      <c r="F404" s="262"/>
      <c r="G404" s="261"/>
      <c r="H404" s="261"/>
      <c r="I404" s="263"/>
      <c r="J404" s="263"/>
      <c r="K404" s="260"/>
      <c r="L404" s="260"/>
      <c r="M404" s="262"/>
      <c r="N404" s="260"/>
      <c r="O404" s="263"/>
      <c r="P404" s="260"/>
      <c r="Q404" s="260"/>
      <c r="R404" s="262"/>
      <c r="S404" s="263"/>
      <c r="T404" s="260"/>
      <c r="U404" s="260"/>
      <c r="V404" s="262"/>
      <c r="W404" s="263"/>
      <c r="X404" s="263"/>
      <c r="Y404" s="263"/>
      <c r="Z404" s="263"/>
      <c r="AA404" s="260"/>
      <c r="AB404" s="260"/>
      <c r="AC404" s="260"/>
    </row>
    <row r="405" spans="1:29" ht="13">
      <c r="A405" s="260"/>
      <c r="B405" s="261"/>
      <c r="C405" s="260"/>
      <c r="D405" s="260"/>
      <c r="E405" s="260"/>
      <c r="F405" s="262"/>
      <c r="G405" s="261"/>
      <c r="H405" s="261"/>
      <c r="I405" s="263"/>
      <c r="J405" s="263"/>
      <c r="K405" s="260"/>
      <c r="L405" s="260"/>
      <c r="M405" s="262"/>
      <c r="N405" s="260"/>
      <c r="O405" s="263"/>
      <c r="P405" s="260"/>
      <c r="Q405" s="260"/>
      <c r="R405" s="262"/>
      <c r="S405" s="263"/>
      <c r="T405" s="260"/>
      <c r="U405" s="260"/>
      <c r="V405" s="262"/>
      <c r="W405" s="263"/>
      <c r="X405" s="263"/>
      <c r="Y405" s="263"/>
      <c r="Z405" s="263"/>
      <c r="AA405" s="260"/>
      <c r="AB405" s="260"/>
      <c r="AC405" s="260"/>
    </row>
    <row r="406" spans="1:29" ht="13">
      <c r="A406" s="260"/>
      <c r="B406" s="261"/>
      <c r="C406" s="260"/>
      <c r="D406" s="260"/>
      <c r="E406" s="260"/>
      <c r="F406" s="262"/>
      <c r="G406" s="261"/>
      <c r="H406" s="261"/>
      <c r="I406" s="263"/>
      <c r="J406" s="263"/>
      <c r="K406" s="260"/>
      <c r="L406" s="260"/>
      <c r="M406" s="262"/>
      <c r="N406" s="260"/>
      <c r="O406" s="263"/>
      <c r="P406" s="260"/>
      <c r="Q406" s="260"/>
      <c r="R406" s="262"/>
      <c r="S406" s="263"/>
      <c r="T406" s="260"/>
      <c r="U406" s="260"/>
      <c r="V406" s="262"/>
      <c r="W406" s="263"/>
      <c r="X406" s="263"/>
      <c r="Y406" s="263"/>
      <c r="Z406" s="263"/>
      <c r="AA406" s="260"/>
      <c r="AB406" s="260"/>
      <c r="AC406" s="260"/>
    </row>
    <row r="407" spans="1:29" ht="13">
      <c r="A407" s="260"/>
      <c r="B407" s="261"/>
      <c r="C407" s="260"/>
      <c r="D407" s="260"/>
      <c r="E407" s="260"/>
      <c r="F407" s="262"/>
      <c r="G407" s="261"/>
      <c r="H407" s="261"/>
      <c r="I407" s="263"/>
      <c r="J407" s="263"/>
      <c r="K407" s="260"/>
      <c r="L407" s="260"/>
      <c r="M407" s="262"/>
      <c r="N407" s="260"/>
      <c r="O407" s="263"/>
      <c r="P407" s="260"/>
      <c r="Q407" s="260"/>
      <c r="R407" s="262"/>
      <c r="S407" s="263"/>
      <c r="T407" s="260"/>
      <c r="U407" s="260"/>
      <c r="V407" s="262"/>
      <c r="W407" s="263"/>
      <c r="X407" s="263"/>
      <c r="Y407" s="263"/>
      <c r="Z407" s="263"/>
      <c r="AA407" s="260"/>
      <c r="AB407" s="260"/>
      <c r="AC407" s="260"/>
    </row>
    <row r="408" spans="1:29" ht="13">
      <c r="A408" s="260"/>
      <c r="B408" s="261"/>
      <c r="C408" s="260"/>
      <c r="D408" s="260"/>
      <c r="E408" s="260"/>
      <c r="F408" s="262"/>
      <c r="G408" s="261"/>
      <c r="H408" s="261"/>
      <c r="I408" s="263"/>
      <c r="J408" s="263"/>
      <c r="K408" s="260"/>
      <c r="L408" s="260"/>
      <c r="M408" s="262"/>
      <c r="N408" s="260"/>
      <c r="O408" s="263"/>
      <c r="P408" s="260"/>
      <c r="Q408" s="260"/>
      <c r="R408" s="262"/>
      <c r="S408" s="263"/>
      <c r="T408" s="260"/>
      <c r="U408" s="260"/>
      <c r="V408" s="262"/>
      <c r="W408" s="263"/>
      <c r="X408" s="263"/>
      <c r="Y408" s="263"/>
      <c r="Z408" s="263"/>
      <c r="AA408" s="260"/>
      <c r="AB408" s="260"/>
      <c r="AC408" s="260"/>
    </row>
    <row r="409" spans="1:29" ht="13">
      <c r="A409" s="260"/>
      <c r="B409" s="261"/>
      <c r="C409" s="260"/>
      <c r="D409" s="260"/>
      <c r="E409" s="260"/>
      <c r="F409" s="262"/>
      <c r="G409" s="261"/>
      <c r="H409" s="261"/>
      <c r="I409" s="263"/>
      <c r="J409" s="263"/>
      <c r="K409" s="260"/>
      <c r="L409" s="260"/>
      <c r="M409" s="262"/>
      <c r="N409" s="260"/>
      <c r="O409" s="263"/>
      <c r="P409" s="260"/>
      <c r="Q409" s="260"/>
      <c r="R409" s="262"/>
      <c r="S409" s="263"/>
      <c r="T409" s="260"/>
      <c r="U409" s="260"/>
      <c r="V409" s="262"/>
      <c r="W409" s="263"/>
      <c r="X409" s="263"/>
      <c r="Y409" s="263"/>
      <c r="Z409" s="263"/>
      <c r="AA409" s="260"/>
      <c r="AB409" s="260"/>
      <c r="AC409" s="260"/>
    </row>
    <row r="410" spans="1:29" ht="13">
      <c r="A410" s="260"/>
      <c r="B410" s="261"/>
      <c r="C410" s="260"/>
      <c r="D410" s="260"/>
      <c r="E410" s="260"/>
      <c r="F410" s="262"/>
      <c r="G410" s="261"/>
      <c r="H410" s="261"/>
      <c r="I410" s="263"/>
      <c r="J410" s="263"/>
      <c r="K410" s="260"/>
      <c r="L410" s="260"/>
      <c r="M410" s="262"/>
      <c r="N410" s="260"/>
      <c r="O410" s="263"/>
      <c r="P410" s="260"/>
      <c r="Q410" s="260"/>
      <c r="R410" s="262"/>
      <c r="S410" s="263"/>
      <c r="T410" s="260"/>
      <c r="U410" s="260"/>
      <c r="V410" s="262"/>
      <c r="W410" s="263"/>
      <c r="X410" s="263"/>
      <c r="Y410" s="263"/>
      <c r="Z410" s="263"/>
      <c r="AA410" s="260"/>
      <c r="AB410" s="260"/>
      <c r="AC410" s="260"/>
    </row>
    <row r="411" spans="1:29" ht="13">
      <c r="A411" s="260"/>
      <c r="B411" s="261"/>
      <c r="C411" s="260"/>
      <c r="D411" s="260"/>
      <c r="E411" s="260"/>
      <c r="F411" s="262"/>
      <c r="G411" s="261"/>
      <c r="H411" s="261"/>
      <c r="I411" s="263"/>
      <c r="J411" s="263"/>
      <c r="K411" s="260"/>
      <c r="L411" s="260"/>
      <c r="M411" s="262"/>
      <c r="N411" s="260"/>
      <c r="O411" s="263"/>
      <c r="P411" s="260"/>
      <c r="Q411" s="260"/>
      <c r="R411" s="262"/>
      <c r="S411" s="263"/>
      <c r="T411" s="260"/>
      <c r="U411" s="260"/>
      <c r="V411" s="262"/>
      <c r="W411" s="263"/>
      <c r="X411" s="263"/>
      <c r="Y411" s="263"/>
      <c r="Z411" s="263"/>
      <c r="AA411" s="260"/>
      <c r="AB411" s="260"/>
      <c r="AC411" s="260"/>
    </row>
    <row r="412" spans="1:29" ht="13">
      <c r="A412" s="260"/>
      <c r="B412" s="261"/>
      <c r="C412" s="260"/>
      <c r="D412" s="260"/>
      <c r="E412" s="260"/>
      <c r="F412" s="262"/>
      <c r="G412" s="261"/>
      <c r="H412" s="261"/>
      <c r="I412" s="263"/>
      <c r="J412" s="263"/>
      <c r="K412" s="260"/>
      <c r="L412" s="260"/>
      <c r="M412" s="262"/>
      <c r="N412" s="260"/>
      <c r="O412" s="263"/>
      <c r="P412" s="260"/>
      <c r="Q412" s="260"/>
      <c r="R412" s="262"/>
      <c r="S412" s="263"/>
      <c r="T412" s="260"/>
      <c r="U412" s="260"/>
      <c r="V412" s="262"/>
      <c r="W412" s="263"/>
      <c r="X412" s="263"/>
      <c r="Y412" s="263"/>
      <c r="Z412" s="263"/>
      <c r="AA412" s="260"/>
      <c r="AB412" s="260"/>
      <c r="AC412" s="260"/>
    </row>
    <row r="413" spans="1:29" ht="13">
      <c r="A413" s="260"/>
      <c r="B413" s="261"/>
      <c r="C413" s="260"/>
      <c r="D413" s="260"/>
      <c r="E413" s="260"/>
      <c r="F413" s="262"/>
      <c r="G413" s="261"/>
      <c r="H413" s="261"/>
      <c r="I413" s="263"/>
      <c r="J413" s="263"/>
      <c r="K413" s="260"/>
      <c r="L413" s="260"/>
      <c r="M413" s="262"/>
      <c r="N413" s="260"/>
      <c r="O413" s="263"/>
      <c r="P413" s="260"/>
      <c r="Q413" s="260"/>
      <c r="R413" s="262"/>
      <c r="S413" s="263"/>
      <c r="T413" s="260"/>
      <c r="U413" s="260"/>
      <c r="V413" s="262"/>
      <c r="W413" s="263"/>
      <c r="X413" s="263"/>
      <c r="Y413" s="263"/>
      <c r="Z413" s="263"/>
      <c r="AA413" s="260"/>
      <c r="AB413" s="260"/>
      <c r="AC413" s="260"/>
    </row>
    <row r="414" spans="1:29" ht="13">
      <c r="A414" s="260"/>
      <c r="B414" s="261"/>
      <c r="C414" s="260"/>
      <c r="D414" s="260"/>
      <c r="E414" s="260"/>
      <c r="F414" s="262"/>
      <c r="G414" s="261"/>
      <c r="H414" s="261"/>
      <c r="I414" s="263"/>
      <c r="J414" s="263"/>
      <c r="K414" s="260"/>
      <c r="L414" s="260"/>
      <c r="M414" s="262"/>
      <c r="N414" s="260"/>
      <c r="O414" s="263"/>
      <c r="P414" s="260"/>
      <c r="Q414" s="260"/>
      <c r="R414" s="262"/>
      <c r="S414" s="263"/>
      <c r="T414" s="260"/>
      <c r="U414" s="260"/>
      <c r="V414" s="262"/>
      <c r="W414" s="263"/>
      <c r="X414" s="263"/>
      <c r="Y414" s="263"/>
      <c r="Z414" s="263"/>
      <c r="AA414" s="260"/>
      <c r="AB414" s="260"/>
      <c r="AC414" s="260"/>
    </row>
    <row r="415" spans="1:29" ht="13">
      <c r="A415" s="260"/>
      <c r="B415" s="261"/>
      <c r="C415" s="260"/>
      <c r="D415" s="260"/>
      <c r="E415" s="260"/>
      <c r="F415" s="262"/>
      <c r="G415" s="261"/>
      <c r="H415" s="261"/>
      <c r="I415" s="263"/>
      <c r="J415" s="263"/>
      <c r="K415" s="260"/>
      <c r="L415" s="260"/>
      <c r="M415" s="262"/>
      <c r="N415" s="260"/>
      <c r="O415" s="263"/>
      <c r="P415" s="260"/>
      <c r="Q415" s="260"/>
      <c r="R415" s="262"/>
      <c r="S415" s="263"/>
      <c r="T415" s="260"/>
      <c r="U415" s="260"/>
      <c r="V415" s="262"/>
      <c r="W415" s="263"/>
      <c r="X415" s="263"/>
      <c r="Y415" s="263"/>
      <c r="Z415" s="263"/>
      <c r="AA415" s="260"/>
      <c r="AB415" s="260"/>
      <c r="AC415" s="260"/>
    </row>
    <row r="416" spans="1:29" ht="13">
      <c r="A416" s="260"/>
      <c r="B416" s="261"/>
      <c r="C416" s="260"/>
      <c r="D416" s="260"/>
      <c r="E416" s="260"/>
      <c r="F416" s="262"/>
      <c r="G416" s="261"/>
      <c r="H416" s="261"/>
      <c r="I416" s="263"/>
      <c r="J416" s="263"/>
      <c r="K416" s="260"/>
      <c r="L416" s="260"/>
      <c r="M416" s="262"/>
      <c r="N416" s="260"/>
      <c r="O416" s="263"/>
      <c r="P416" s="260"/>
      <c r="Q416" s="260"/>
      <c r="R416" s="262"/>
      <c r="S416" s="263"/>
      <c r="T416" s="260"/>
      <c r="U416" s="260"/>
      <c r="V416" s="262"/>
      <c r="W416" s="263"/>
      <c r="X416" s="263"/>
      <c r="Y416" s="263"/>
      <c r="Z416" s="263"/>
      <c r="AA416" s="260"/>
      <c r="AB416" s="260"/>
      <c r="AC416" s="260"/>
    </row>
    <row r="417" spans="1:29" ht="13">
      <c r="A417" s="260"/>
      <c r="B417" s="261"/>
      <c r="C417" s="260"/>
      <c r="D417" s="260"/>
      <c r="E417" s="260"/>
      <c r="F417" s="262"/>
      <c r="G417" s="261"/>
      <c r="H417" s="261"/>
      <c r="I417" s="263"/>
      <c r="J417" s="263"/>
      <c r="K417" s="260"/>
      <c r="L417" s="260"/>
      <c r="M417" s="262"/>
      <c r="N417" s="260"/>
      <c r="O417" s="263"/>
      <c r="P417" s="260"/>
      <c r="Q417" s="260"/>
      <c r="R417" s="262"/>
      <c r="S417" s="263"/>
      <c r="T417" s="260"/>
      <c r="U417" s="260"/>
      <c r="V417" s="262"/>
      <c r="W417" s="263"/>
      <c r="X417" s="263"/>
      <c r="Y417" s="263"/>
      <c r="Z417" s="263"/>
      <c r="AA417" s="260"/>
      <c r="AB417" s="260"/>
      <c r="AC417" s="260"/>
    </row>
    <row r="418" spans="1:29" ht="13">
      <c r="A418" s="260"/>
      <c r="B418" s="261"/>
      <c r="C418" s="260"/>
      <c r="D418" s="260"/>
      <c r="E418" s="260"/>
      <c r="F418" s="262"/>
      <c r="G418" s="261"/>
      <c r="H418" s="261"/>
      <c r="I418" s="263"/>
      <c r="J418" s="263"/>
      <c r="K418" s="260"/>
      <c r="L418" s="260"/>
      <c r="M418" s="262"/>
      <c r="N418" s="260"/>
      <c r="O418" s="263"/>
      <c r="P418" s="260"/>
      <c r="Q418" s="260"/>
      <c r="R418" s="262"/>
      <c r="S418" s="263"/>
      <c r="T418" s="260"/>
      <c r="U418" s="260"/>
      <c r="V418" s="262"/>
      <c r="W418" s="263"/>
      <c r="X418" s="263"/>
      <c r="Y418" s="263"/>
      <c r="Z418" s="263"/>
      <c r="AA418" s="260"/>
      <c r="AB418" s="260"/>
      <c r="AC418" s="260"/>
    </row>
    <row r="419" spans="1:29" ht="13">
      <c r="A419" s="260"/>
      <c r="B419" s="261"/>
      <c r="C419" s="260"/>
      <c r="D419" s="260"/>
      <c r="E419" s="260"/>
      <c r="F419" s="262"/>
      <c r="G419" s="261"/>
      <c r="H419" s="261"/>
      <c r="I419" s="263"/>
      <c r="J419" s="263"/>
      <c r="K419" s="260"/>
      <c r="L419" s="260"/>
      <c r="M419" s="262"/>
      <c r="N419" s="260"/>
      <c r="O419" s="263"/>
      <c r="P419" s="260"/>
      <c r="Q419" s="260"/>
      <c r="R419" s="262"/>
      <c r="S419" s="263"/>
      <c r="T419" s="260"/>
      <c r="U419" s="260"/>
      <c r="V419" s="262"/>
      <c r="W419" s="263"/>
      <c r="X419" s="263"/>
      <c r="Y419" s="263"/>
      <c r="Z419" s="263"/>
      <c r="AA419" s="260"/>
      <c r="AB419" s="260"/>
      <c r="AC419" s="260"/>
    </row>
    <row r="420" spans="1:29" ht="13">
      <c r="A420" s="260"/>
      <c r="B420" s="261"/>
      <c r="C420" s="260"/>
      <c r="D420" s="260"/>
      <c r="E420" s="260"/>
      <c r="F420" s="262"/>
      <c r="G420" s="261"/>
      <c r="H420" s="261"/>
      <c r="I420" s="263"/>
      <c r="J420" s="263"/>
      <c r="K420" s="260"/>
      <c r="L420" s="260"/>
      <c r="M420" s="262"/>
      <c r="N420" s="260"/>
      <c r="O420" s="263"/>
      <c r="P420" s="260"/>
      <c r="Q420" s="260"/>
      <c r="R420" s="262"/>
      <c r="S420" s="263"/>
      <c r="T420" s="260"/>
      <c r="U420" s="260"/>
      <c r="V420" s="262"/>
      <c r="W420" s="263"/>
      <c r="X420" s="263"/>
      <c r="Y420" s="263"/>
      <c r="Z420" s="263"/>
      <c r="AA420" s="260"/>
      <c r="AB420" s="260"/>
      <c r="AC420" s="260"/>
    </row>
    <row r="421" spans="1:29" ht="13">
      <c r="A421" s="260"/>
      <c r="B421" s="261"/>
      <c r="C421" s="260"/>
      <c r="D421" s="260"/>
      <c r="E421" s="260"/>
      <c r="F421" s="262"/>
      <c r="G421" s="261"/>
      <c r="H421" s="261"/>
      <c r="I421" s="263"/>
      <c r="J421" s="263"/>
      <c r="K421" s="260"/>
      <c r="L421" s="260"/>
      <c r="M421" s="262"/>
      <c r="N421" s="260"/>
      <c r="O421" s="263"/>
      <c r="P421" s="260"/>
      <c r="Q421" s="260"/>
      <c r="R421" s="262"/>
      <c r="S421" s="263"/>
      <c r="T421" s="260"/>
      <c r="U421" s="260"/>
      <c r="V421" s="262"/>
      <c r="W421" s="263"/>
      <c r="X421" s="263"/>
      <c r="Y421" s="263"/>
      <c r="Z421" s="263"/>
      <c r="AA421" s="260"/>
      <c r="AB421" s="260"/>
      <c r="AC421" s="260"/>
    </row>
    <row r="422" spans="1:29" ht="13">
      <c r="A422" s="260"/>
      <c r="B422" s="261"/>
      <c r="C422" s="260"/>
      <c r="D422" s="260"/>
      <c r="E422" s="260"/>
      <c r="F422" s="262"/>
      <c r="G422" s="261"/>
      <c r="H422" s="261"/>
      <c r="I422" s="263"/>
      <c r="J422" s="263"/>
      <c r="K422" s="260"/>
      <c r="L422" s="260"/>
      <c r="M422" s="262"/>
      <c r="N422" s="260"/>
      <c r="O422" s="263"/>
      <c r="P422" s="260"/>
      <c r="Q422" s="260"/>
      <c r="R422" s="262"/>
      <c r="S422" s="263"/>
      <c r="T422" s="260"/>
      <c r="U422" s="260"/>
      <c r="V422" s="262"/>
      <c r="W422" s="263"/>
      <c r="X422" s="263"/>
      <c r="Y422" s="263"/>
      <c r="Z422" s="263"/>
      <c r="AA422" s="260"/>
      <c r="AB422" s="260"/>
      <c r="AC422" s="260"/>
    </row>
    <row r="423" spans="1:29" ht="13">
      <c r="A423" s="260"/>
      <c r="B423" s="261"/>
      <c r="C423" s="260"/>
      <c r="D423" s="260"/>
      <c r="E423" s="260"/>
      <c r="F423" s="262"/>
      <c r="G423" s="261"/>
      <c r="H423" s="261"/>
      <c r="I423" s="263"/>
      <c r="J423" s="263"/>
      <c r="K423" s="260"/>
      <c r="L423" s="260"/>
      <c r="M423" s="262"/>
      <c r="N423" s="260"/>
      <c r="O423" s="263"/>
      <c r="P423" s="260"/>
      <c r="Q423" s="260"/>
      <c r="R423" s="262"/>
      <c r="S423" s="263"/>
      <c r="T423" s="260"/>
      <c r="U423" s="260"/>
      <c r="V423" s="262"/>
      <c r="W423" s="263"/>
      <c r="X423" s="263"/>
      <c r="Y423" s="263"/>
      <c r="Z423" s="263"/>
      <c r="AA423" s="260"/>
      <c r="AB423" s="260"/>
      <c r="AC423" s="260"/>
    </row>
    <row r="424" spans="1:29" ht="13">
      <c r="A424" s="260"/>
      <c r="B424" s="261"/>
      <c r="C424" s="260"/>
      <c r="D424" s="260"/>
      <c r="E424" s="260"/>
      <c r="F424" s="262"/>
      <c r="G424" s="261"/>
      <c r="H424" s="261"/>
      <c r="I424" s="263"/>
      <c r="J424" s="263"/>
      <c r="K424" s="260"/>
      <c r="L424" s="260"/>
      <c r="M424" s="262"/>
      <c r="N424" s="260"/>
      <c r="O424" s="263"/>
      <c r="P424" s="260"/>
      <c r="Q424" s="260"/>
      <c r="R424" s="262"/>
      <c r="S424" s="263"/>
      <c r="T424" s="260"/>
      <c r="U424" s="260"/>
      <c r="V424" s="262"/>
      <c r="W424" s="263"/>
      <c r="X424" s="263"/>
      <c r="Y424" s="263"/>
      <c r="Z424" s="263"/>
      <c r="AA424" s="260"/>
      <c r="AB424" s="260"/>
      <c r="AC424" s="260"/>
    </row>
    <row r="425" spans="1:29" ht="13">
      <c r="A425" s="260"/>
      <c r="B425" s="261"/>
      <c r="C425" s="260"/>
      <c r="D425" s="260"/>
      <c r="E425" s="260"/>
      <c r="F425" s="262"/>
      <c r="G425" s="261"/>
      <c r="H425" s="261"/>
      <c r="I425" s="263"/>
      <c r="J425" s="263"/>
      <c r="K425" s="260"/>
      <c r="L425" s="260"/>
      <c r="M425" s="262"/>
      <c r="N425" s="260"/>
      <c r="O425" s="263"/>
      <c r="P425" s="260"/>
      <c r="Q425" s="260"/>
      <c r="R425" s="262"/>
      <c r="S425" s="263"/>
      <c r="T425" s="260"/>
      <c r="U425" s="260"/>
      <c r="V425" s="262"/>
      <c r="W425" s="263"/>
      <c r="X425" s="263"/>
      <c r="Y425" s="263"/>
      <c r="Z425" s="263"/>
      <c r="AA425" s="260"/>
      <c r="AB425" s="260"/>
      <c r="AC425" s="260"/>
    </row>
    <row r="426" spans="1:29" ht="13">
      <c r="A426" s="260"/>
      <c r="B426" s="261"/>
      <c r="C426" s="260"/>
      <c r="D426" s="260"/>
      <c r="E426" s="260"/>
      <c r="F426" s="262"/>
      <c r="G426" s="261"/>
      <c r="H426" s="261"/>
      <c r="I426" s="263"/>
      <c r="J426" s="263"/>
      <c r="K426" s="260"/>
      <c r="L426" s="260"/>
      <c r="M426" s="262"/>
      <c r="N426" s="260"/>
      <c r="O426" s="263"/>
      <c r="P426" s="260"/>
      <c r="Q426" s="260"/>
      <c r="R426" s="262"/>
      <c r="S426" s="263"/>
      <c r="T426" s="260"/>
      <c r="U426" s="260"/>
      <c r="V426" s="262"/>
      <c r="W426" s="263"/>
      <c r="X426" s="263"/>
      <c r="Y426" s="263"/>
      <c r="Z426" s="263"/>
      <c r="AA426" s="260"/>
      <c r="AB426" s="260"/>
      <c r="AC426" s="260"/>
    </row>
    <row r="427" spans="1:29" ht="13">
      <c r="A427" s="260"/>
      <c r="B427" s="261"/>
      <c r="C427" s="260"/>
      <c r="D427" s="260"/>
      <c r="E427" s="260"/>
      <c r="F427" s="262"/>
      <c r="G427" s="261"/>
      <c r="H427" s="261"/>
      <c r="I427" s="263"/>
      <c r="J427" s="263"/>
      <c r="K427" s="260"/>
      <c r="L427" s="260"/>
      <c r="M427" s="262"/>
      <c r="N427" s="260"/>
      <c r="O427" s="263"/>
      <c r="P427" s="260"/>
      <c r="Q427" s="260"/>
      <c r="R427" s="262"/>
      <c r="S427" s="263"/>
      <c r="T427" s="260"/>
      <c r="U427" s="260"/>
      <c r="V427" s="262"/>
      <c r="W427" s="263"/>
      <c r="X427" s="263"/>
      <c r="Y427" s="263"/>
      <c r="Z427" s="263"/>
      <c r="AA427" s="260"/>
      <c r="AB427" s="260"/>
      <c r="AC427" s="260"/>
    </row>
    <row r="428" spans="1:29" ht="13">
      <c r="A428" s="260"/>
      <c r="B428" s="261"/>
      <c r="C428" s="260"/>
      <c r="D428" s="260"/>
      <c r="E428" s="260"/>
      <c r="F428" s="262"/>
      <c r="G428" s="261"/>
      <c r="H428" s="261"/>
      <c r="I428" s="263"/>
      <c r="J428" s="263"/>
      <c r="K428" s="260"/>
      <c r="L428" s="260"/>
      <c r="M428" s="262"/>
      <c r="N428" s="260"/>
      <c r="O428" s="263"/>
      <c r="P428" s="260"/>
      <c r="Q428" s="260"/>
      <c r="R428" s="262"/>
      <c r="S428" s="263"/>
      <c r="T428" s="260"/>
      <c r="U428" s="260"/>
      <c r="V428" s="262"/>
      <c r="W428" s="263"/>
      <c r="X428" s="263"/>
      <c r="Y428" s="263"/>
      <c r="Z428" s="263"/>
      <c r="AA428" s="260"/>
      <c r="AB428" s="260"/>
      <c r="AC428" s="260"/>
    </row>
    <row r="429" spans="1:29" ht="13">
      <c r="A429" s="260"/>
      <c r="B429" s="261"/>
      <c r="C429" s="260"/>
      <c r="D429" s="260"/>
      <c r="E429" s="260"/>
      <c r="F429" s="262"/>
      <c r="G429" s="261"/>
      <c r="H429" s="261"/>
      <c r="I429" s="263"/>
      <c r="J429" s="263"/>
      <c r="K429" s="260"/>
      <c r="L429" s="260"/>
      <c r="M429" s="262"/>
      <c r="N429" s="260"/>
      <c r="O429" s="263"/>
      <c r="P429" s="260"/>
      <c r="Q429" s="260"/>
      <c r="R429" s="262"/>
      <c r="S429" s="263"/>
      <c r="T429" s="260"/>
      <c r="U429" s="260"/>
      <c r="V429" s="262"/>
      <c r="W429" s="263"/>
      <c r="X429" s="263"/>
      <c r="Y429" s="263"/>
      <c r="Z429" s="263"/>
      <c r="AA429" s="260"/>
      <c r="AB429" s="260"/>
      <c r="AC429" s="260"/>
    </row>
    <row r="430" spans="1:29" ht="13">
      <c r="A430" s="260"/>
      <c r="B430" s="261"/>
      <c r="C430" s="260"/>
      <c r="D430" s="260"/>
      <c r="E430" s="260"/>
      <c r="F430" s="262"/>
      <c r="G430" s="261"/>
      <c r="H430" s="261"/>
      <c r="I430" s="263"/>
      <c r="J430" s="263"/>
      <c r="K430" s="260"/>
      <c r="L430" s="260"/>
      <c r="M430" s="262"/>
      <c r="N430" s="260"/>
      <c r="O430" s="263"/>
      <c r="P430" s="260"/>
      <c r="Q430" s="260"/>
      <c r="R430" s="262"/>
      <c r="S430" s="263"/>
      <c r="T430" s="260"/>
      <c r="U430" s="260"/>
      <c r="V430" s="262"/>
      <c r="W430" s="263"/>
      <c r="X430" s="263"/>
      <c r="Y430" s="263"/>
      <c r="Z430" s="263"/>
      <c r="AA430" s="260"/>
      <c r="AB430" s="260"/>
      <c r="AC430" s="260"/>
    </row>
    <row r="431" spans="1:29" ht="13">
      <c r="A431" s="260"/>
      <c r="B431" s="261"/>
      <c r="C431" s="260"/>
      <c r="D431" s="260"/>
      <c r="E431" s="260"/>
      <c r="F431" s="262"/>
      <c r="G431" s="261"/>
      <c r="H431" s="261"/>
      <c r="I431" s="263"/>
      <c r="J431" s="263"/>
      <c r="K431" s="260"/>
      <c r="L431" s="260"/>
      <c r="M431" s="262"/>
      <c r="N431" s="260"/>
      <c r="O431" s="263"/>
      <c r="P431" s="260"/>
      <c r="Q431" s="260"/>
      <c r="R431" s="262"/>
      <c r="S431" s="263"/>
      <c r="T431" s="260"/>
      <c r="U431" s="260"/>
      <c r="V431" s="262"/>
      <c r="W431" s="263"/>
      <c r="X431" s="263"/>
      <c r="Y431" s="263"/>
      <c r="Z431" s="263"/>
      <c r="AA431" s="260"/>
      <c r="AB431" s="260"/>
      <c r="AC431" s="260"/>
    </row>
    <row r="432" spans="1:29" ht="13">
      <c r="A432" s="260"/>
      <c r="B432" s="261"/>
      <c r="C432" s="260"/>
      <c r="D432" s="260"/>
      <c r="E432" s="260"/>
      <c r="F432" s="262"/>
      <c r="G432" s="261"/>
      <c r="H432" s="261"/>
      <c r="I432" s="263"/>
      <c r="J432" s="263"/>
      <c r="K432" s="260"/>
      <c r="L432" s="260"/>
      <c r="M432" s="262"/>
      <c r="N432" s="260"/>
      <c r="O432" s="263"/>
      <c r="P432" s="260"/>
      <c r="Q432" s="260"/>
      <c r="R432" s="262"/>
      <c r="S432" s="263"/>
      <c r="T432" s="260"/>
      <c r="U432" s="260"/>
      <c r="V432" s="262"/>
      <c r="W432" s="263"/>
      <c r="X432" s="263"/>
      <c r="Y432" s="263"/>
      <c r="Z432" s="263"/>
      <c r="AA432" s="260"/>
      <c r="AB432" s="260"/>
      <c r="AC432" s="260"/>
    </row>
    <row r="433" spans="1:29" ht="13">
      <c r="A433" s="260"/>
      <c r="B433" s="261"/>
      <c r="C433" s="260"/>
      <c r="D433" s="260"/>
      <c r="E433" s="260"/>
      <c r="F433" s="262"/>
      <c r="G433" s="261"/>
      <c r="H433" s="261"/>
      <c r="I433" s="263"/>
      <c r="J433" s="263"/>
      <c r="K433" s="260"/>
      <c r="L433" s="260"/>
      <c r="M433" s="262"/>
      <c r="N433" s="260"/>
      <c r="O433" s="263"/>
      <c r="P433" s="260"/>
      <c r="Q433" s="260"/>
      <c r="R433" s="262"/>
      <c r="S433" s="263"/>
      <c r="T433" s="260"/>
      <c r="U433" s="260"/>
      <c r="V433" s="262"/>
      <c r="W433" s="263"/>
      <c r="X433" s="263"/>
      <c r="Y433" s="263"/>
      <c r="Z433" s="263"/>
      <c r="AA433" s="260"/>
      <c r="AB433" s="260"/>
      <c r="AC433" s="260"/>
    </row>
    <row r="434" spans="1:29" ht="13">
      <c r="A434" s="260"/>
      <c r="B434" s="261"/>
      <c r="C434" s="260"/>
      <c r="D434" s="260"/>
      <c r="E434" s="260"/>
      <c r="F434" s="262"/>
      <c r="G434" s="261"/>
      <c r="H434" s="261"/>
      <c r="I434" s="263"/>
      <c r="J434" s="263"/>
      <c r="K434" s="260"/>
      <c r="L434" s="260"/>
      <c r="M434" s="262"/>
      <c r="N434" s="260"/>
      <c r="O434" s="263"/>
      <c r="P434" s="260"/>
      <c r="Q434" s="260"/>
      <c r="R434" s="262"/>
      <c r="S434" s="263"/>
      <c r="T434" s="260"/>
      <c r="U434" s="260"/>
      <c r="V434" s="262"/>
      <c r="W434" s="263"/>
      <c r="X434" s="263"/>
      <c r="Y434" s="263"/>
      <c r="Z434" s="263"/>
      <c r="AA434" s="260"/>
      <c r="AB434" s="260"/>
      <c r="AC434" s="260"/>
    </row>
    <row r="435" spans="1:29" ht="13">
      <c r="A435" s="260"/>
      <c r="B435" s="261"/>
      <c r="C435" s="260"/>
      <c r="D435" s="260"/>
      <c r="E435" s="260"/>
      <c r="F435" s="262"/>
      <c r="G435" s="261"/>
      <c r="H435" s="261"/>
      <c r="I435" s="263"/>
      <c r="J435" s="263"/>
      <c r="K435" s="260"/>
      <c r="L435" s="260"/>
      <c r="M435" s="262"/>
      <c r="N435" s="260"/>
      <c r="O435" s="263"/>
      <c r="P435" s="260"/>
      <c r="Q435" s="260"/>
      <c r="R435" s="262"/>
      <c r="S435" s="263"/>
      <c r="T435" s="260"/>
      <c r="U435" s="260"/>
      <c r="V435" s="262"/>
      <c r="W435" s="263"/>
      <c r="X435" s="263"/>
      <c r="Y435" s="263"/>
      <c r="Z435" s="263"/>
      <c r="AA435" s="260"/>
      <c r="AB435" s="260"/>
      <c r="AC435" s="260"/>
    </row>
    <row r="436" spans="1:29" ht="13">
      <c r="A436" s="260"/>
      <c r="B436" s="261"/>
      <c r="C436" s="260"/>
      <c r="D436" s="260"/>
      <c r="E436" s="260"/>
      <c r="F436" s="262"/>
      <c r="G436" s="261"/>
      <c r="H436" s="261"/>
      <c r="I436" s="263"/>
      <c r="J436" s="263"/>
      <c r="K436" s="260"/>
      <c r="L436" s="260"/>
      <c r="M436" s="262"/>
      <c r="N436" s="260"/>
      <c r="O436" s="263"/>
      <c r="P436" s="260"/>
      <c r="Q436" s="260"/>
      <c r="R436" s="262"/>
      <c r="S436" s="263"/>
      <c r="T436" s="260"/>
      <c r="U436" s="260"/>
      <c r="V436" s="262"/>
      <c r="W436" s="263"/>
      <c r="X436" s="263"/>
      <c r="Y436" s="263"/>
      <c r="Z436" s="263"/>
      <c r="AA436" s="260"/>
      <c r="AB436" s="260"/>
      <c r="AC436" s="260"/>
    </row>
    <row r="437" spans="1:29" ht="13">
      <c r="A437" s="260"/>
      <c r="B437" s="261"/>
      <c r="C437" s="260"/>
      <c r="D437" s="260"/>
      <c r="E437" s="260"/>
      <c r="F437" s="262"/>
      <c r="G437" s="261"/>
      <c r="H437" s="261"/>
      <c r="I437" s="263"/>
      <c r="J437" s="263"/>
      <c r="K437" s="260"/>
      <c r="L437" s="260"/>
      <c r="M437" s="262"/>
      <c r="N437" s="260"/>
      <c r="O437" s="263"/>
      <c r="P437" s="260"/>
      <c r="Q437" s="260"/>
      <c r="R437" s="262"/>
      <c r="S437" s="263"/>
      <c r="T437" s="260"/>
      <c r="U437" s="260"/>
      <c r="V437" s="262"/>
      <c r="W437" s="263"/>
      <c r="X437" s="263"/>
      <c r="Y437" s="263"/>
      <c r="Z437" s="263"/>
      <c r="AA437" s="260"/>
      <c r="AB437" s="260"/>
      <c r="AC437" s="260"/>
    </row>
    <row r="438" spans="1:29" ht="13">
      <c r="A438" s="260"/>
      <c r="B438" s="261"/>
      <c r="C438" s="260"/>
      <c r="D438" s="260"/>
      <c r="E438" s="260"/>
      <c r="F438" s="262"/>
      <c r="G438" s="261"/>
      <c r="H438" s="261"/>
      <c r="I438" s="263"/>
      <c r="J438" s="263"/>
      <c r="K438" s="260"/>
      <c r="L438" s="260"/>
      <c r="M438" s="262"/>
      <c r="N438" s="260"/>
      <c r="O438" s="263"/>
      <c r="P438" s="260"/>
      <c r="Q438" s="260"/>
      <c r="R438" s="262"/>
      <c r="S438" s="263"/>
      <c r="T438" s="260"/>
      <c r="U438" s="260"/>
      <c r="V438" s="262"/>
      <c r="W438" s="263"/>
      <c r="X438" s="263"/>
      <c r="Y438" s="263"/>
      <c r="Z438" s="263"/>
      <c r="AA438" s="260"/>
      <c r="AB438" s="260"/>
      <c r="AC438" s="260"/>
    </row>
    <row r="439" spans="1:29" ht="13">
      <c r="A439" s="260"/>
      <c r="B439" s="261"/>
      <c r="C439" s="260"/>
      <c r="D439" s="260"/>
      <c r="E439" s="260"/>
      <c r="F439" s="262"/>
      <c r="G439" s="261"/>
      <c r="H439" s="261"/>
      <c r="I439" s="263"/>
      <c r="J439" s="263"/>
      <c r="K439" s="260"/>
      <c r="L439" s="260"/>
      <c r="M439" s="262"/>
      <c r="N439" s="260"/>
      <c r="O439" s="263"/>
      <c r="P439" s="260"/>
      <c r="Q439" s="260"/>
      <c r="R439" s="262"/>
      <c r="S439" s="263"/>
      <c r="T439" s="260"/>
      <c r="U439" s="260"/>
      <c r="V439" s="262"/>
      <c r="W439" s="263"/>
      <c r="X439" s="263"/>
      <c r="Y439" s="263"/>
      <c r="Z439" s="263"/>
      <c r="AA439" s="260"/>
      <c r="AB439" s="260"/>
      <c r="AC439" s="260"/>
    </row>
    <row r="440" spans="1:29" ht="13">
      <c r="A440" s="260"/>
      <c r="B440" s="261"/>
      <c r="C440" s="260"/>
      <c r="D440" s="260"/>
      <c r="E440" s="260"/>
      <c r="F440" s="262"/>
      <c r="G440" s="261"/>
      <c r="H440" s="261"/>
      <c r="I440" s="263"/>
      <c r="J440" s="263"/>
      <c r="K440" s="260"/>
      <c r="L440" s="260"/>
      <c r="M440" s="262"/>
      <c r="N440" s="260"/>
      <c r="O440" s="263"/>
      <c r="P440" s="260"/>
      <c r="Q440" s="260"/>
      <c r="R440" s="262"/>
      <c r="S440" s="263"/>
      <c r="T440" s="260"/>
      <c r="U440" s="260"/>
      <c r="V440" s="262"/>
      <c r="W440" s="263"/>
      <c r="X440" s="263"/>
      <c r="Y440" s="263"/>
      <c r="Z440" s="263"/>
      <c r="AA440" s="260"/>
      <c r="AB440" s="260"/>
      <c r="AC440" s="260"/>
    </row>
    <row r="441" spans="1:29" ht="13">
      <c r="A441" s="260"/>
      <c r="B441" s="261"/>
      <c r="C441" s="260"/>
      <c r="D441" s="260"/>
      <c r="E441" s="260"/>
      <c r="F441" s="262"/>
      <c r="G441" s="261"/>
      <c r="H441" s="261"/>
      <c r="I441" s="263"/>
      <c r="J441" s="263"/>
      <c r="K441" s="260"/>
      <c r="L441" s="260"/>
      <c r="M441" s="262"/>
      <c r="N441" s="260"/>
      <c r="O441" s="263"/>
      <c r="P441" s="260"/>
      <c r="Q441" s="260"/>
      <c r="R441" s="262"/>
      <c r="S441" s="263"/>
      <c r="T441" s="260"/>
      <c r="U441" s="260"/>
      <c r="V441" s="262"/>
      <c r="W441" s="263"/>
      <c r="X441" s="263"/>
      <c r="Y441" s="263"/>
      <c r="Z441" s="263"/>
      <c r="AA441" s="260"/>
      <c r="AB441" s="260"/>
      <c r="AC441" s="260"/>
    </row>
    <row r="442" spans="1:29" ht="13">
      <c r="A442" s="260"/>
      <c r="B442" s="261"/>
      <c r="C442" s="260"/>
      <c r="D442" s="260"/>
      <c r="E442" s="260"/>
      <c r="F442" s="262"/>
      <c r="G442" s="261"/>
      <c r="H442" s="261"/>
      <c r="I442" s="263"/>
      <c r="J442" s="263"/>
      <c r="K442" s="260"/>
      <c r="L442" s="260"/>
      <c r="M442" s="262"/>
      <c r="N442" s="260"/>
      <c r="O442" s="263"/>
      <c r="P442" s="260"/>
      <c r="Q442" s="260"/>
      <c r="R442" s="262"/>
      <c r="S442" s="263"/>
      <c r="T442" s="260"/>
      <c r="U442" s="260"/>
      <c r="V442" s="262"/>
      <c r="W442" s="263"/>
      <c r="X442" s="263"/>
      <c r="Y442" s="263"/>
      <c r="Z442" s="263"/>
      <c r="AA442" s="260"/>
      <c r="AB442" s="260"/>
      <c r="AC442" s="260"/>
    </row>
    <row r="443" spans="1:29" ht="13">
      <c r="A443" s="260"/>
      <c r="B443" s="261"/>
      <c r="C443" s="260"/>
      <c r="D443" s="260"/>
      <c r="E443" s="260"/>
      <c r="F443" s="262"/>
      <c r="G443" s="261"/>
      <c r="H443" s="261"/>
      <c r="I443" s="263"/>
      <c r="J443" s="263"/>
      <c r="K443" s="260"/>
      <c r="L443" s="260"/>
      <c r="M443" s="262"/>
      <c r="N443" s="260"/>
      <c r="O443" s="263"/>
      <c r="P443" s="260"/>
      <c r="Q443" s="260"/>
      <c r="R443" s="262"/>
      <c r="S443" s="263"/>
      <c r="T443" s="260"/>
      <c r="U443" s="260"/>
      <c r="V443" s="262"/>
      <c r="W443" s="263"/>
      <c r="X443" s="263"/>
      <c r="Y443" s="263"/>
      <c r="Z443" s="263"/>
      <c r="AA443" s="260"/>
      <c r="AB443" s="260"/>
      <c r="AC443" s="260"/>
    </row>
    <row r="444" spans="1:29" ht="13">
      <c r="A444" s="260"/>
      <c r="B444" s="261"/>
      <c r="C444" s="260"/>
      <c r="D444" s="260"/>
      <c r="E444" s="260"/>
      <c r="F444" s="262"/>
      <c r="G444" s="261"/>
      <c r="H444" s="261"/>
      <c r="I444" s="263"/>
      <c r="J444" s="263"/>
      <c r="K444" s="260"/>
      <c r="L444" s="260"/>
      <c r="M444" s="262"/>
      <c r="N444" s="260"/>
      <c r="O444" s="263"/>
      <c r="P444" s="260"/>
      <c r="Q444" s="260"/>
      <c r="R444" s="262"/>
      <c r="S444" s="263"/>
      <c r="T444" s="260"/>
      <c r="U444" s="260"/>
      <c r="V444" s="262"/>
      <c r="W444" s="263"/>
      <c r="X444" s="263"/>
      <c r="Y444" s="263"/>
      <c r="Z444" s="263"/>
      <c r="AA444" s="260"/>
      <c r="AB444" s="260"/>
      <c r="AC444" s="260"/>
    </row>
    <row r="445" spans="1:29" ht="13">
      <c r="A445" s="260"/>
      <c r="B445" s="261"/>
      <c r="C445" s="260"/>
      <c r="D445" s="260"/>
      <c r="E445" s="260"/>
      <c r="F445" s="262"/>
      <c r="G445" s="261"/>
      <c r="H445" s="261"/>
      <c r="I445" s="263"/>
      <c r="J445" s="263"/>
      <c r="K445" s="260"/>
      <c r="L445" s="260"/>
      <c r="M445" s="262"/>
      <c r="N445" s="260"/>
      <c r="O445" s="263"/>
      <c r="P445" s="260"/>
      <c r="Q445" s="260"/>
      <c r="R445" s="262"/>
      <c r="S445" s="263"/>
      <c r="T445" s="260"/>
      <c r="U445" s="260"/>
      <c r="V445" s="262"/>
      <c r="W445" s="263"/>
      <c r="X445" s="263"/>
      <c r="Y445" s="263"/>
      <c r="Z445" s="263"/>
      <c r="AA445" s="260"/>
      <c r="AB445" s="260"/>
      <c r="AC445" s="260"/>
    </row>
    <row r="446" spans="1:29" ht="13">
      <c r="A446" s="260"/>
      <c r="B446" s="261"/>
      <c r="C446" s="260"/>
      <c r="D446" s="260"/>
      <c r="E446" s="260"/>
      <c r="F446" s="262"/>
      <c r="G446" s="261"/>
      <c r="H446" s="261"/>
      <c r="I446" s="263"/>
      <c r="J446" s="263"/>
      <c r="K446" s="260"/>
      <c r="L446" s="260"/>
      <c r="M446" s="262"/>
      <c r="N446" s="260"/>
      <c r="O446" s="263"/>
      <c r="P446" s="260"/>
      <c r="Q446" s="260"/>
      <c r="R446" s="262"/>
      <c r="S446" s="263"/>
      <c r="T446" s="260"/>
      <c r="U446" s="260"/>
      <c r="V446" s="262"/>
      <c r="W446" s="263"/>
      <c r="X446" s="263"/>
      <c r="Y446" s="263"/>
      <c r="Z446" s="263"/>
      <c r="AA446" s="260"/>
      <c r="AB446" s="260"/>
      <c r="AC446" s="260"/>
    </row>
    <row r="447" spans="1:29" ht="13">
      <c r="A447" s="260"/>
      <c r="B447" s="261"/>
      <c r="C447" s="260"/>
      <c r="D447" s="260"/>
      <c r="E447" s="260"/>
      <c r="F447" s="262"/>
      <c r="G447" s="261"/>
      <c r="H447" s="261"/>
      <c r="I447" s="263"/>
      <c r="J447" s="263"/>
      <c r="K447" s="260"/>
      <c r="L447" s="260"/>
      <c r="M447" s="262"/>
      <c r="N447" s="260"/>
      <c r="O447" s="263"/>
      <c r="P447" s="260"/>
      <c r="Q447" s="260"/>
      <c r="R447" s="262"/>
      <c r="S447" s="263"/>
      <c r="T447" s="260"/>
      <c r="U447" s="260"/>
      <c r="V447" s="262"/>
      <c r="W447" s="263"/>
      <c r="X447" s="263"/>
      <c r="Y447" s="263"/>
      <c r="Z447" s="263"/>
      <c r="AA447" s="260"/>
      <c r="AB447" s="260"/>
      <c r="AC447" s="260"/>
    </row>
    <row r="448" spans="1:29" ht="13">
      <c r="A448" s="260"/>
      <c r="B448" s="261"/>
      <c r="C448" s="260"/>
      <c r="D448" s="260"/>
      <c r="E448" s="260"/>
      <c r="F448" s="262"/>
      <c r="G448" s="261"/>
      <c r="H448" s="261"/>
      <c r="I448" s="263"/>
      <c r="J448" s="263"/>
      <c r="K448" s="260"/>
      <c r="L448" s="260"/>
      <c r="M448" s="262"/>
      <c r="N448" s="260"/>
      <c r="O448" s="263"/>
      <c r="P448" s="260"/>
      <c r="Q448" s="260"/>
      <c r="R448" s="262"/>
      <c r="S448" s="263"/>
      <c r="T448" s="260"/>
      <c r="U448" s="260"/>
      <c r="V448" s="262"/>
      <c r="W448" s="263"/>
      <c r="X448" s="263"/>
      <c r="Y448" s="263"/>
      <c r="Z448" s="263"/>
      <c r="AA448" s="260"/>
      <c r="AB448" s="260"/>
      <c r="AC448" s="260"/>
    </row>
    <row r="449" spans="1:29" ht="13">
      <c r="A449" s="260"/>
      <c r="B449" s="261"/>
      <c r="C449" s="260"/>
      <c r="D449" s="260"/>
      <c r="E449" s="260"/>
      <c r="F449" s="262"/>
      <c r="G449" s="261"/>
      <c r="H449" s="261"/>
      <c r="I449" s="263"/>
      <c r="J449" s="263"/>
      <c r="K449" s="260"/>
      <c r="L449" s="260"/>
      <c r="M449" s="262"/>
      <c r="N449" s="260"/>
      <c r="O449" s="263"/>
      <c r="P449" s="260"/>
      <c r="Q449" s="260"/>
      <c r="R449" s="262"/>
      <c r="S449" s="263"/>
      <c r="T449" s="260"/>
      <c r="U449" s="260"/>
      <c r="V449" s="262"/>
      <c r="W449" s="263"/>
      <c r="X449" s="263"/>
      <c r="Y449" s="263"/>
      <c r="Z449" s="263"/>
      <c r="AA449" s="260"/>
      <c r="AB449" s="260"/>
      <c r="AC449" s="260"/>
    </row>
    <row r="450" spans="1:29" ht="13">
      <c r="A450" s="260"/>
      <c r="B450" s="261"/>
      <c r="C450" s="260"/>
      <c r="D450" s="260"/>
      <c r="E450" s="260"/>
      <c r="F450" s="262"/>
      <c r="G450" s="261"/>
      <c r="H450" s="261"/>
      <c r="I450" s="263"/>
      <c r="J450" s="263"/>
      <c r="K450" s="260"/>
      <c r="L450" s="260"/>
      <c r="M450" s="262"/>
      <c r="N450" s="260"/>
      <c r="O450" s="263"/>
      <c r="P450" s="260"/>
      <c r="Q450" s="260"/>
      <c r="R450" s="262"/>
      <c r="S450" s="263"/>
      <c r="T450" s="260"/>
      <c r="U450" s="260"/>
      <c r="V450" s="262"/>
      <c r="W450" s="263"/>
      <c r="X450" s="263"/>
      <c r="Y450" s="263"/>
      <c r="Z450" s="263"/>
      <c r="AA450" s="260"/>
      <c r="AB450" s="260"/>
      <c r="AC450" s="260"/>
    </row>
    <row r="451" spans="1:29" ht="13">
      <c r="A451" s="260"/>
      <c r="B451" s="261"/>
      <c r="C451" s="260"/>
      <c r="D451" s="260"/>
      <c r="E451" s="260"/>
      <c r="F451" s="262"/>
      <c r="G451" s="261"/>
      <c r="H451" s="261"/>
      <c r="I451" s="263"/>
      <c r="J451" s="263"/>
      <c r="K451" s="260"/>
      <c r="L451" s="260"/>
      <c r="M451" s="262"/>
      <c r="N451" s="260"/>
      <c r="O451" s="263"/>
      <c r="P451" s="260"/>
      <c r="Q451" s="260"/>
      <c r="R451" s="262"/>
      <c r="S451" s="263"/>
      <c r="T451" s="260"/>
      <c r="U451" s="260"/>
      <c r="V451" s="262"/>
      <c r="W451" s="263"/>
      <c r="X451" s="263"/>
      <c r="Y451" s="263"/>
      <c r="Z451" s="263"/>
      <c r="AA451" s="260"/>
      <c r="AB451" s="260"/>
      <c r="AC451" s="260"/>
    </row>
    <row r="452" spans="1:29" ht="13">
      <c r="A452" s="260"/>
      <c r="B452" s="261"/>
      <c r="C452" s="260"/>
      <c r="D452" s="260"/>
      <c r="E452" s="260"/>
      <c r="F452" s="262"/>
      <c r="G452" s="261"/>
      <c r="H452" s="261"/>
      <c r="I452" s="263"/>
      <c r="J452" s="263"/>
      <c r="K452" s="260"/>
      <c r="L452" s="260"/>
      <c r="M452" s="262"/>
      <c r="N452" s="260"/>
      <c r="O452" s="263"/>
      <c r="P452" s="260"/>
      <c r="Q452" s="260"/>
      <c r="R452" s="262"/>
      <c r="S452" s="263"/>
      <c r="T452" s="260"/>
      <c r="U452" s="260"/>
      <c r="V452" s="262"/>
      <c r="W452" s="263"/>
      <c r="X452" s="263"/>
      <c r="Y452" s="263"/>
      <c r="Z452" s="263"/>
      <c r="AA452" s="260"/>
      <c r="AB452" s="260"/>
      <c r="AC452" s="260"/>
    </row>
    <row r="453" spans="1:29" ht="13">
      <c r="A453" s="260"/>
      <c r="B453" s="261"/>
      <c r="C453" s="260"/>
      <c r="D453" s="260"/>
      <c r="E453" s="260"/>
      <c r="F453" s="262"/>
      <c r="G453" s="261"/>
      <c r="H453" s="261"/>
      <c r="I453" s="263"/>
      <c r="J453" s="263"/>
      <c r="K453" s="260"/>
      <c r="L453" s="260"/>
      <c r="M453" s="262"/>
      <c r="N453" s="260"/>
      <c r="O453" s="263"/>
      <c r="P453" s="260"/>
      <c r="Q453" s="260"/>
      <c r="R453" s="262"/>
      <c r="S453" s="263"/>
      <c r="T453" s="260"/>
      <c r="U453" s="260"/>
      <c r="V453" s="262"/>
      <c r="W453" s="263"/>
      <c r="X453" s="263"/>
      <c r="Y453" s="263"/>
      <c r="Z453" s="263"/>
      <c r="AA453" s="260"/>
      <c r="AB453" s="260"/>
      <c r="AC453" s="260"/>
    </row>
    <row r="454" spans="1:29" ht="13">
      <c r="A454" s="260"/>
      <c r="B454" s="261"/>
      <c r="C454" s="260"/>
      <c r="D454" s="260"/>
      <c r="E454" s="260"/>
      <c r="F454" s="262"/>
      <c r="G454" s="261"/>
      <c r="H454" s="261"/>
      <c r="I454" s="263"/>
      <c r="J454" s="263"/>
      <c r="K454" s="260"/>
      <c r="L454" s="260"/>
      <c r="M454" s="262"/>
      <c r="N454" s="260"/>
      <c r="O454" s="263"/>
      <c r="P454" s="260"/>
      <c r="Q454" s="260"/>
      <c r="R454" s="262"/>
      <c r="S454" s="263"/>
      <c r="T454" s="260"/>
      <c r="U454" s="260"/>
      <c r="V454" s="262"/>
      <c r="W454" s="263"/>
      <c r="X454" s="263"/>
      <c r="Y454" s="263"/>
      <c r="Z454" s="263"/>
      <c r="AA454" s="260"/>
      <c r="AB454" s="260"/>
      <c r="AC454" s="260"/>
    </row>
    <row r="455" spans="1:29" ht="13">
      <c r="A455" s="260"/>
      <c r="B455" s="261"/>
      <c r="C455" s="260"/>
      <c r="D455" s="260"/>
      <c r="E455" s="260"/>
      <c r="F455" s="262"/>
      <c r="G455" s="261"/>
      <c r="H455" s="261"/>
      <c r="I455" s="263"/>
      <c r="J455" s="263"/>
      <c r="K455" s="260"/>
      <c r="L455" s="260"/>
      <c r="M455" s="262"/>
      <c r="N455" s="260"/>
      <c r="O455" s="263"/>
      <c r="P455" s="260"/>
      <c r="Q455" s="260"/>
      <c r="R455" s="262"/>
      <c r="S455" s="263"/>
      <c r="T455" s="260"/>
      <c r="U455" s="260"/>
      <c r="V455" s="262"/>
      <c r="W455" s="263"/>
      <c r="X455" s="263"/>
      <c r="Y455" s="263"/>
      <c r="Z455" s="263"/>
      <c r="AA455" s="260"/>
      <c r="AB455" s="260"/>
      <c r="AC455" s="260"/>
    </row>
    <row r="456" spans="1:29" ht="13">
      <c r="A456" s="260"/>
      <c r="B456" s="261"/>
      <c r="C456" s="260"/>
      <c r="D456" s="260"/>
      <c r="E456" s="260"/>
      <c r="F456" s="262"/>
      <c r="G456" s="261"/>
      <c r="H456" s="261"/>
      <c r="I456" s="263"/>
      <c r="J456" s="263"/>
      <c r="K456" s="260"/>
      <c r="L456" s="260"/>
      <c r="M456" s="262"/>
      <c r="N456" s="260"/>
      <c r="O456" s="263"/>
      <c r="P456" s="260"/>
      <c r="Q456" s="260"/>
      <c r="R456" s="262"/>
      <c r="S456" s="263"/>
      <c r="T456" s="260"/>
      <c r="U456" s="260"/>
      <c r="V456" s="262"/>
      <c r="W456" s="263"/>
      <c r="X456" s="263"/>
      <c r="Y456" s="263"/>
      <c r="Z456" s="263"/>
      <c r="AA456" s="260"/>
      <c r="AB456" s="260"/>
      <c r="AC456" s="260"/>
    </row>
    <row r="457" spans="1:29" ht="13">
      <c r="A457" s="260"/>
      <c r="B457" s="261"/>
      <c r="C457" s="260"/>
      <c r="D457" s="260"/>
      <c r="E457" s="260"/>
      <c r="F457" s="262"/>
      <c r="G457" s="261"/>
      <c r="H457" s="261"/>
      <c r="I457" s="263"/>
      <c r="J457" s="263"/>
      <c r="K457" s="260"/>
      <c r="L457" s="260"/>
      <c r="M457" s="262"/>
      <c r="N457" s="260"/>
      <c r="O457" s="263"/>
      <c r="P457" s="260"/>
      <c r="Q457" s="260"/>
      <c r="R457" s="262"/>
      <c r="S457" s="263"/>
      <c r="T457" s="260"/>
      <c r="U457" s="260"/>
      <c r="V457" s="262"/>
      <c r="W457" s="263"/>
      <c r="X457" s="263"/>
      <c r="Y457" s="263"/>
      <c r="Z457" s="263"/>
      <c r="AA457" s="260"/>
      <c r="AB457" s="260"/>
      <c r="AC457" s="260"/>
    </row>
    <row r="458" spans="1:29" ht="13">
      <c r="A458" s="260"/>
      <c r="B458" s="261"/>
      <c r="C458" s="260"/>
      <c r="D458" s="260"/>
      <c r="E458" s="260"/>
      <c r="F458" s="262"/>
      <c r="G458" s="261"/>
      <c r="H458" s="261"/>
      <c r="I458" s="263"/>
      <c r="J458" s="263"/>
      <c r="K458" s="260"/>
      <c r="L458" s="260"/>
      <c r="M458" s="262"/>
      <c r="N458" s="260"/>
      <c r="O458" s="263"/>
      <c r="P458" s="260"/>
      <c r="Q458" s="260"/>
      <c r="R458" s="262"/>
      <c r="S458" s="263"/>
      <c r="T458" s="260"/>
      <c r="U458" s="260"/>
      <c r="V458" s="262"/>
      <c r="W458" s="263"/>
      <c r="X458" s="263"/>
      <c r="Y458" s="263"/>
      <c r="Z458" s="263"/>
      <c r="AA458" s="260"/>
      <c r="AB458" s="260"/>
      <c r="AC458" s="260"/>
    </row>
    <row r="459" spans="1:29" ht="13">
      <c r="A459" s="260"/>
      <c r="B459" s="261"/>
      <c r="C459" s="260"/>
      <c r="D459" s="260"/>
      <c r="E459" s="260"/>
      <c r="F459" s="262"/>
      <c r="G459" s="261"/>
      <c r="H459" s="261"/>
      <c r="I459" s="263"/>
      <c r="J459" s="263"/>
      <c r="K459" s="260"/>
      <c r="L459" s="260"/>
      <c r="M459" s="262"/>
      <c r="N459" s="260"/>
      <c r="O459" s="263"/>
      <c r="P459" s="260"/>
      <c r="Q459" s="260"/>
      <c r="R459" s="262"/>
      <c r="S459" s="263"/>
      <c r="T459" s="260"/>
      <c r="U459" s="260"/>
      <c r="V459" s="262"/>
      <c r="W459" s="263"/>
      <c r="X459" s="263"/>
      <c r="Y459" s="263"/>
      <c r="Z459" s="263"/>
      <c r="AA459" s="260"/>
      <c r="AB459" s="260"/>
      <c r="AC459" s="260"/>
    </row>
    <row r="460" spans="1:29" ht="13">
      <c r="A460" s="260"/>
      <c r="B460" s="261"/>
      <c r="C460" s="260"/>
      <c r="D460" s="260"/>
      <c r="E460" s="260"/>
      <c r="F460" s="262"/>
      <c r="G460" s="261"/>
      <c r="H460" s="261"/>
      <c r="I460" s="263"/>
      <c r="J460" s="263"/>
      <c r="K460" s="260"/>
      <c r="L460" s="260"/>
      <c r="M460" s="262"/>
      <c r="N460" s="260"/>
      <c r="O460" s="263"/>
      <c r="P460" s="260"/>
      <c r="Q460" s="260"/>
      <c r="R460" s="262"/>
      <c r="S460" s="263"/>
      <c r="T460" s="260"/>
      <c r="U460" s="260"/>
      <c r="V460" s="262"/>
      <c r="W460" s="263"/>
      <c r="X460" s="263"/>
      <c r="Y460" s="263"/>
      <c r="Z460" s="263"/>
      <c r="AA460" s="260"/>
      <c r="AB460" s="260"/>
      <c r="AC460" s="260"/>
    </row>
    <row r="461" spans="1:29" ht="13">
      <c r="A461" s="260"/>
      <c r="B461" s="261"/>
      <c r="C461" s="260"/>
      <c r="D461" s="260"/>
      <c r="E461" s="260"/>
      <c r="F461" s="262"/>
      <c r="G461" s="261"/>
      <c r="H461" s="261"/>
      <c r="I461" s="263"/>
      <c r="J461" s="263"/>
      <c r="K461" s="260"/>
      <c r="L461" s="260"/>
      <c r="M461" s="262"/>
      <c r="N461" s="260"/>
      <c r="O461" s="263"/>
      <c r="P461" s="260"/>
      <c r="Q461" s="260"/>
      <c r="R461" s="262"/>
      <c r="S461" s="263"/>
      <c r="T461" s="260"/>
      <c r="U461" s="260"/>
      <c r="V461" s="262"/>
      <c r="W461" s="263"/>
      <c r="X461" s="263"/>
      <c r="Y461" s="263"/>
      <c r="Z461" s="263"/>
      <c r="AA461" s="260"/>
      <c r="AB461" s="260"/>
      <c r="AC461" s="260"/>
    </row>
    <row r="462" spans="1:29" ht="13">
      <c r="A462" s="260"/>
      <c r="B462" s="261"/>
      <c r="C462" s="260"/>
      <c r="D462" s="260"/>
      <c r="E462" s="260"/>
      <c r="F462" s="262"/>
      <c r="G462" s="261"/>
      <c r="H462" s="261"/>
      <c r="I462" s="263"/>
      <c r="J462" s="263"/>
      <c r="K462" s="260"/>
      <c r="L462" s="260"/>
      <c r="M462" s="262"/>
      <c r="N462" s="260"/>
      <c r="O462" s="263"/>
      <c r="P462" s="260"/>
      <c r="Q462" s="260"/>
      <c r="R462" s="262"/>
      <c r="S462" s="263"/>
      <c r="T462" s="260"/>
      <c r="U462" s="260"/>
      <c r="V462" s="262"/>
      <c r="W462" s="263"/>
      <c r="X462" s="263"/>
      <c r="Y462" s="263"/>
      <c r="Z462" s="263"/>
      <c r="AA462" s="260"/>
      <c r="AB462" s="260"/>
      <c r="AC462" s="260"/>
    </row>
    <row r="463" spans="1:29" ht="13">
      <c r="A463" s="260"/>
      <c r="B463" s="261"/>
      <c r="C463" s="260"/>
      <c r="D463" s="260"/>
      <c r="E463" s="260"/>
      <c r="F463" s="262"/>
      <c r="G463" s="261"/>
      <c r="H463" s="261"/>
      <c r="I463" s="263"/>
      <c r="J463" s="263"/>
      <c r="K463" s="260"/>
      <c r="L463" s="260"/>
      <c r="M463" s="262"/>
      <c r="N463" s="260"/>
      <c r="O463" s="263"/>
      <c r="P463" s="260"/>
      <c r="Q463" s="260"/>
      <c r="R463" s="262"/>
      <c r="S463" s="263"/>
      <c r="T463" s="260"/>
      <c r="U463" s="260"/>
      <c r="V463" s="262"/>
      <c r="W463" s="263"/>
      <c r="X463" s="263"/>
      <c r="Y463" s="263"/>
      <c r="Z463" s="263"/>
      <c r="AA463" s="260"/>
      <c r="AB463" s="260"/>
      <c r="AC463" s="260"/>
    </row>
    <row r="464" spans="1:29" ht="13">
      <c r="A464" s="260"/>
      <c r="B464" s="261"/>
      <c r="C464" s="260"/>
      <c r="D464" s="260"/>
      <c r="E464" s="260"/>
      <c r="F464" s="262"/>
      <c r="G464" s="261"/>
      <c r="H464" s="261"/>
      <c r="I464" s="263"/>
      <c r="J464" s="263"/>
      <c r="K464" s="260"/>
      <c r="L464" s="260"/>
      <c r="M464" s="262"/>
      <c r="N464" s="260"/>
      <c r="O464" s="263"/>
      <c r="P464" s="260"/>
      <c r="Q464" s="260"/>
      <c r="R464" s="262"/>
      <c r="S464" s="263"/>
      <c r="T464" s="260"/>
      <c r="U464" s="260"/>
      <c r="V464" s="262"/>
      <c r="W464" s="263"/>
      <c r="X464" s="263"/>
      <c r="Y464" s="263"/>
      <c r="Z464" s="263"/>
      <c r="AA464" s="260"/>
      <c r="AB464" s="260"/>
      <c r="AC464" s="260"/>
    </row>
    <row r="465" spans="1:29" ht="13">
      <c r="A465" s="260"/>
      <c r="B465" s="261"/>
      <c r="C465" s="260"/>
      <c r="D465" s="260"/>
      <c r="E465" s="260"/>
      <c r="F465" s="262"/>
      <c r="G465" s="261"/>
      <c r="H465" s="261"/>
      <c r="I465" s="263"/>
      <c r="J465" s="263"/>
      <c r="K465" s="260"/>
      <c r="L465" s="260"/>
      <c r="M465" s="262"/>
      <c r="N465" s="260"/>
      <c r="O465" s="263"/>
      <c r="P465" s="260"/>
      <c r="Q465" s="260"/>
      <c r="R465" s="262"/>
      <c r="S465" s="263"/>
      <c r="T465" s="260"/>
      <c r="U465" s="260"/>
      <c r="V465" s="262"/>
      <c r="W465" s="263"/>
      <c r="X465" s="263"/>
      <c r="Y465" s="263"/>
      <c r="Z465" s="263"/>
      <c r="AA465" s="260"/>
      <c r="AB465" s="260"/>
      <c r="AC465" s="260"/>
    </row>
    <row r="466" spans="1:29" ht="13">
      <c r="A466" s="260"/>
      <c r="B466" s="261"/>
      <c r="C466" s="260"/>
      <c r="D466" s="260"/>
      <c r="E466" s="260"/>
      <c r="F466" s="262"/>
      <c r="G466" s="261"/>
      <c r="H466" s="261"/>
      <c r="I466" s="263"/>
      <c r="J466" s="263"/>
      <c r="K466" s="260"/>
      <c r="L466" s="260"/>
      <c r="M466" s="262"/>
      <c r="N466" s="260"/>
      <c r="O466" s="263"/>
      <c r="P466" s="260"/>
      <c r="Q466" s="260"/>
      <c r="R466" s="262"/>
      <c r="S466" s="263"/>
      <c r="T466" s="260"/>
      <c r="U466" s="260"/>
      <c r="V466" s="262"/>
      <c r="W466" s="263"/>
      <c r="X466" s="263"/>
      <c r="Y466" s="263"/>
      <c r="Z466" s="263"/>
      <c r="AA466" s="260"/>
      <c r="AB466" s="260"/>
      <c r="AC466" s="260"/>
    </row>
    <row r="467" spans="1:29" ht="13">
      <c r="A467" s="260"/>
      <c r="B467" s="261"/>
      <c r="C467" s="260"/>
      <c r="D467" s="260"/>
      <c r="E467" s="260"/>
      <c r="F467" s="262"/>
      <c r="G467" s="261"/>
      <c r="H467" s="261"/>
      <c r="I467" s="263"/>
      <c r="J467" s="263"/>
      <c r="K467" s="260"/>
      <c r="L467" s="260"/>
      <c r="M467" s="262"/>
      <c r="N467" s="260"/>
      <c r="O467" s="263"/>
      <c r="P467" s="260"/>
      <c r="Q467" s="260"/>
      <c r="R467" s="262"/>
      <c r="S467" s="263"/>
      <c r="T467" s="260"/>
      <c r="U467" s="260"/>
      <c r="V467" s="262"/>
      <c r="W467" s="263"/>
      <c r="X467" s="263"/>
      <c r="Y467" s="263"/>
      <c r="Z467" s="263"/>
      <c r="AA467" s="260"/>
      <c r="AB467" s="260"/>
      <c r="AC467" s="260"/>
    </row>
    <row r="468" spans="1:29" ht="13">
      <c r="A468" s="260"/>
      <c r="B468" s="261"/>
      <c r="C468" s="260"/>
      <c r="D468" s="260"/>
      <c r="E468" s="260"/>
      <c r="F468" s="262"/>
      <c r="G468" s="261"/>
      <c r="H468" s="261"/>
      <c r="I468" s="263"/>
      <c r="J468" s="263"/>
      <c r="K468" s="260"/>
      <c r="L468" s="260"/>
      <c r="M468" s="262"/>
      <c r="N468" s="260"/>
      <c r="O468" s="263"/>
      <c r="P468" s="260"/>
      <c r="Q468" s="260"/>
      <c r="R468" s="262"/>
      <c r="S468" s="263"/>
      <c r="T468" s="260"/>
      <c r="U468" s="260"/>
      <c r="V468" s="262"/>
      <c r="W468" s="263"/>
      <c r="X468" s="263"/>
      <c r="Y468" s="263"/>
      <c r="Z468" s="263"/>
      <c r="AA468" s="260"/>
      <c r="AB468" s="260"/>
      <c r="AC468" s="260"/>
    </row>
    <row r="469" spans="1:29" ht="13">
      <c r="A469" s="260"/>
      <c r="B469" s="261"/>
      <c r="C469" s="260"/>
      <c r="D469" s="260"/>
      <c r="E469" s="260"/>
      <c r="F469" s="262"/>
      <c r="G469" s="261"/>
      <c r="H469" s="261"/>
      <c r="I469" s="263"/>
      <c r="J469" s="263"/>
      <c r="K469" s="260"/>
      <c r="L469" s="260"/>
      <c r="M469" s="262"/>
      <c r="N469" s="260"/>
      <c r="O469" s="263"/>
      <c r="P469" s="260"/>
      <c r="Q469" s="260"/>
      <c r="R469" s="262"/>
      <c r="S469" s="263"/>
      <c r="T469" s="260"/>
      <c r="U469" s="260"/>
      <c r="V469" s="262"/>
      <c r="W469" s="263"/>
      <c r="X469" s="263"/>
      <c r="Y469" s="263"/>
      <c r="Z469" s="263"/>
      <c r="AA469" s="260"/>
      <c r="AB469" s="260"/>
      <c r="AC469" s="260"/>
    </row>
    <row r="470" spans="1:29" ht="13">
      <c r="A470" s="260"/>
      <c r="B470" s="261"/>
      <c r="C470" s="260"/>
      <c r="D470" s="260"/>
      <c r="E470" s="260"/>
      <c r="F470" s="262"/>
      <c r="G470" s="261"/>
      <c r="H470" s="261"/>
      <c r="I470" s="263"/>
      <c r="J470" s="263"/>
      <c r="K470" s="260"/>
      <c r="L470" s="260"/>
      <c r="M470" s="262"/>
      <c r="N470" s="260"/>
      <c r="O470" s="263"/>
      <c r="P470" s="260"/>
      <c r="Q470" s="260"/>
      <c r="R470" s="262"/>
      <c r="S470" s="263"/>
      <c r="T470" s="260"/>
      <c r="U470" s="260"/>
      <c r="V470" s="262"/>
      <c r="W470" s="263"/>
      <c r="X470" s="263"/>
      <c r="Y470" s="263"/>
      <c r="Z470" s="263"/>
      <c r="AA470" s="260"/>
      <c r="AB470" s="260"/>
      <c r="AC470" s="260"/>
    </row>
    <row r="471" spans="1:29" ht="13">
      <c r="A471" s="260"/>
      <c r="B471" s="261"/>
      <c r="C471" s="260"/>
      <c r="D471" s="260"/>
      <c r="E471" s="260"/>
      <c r="F471" s="262"/>
      <c r="G471" s="261"/>
      <c r="H471" s="261"/>
      <c r="I471" s="263"/>
      <c r="J471" s="263"/>
      <c r="K471" s="260"/>
      <c r="L471" s="260"/>
      <c r="M471" s="262"/>
      <c r="N471" s="260"/>
      <c r="O471" s="263"/>
      <c r="P471" s="260"/>
      <c r="Q471" s="260"/>
      <c r="R471" s="262"/>
      <c r="S471" s="263"/>
      <c r="T471" s="260"/>
      <c r="U471" s="260"/>
      <c r="V471" s="262"/>
      <c r="W471" s="263"/>
      <c r="X471" s="263"/>
      <c r="Y471" s="263"/>
      <c r="Z471" s="263"/>
      <c r="AA471" s="260"/>
      <c r="AB471" s="260"/>
      <c r="AC471" s="260"/>
    </row>
    <row r="472" spans="1:29" ht="13">
      <c r="A472" s="260"/>
      <c r="B472" s="261"/>
      <c r="C472" s="260"/>
      <c r="D472" s="260"/>
      <c r="E472" s="260"/>
      <c r="F472" s="262"/>
      <c r="G472" s="261"/>
      <c r="H472" s="261"/>
      <c r="I472" s="263"/>
      <c r="J472" s="263"/>
      <c r="K472" s="260"/>
      <c r="L472" s="260"/>
      <c r="M472" s="262"/>
      <c r="N472" s="260"/>
      <c r="O472" s="263"/>
      <c r="P472" s="260"/>
      <c r="Q472" s="260"/>
      <c r="R472" s="262"/>
      <c r="S472" s="263"/>
      <c r="T472" s="260"/>
      <c r="U472" s="260"/>
      <c r="V472" s="262"/>
      <c r="W472" s="263"/>
      <c r="X472" s="263"/>
      <c r="Y472" s="263"/>
      <c r="Z472" s="263"/>
      <c r="AA472" s="260"/>
      <c r="AB472" s="260"/>
      <c r="AC472" s="260"/>
    </row>
    <row r="473" spans="1:29" ht="13">
      <c r="A473" s="260"/>
      <c r="B473" s="261"/>
      <c r="C473" s="260"/>
      <c r="D473" s="260"/>
      <c r="E473" s="260"/>
      <c r="F473" s="262"/>
      <c r="G473" s="261"/>
      <c r="H473" s="261"/>
      <c r="I473" s="263"/>
      <c r="J473" s="263"/>
      <c r="K473" s="260"/>
      <c r="L473" s="260"/>
      <c r="M473" s="262"/>
      <c r="N473" s="260"/>
      <c r="O473" s="263"/>
      <c r="P473" s="260"/>
      <c r="Q473" s="260"/>
      <c r="R473" s="262"/>
      <c r="S473" s="263"/>
      <c r="T473" s="260"/>
      <c r="U473" s="260"/>
      <c r="V473" s="262"/>
      <c r="W473" s="263"/>
      <c r="X473" s="263"/>
      <c r="Y473" s="263"/>
      <c r="Z473" s="263"/>
      <c r="AA473" s="260"/>
      <c r="AB473" s="260"/>
      <c r="AC473" s="260"/>
    </row>
    <row r="474" spans="1:29" ht="13">
      <c r="A474" s="260"/>
      <c r="B474" s="261"/>
      <c r="C474" s="260"/>
      <c r="D474" s="260"/>
      <c r="E474" s="260"/>
      <c r="F474" s="262"/>
      <c r="G474" s="261"/>
      <c r="H474" s="261"/>
      <c r="I474" s="263"/>
      <c r="J474" s="263"/>
      <c r="K474" s="260"/>
      <c r="L474" s="260"/>
      <c r="M474" s="262"/>
      <c r="N474" s="260"/>
      <c r="O474" s="263"/>
      <c r="P474" s="260"/>
      <c r="Q474" s="260"/>
      <c r="R474" s="262"/>
      <c r="S474" s="263"/>
      <c r="T474" s="260"/>
      <c r="U474" s="260"/>
      <c r="V474" s="262"/>
      <c r="W474" s="263"/>
      <c r="X474" s="263"/>
      <c r="Y474" s="263"/>
      <c r="Z474" s="263"/>
      <c r="AA474" s="260"/>
      <c r="AB474" s="260"/>
      <c r="AC474" s="260"/>
    </row>
    <row r="475" spans="1:29" ht="13">
      <c r="A475" s="260"/>
      <c r="B475" s="261"/>
      <c r="C475" s="260"/>
      <c r="D475" s="260"/>
      <c r="E475" s="260"/>
      <c r="F475" s="262"/>
      <c r="G475" s="261"/>
      <c r="H475" s="261"/>
      <c r="I475" s="263"/>
      <c r="J475" s="263"/>
      <c r="K475" s="260"/>
      <c r="L475" s="260"/>
      <c r="M475" s="262"/>
      <c r="N475" s="260"/>
      <c r="O475" s="263"/>
      <c r="P475" s="260"/>
      <c r="Q475" s="260"/>
      <c r="R475" s="262"/>
      <c r="S475" s="263"/>
      <c r="T475" s="260"/>
      <c r="U475" s="260"/>
      <c r="V475" s="262"/>
      <c r="W475" s="263"/>
      <c r="X475" s="263"/>
      <c r="Y475" s="263"/>
      <c r="Z475" s="263"/>
      <c r="AA475" s="260"/>
      <c r="AB475" s="260"/>
      <c r="AC475" s="260"/>
    </row>
    <row r="476" spans="1:29" ht="13">
      <c r="A476" s="260"/>
      <c r="B476" s="261"/>
      <c r="C476" s="260"/>
      <c r="D476" s="260"/>
      <c r="E476" s="260"/>
      <c r="F476" s="262"/>
      <c r="G476" s="261"/>
      <c r="H476" s="261"/>
      <c r="I476" s="263"/>
      <c r="J476" s="263"/>
      <c r="K476" s="260"/>
      <c r="L476" s="260"/>
      <c r="M476" s="262"/>
      <c r="N476" s="260"/>
      <c r="O476" s="263"/>
      <c r="P476" s="260"/>
      <c r="Q476" s="260"/>
      <c r="R476" s="262"/>
      <c r="S476" s="263"/>
      <c r="T476" s="260"/>
      <c r="U476" s="260"/>
      <c r="V476" s="262"/>
      <c r="W476" s="263"/>
      <c r="X476" s="263"/>
      <c r="Y476" s="263"/>
      <c r="Z476" s="263"/>
      <c r="AA476" s="260"/>
      <c r="AB476" s="260"/>
      <c r="AC476" s="260"/>
    </row>
    <row r="477" spans="1:29" ht="13">
      <c r="A477" s="260"/>
      <c r="B477" s="261"/>
      <c r="C477" s="260"/>
      <c r="D477" s="260"/>
      <c r="E477" s="260"/>
      <c r="F477" s="262"/>
      <c r="G477" s="261"/>
      <c r="H477" s="261"/>
      <c r="I477" s="263"/>
      <c r="J477" s="263"/>
      <c r="K477" s="260"/>
      <c r="L477" s="260"/>
      <c r="M477" s="262"/>
      <c r="N477" s="260"/>
      <c r="O477" s="263"/>
      <c r="P477" s="260"/>
      <c r="Q477" s="260"/>
      <c r="R477" s="262"/>
      <c r="S477" s="263"/>
      <c r="T477" s="260"/>
      <c r="U477" s="260"/>
      <c r="V477" s="262"/>
      <c r="W477" s="263"/>
      <c r="X477" s="263"/>
      <c r="Y477" s="263"/>
      <c r="Z477" s="263"/>
      <c r="AA477" s="260"/>
      <c r="AB477" s="260"/>
      <c r="AC477" s="260"/>
    </row>
    <row r="478" spans="1:29" ht="13">
      <c r="A478" s="260"/>
      <c r="B478" s="261"/>
      <c r="C478" s="260"/>
      <c r="D478" s="260"/>
      <c r="E478" s="260"/>
      <c r="F478" s="262"/>
      <c r="G478" s="261"/>
      <c r="H478" s="261"/>
      <c r="I478" s="263"/>
      <c r="J478" s="263"/>
      <c r="K478" s="260"/>
      <c r="L478" s="260"/>
      <c r="M478" s="262"/>
      <c r="N478" s="260"/>
      <c r="O478" s="263"/>
      <c r="P478" s="260"/>
      <c r="Q478" s="260"/>
      <c r="R478" s="262"/>
      <c r="S478" s="263"/>
      <c r="T478" s="260"/>
      <c r="U478" s="260"/>
      <c r="V478" s="262"/>
      <c r="W478" s="263"/>
      <c r="X478" s="263"/>
      <c r="Y478" s="263"/>
      <c r="Z478" s="263"/>
      <c r="AA478" s="260"/>
      <c r="AB478" s="260"/>
      <c r="AC478" s="260"/>
    </row>
    <row r="479" spans="1:29" ht="13">
      <c r="A479" s="260"/>
      <c r="B479" s="261"/>
      <c r="C479" s="260"/>
      <c r="D479" s="260"/>
      <c r="E479" s="260"/>
      <c r="F479" s="262"/>
      <c r="G479" s="261"/>
      <c r="H479" s="261"/>
      <c r="I479" s="263"/>
      <c r="J479" s="263"/>
      <c r="K479" s="260"/>
      <c r="L479" s="260"/>
      <c r="M479" s="262"/>
      <c r="N479" s="260"/>
      <c r="O479" s="263"/>
      <c r="P479" s="260"/>
      <c r="Q479" s="260"/>
      <c r="R479" s="262"/>
      <c r="S479" s="263"/>
      <c r="T479" s="260"/>
      <c r="U479" s="260"/>
      <c r="V479" s="262"/>
      <c r="W479" s="263"/>
      <c r="X479" s="263"/>
      <c r="Y479" s="263"/>
      <c r="Z479" s="263"/>
      <c r="AA479" s="260"/>
      <c r="AB479" s="260"/>
      <c r="AC479" s="260"/>
    </row>
    <row r="480" spans="1:29" ht="13">
      <c r="A480" s="260"/>
      <c r="B480" s="261"/>
      <c r="C480" s="260"/>
      <c r="D480" s="260"/>
      <c r="E480" s="260"/>
      <c r="F480" s="262"/>
      <c r="G480" s="261"/>
      <c r="H480" s="261"/>
      <c r="I480" s="263"/>
      <c r="J480" s="263"/>
      <c r="K480" s="260"/>
      <c r="L480" s="260"/>
      <c r="M480" s="262"/>
      <c r="N480" s="260"/>
      <c r="O480" s="263"/>
      <c r="P480" s="260"/>
      <c r="Q480" s="260"/>
      <c r="R480" s="262"/>
      <c r="S480" s="263"/>
      <c r="T480" s="260"/>
      <c r="U480" s="260"/>
      <c r="V480" s="262"/>
      <c r="W480" s="263"/>
      <c r="X480" s="263"/>
      <c r="Y480" s="263"/>
      <c r="Z480" s="263"/>
      <c r="AA480" s="260"/>
      <c r="AB480" s="260"/>
      <c r="AC480" s="260"/>
    </row>
    <row r="481" spans="1:29" ht="13">
      <c r="A481" s="260"/>
      <c r="B481" s="261"/>
      <c r="C481" s="260"/>
      <c r="D481" s="260"/>
      <c r="E481" s="260"/>
      <c r="F481" s="262"/>
      <c r="G481" s="261"/>
      <c r="H481" s="261"/>
      <c r="I481" s="263"/>
      <c r="J481" s="263"/>
      <c r="K481" s="260"/>
      <c r="L481" s="260"/>
      <c r="M481" s="262"/>
      <c r="N481" s="260"/>
      <c r="O481" s="263"/>
      <c r="P481" s="260"/>
      <c r="Q481" s="260"/>
      <c r="R481" s="262"/>
      <c r="S481" s="263"/>
      <c r="T481" s="260"/>
      <c r="U481" s="260"/>
      <c r="V481" s="262"/>
      <c r="W481" s="263"/>
      <c r="X481" s="263"/>
      <c r="Y481" s="263"/>
      <c r="Z481" s="263"/>
      <c r="AA481" s="260"/>
      <c r="AB481" s="260"/>
      <c r="AC481" s="260"/>
    </row>
    <row r="482" spans="1:29" ht="13">
      <c r="A482" s="260"/>
      <c r="B482" s="261"/>
      <c r="C482" s="260"/>
      <c r="D482" s="260"/>
      <c r="E482" s="260"/>
      <c r="F482" s="262"/>
      <c r="G482" s="261"/>
      <c r="H482" s="261"/>
      <c r="I482" s="263"/>
      <c r="J482" s="263"/>
      <c r="K482" s="260"/>
      <c r="L482" s="260"/>
      <c r="M482" s="262"/>
      <c r="N482" s="260"/>
      <c r="O482" s="263"/>
      <c r="P482" s="260"/>
      <c r="Q482" s="260"/>
      <c r="R482" s="262"/>
      <c r="S482" s="263"/>
      <c r="T482" s="260"/>
      <c r="U482" s="260"/>
      <c r="V482" s="262"/>
      <c r="W482" s="263"/>
      <c r="X482" s="263"/>
      <c r="Y482" s="263"/>
      <c r="Z482" s="263"/>
      <c r="AA482" s="260"/>
      <c r="AB482" s="260"/>
      <c r="AC482" s="260"/>
    </row>
    <row r="483" spans="1:29" ht="13">
      <c r="A483" s="260"/>
      <c r="B483" s="261"/>
      <c r="C483" s="260"/>
      <c r="D483" s="260"/>
      <c r="E483" s="260"/>
      <c r="F483" s="262"/>
      <c r="G483" s="261"/>
      <c r="H483" s="261"/>
      <c r="I483" s="263"/>
      <c r="J483" s="263"/>
      <c r="K483" s="260"/>
      <c r="L483" s="260"/>
      <c r="M483" s="262"/>
      <c r="N483" s="260"/>
      <c r="O483" s="263"/>
      <c r="P483" s="260"/>
      <c r="Q483" s="260"/>
      <c r="R483" s="262"/>
      <c r="S483" s="263"/>
      <c r="T483" s="260"/>
      <c r="U483" s="260"/>
      <c r="V483" s="262"/>
      <c r="W483" s="263"/>
      <c r="X483" s="263"/>
      <c r="Y483" s="263"/>
      <c r="Z483" s="263"/>
      <c r="AA483" s="260"/>
      <c r="AB483" s="260"/>
      <c r="AC483" s="260"/>
    </row>
    <row r="484" spans="1:29" ht="13">
      <c r="A484" s="260"/>
      <c r="B484" s="261"/>
      <c r="C484" s="260"/>
      <c r="D484" s="260"/>
      <c r="E484" s="260"/>
      <c r="F484" s="262"/>
      <c r="G484" s="261"/>
      <c r="H484" s="261"/>
      <c r="I484" s="263"/>
      <c r="J484" s="263"/>
      <c r="K484" s="260"/>
      <c r="L484" s="260"/>
      <c r="M484" s="262"/>
      <c r="N484" s="260"/>
      <c r="O484" s="263"/>
      <c r="P484" s="260"/>
      <c r="Q484" s="260"/>
      <c r="R484" s="262"/>
      <c r="S484" s="263"/>
      <c r="T484" s="260"/>
      <c r="U484" s="260"/>
      <c r="V484" s="262"/>
      <c r="W484" s="263"/>
      <c r="X484" s="263"/>
      <c r="Y484" s="263"/>
      <c r="Z484" s="263"/>
      <c r="AA484" s="260"/>
      <c r="AB484" s="260"/>
      <c r="AC484" s="260"/>
    </row>
    <row r="485" spans="1:29" ht="13">
      <c r="A485" s="260"/>
      <c r="B485" s="261"/>
      <c r="C485" s="260"/>
      <c r="D485" s="260"/>
      <c r="E485" s="260"/>
      <c r="F485" s="262"/>
      <c r="G485" s="261"/>
      <c r="H485" s="261"/>
      <c r="I485" s="263"/>
      <c r="J485" s="263"/>
      <c r="K485" s="260"/>
      <c r="L485" s="260"/>
      <c r="M485" s="262"/>
      <c r="N485" s="260"/>
      <c r="O485" s="263"/>
      <c r="P485" s="260"/>
      <c r="Q485" s="260"/>
      <c r="R485" s="262"/>
      <c r="S485" s="263"/>
      <c r="T485" s="260"/>
      <c r="U485" s="260"/>
      <c r="V485" s="262"/>
      <c r="W485" s="263"/>
      <c r="X485" s="263"/>
      <c r="Y485" s="263"/>
      <c r="Z485" s="263"/>
      <c r="AA485" s="260"/>
      <c r="AB485" s="260"/>
      <c r="AC485" s="260"/>
    </row>
    <row r="486" spans="1:29" ht="13">
      <c r="A486" s="260"/>
      <c r="B486" s="261"/>
      <c r="C486" s="260"/>
      <c r="D486" s="260"/>
      <c r="E486" s="260"/>
      <c r="F486" s="262"/>
      <c r="G486" s="261"/>
      <c r="H486" s="261"/>
      <c r="I486" s="263"/>
      <c r="J486" s="263"/>
      <c r="K486" s="260"/>
      <c r="L486" s="260"/>
      <c r="M486" s="262"/>
      <c r="N486" s="260"/>
      <c r="O486" s="263"/>
      <c r="P486" s="260"/>
      <c r="Q486" s="260"/>
      <c r="R486" s="262"/>
      <c r="S486" s="263"/>
      <c r="T486" s="260"/>
      <c r="U486" s="260"/>
      <c r="V486" s="262"/>
      <c r="W486" s="263"/>
      <c r="X486" s="263"/>
      <c r="Y486" s="263"/>
      <c r="Z486" s="263"/>
      <c r="AA486" s="260"/>
      <c r="AB486" s="260"/>
      <c r="AC486" s="260"/>
    </row>
    <row r="487" spans="1:29" ht="13">
      <c r="A487" s="260"/>
      <c r="B487" s="261"/>
      <c r="C487" s="260"/>
      <c r="D487" s="260"/>
      <c r="E487" s="260"/>
      <c r="F487" s="262"/>
      <c r="G487" s="261"/>
      <c r="H487" s="261"/>
      <c r="I487" s="263"/>
      <c r="J487" s="263"/>
      <c r="K487" s="260"/>
      <c r="L487" s="260"/>
      <c r="M487" s="262"/>
      <c r="N487" s="260"/>
      <c r="O487" s="263"/>
      <c r="P487" s="260"/>
      <c r="Q487" s="260"/>
      <c r="R487" s="262"/>
      <c r="S487" s="263"/>
      <c r="T487" s="260"/>
      <c r="U487" s="260"/>
      <c r="V487" s="262"/>
      <c r="W487" s="263"/>
      <c r="X487" s="263"/>
      <c r="Y487" s="263"/>
      <c r="Z487" s="263"/>
      <c r="AA487" s="260"/>
      <c r="AB487" s="260"/>
      <c r="AC487" s="260"/>
    </row>
    <row r="488" spans="1:29" ht="13">
      <c r="A488" s="260"/>
      <c r="B488" s="261"/>
      <c r="C488" s="260"/>
      <c r="D488" s="260"/>
      <c r="E488" s="260"/>
      <c r="F488" s="262"/>
      <c r="G488" s="261"/>
      <c r="H488" s="261"/>
      <c r="I488" s="263"/>
      <c r="J488" s="263"/>
      <c r="K488" s="260"/>
      <c r="L488" s="260"/>
      <c r="M488" s="262"/>
      <c r="N488" s="260"/>
      <c r="O488" s="263"/>
      <c r="P488" s="260"/>
      <c r="Q488" s="260"/>
      <c r="R488" s="262"/>
      <c r="S488" s="263"/>
      <c r="T488" s="260"/>
      <c r="U488" s="260"/>
      <c r="V488" s="262"/>
      <c r="W488" s="263"/>
      <c r="X488" s="263"/>
      <c r="Y488" s="263"/>
      <c r="Z488" s="263"/>
      <c r="AA488" s="260"/>
      <c r="AB488" s="260"/>
      <c r="AC488" s="260"/>
    </row>
    <row r="489" spans="1:29" ht="13">
      <c r="A489" s="260"/>
      <c r="B489" s="261"/>
      <c r="C489" s="260"/>
      <c r="D489" s="260"/>
      <c r="E489" s="260"/>
      <c r="F489" s="262"/>
      <c r="G489" s="261"/>
      <c r="H489" s="261"/>
      <c r="I489" s="263"/>
      <c r="J489" s="263"/>
      <c r="K489" s="260"/>
      <c r="L489" s="260"/>
      <c r="M489" s="262"/>
      <c r="N489" s="260"/>
      <c r="O489" s="263"/>
      <c r="P489" s="260"/>
      <c r="Q489" s="260"/>
      <c r="R489" s="262"/>
      <c r="S489" s="263"/>
      <c r="T489" s="260"/>
      <c r="U489" s="260"/>
      <c r="V489" s="262"/>
      <c r="W489" s="263"/>
      <c r="X489" s="263"/>
      <c r="Y489" s="263"/>
      <c r="Z489" s="263"/>
      <c r="AA489" s="260"/>
      <c r="AB489" s="260"/>
      <c r="AC489" s="260"/>
    </row>
    <row r="490" spans="1:29" ht="13">
      <c r="A490" s="260"/>
      <c r="B490" s="261"/>
      <c r="C490" s="260"/>
      <c r="D490" s="260"/>
      <c r="E490" s="260"/>
      <c r="F490" s="262"/>
      <c r="G490" s="261"/>
      <c r="H490" s="261"/>
      <c r="I490" s="263"/>
      <c r="J490" s="263"/>
      <c r="K490" s="260"/>
      <c r="L490" s="260"/>
      <c r="M490" s="262"/>
      <c r="N490" s="260"/>
      <c r="O490" s="263"/>
      <c r="P490" s="260"/>
      <c r="Q490" s="260"/>
      <c r="R490" s="262"/>
      <c r="S490" s="263"/>
      <c r="T490" s="260"/>
      <c r="U490" s="260"/>
      <c r="V490" s="262"/>
      <c r="W490" s="263"/>
      <c r="X490" s="263"/>
      <c r="Y490" s="263"/>
      <c r="Z490" s="263"/>
      <c r="AA490" s="260"/>
      <c r="AB490" s="260"/>
      <c r="AC490" s="260"/>
    </row>
    <row r="491" spans="1:29" ht="13">
      <c r="A491" s="260"/>
      <c r="B491" s="261"/>
      <c r="C491" s="260"/>
      <c r="D491" s="260"/>
      <c r="E491" s="260"/>
      <c r="F491" s="262"/>
      <c r="G491" s="261"/>
      <c r="H491" s="261"/>
      <c r="I491" s="263"/>
      <c r="J491" s="263"/>
      <c r="K491" s="260"/>
      <c r="L491" s="260"/>
      <c r="M491" s="262"/>
      <c r="N491" s="260"/>
      <c r="O491" s="263"/>
      <c r="P491" s="260"/>
      <c r="Q491" s="260"/>
      <c r="R491" s="262"/>
      <c r="S491" s="263"/>
      <c r="T491" s="260"/>
      <c r="U491" s="260"/>
      <c r="V491" s="262"/>
      <c r="W491" s="263"/>
      <c r="X491" s="263"/>
      <c r="Y491" s="263"/>
      <c r="Z491" s="263"/>
      <c r="AA491" s="260"/>
      <c r="AB491" s="260"/>
      <c r="AC491" s="260"/>
    </row>
    <row r="492" spans="1:29" ht="13">
      <c r="A492" s="260"/>
      <c r="B492" s="261"/>
      <c r="C492" s="260"/>
      <c r="D492" s="260"/>
      <c r="E492" s="260"/>
      <c r="F492" s="262"/>
      <c r="G492" s="261"/>
      <c r="H492" s="261"/>
      <c r="I492" s="263"/>
      <c r="J492" s="263"/>
      <c r="K492" s="260"/>
      <c r="L492" s="260"/>
      <c r="M492" s="262"/>
      <c r="N492" s="260"/>
      <c r="O492" s="263"/>
      <c r="P492" s="260"/>
      <c r="Q492" s="260"/>
      <c r="R492" s="262"/>
      <c r="S492" s="263"/>
      <c r="T492" s="260"/>
      <c r="U492" s="260"/>
      <c r="V492" s="262"/>
      <c r="W492" s="263"/>
      <c r="X492" s="263"/>
      <c r="Y492" s="263"/>
      <c r="Z492" s="263"/>
      <c r="AA492" s="260"/>
      <c r="AB492" s="260"/>
      <c r="AC492" s="260"/>
    </row>
    <row r="493" spans="1:29" ht="13">
      <c r="A493" s="260"/>
      <c r="B493" s="261"/>
      <c r="C493" s="260"/>
      <c r="D493" s="260"/>
      <c r="E493" s="260"/>
      <c r="F493" s="262"/>
      <c r="G493" s="261"/>
      <c r="H493" s="261"/>
      <c r="I493" s="263"/>
      <c r="J493" s="263"/>
      <c r="K493" s="260"/>
      <c r="L493" s="260"/>
      <c r="M493" s="262"/>
      <c r="N493" s="260"/>
      <c r="O493" s="263"/>
      <c r="P493" s="260"/>
      <c r="Q493" s="260"/>
      <c r="R493" s="262"/>
      <c r="S493" s="263"/>
      <c r="T493" s="260"/>
      <c r="U493" s="260"/>
      <c r="V493" s="262"/>
      <c r="W493" s="263"/>
      <c r="X493" s="263"/>
      <c r="Y493" s="263"/>
      <c r="Z493" s="263"/>
      <c r="AA493" s="260"/>
      <c r="AB493" s="260"/>
      <c r="AC493" s="260"/>
    </row>
    <row r="494" spans="1:29" ht="13">
      <c r="A494" s="260"/>
      <c r="B494" s="261"/>
      <c r="C494" s="260"/>
      <c r="D494" s="260"/>
      <c r="E494" s="260"/>
      <c r="F494" s="262"/>
      <c r="G494" s="261"/>
      <c r="H494" s="261"/>
      <c r="I494" s="263"/>
      <c r="J494" s="263"/>
      <c r="K494" s="260"/>
      <c r="L494" s="260"/>
      <c r="M494" s="262"/>
      <c r="N494" s="260"/>
      <c r="O494" s="263"/>
      <c r="P494" s="260"/>
      <c r="Q494" s="260"/>
      <c r="R494" s="262"/>
      <c r="S494" s="263"/>
      <c r="T494" s="260"/>
      <c r="U494" s="260"/>
      <c r="V494" s="262"/>
      <c r="W494" s="263"/>
      <c r="X494" s="263"/>
      <c r="Y494" s="263"/>
      <c r="Z494" s="263"/>
      <c r="AA494" s="260"/>
      <c r="AB494" s="260"/>
      <c r="AC494" s="260"/>
    </row>
    <row r="495" spans="1:29" ht="13">
      <c r="A495" s="260"/>
      <c r="B495" s="261"/>
      <c r="C495" s="260"/>
      <c r="D495" s="260"/>
      <c r="E495" s="260"/>
      <c r="F495" s="262"/>
      <c r="G495" s="261"/>
      <c r="H495" s="261"/>
      <c r="I495" s="263"/>
      <c r="J495" s="263"/>
      <c r="K495" s="260"/>
      <c r="L495" s="260"/>
      <c r="M495" s="262"/>
      <c r="N495" s="260"/>
      <c r="O495" s="263"/>
      <c r="P495" s="260"/>
      <c r="Q495" s="260"/>
      <c r="R495" s="262"/>
      <c r="S495" s="263"/>
      <c r="T495" s="260"/>
      <c r="U495" s="260"/>
      <c r="V495" s="262"/>
      <c r="W495" s="263"/>
      <c r="X495" s="263"/>
      <c r="Y495" s="263"/>
      <c r="Z495" s="263"/>
      <c r="AA495" s="260"/>
      <c r="AB495" s="260"/>
      <c r="AC495" s="260"/>
    </row>
    <row r="496" spans="1:29" ht="13">
      <c r="A496" s="260"/>
      <c r="B496" s="261"/>
      <c r="C496" s="260"/>
      <c r="D496" s="260"/>
      <c r="E496" s="260"/>
      <c r="F496" s="262"/>
      <c r="G496" s="261"/>
      <c r="H496" s="261"/>
      <c r="I496" s="263"/>
      <c r="J496" s="263"/>
      <c r="K496" s="260"/>
      <c r="L496" s="260"/>
      <c r="M496" s="262"/>
      <c r="N496" s="260"/>
      <c r="O496" s="263"/>
      <c r="P496" s="260"/>
      <c r="Q496" s="260"/>
      <c r="R496" s="262"/>
      <c r="S496" s="263"/>
      <c r="T496" s="260"/>
      <c r="U496" s="260"/>
      <c r="V496" s="262"/>
      <c r="W496" s="263"/>
      <c r="X496" s="263"/>
      <c r="Y496" s="263"/>
      <c r="Z496" s="263"/>
      <c r="AA496" s="260"/>
      <c r="AB496" s="260"/>
      <c r="AC496" s="260"/>
    </row>
    <row r="497" spans="1:29" ht="13">
      <c r="A497" s="260"/>
      <c r="B497" s="261"/>
      <c r="C497" s="260"/>
      <c r="D497" s="260"/>
      <c r="E497" s="260"/>
      <c r="F497" s="262"/>
      <c r="G497" s="261"/>
      <c r="H497" s="261"/>
      <c r="I497" s="263"/>
      <c r="J497" s="263"/>
      <c r="K497" s="260"/>
      <c r="L497" s="260"/>
      <c r="M497" s="262"/>
      <c r="N497" s="260"/>
      <c r="O497" s="263"/>
      <c r="P497" s="260"/>
      <c r="Q497" s="260"/>
      <c r="R497" s="262"/>
      <c r="S497" s="263"/>
      <c r="T497" s="260"/>
      <c r="U497" s="260"/>
      <c r="V497" s="262"/>
      <c r="W497" s="263"/>
      <c r="X497" s="263"/>
      <c r="Y497" s="263"/>
      <c r="Z497" s="263"/>
      <c r="AA497" s="260"/>
      <c r="AB497" s="260"/>
      <c r="AC497" s="260"/>
    </row>
    <row r="498" spans="1:29" ht="13">
      <c r="A498" s="260"/>
      <c r="B498" s="261"/>
      <c r="C498" s="260"/>
      <c r="D498" s="260"/>
      <c r="E498" s="260"/>
      <c r="F498" s="262"/>
      <c r="G498" s="261"/>
      <c r="H498" s="261"/>
      <c r="I498" s="263"/>
      <c r="J498" s="263"/>
      <c r="K498" s="260"/>
      <c r="L498" s="260"/>
      <c r="M498" s="262"/>
      <c r="N498" s="260"/>
      <c r="O498" s="263"/>
      <c r="P498" s="260"/>
      <c r="Q498" s="260"/>
      <c r="R498" s="262"/>
      <c r="S498" s="263"/>
      <c r="T498" s="260"/>
      <c r="U498" s="260"/>
      <c r="V498" s="262"/>
      <c r="W498" s="263"/>
      <c r="X498" s="263"/>
      <c r="Y498" s="263"/>
      <c r="Z498" s="263"/>
      <c r="AA498" s="260"/>
      <c r="AB498" s="260"/>
      <c r="AC498" s="260"/>
    </row>
    <row r="499" spans="1:29" ht="13">
      <c r="A499" s="260"/>
      <c r="B499" s="261"/>
      <c r="C499" s="260"/>
      <c r="D499" s="260"/>
      <c r="E499" s="260"/>
      <c r="F499" s="262"/>
      <c r="G499" s="261"/>
      <c r="H499" s="261"/>
      <c r="I499" s="263"/>
      <c r="J499" s="263"/>
      <c r="K499" s="260"/>
      <c r="L499" s="260"/>
      <c r="M499" s="262"/>
      <c r="N499" s="260"/>
      <c r="O499" s="263"/>
      <c r="P499" s="260"/>
      <c r="Q499" s="260"/>
      <c r="R499" s="262"/>
      <c r="S499" s="263"/>
      <c r="T499" s="260"/>
      <c r="U499" s="260"/>
      <c r="V499" s="262"/>
      <c r="W499" s="263"/>
      <c r="X499" s="263"/>
      <c r="Y499" s="263"/>
      <c r="Z499" s="263"/>
      <c r="AA499" s="260"/>
      <c r="AB499" s="260"/>
      <c r="AC499" s="260"/>
    </row>
    <row r="500" spans="1:29" ht="13">
      <c r="A500" s="260"/>
      <c r="B500" s="261"/>
      <c r="C500" s="260"/>
      <c r="D500" s="260"/>
      <c r="E500" s="260"/>
      <c r="F500" s="262"/>
      <c r="G500" s="261"/>
      <c r="H500" s="261"/>
      <c r="I500" s="263"/>
      <c r="J500" s="263"/>
      <c r="K500" s="260"/>
      <c r="L500" s="260"/>
      <c r="M500" s="262"/>
      <c r="N500" s="260"/>
      <c r="O500" s="263"/>
      <c r="P500" s="260"/>
      <c r="Q500" s="260"/>
      <c r="R500" s="262"/>
      <c r="S500" s="263"/>
      <c r="T500" s="260"/>
      <c r="U500" s="260"/>
      <c r="V500" s="262"/>
      <c r="W500" s="263"/>
      <c r="X500" s="263"/>
      <c r="Y500" s="263"/>
      <c r="Z500" s="263"/>
      <c r="AA500" s="260"/>
      <c r="AB500" s="260"/>
      <c r="AC500" s="260"/>
    </row>
    <row r="501" spans="1:29" ht="13">
      <c r="A501" s="260"/>
      <c r="B501" s="261"/>
      <c r="C501" s="260"/>
      <c r="D501" s="260"/>
      <c r="E501" s="260"/>
      <c r="F501" s="262"/>
      <c r="G501" s="261"/>
      <c r="H501" s="261"/>
      <c r="I501" s="263"/>
      <c r="J501" s="263"/>
      <c r="K501" s="260"/>
      <c r="L501" s="260"/>
      <c r="M501" s="262"/>
      <c r="N501" s="260"/>
      <c r="O501" s="263"/>
      <c r="P501" s="260"/>
      <c r="Q501" s="260"/>
      <c r="R501" s="262"/>
      <c r="S501" s="263"/>
      <c r="T501" s="260"/>
      <c r="U501" s="260"/>
      <c r="V501" s="262"/>
      <c r="W501" s="263"/>
      <c r="X501" s="263"/>
      <c r="Y501" s="263"/>
      <c r="Z501" s="263"/>
      <c r="AA501" s="260"/>
      <c r="AB501" s="260"/>
      <c r="AC501" s="260"/>
    </row>
    <row r="502" spans="1:29" ht="13">
      <c r="A502" s="260"/>
      <c r="B502" s="261"/>
      <c r="C502" s="260"/>
      <c r="D502" s="260"/>
      <c r="E502" s="260"/>
      <c r="F502" s="262"/>
      <c r="G502" s="261"/>
      <c r="H502" s="261"/>
      <c r="I502" s="263"/>
      <c r="J502" s="263"/>
      <c r="K502" s="260"/>
      <c r="L502" s="260"/>
      <c r="M502" s="262"/>
      <c r="N502" s="260"/>
      <c r="O502" s="263"/>
      <c r="P502" s="260"/>
      <c r="Q502" s="260"/>
      <c r="R502" s="262"/>
      <c r="S502" s="263"/>
      <c r="T502" s="260"/>
      <c r="U502" s="260"/>
      <c r="V502" s="262"/>
      <c r="W502" s="263"/>
      <c r="X502" s="263"/>
      <c r="Y502" s="263"/>
      <c r="Z502" s="263"/>
      <c r="AA502" s="260"/>
      <c r="AB502" s="260"/>
      <c r="AC502" s="260"/>
    </row>
    <row r="503" spans="1:29" ht="13">
      <c r="A503" s="260"/>
      <c r="B503" s="261"/>
      <c r="C503" s="260"/>
      <c r="D503" s="260"/>
      <c r="E503" s="260"/>
      <c r="F503" s="262"/>
      <c r="G503" s="261"/>
      <c r="H503" s="261"/>
      <c r="I503" s="263"/>
      <c r="J503" s="263"/>
      <c r="K503" s="260"/>
      <c r="L503" s="260"/>
      <c r="M503" s="262"/>
      <c r="N503" s="260"/>
      <c r="O503" s="263"/>
      <c r="P503" s="260"/>
      <c r="Q503" s="260"/>
      <c r="R503" s="262"/>
      <c r="S503" s="263"/>
      <c r="T503" s="260"/>
      <c r="U503" s="260"/>
      <c r="V503" s="262"/>
      <c r="W503" s="263"/>
      <c r="X503" s="263"/>
      <c r="Y503" s="263"/>
      <c r="Z503" s="263"/>
      <c r="AA503" s="260"/>
      <c r="AB503" s="260"/>
      <c r="AC503" s="260"/>
    </row>
    <row r="504" spans="1:29" ht="13">
      <c r="A504" s="260"/>
      <c r="B504" s="261"/>
      <c r="C504" s="260"/>
      <c r="D504" s="260"/>
      <c r="E504" s="260"/>
      <c r="F504" s="262"/>
      <c r="G504" s="261"/>
      <c r="H504" s="261"/>
      <c r="I504" s="263"/>
      <c r="J504" s="263"/>
      <c r="K504" s="260"/>
      <c r="L504" s="260"/>
      <c r="M504" s="262"/>
      <c r="N504" s="260"/>
      <c r="O504" s="263"/>
      <c r="P504" s="260"/>
      <c r="Q504" s="260"/>
      <c r="R504" s="262"/>
      <c r="S504" s="263"/>
      <c r="T504" s="260"/>
      <c r="U504" s="260"/>
      <c r="V504" s="262"/>
      <c r="W504" s="263"/>
      <c r="X504" s="263"/>
      <c r="Y504" s="263"/>
      <c r="Z504" s="263"/>
      <c r="AA504" s="260"/>
      <c r="AB504" s="260"/>
      <c r="AC504" s="260"/>
    </row>
    <row r="505" spans="1:29" ht="13">
      <c r="A505" s="260"/>
      <c r="B505" s="261"/>
      <c r="C505" s="260"/>
      <c r="D505" s="260"/>
      <c r="E505" s="260"/>
      <c r="F505" s="262"/>
      <c r="G505" s="261"/>
      <c r="H505" s="261"/>
      <c r="I505" s="263"/>
      <c r="J505" s="263"/>
      <c r="K505" s="260"/>
      <c r="L505" s="260"/>
      <c r="M505" s="262"/>
      <c r="N505" s="260"/>
      <c r="O505" s="263"/>
      <c r="P505" s="260"/>
      <c r="Q505" s="260"/>
      <c r="R505" s="262"/>
      <c r="S505" s="263"/>
      <c r="T505" s="260"/>
      <c r="U505" s="260"/>
      <c r="V505" s="262"/>
      <c r="W505" s="263"/>
      <c r="X505" s="263"/>
      <c r="Y505" s="263"/>
      <c r="Z505" s="263"/>
      <c r="AA505" s="260"/>
      <c r="AB505" s="260"/>
      <c r="AC505" s="260"/>
    </row>
    <row r="506" spans="1:29" ht="13">
      <c r="A506" s="260"/>
      <c r="B506" s="261"/>
      <c r="C506" s="260"/>
      <c r="D506" s="260"/>
      <c r="E506" s="260"/>
      <c r="F506" s="262"/>
      <c r="G506" s="261"/>
      <c r="H506" s="261"/>
      <c r="I506" s="263"/>
      <c r="J506" s="263"/>
      <c r="K506" s="260"/>
      <c r="L506" s="260"/>
      <c r="M506" s="262"/>
      <c r="N506" s="260"/>
      <c r="O506" s="263"/>
      <c r="P506" s="260"/>
      <c r="Q506" s="260"/>
      <c r="R506" s="262"/>
      <c r="S506" s="263"/>
      <c r="T506" s="260"/>
      <c r="U506" s="260"/>
      <c r="V506" s="262"/>
      <c r="W506" s="263"/>
      <c r="X506" s="263"/>
      <c r="Y506" s="263"/>
      <c r="Z506" s="263"/>
      <c r="AA506" s="260"/>
      <c r="AB506" s="260"/>
      <c r="AC506" s="260"/>
    </row>
    <row r="507" spans="1:29" ht="13">
      <c r="A507" s="260"/>
      <c r="B507" s="261"/>
      <c r="C507" s="260"/>
      <c r="D507" s="260"/>
      <c r="E507" s="260"/>
      <c r="F507" s="262"/>
      <c r="G507" s="261"/>
      <c r="H507" s="261"/>
      <c r="I507" s="263"/>
      <c r="J507" s="263"/>
      <c r="K507" s="260"/>
      <c r="L507" s="260"/>
      <c r="M507" s="262"/>
      <c r="N507" s="260"/>
      <c r="O507" s="263"/>
      <c r="P507" s="260"/>
      <c r="Q507" s="260"/>
      <c r="R507" s="262"/>
      <c r="S507" s="263"/>
      <c r="T507" s="260"/>
      <c r="U507" s="260"/>
      <c r="V507" s="262"/>
      <c r="W507" s="263"/>
      <c r="X507" s="263"/>
      <c r="Y507" s="263"/>
      <c r="Z507" s="263"/>
      <c r="AA507" s="260"/>
      <c r="AB507" s="260"/>
      <c r="AC507" s="260"/>
    </row>
    <row r="508" spans="1:29" ht="13">
      <c r="A508" s="260"/>
      <c r="B508" s="261"/>
      <c r="C508" s="260"/>
      <c r="D508" s="260"/>
      <c r="E508" s="260"/>
      <c r="F508" s="262"/>
      <c r="G508" s="261"/>
      <c r="H508" s="261"/>
      <c r="I508" s="263"/>
      <c r="J508" s="263"/>
      <c r="K508" s="260"/>
      <c r="L508" s="260"/>
      <c r="M508" s="262"/>
      <c r="N508" s="260"/>
      <c r="O508" s="263"/>
      <c r="P508" s="260"/>
      <c r="Q508" s="260"/>
      <c r="R508" s="262"/>
      <c r="S508" s="263"/>
      <c r="T508" s="260"/>
      <c r="U508" s="260"/>
      <c r="V508" s="262"/>
      <c r="W508" s="263"/>
      <c r="X508" s="263"/>
      <c r="Y508" s="263"/>
      <c r="Z508" s="263"/>
      <c r="AA508" s="260"/>
      <c r="AB508" s="260"/>
      <c r="AC508" s="260"/>
    </row>
    <row r="509" spans="1:29" ht="13">
      <c r="A509" s="260"/>
      <c r="B509" s="261"/>
      <c r="C509" s="260"/>
      <c r="D509" s="260"/>
      <c r="E509" s="260"/>
      <c r="F509" s="262"/>
      <c r="G509" s="261"/>
      <c r="H509" s="261"/>
      <c r="I509" s="263"/>
      <c r="J509" s="263"/>
      <c r="K509" s="260"/>
      <c r="L509" s="260"/>
      <c r="M509" s="262"/>
      <c r="N509" s="260"/>
      <c r="O509" s="263"/>
      <c r="P509" s="260"/>
      <c r="Q509" s="260"/>
      <c r="R509" s="262"/>
      <c r="S509" s="263"/>
      <c r="T509" s="260"/>
      <c r="U509" s="260"/>
      <c r="V509" s="262"/>
      <c r="W509" s="263"/>
      <c r="X509" s="263"/>
      <c r="Y509" s="263"/>
      <c r="Z509" s="263"/>
      <c r="AA509" s="260"/>
      <c r="AB509" s="260"/>
      <c r="AC509" s="260"/>
    </row>
    <row r="510" spans="1:29" ht="13">
      <c r="A510" s="260"/>
      <c r="B510" s="261"/>
      <c r="C510" s="260"/>
      <c r="D510" s="260"/>
      <c r="E510" s="260"/>
      <c r="F510" s="262"/>
      <c r="G510" s="261"/>
      <c r="H510" s="261"/>
      <c r="I510" s="263"/>
      <c r="J510" s="263"/>
      <c r="K510" s="260"/>
      <c r="L510" s="260"/>
      <c r="M510" s="262"/>
      <c r="N510" s="260"/>
      <c r="O510" s="263"/>
      <c r="P510" s="260"/>
      <c r="Q510" s="260"/>
      <c r="R510" s="262"/>
      <c r="S510" s="263"/>
      <c r="T510" s="260"/>
      <c r="U510" s="260"/>
      <c r="V510" s="262"/>
      <c r="W510" s="263"/>
      <c r="X510" s="263"/>
      <c r="Y510" s="263"/>
      <c r="Z510" s="263"/>
      <c r="AA510" s="260"/>
      <c r="AB510" s="260"/>
      <c r="AC510" s="260"/>
    </row>
    <row r="511" spans="1:29" ht="13">
      <c r="A511" s="260"/>
      <c r="B511" s="261"/>
      <c r="C511" s="260"/>
      <c r="D511" s="260"/>
      <c r="E511" s="260"/>
      <c r="F511" s="262"/>
      <c r="G511" s="261"/>
      <c r="H511" s="261"/>
      <c r="I511" s="263"/>
      <c r="J511" s="263"/>
      <c r="K511" s="260"/>
      <c r="L511" s="260"/>
      <c r="M511" s="262"/>
      <c r="N511" s="260"/>
      <c r="O511" s="263"/>
      <c r="P511" s="260"/>
      <c r="Q511" s="260"/>
      <c r="R511" s="262"/>
      <c r="S511" s="263"/>
      <c r="T511" s="260"/>
      <c r="U511" s="260"/>
      <c r="V511" s="262"/>
      <c r="W511" s="263"/>
      <c r="X511" s="263"/>
      <c r="Y511" s="263"/>
      <c r="Z511" s="263"/>
      <c r="AA511" s="260"/>
      <c r="AB511" s="260"/>
      <c r="AC511" s="260"/>
    </row>
    <row r="512" spans="1:29" ht="13">
      <c r="A512" s="260"/>
      <c r="B512" s="261"/>
      <c r="C512" s="260"/>
      <c r="D512" s="260"/>
      <c r="E512" s="260"/>
      <c r="F512" s="262"/>
      <c r="G512" s="261"/>
      <c r="H512" s="261"/>
      <c r="I512" s="263"/>
      <c r="J512" s="263"/>
      <c r="K512" s="260"/>
      <c r="L512" s="260"/>
      <c r="M512" s="262"/>
      <c r="N512" s="260"/>
      <c r="O512" s="263"/>
      <c r="P512" s="260"/>
      <c r="Q512" s="260"/>
      <c r="R512" s="262"/>
      <c r="S512" s="263"/>
      <c r="T512" s="260"/>
      <c r="U512" s="260"/>
      <c r="V512" s="262"/>
      <c r="W512" s="263"/>
      <c r="X512" s="263"/>
      <c r="Y512" s="263"/>
      <c r="Z512" s="263"/>
      <c r="AA512" s="260"/>
      <c r="AB512" s="260"/>
      <c r="AC512" s="260"/>
    </row>
    <row r="513" spans="1:29" ht="13">
      <c r="A513" s="260"/>
      <c r="B513" s="261"/>
      <c r="C513" s="260"/>
      <c r="D513" s="260"/>
      <c r="E513" s="260"/>
      <c r="F513" s="262"/>
      <c r="G513" s="261"/>
      <c r="H513" s="261"/>
      <c r="I513" s="263"/>
      <c r="J513" s="263"/>
      <c r="K513" s="260"/>
      <c r="L513" s="260"/>
      <c r="M513" s="262"/>
      <c r="N513" s="260"/>
      <c r="O513" s="263"/>
      <c r="P513" s="260"/>
      <c r="Q513" s="260"/>
      <c r="R513" s="262"/>
      <c r="S513" s="263"/>
      <c r="T513" s="260"/>
      <c r="U513" s="260"/>
      <c r="V513" s="262"/>
      <c r="W513" s="263"/>
      <c r="X513" s="263"/>
      <c r="Y513" s="263"/>
      <c r="Z513" s="263"/>
      <c r="AA513" s="260"/>
      <c r="AB513" s="260"/>
      <c r="AC513" s="260"/>
    </row>
    <row r="514" spans="1:29" ht="13">
      <c r="A514" s="260"/>
      <c r="B514" s="261"/>
      <c r="C514" s="260"/>
      <c r="D514" s="260"/>
      <c r="E514" s="260"/>
      <c r="F514" s="262"/>
      <c r="G514" s="261"/>
      <c r="H514" s="261"/>
      <c r="I514" s="263"/>
      <c r="J514" s="263"/>
      <c r="K514" s="260"/>
      <c r="L514" s="260"/>
      <c r="M514" s="262"/>
      <c r="N514" s="260"/>
      <c r="O514" s="263"/>
      <c r="P514" s="260"/>
      <c r="Q514" s="260"/>
      <c r="R514" s="262"/>
      <c r="S514" s="263"/>
      <c r="T514" s="260"/>
      <c r="U514" s="260"/>
      <c r="V514" s="262"/>
      <c r="W514" s="263"/>
      <c r="X514" s="263"/>
      <c r="Y514" s="263"/>
      <c r="Z514" s="263"/>
      <c r="AA514" s="260"/>
      <c r="AB514" s="260"/>
      <c r="AC514" s="260"/>
    </row>
    <row r="515" spans="1:29" ht="13">
      <c r="A515" s="260"/>
      <c r="B515" s="261"/>
      <c r="C515" s="260"/>
      <c r="D515" s="260"/>
      <c r="E515" s="260"/>
      <c r="F515" s="262"/>
      <c r="G515" s="261"/>
      <c r="H515" s="261"/>
      <c r="I515" s="263"/>
      <c r="J515" s="263"/>
      <c r="K515" s="260"/>
      <c r="L515" s="260"/>
      <c r="M515" s="262"/>
      <c r="N515" s="260"/>
      <c r="O515" s="263"/>
      <c r="P515" s="260"/>
      <c r="Q515" s="260"/>
      <c r="R515" s="262"/>
      <c r="S515" s="263"/>
      <c r="T515" s="260"/>
      <c r="U515" s="260"/>
      <c r="V515" s="262"/>
      <c r="W515" s="263"/>
      <c r="X515" s="263"/>
      <c r="Y515" s="263"/>
      <c r="Z515" s="263"/>
      <c r="AA515" s="260"/>
      <c r="AB515" s="260"/>
      <c r="AC515" s="260"/>
    </row>
    <row r="516" spans="1:29" ht="13">
      <c r="A516" s="260"/>
      <c r="B516" s="261"/>
      <c r="C516" s="260"/>
      <c r="D516" s="260"/>
      <c r="E516" s="260"/>
      <c r="F516" s="262"/>
      <c r="G516" s="261"/>
      <c r="H516" s="261"/>
      <c r="I516" s="263"/>
      <c r="J516" s="263"/>
      <c r="K516" s="260"/>
      <c r="L516" s="260"/>
      <c r="M516" s="262"/>
      <c r="N516" s="260"/>
      <c r="O516" s="263"/>
      <c r="P516" s="260"/>
      <c r="Q516" s="260"/>
      <c r="R516" s="262"/>
      <c r="S516" s="263"/>
      <c r="T516" s="260"/>
      <c r="U516" s="260"/>
      <c r="V516" s="262"/>
      <c r="W516" s="263"/>
      <c r="X516" s="263"/>
      <c r="Y516" s="263"/>
      <c r="Z516" s="263"/>
      <c r="AA516" s="260"/>
      <c r="AB516" s="260"/>
      <c r="AC516" s="260"/>
    </row>
    <row r="517" spans="1:29" ht="13">
      <c r="A517" s="260"/>
      <c r="B517" s="261"/>
      <c r="C517" s="260"/>
      <c r="D517" s="260"/>
      <c r="E517" s="260"/>
      <c r="F517" s="262"/>
      <c r="G517" s="261"/>
      <c r="H517" s="261"/>
      <c r="I517" s="263"/>
      <c r="J517" s="263"/>
      <c r="K517" s="260"/>
      <c r="L517" s="260"/>
      <c r="M517" s="262"/>
      <c r="N517" s="260"/>
      <c r="O517" s="263"/>
      <c r="P517" s="260"/>
      <c r="Q517" s="260"/>
      <c r="R517" s="262"/>
      <c r="S517" s="263"/>
      <c r="T517" s="260"/>
      <c r="U517" s="260"/>
      <c r="V517" s="262"/>
      <c r="W517" s="263"/>
      <c r="X517" s="263"/>
      <c r="Y517" s="263"/>
      <c r="Z517" s="263"/>
      <c r="AA517" s="260"/>
      <c r="AB517" s="260"/>
      <c r="AC517" s="260"/>
    </row>
    <row r="518" spans="1:29" ht="13">
      <c r="A518" s="260"/>
      <c r="B518" s="261"/>
      <c r="C518" s="260"/>
      <c r="D518" s="260"/>
      <c r="E518" s="260"/>
      <c r="F518" s="262"/>
      <c r="G518" s="261"/>
      <c r="H518" s="261"/>
      <c r="I518" s="263"/>
      <c r="J518" s="263"/>
      <c r="K518" s="260"/>
      <c r="L518" s="260"/>
      <c r="M518" s="262"/>
      <c r="N518" s="260"/>
      <c r="O518" s="263"/>
      <c r="P518" s="260"/>
      <c r="Q518" s="260"/>
      <c r="R518" s="262"/>
      <c r="S518" s="263"/>
      <c r="T518" s="260"/>
      <c r="U518" s="260"/>
      <c r="V518" s="262"/>
      <c r="W518" s="263"/>
      <c r="X518" s="263"/>
      <c r="Y518" s="263"/>
      <c r="Z518" s="263"/>
      <c r="AA518" s="260"/>
      <c r="AB518" s="260"/>
      <c r="AC518" s="260"/>
    </row>
    <row r="519" spans="1:29" ht="13">
      <c r="A519" s="260"/>
      <c r="B519" s="261"/>
      <c r="C519" s="260"/>
      <c r="D519" s="260"/>
      <c r="E519" s="260"/>
      <c r="F519" s="262"/>
      <c r="G519" s="261"/>
      <c r="H519" s="261"/>
      <c r="I519" s="263"/>
      <c r="J519" s="263"/>
      <c r="K519" s="260"/>
      <c r="L519" s="260"/>
      <c r="M519" s="262"/>
      <c r="N519" s="260"/>
      <c r="O519" s="263"/>
      <c r="P519" s="260"/>
      <c r="Q519" s="260"/>
      <c r="R519" s="262"/>
      <c r="S519" s="263"/>
      <c r="T519" s="260"/>
      <c r="U519" s="260"/>
      <c r="V519" s="262"/>
      <c r="W519" s="263"/>
      <c r="X519" s="263"/>
      <c r="Y519" s="263"/>
      <c r="Z519" s="263"/>
      <c r="AA519" s="260"/>
      <c r="AB519" s="260"/>
      <c r="AC519" s="260"/>
    </row>
    <row r="520" spans="1:29" ht="13">
      <c r="A520" s="260"/>
      <c r="B520" s="261"/>
      <c r="C520" s="260"/>
      <c r="D520" s="260"/>
      <c r="E520" s="260"/>
      <c r="F520" s="262"/>
      <c r="G520" s="261"/>
      <c r="H520" s="261"/>
      <c r="I520" s="263"/>
      <c r="J520" s="263"/>
      <c r="K520" s="260"/>
      <c r="L520" s="260"/>
      <c r="M520" s="262"/>
      <c r="N520" s="260"/>
      <c r="O520" s="263"/>
      <c r="P520" s="260"/>
      <c r="Q520" s="260"/>
      <c r="R520" s="262"/>
      <c r="S520" s="263"/>
      <c r="T520" s="260"/>
      <c r="U520" s="260"/>
      <c r="V520" s="262"/>
      <c r="W520" s="263"/>
      <c r="X520" s="263"/>
      <c r="Y520" s="263"/>
      <c r="Z520" s="263"/>
      <c r="AA520" s="260"/>
      <c r="AB520" s="260"/>
      <c r="AC520" s="260"/>
    </row>
    <row r="521" spans="1:29" ht="13">
      <c r="A521" s="260"/>
      <c r="B521" s="261"/>
      <c r="C521" s="260"/>
      <c r="D521" s="260"/>
      <c r="E521" s="260"/>
      <c r="F521" s="262"/>
      <c r="G521" s="261"/>
      <c r="H521" s="261"/>
      <c r="I521" s="263"/>
      <c r="J521" s="263"/>
      <c r="K521" s="260"/>
      <c r="L521" s="260"/>
      <c r="M521" s="262"/>
      <c r="N521" s="260"/>
      <c r="O521" s="263"/>
      <c r="P521" s="260"/>
      <c r="Q521" s="260"/>
      <c r="R521" s="262"/>
      <c r="S521" s="263"/>
      <c r="T521" s="260"/>
      <c r="U521" s="260"/>
      <c r="V521" s="262"/>
      <c r="W521" s="263"/>
      <c r="X521" s="263"/>
      <c r="Y521" s="263"/>
      <c r="Z521" s="263"/>
      <c r="AA521" s="260"/>
      <c r="AB521" s="260"/>
      <c r="AC521" s="260"/>
    </row>
    <row r="522" spans="1:29" ht="13">
      <c r="A522" s="260"/>
      <c r="B522" s="261"/>
      <c r="C522" s="260"/>
      <c r="D522" s="260"/>
      <c r="E522" s="260"/>
      <c r="F522" s="262"/>
      <c r="G522" s="261"/>
      <c r="H522" s="261"/>
      <c r="I522" s="263"/>
      <c r="J522" s="263"/>
      <c r="K522" s="260"/>
      <c r="L522" s="260"/>
      <c r="M522" s="262"/>
      <c r="N522" s="260"/>
      <c r="O522" s="263"/>
      <c r="P522" s="260"/>
      <c r="Q522" s="260"/>
      <c r="R522" s="262"/>
      <c r="S522" s="263"/>
      <c r="T522" s="260"/>
      <c r="U522" s="260"/>
      <c r="V522" s="262"/>
      <c r="W522" s="263"/>
      <c r="X522" s="263"/>
      <c r="Y522" s="263"/>
      <c r="Z522" s="263"/>
      <c r="AA522" s="260"/>
      <c r="AB522" s="260"/>
      <c r="AC522" s="260"/>
    </row>
    <row r="523" spans="1:29" ht="13">
      <c r="A523" s="260"/>
      <c r="B523" s="261"/>
      <c r="C523" s="260"/>
      <c r="D523" s="260"/>
      <c r="E523" s="260"/>
      <c r="F523" s="262"/>
      <c r="G523" s="261"/>
      <c r="H523" s="261"/>
      <c r="I523" s="263"/>
      <c r="J523" s="263"/>
      <c r="K523" s="260"/>
      <c r="L523" s="260"/>
      <c r="M523" s="262"/>
      <c r="N523" s="260"/>
      <c r="O523" s="263"/>
      <c r="P523" s="260"/>
      <c r="Q523" s="260"/>
      <c r="R523" s="262"/>
      <c r="S523" s="263"/>
      <c r="T523" s="260"/>
      <c r="U523" s="260"/>
      <c r="V523" s="262"/>
      <c r="W523" s="263"/>
      <c r="X523" s="263"/>
      <c r="Y523" s="263"/>
      <c r="Z523" s="263"/>
      <c r="AA523" s="260"/>
      <c r="AB523" s="260"/>
      <c r="AC523" s="260"/>
    </row>
    <row r="524" spans="1:29" ht="13">
      <c r="A524" s="260"/>
      <c r="B524" s="261"/>
      <c r="C524" s="260"/>
      <c r="D524" s="260"/>
      <c r="E524" s="260"/>
      <c r="F524" s="262"/>
      <c r="G524" s="261"/>
      <c r="H524" s="261"/>
      <c r="I524" s="263"/>
      <c r="J524" s="263"/>
      <c r="K524" s="260"/>
      <c r="L524" s="260"/>
      <c r="M524" s="262"/>
      <c r="N524" s="260"/>
      <c r="O524" s="263"/>
      <c r="P524" s="260"/>
      <c r="Q524" s="260"/>
      <c r="R524" s="262"/>
      <c r="S524" s="263"/>
      <c r="T524" s="260"/>
      <c r="U524" s="260"/>
      <c r="V524" s="262"/>
      <c r="W524" s="263"/>
      <c r="X524" s="263"/>
      <c r="Y524" s="263"/>
      <c r="Z524" s="263"/>
      <c r="AA524" s="260"/>
      <c r="AB524" s="260"/>
      <c r="AC524" s="260"/>
    </row>
    <row r="525" spans="1:29" ht="13">
      <c r="A525" s="260"/>
      <c r="B525" s="261"/>
      <c r="C525" s="260"/>
      <c r="D525" s="260"/>
      <c r="E525" s="260"/>
      <c r="F525" s="262"/>
      <c r="G525" s="261"/>
      <c r="H525" s="261"/>
      <c r="I525" s="263"/>
      <c r="J525" s="263"/>
      <c r="K525" s="260"/>
      <c r="L525" s="260"/>
      <c r="M525" s="262"/>
      <c r="N525" s="260"/>
      <c r="O525" s="263"/>
      <c r="P525" s="260"/>
      <c r="Q525" s="260"/>
      <c r="R525" s="262"/>
      <c r="S525" s="263"/>
      <c r="T525" s="260"/>
      <c r="U525" s="260"/>
      <c r="V525" s="262"/>
      <c r="W525" s="263"/>
      <c r="X525" s="263"/>
      <c r="Y525" s="263"/>
      <c r="Z525" s="263"/>
      <c r="AA525" s="260"/>
      <c r="AB525" s="260"/>
      <c r="AC525" s="260"/>
    </row>
    <row r="526" spans="1:29" ht="13">
      <c r="A526" s="260"/>
      <c r="B526" s="261"/>
      <c r="C526" s="260"/>
      <c r="D526" s="260"/>
      <c r="E526" s="260"/>
      <c r="F526" s="262"/>
      <c r="G526" s="261"/>
      <c r="H526" s="261"/>
      <c r="I526" s="263"/>
      <c r="J526" s="263"/>
      <c r="K526" s="260"/>
      <c r="L526" s="260"/>
      <c r="M526" s="262"/>
      <c r="N526" s="260"/>
      <c r="O526" s="263"/>
      <c r="P526" s="260"/>
      <c r="Q526" s="260"/>
      <c r="R526" s="262"/>
      <c r="S526" s="263"/>
      <c r="T526" s="260"/>
      <c r="U526" s="260"/>
      <c r="V526" s="262"/>
      <c r="W526" s="263"/>
      <c r="X526" s="263"/>
      <c r="Y526" s="263"/>
      <c r="Z526" s="263"/>
      <c r="AA526" s="260"/>
      <c r="AB526" s="260"/>
      <c r="AC526" s="260"/>
    </row>
    <row r="527" spans="1:29" ht="13">
      <c r="A527" s="260"/>
      <c r="B527" s="261"/>
      <c r="C527" s="260"/>
      <c r="D527" s="260"/>
      <c r="E527" s="260"/>
      <c r="F527" s="262"/>
      <c r="G527" s="261"/>
      <c r="H527" s="261"/>
      <c r="I527" s="263"/>
      <c r="J527" s="263"/>
      <c r="K527" s="260"/>
      <c r="L527" s="260"/>
      <c r="M527" s="262"/>
      <c r="N527" s="260"/>
      <c r="O527" s="263"/>
      <c r="P527" s="260"/>
      <c r="Q527" s="260"/>
      <c r="R527" s="262"/>
      <c r="S527" s="263"/>
      <c r="T527" s="260"/>
      <c r="U527" s="260"/>
      <c r="V527" s="262"/>
      <c r="W527" s="263"/>
      <c r="X527" s="263"/>
      <c r="Y527" s="263"/>
      <c r="Z527" s="263"/>
      <c r="AA527" s="260"/>
      <c r="AB527" s="260"/>
      <c r="AC527" s="260"/>
    </row>
    <row r="528" spans="1:29" ht="13">
      <c r="A528" s="260"/>
      <c r="B528" s="261"/>
      <c r="C528" s="260"/>
      <c r="D528" s="260"/>
      <c r="E528" s="260"/>
      <c r="F528" s="262"/>
      <c r="G528" s="261"/>
      <c r="H528" s="261"/>
      <c r="I528" s="263"/>
      <c r="J528" s="263"/>
      <c r="K528" s="260"/>
      <c r="L528" s="260"/>
      <c r="M528" s="262"/>
      <c r="N528" s="260"/>
      <c r="O528" s="263"/>
      <c r="P528" s="260"/>
      <c r="Q528" s="260"/>
      <c r="R528" s="262"/>
      <c r="S528" s="263"/>
      <c r="T528" s="260"/>
      <c r="U528" s="260"/>
      <c r="V528" s="262"/>
      <c r="W528" s="263"/>
      <c r="X528" s="263"/>
      <c r="Y528" s="263"/>
      <c r="Z528" s="263"/>
      <c r="AA528" s="260"/>
      <c r="AB528" s="260"/>
      <c r="AC528" s="260"/>
    </row>
    <row r="529" spans="1:29" ht="13">
      <c r="A529" s="260"/>
      <c r="B529" s="261"/>
      <c r="C529" s="260"/>
      <c r="D529" s="260"/>
      <c r="E529" s="260"/>
      <c r="F529" s="262"/>
      <c r="G529" s="261"/>
      <c r="H529" s="261"/>
      <c r="I529" s="263"/>
      <c r="J529" s="263"/>
      <c r="K529" s="260"/>
      <c r="L529" s="260"/>
      <c r="M529" s="262"/>
      <c r="N529" s="260"/>
      <c r="O529" s="263"/>
      <c r="P529" s="260"/>
      <c r="Q529" s="260"/>
      <c r="R529" s="262"/>
      <c r="S529" s="263"/>
      <c r="T529" s="260"/>
      <c r="U529" s="260"/>
      <c r="V529" s="262"/>
      <c r="W529" s="263"/>
      <c r="X529" s="263"/>
      <c r="Y529" s="263"/>
      <c r="Z529" s="263"/>
      <c r="AA529" s="260"/>
      <c r="AB529" s="260"/>
      <c r="AC529" s="260"/>
    </row>
    <row r="530" spans="1:29" ht="13">
      <c r="A530" s="260"/>
      <c r="B530" s="261"/>
      <c r="C530" s="260"/>
      <c r="D530" s="260"/>
      <c r="E530" s="260"/>
      <c r="F530" s="262"/>
      <c r="G530" s="261"/>
      <c r="H530" s="261"/>
      <c r="I530" s="263"/>
      <c r="J530" s="263"/>
      <c r="K530" s="260"/>
      <c r="L530" s="260"/>
      <c r="M530" s="262"/>
      <c r="N530" s="260"/>
      <c r="O530" s="263"/>
      <c r="P530" s="260"/>
      <c r="Q530" s="260"/>
      <c r="R530" s="262"/>
      <c r="S530" s="263"/>
      <c r="T530" s="260"/>
      <c r="U530" s="260"/>
      <c r="V530" s="262"/>
      <c r="W530" s="263"/>
      <c r="X530" s="263"/>
      <c r="Y530" s="263"/>
      <c r="Z530" s="263"/>
      <c r="AA530" s="260"/>
      <c r="AB530" s="260"/>
      <c r="AC530" s="260"/>
    </row>
    <row r="531" spans="1:29" ht="13">
      <c r="A531" s="260"/>
      <c r="B531" s="261"/>
      <c r="C531" s="260"/>
      <c r="D531" s="260"/>
      <c r="E531" s="260"/>
      <c r="F531" s="262"/>
      <c r="G531" s="261"/>
      <c r="H531" s="261"/>
      <c r="I531" s="263"/>
      <c r="J531" s="263"/>
      <c r="K531" s="260"/>
      <c r="L531" s="260"/>
      <c r="M531" s="262"/>
      <c r="N531" s="260"/>
      <c r="O531" s="263"/>
      <c r="P531" s="260"/>
      <c r="Q531" s="260"/>
      <c r="R531" s="262"/>
      <c r="S531" s="263"/>
      <c r="T531" s="260"/>
      <c r="U531" s="260"/>
      <c r="V531" s="262"/>
      <c r="W531" s="263"/>
      <c r="X531" s="263"/>
      <c r="Y531" s="263"/>
      <c r="Z531" s="263"/>
      <c r="AA531" s="260"/>
      <c r="AB531" s="260"/>
      <c r="AC531" s="260"/>
    </row>
    <row r="532" spans="1:29" ht="13">
      <c r="A532" s="260"/>
      <c r="B532" s="261"/>
      <c r="C532" s="260"/>
      <c r="D532" s="260"/>
      <c r="E532" s="260"/>
      <c r="F532" s="262"/>
      <c r="G532" s="261"/>
      <c r="H532" s="261"/>
      <c r="I532" s="263"/>
      <c r="J532" s="263"/>
      <c r="K532" s="260"/>
      <c r="L532" s="260"/>
      <c r="M532" s="262"/>
      <c r="N532" s="260"/>
      <c r="O532" s="263"/>
      <c r="P532" s="260"/>
      <c r="Q532" s="260"/>
      <c r="R532" s="262"/>
      <c r="S532" s="263"/>
      <c r="T532" s="260"/>
      <c r="U532" s="260"/>
      <c r="V532" s="262"/>
      <c r="W532" s="263"/>
      <c r="X532" s="263"/>
      <c r="Y532" s="263"/>
      <c r="Z532" s="263"/>
      <c r="AA532" s="260"/>
      <c r="AB532" s="260"/>
      <c r="AC532" s="260"/>
    </row>
    <row r="533" spans="1:29" ht="13">
      <c r="A533" s="260"/>
      <c r="B533" s="261"/>
      <c r="C533" s="260"/>
      <c r="D533" s="260"/>
      <c r="E533" s="260"/>
      <c r="F533" s="262"/>
      <c r="G533" s="261"/>
      <c r="H533" s="261"/>
      <c r="I533" s="263"/>
      <c r="J533" s="263"/>
      <c r="K533" s="260"/>
      <c r="L533" s="260"/>
      <c r="M533" s="262"/>
      <c r="N533" s="260"/>
      <c r="O533" s="263"/>
      <c r="P533" s="260"/>
      <c r="Q533" s="260"/>
      <c r="R533" s="262"/>
      <c r="S533" s="263"/>
      <c r="T533" s="260"/>
      <c r="U533" s="260"/>
      <c r="V533" s="262"/>
      <c r="W533" s="263"/>
      <c r="X533" s="263"/>
      <c r="Y533" s="263"/>
      <c r="Z533" s="263"/>
      <c r="AA533" s="260"/>
      <c r="AB533" s="260"/>
      <c r="AC533" s="260"/>
    </row>
    <row r="534" spans="1:29" ht="13">
      <c r="A534" s="260"/>
      <c r="B534" s="261"/>
      <c r="C534" s="260"/>
      <c r="D534" s="260"/>
      <c r="E534" s="260"/>
      <c r="F534" s="262"/>
      <c r="G534" s="261"/>
      <c r="H534" s="261"/>
      <c r="I534" s="263"/>
      <c r="J534" s="263"/>
      <c r="K534" s="260"/>
      <c r="L534" s="260"/>
      <c r="M534" s="262"/>
      <c r="N534" s="260"/>
      <c r="O534" s="263"/>
      <c r="P534" s="260"/>
      <c r="Q534" s="260"/>
      <c r="R534" s="262"/>
      <c r="S534" s="263"/>
      <c r="T534" s="260"/>
      <c r="U534" s="260"/>
      <c r="V534" s="262"/>
      <c r="W534" s="263"/>
      <c r="X534" s="263"/>
      <c r="Y534" s="263"/>
      <c r="Z534" s="263"/>
      <c r="AA534" s="260"/>
      <c r="AB534" s="260"/>
      <c r="AC534" s="260"/>
    </row>
    <row r="535" spans="1:29" ht="13">
      <c r="A535" s="260"/>
      <c r="B535" s="261"/>
      <c r="C535" s="260"/>
      <c r="D535" s="260"/>
      <c r="E535" s="260"/>
      <c r="F535" s="262"/>
      <c r="G535" s="261"/>
      <c r="H535" s="261"/>
      <c r="I535" s="263"/>
      <c r="J535" s="263"/>
      <c r="K535" s="260"/>
      <c r="L535" s="260"/>
      <c r="M535" s="262"/>
      <c r="N535" s="260"/>
      <c r="O535" s="263"/>
      <c r="P535" s="260"/>
      <c r="Q535" s="260"/>
      <c r="R535" s="262"/>
      <c r="S535" s="263"/>
      <c r="T535" s="260"/>
      <c r="U535" s="260"/>
      <c r="V535" s="262"/>
      <c r="W535" s="263"/>
      <c r="X535" s="263"/>
      <c r="Y535" s="263"/>
      <c r="Z535" s="263"/>
      <c r="AA535" s="260"/>
      <c r="AB535" s="260"/>
      <c r="AC535" s="260"/>
    </row>
    <row r="536" spans="1:29" ht="13">
      <c r="A536" s="260"/>
      <c r="B536" s="261"/>
      <c r="C536" s="260"/>
      <c r="D536" s="260"/>
      <c r="E536" s="260"/>
      <c r="F536" s="262"/>
      <c r="G536" s="261"/>
      <c r="H536" s="261"/>
      <c r="I536" s="263"/>
      <c r="J536" s="263"/>
      <c r="K536" s="260"/>
      <c r="L536" s="260"/>
      <c r="M536" s="262"/>
      <c r="N536" s="260"/>
      <c r="O536" s="263"/>
      <c r="P536" s="260"/>
      <c r="Q536" s="260"/>
      <c r="R536" s="262"/>
      <c r="S536" s="263"/>
      <c r="T536" s="260"/>
      <c r="U536" s="260"/>
      <c r="V536" s="262"/>
      <c r="W536" s="263"/>
      <c r="X536" s="263"/>
      <c r="Y536" s="263"/>
      <c r="Z536" s="263"/>
      <c r="AA536" s="260"/>
      <c r="AB536" s="260"/>
      <c r="AC536" s="260"/>
    </row>
    <row r="537" spans="1:29" ht="13">
      <c r="A537" s="260"/>
      <c r="B537" s="261"/>
      <c r="C537" s="260"/>
      <c r="D537" s="260"/>
      <c r="E537" s="260"/>
      <c r="F537" s="262"/>
      <c r="G537" s="261"/>
      <c r="H537" s="261"/>
      <c r="I537" s="263"/>
      <c r="J537" s="263"/>
      <c r="K537" s="260"/>
      <c r="L537" s="260"/>
      <c r="M537" s="262"/>
      <c r="N537" s="260"/>
      <c r="O537" s="263"/>
      <c r="P537" s="260"/>
      <c r="Q537" s="260"/>
      <c r="R537" s="262"/>
      <c r="S537" s="263"/>
      <c r="T537" s="260"/>
      <c r="U537" s="260"/>
      <c r="V537" s="262"/>
      <c r="W537" s="263"/>
      <c r="X537" s="263"/>
      <c r="Y537" s="263"/>
      <c r="Z537" s="263"/>
      <c r="AA537" s="260"/>
      <c r="AB537" s="260"/>
      <c r="AC537" s="260"/>
    </row>
    <row r="538" spans="1:29" ht="13">
      <c r="A538" s="260"/>
      <c r="B538" s="261"/>
      <c r="C538" s="260"/>
      <c r="D538" s="260"/>
      <c r="E538" s="260"/>
      <c r="F538" s="262"/>
      <c r="G538" s="261"/>
      <c r="H538" s="261"/>
      <c r="I538" s="263"/>
      <c r="J538" s="263"/>
      <c r="K538" s="260"/>
      <c r="L538" s="260"/>
      <c r="M538" s="262"/>
      <c r="N538" s="260"/>
      <c r="O538" s="263"/>
      <c r="P538" s="260"/>
      <c r="Q538" s="260"/>
      <c r="R538" s="262"/>
      <c r="S538" s="263"/>
      <c r="T538" s="260"/>
      <c r="U538" s="260"/>
      <c r="V538" s="262"/>
      <c r="W538" s="263"/>
      <c r="X538" s="263"/>
      <c r="Y538" s="263"/>
      <c r="Z538" s="263"/>
      <c r="AA538" s="260"/>
      <c r="AB538" s="260"/>
      <c r="AC538" s="260"/>
    </row>
    <row r="539" spans="1:29" ht="13">
      <c r="A539" s="260"/>
      <c r="B539" s="261"/>
      <c r="C539" s="260"/>
      <c r="D539" s="260"/>
      <c r="E539" s="260"/>
      <c r="F539" s="262"/>
      <c r="G539" s="261"/>
      <c r="H539" s="261"/>
      <c r="I539" s="263"/>
      <c r="J539" s="263"/>
      <c r="K539" s="260"/>
      <c r="L539" s="260"/>
      <c r="M539" s="262"/>
      <c r="N539" s="260"/>
      <c r="O539" s="263"/>
      <c r="P539" s="260"/>
      <c r="Q539" s="260"/>
      <c r="R539" s="262"/>
      <c r="S539" s="263"/>
      <c r="T539" s="260"/>
      <c r="U539" s="260"/>
      <c r="V539" s="262"/>
      <c r="W539" s="263"/>
      <c r="X539" s="263"/>
      <c r="Y539" s="263"/>
      <c r="Z539" s="263"/>
      <c r="AA539" s="260"/>
      <c r="AB539" s="260"/>
      <c r="AC539" s="260"/>
    </row>
    <row r="540" spans="1:29" ht="13">
      <c r="A540" s="260"/>
      <c r="B540" s="261"/>
      <c r="C540" s="260"/>
      <c r="D540" s="260"/>
      <c r="E540" s="260"/>
      <c r="F540" s="262"/>
      <c r="G540" s="261"/>
      <c r="H540" s="261"/>
      <c r="I540" s="263"/>
      <c r="J540" s="263"/>
      <c r="K540" s="260"/>
      <c r="L540" s="260"/>
      <c r="M540" s="262"/>
      <c r="N540" s="260"/>
      <c r="O540" s="263"/>
      <c r="P540" s="260"/>
      <c r="Q540" s="260"/>
      <c r="R540" s="262"/>
      <c r="S540" s="263"/>
      <c r="T540" s="260"/>
      <c r="U540" s="260"/>
      <c r="V540" s="262"/>
      <c r="W540" s="263"/>
      <c r="X540" s="263"/>
      <c r="Y540" s="263"/>
      <c r="Z540" s="263"/>
      <c r="AA540" s="260"/>
      <c r="AB540" s="260"/>
      <c r="AC540" s="260"/>
    </row>
    <row r="541" spans="1:29" ht="13">
      <c r="A541" s="260"/>
      <c r="B541" s="261"/>
      <c r="C541" s="260"/>
      <c r="D541" s="260"/>
      <c r="E541" s="260"/>
      <c r="F541" s="262"/>
      <c r="G541" s="261"/>
      <c r="H541" s="261"/>
      <c r="I541" s="263"/>
      <c r="J541" s="263"/>
      <c r="K541" s="260"/>
      <c r="L541" s="260"/>
      <c r="M541" s="262"/>
      <c r="N541" s="260"/>
      <c r="O541" s="263"/>
      <c r="P541" s="260"/>
      <c r="Q541" s="260"/>
      <c r="R541" s="262"/>
      <c r="S541" s="263"/>
      <c r="T541" s="260"/>
      <c r="U541" s="260"/>
      <c r="V541" s="262"/>
      <c r="W541" s="263"/>
      <c r="X541" s="263"/>
      <c r="Y541" s="263"/>
      <c r="Z541" s="263"/>
      <c r="AA541" s="260"/>
      <c r="AB541" s="260"/>
      <c r="AC541" s="260"/>
    </row>
    <row r="542" spans="1:29" ht="13">
      <c r="A542" s="260"/>
      <c r="B542" s="261"/>
      <c r="C542" s="260"/>
      <c r="D542" s="260"/>
      <c r="E542" s="260"/>
      <c r="F542" s="262"/>
      <c r="G542" s="261"/>
      <c r="H542" s="261"/>
      <c r="I542" s="263"/>
      <c r="J542" s="263"/>
      <c r="K542" s="260"/>
      <c r="L542" s="260"/>
      <c r="M542" s="262"/>
      <c r="N542" s="260"/>
      <c r="O542" s="263"/>
      <c r="P542" s="260"/>
      <c r="Q542" s="260"/>
      <c r="R542" s="262"/>
      <c r="S542" s="263"/>
      <c r="T542" s="260"/>
      <c r="U542" s="260"/>
      <c r="V542" s="262"/>
      <c r="W542" s="263"/>
      <c r="X542" s="263"/>
      <c r="Y542" s="263"/>
      <c r="Z542" s="263"/>
      <c r="AA542" s="260"/>
      <c r="AB542" s="260"/>
      <c r="AC542" s="260"/>
    </row>
    <row r="543" spans="1:29" ht="13">
      <c r="A543" s="260"/>
      <c r="B543" s="261"/>
      <c r="C543" s="260"/>
      <c r="D543" s="260"/>
      <c r="E543" s="260"/>
      <c r="F543" s="262"/>
      <c r="G543" s="261"/>
      <c r="H543" s="261"/>
      <c r="I543" s="263"/>
      <c r="J543" s="263"/>
      <c r="K543" s="260"/>
      <c r="L543" s="260"/>
      <c r="M543" s="262"/>
      <c r="N543" s="260"/>
      <c r="O543" s="263"/>
      <c r="P543" s="260"/>
      <c r="Q543" s="260"/>
      <c r="R543" s="262"/>
      <c r="S543" s="263"/>
      <c r="T543" s="260"/>
      <c r="U543" s="260"/>
      <c r="V543" s="262"/>
      <c r="W543" s="263"/>
      <c r="X543" s="263"/>
      <c r="Y543" s="263"/>
      <c r="Z543" s="263"/>
      <c r="AA543" s="260"/>
      <c r="AB543" s="260"/>
      <c r="AC543" s="260"/>
    </row>
    <row r="544" spans="1:29" ht="13">
      <c r="A544" s="260"/>
      <c r="B544" s="261"/>
      <c r="C544" s="260"/>
      <c r="D544" s="260"/>
      <c r="E544" s="260"/>
      <c r="F544" s="262"/>
      <c r="G544" s="261"/>
      <c r="H544" s="261"/>
      <c r="I544" s="263"/>
      <c r="J544" s="263"/>
      <c r="K544" s="260"/>
      <c r="L544" s="260"/>
      <c r="M544" s="262"/>
      <c r="N544" s="260"/>
      <c r="O544" s="263"/>
      <c r="P544" s="260"/>
      <c r="Q544" s="260"/>
      <c r="R544" s="262"/>
      <c r="S544" s="263"/>
      <c r="T544" s="260"/>
      <c r="U544" s="260"/>
      <c r="V544" s="262"/>
      <c r="W544" s="263"/>
      <c r="X544" s="263"/>
      <c r="Y544" s="263"/>
      <c r="Z544" s="263"/>
      <c r="AA544" s="260"/>
      <c r="AB544" s="260"/>
      <c r="AC544" s="260"/>
    </row>
    <row r="545" spans="1:29" ht="13">
      <c r="A545" s="260"/>
      <c r="B545" s="261"/>
      <c r="C545" s="260"/>
      <c r="D545" s="260"/>
      <c r="E545" s="260"/>
      <c r="F545" s="262"/>
      <c r="G545" s="261"/>
      <c r="H545" s="261"/>
      <c r="I545" s="263"/>
      <c r="J545" s="263"/>
      <c r="K545" s="260"/>
      <c r="L545" s="260"/>
      <c r="M545" s="262"/>
      <c r="N545" s="260"/>
      <c r="O545" s="263"/>
      <c r="P545" s="260"/>
      <c r="Q545" s="260"/>
      <c r="R545" s="262"/>
      <c r="S545" s="263"/>
      <c r="T545" s="260"/>
      <c r="U545" s="260"/>
      <c r="V545" s="262"/>
      <c r="W545" s="263"/>
      <c r="X545" s="263"/>
      <c r="Y545" s="263"/>
      <c r="Z545" s="263"/>
      <c r="AA545" s="260"/>
      <c r="AB545" s="260"/>
      <c r="AC545" s="260"/>
    </row>
    <row r="546" spans="1:29" ht="13">
      <c r="A546" s="260"/>
      <c r="B546" s="261"/>
      <c r="C546" s="260"/>
      <c r="D546" s="260"/>
      <c r="E546" s="260"/>
      <c r="F546" s="262"/>
      <c r="G546" s="261"/>
      <c r="H546" s="261"/>
      <c r="I546" s="263"/>
      <c r="J546" s="263"/>
      <c r="K546" s="260"/>
      <c r="L546" s="260"/>
      <c r="M546" s="262"/>
      <c r="N546" s="260"/>
      <c r="O546" s="263"/>
      <c r="P546" s="260"/>
      <c r="Q546" s="260"/>
      <c r="R546" s="262"/>
      <c r="S546" s="263"/>
      <c r="T546" s="260"/>
      <c r="U546" s="260"/>
      <c r="V546" s="262"/>
      <c r="W546" s="263"/>
      <c r="X546" s="263"/>
      <c r="Y546" s="263"/>
      <c r="Z546" s="263"/>
      <c r="AA546" s="260"/>
      <c r="AB546" s="260"/>
      <c r="AC546" s="260"/>
    </row>
    <row r="547" spans="1:29" ht="13">
      <c r="A547" s="260"/>
      <c r="B547" s="261"/>
      <c r="C547" s="260"/>
      <c r="D547" s="260"/>
      <c r="E547" s="260"/>
      <c r="F547" s="262"/>
      <c r="G547" s="261"/>
      <c r="H547" s="261"/>
      <c r="I547" s="263"/>
      <c r="J547" s="263"/>
      <c r="K547" s="260"/>
      <c r="L547" s="260"/>
      <c r="M547" s="262"/>
      <c r="N547" s="260"/>
      <c r="O547" s="263"/>
      <c r="P547" s="260"/>
      <c r="Q547" s="260"/>
      <c r="R547" s="262"/>
      <c r="S547" s="263"/>
      <c r="T547" s="260"/>
      <c r="U547" s="260"/>
      <c r="V547" s="262"/>
      <c r="W547" s="263"/>
      <c r="X547" s="263"/>
      <c r="Y547" s="263"/>
      <c r="Z547" s="263"/>
      <c r="AA547" s="260"/>
      <c r="AB547" s="260"/>
      <c r="AC547" s="260"/>
    </row>
    <row r="548" spans="1:29" ht="13">
      <c r="A548" s="260"/>
      <c r="B548" s="261"/>
      <c r="C548" s="260"/>
      <c r="D548" s="260"/>
      <c r="E548" s="260"/>
      <c r="F548" s="262"/>
      <c r="G548" s="261"/>
      <c r="H548" s="261"/>
      <c r="I548" s="263"/>
      <c r="J548" s="263"/>
      <c r="K548" s="260"/>
      <c r="L548" s="260"/>
      <c r="M548" s="262"/>
      <c r="N548" s="260"/>
      <c r="O548" s="263"/>
      <c r="P548" s="260"/>
      <c r="Q548" s="260"/>
      <c r="R548" s="262"/>
      <c r="S548" s="263"/>
      <c r="T548" s="260"/>
      <c r="U548" s="260"/>
      <c r="V548" s="262"/>
      <c r="W548" s="263"/>
      <c r="X548" s="263"/>
      <c r="Y548" s="263"/>
      <c r="Z548" s="263"/>
      <c r="AA548" s="260"/>
      <c r="AB548" s="260"/>
      <c r="AC548" s="260"/>
    </row>
    <row r="549" spans="1:29" ht="13">
      <c r="A549" s="260"/>
      <c r="B549" s="261"/>
      <c r="C549" s="260"/>
      <c r="D549" s="260"/>
      <c r="E549" s="260"/>
      <c r="F549" s="262"/>
      <c r="G549" s="261"/>
      <c r="H549" s="261"/>
      <c r="I549" s="263"/>
      <c r="J549" s="263"/>
      <c r="K549" s="260"/>
      <c r="L549" s="260"/>
      <c r="M549" s="262"/>
      <c r="N549" s="260"/>
      <c r="O549" s="263"/>
      <c r="P549" s="260"/>
      <c r="Q549" s="260"/>
      <c r="R549" s="262"/>
      <c r="S549" s="263"/>
      <c r="T549" s="260"/>
      <c r="U549" s="260"/>
      <c r="V549" s="262"/>
      <c r="W549" s="263"/>
      <c r="X549" s="263"/>
      <c r="Y549" s="263"/>
      <c r="Z549" s="263"/>
      <c r="AA549" s="260"/>
      <c r="AB549" s="260"/>
      <c r="AC549" s="260"/>
    </row>
    <row r="550" spans="1:29" ht="13">
      <c r="A550" s="260"/>
      <c r="B550" s="261"/>
      <c r="C550" s="260"/>
      <c r="D550" s="260"/>
      <c r="E550" s="260"/>
      <c r="F550" s="262"/>
      <c r="G550" s="261"/>
      <c r="H550" s="261"/>
      <c r="I550" s="263"/>
      <c r="J550" s="263"/>
      <c r="K550" s="260"/>
      <c r="L550" s="260"/>
      <c r="M550" s="262"/>
      <c r="N550" s="260"/>
      <c r="O550" s="263"/>
      <c r="P550" s="260"/>
      <c r="Q550" s="260"/>
      <c r="R550" s="262"/>
      <c r="S550" s="263"/>
      <c r="T550" s="260"/>
      <c r="U550" s="260"/>
      <c r="V550" s="262"/>
      <c r="W550" s="263"/>
      <c r="X550" s="263"/>
      <c r="Y550" s="263"/>
      <c r="Z550" s="263"/>
      <c r="AA550" s="260"/>
      <c r="AB550" s="260"/>
      <c r="AC550" s="260"/>
    </row>
    <row r="551" spans="1:29" ht="13">
      <c r="A551" s="260"/>
      <c r="B551" s="261"/>
      <c r="C551" s="260"/>
      <c r="D551" s="260"/>
      <c r="E551" s="260"/>
      <c r="F551" s="262"/>
      <c r="G551" s="261"/>
      <c r="H551" s="261"/>
      <c r="I551" s="263"/>
      <c r="J551" s="263"/>
      <c r="K551" s="260"/>
      <c r="L551" s="260"/>
      <c r="M551" s="262"/>
      <c r="N551" s="260"/>
      <c r="O551" s="263"/>
      <c r="P551" s="260"/>
      <c r="Q551" s="260"/>
      <c r="R551" s="262"/>
      <c r="S551" s="263"/>
      <c r="T551" s="260"/>
      <c r="U551" s="260"/>
      <c r="V551" s="262"/>
      <c r="W551" s="263"/>
      <c r="X551" s="263"/>
      <c r="Y551" s="263"/>
      <c r="Z551" s="263"/>
      <c r="AA551" s="260"/>
      <c r="AB551" s="260"/>
      <c r="AC551" s="260"/>
    </row>
    <row r="552" spans="1:29" ht="13">
      <c r="A552" s="260"/>
      <c r="B552" s="261"/>
      <c r="C552" s="260"/>
      <c r="D552" s="260"/>
      <c r="E552" s="260"/>
      <c r="F552" s="262"/>
      <c r="G552" s="261"/>
      <c r="H552" s="261"/>
      <c r="I552" s="263"/>
      <c r="J552" s="263"/>
      <c r="K552" s="260"/>
      <c r="L552" s="260"/>
      <c r="M552" s="262"/>
      <c r="N552" s="260"/>
      <c r="O552" s="263"/>
      <c r="P552" s="260"/>
      <c r="Q552" s="260"/>
      <c r="R552" s="262"/>
      <c r="S552" s="263"/>
      <c r="T552" s="260"/>
      <c r="U552" s="260"/>
      <c r="V552" s="262"/>
      <c r="W552" s="263"/>
      <c r="X552" s="263"/>
      <c r="Y552" s="263"/>
      <c r="Z552" s="263"/>
      <c r="AA552" s="260"/>
      <c r="AB552" s="260"/>
      <c r="AC552" s="260"/>
    </row>
    <row r="553" spans="1:29" ht="13">
      <c r="A553" s="260"/>
      <c r="B553" s="261"/>
      <c r="C553" s="260"/>
      <c r="D553" s="260"/>
      <c r="E553" s="260"/>
      <c r="F553" s="262"/>
      <c r="G553" s="261"/>
      <c r="H553" s="261"/>
      <c r="I553" s="263"/>
      <c r="J553" s="263"/>
      <c r="K553" s="260"/>
      <c r="L553" s="260"/>
      <c r="M553" s="262"/>
      <c r="N553" s="260"/>
      <c r="O553" s="263"/>
      <c r="P553" s="260"/>
      <c r="Q553" s="260"/>
      <c r="R553" s="262"/>
      <c r="S553" s="263"/>
      <c r="T553" s="260"/>
      <c r="U553" s="260"/>
      <c r="V553" s="262"/>
      <c r="W553" s="263"/>
      <c r="X553" s="263"/>
      <c r="Y553" s="263"/>
      <c r="Z553" s="263"/>
      <c r="AA553" s="260"/>
      <c r="AB553" s="260"/>
      <c r="AC553" s="260"/>
    </row>
    <row r="554" spans="1:29" ht="13">
      <c r="A554" s="260"/>
      <c r="B554" s="261"/>
      <c r="C554" s="260"/>
      <c r="D554" s="260"/>
      <c r="E554" s="260"/>
      <c r="F554" s="262"/>
      <c r="G554" s="261"/>
      <c r="H554" s="261"/>
      <c r="I554" s="263"/>
      <c r="J554" s="263"/>
      <c r="K554" s="260"/>
      <c r="L554" s="260"/>
      <c r="M554" s="262"/>
      <c r="N554" s="260"/>
      <c r="O554" s="263"/>
      <c r="P554" s="260"/>
      <c r="Q554" s="260"/>
      <c r="R554" s="262"/>
      <c r="S554" s="263"/>
      <c r="T554" s="260"/>
      <c r="U554" s="260"/>
      <c r="V554" s="262"/>
      <c r="W554" s="263"/>
      <c r="X554" s="263"/>
      <c r="Y554" s="263"/>
      <c r="Z554" s="263"/>
      <c r="AA554" s="260"/>
      <c r="AB554" s="260"/>
      <c r="AC554" s="260"/>
    </row>
    <row r="555" spans="1:29" ht="13">
      <c r="A555" s="260"/>
      <c r="B555" s="261"/>
      <c r="C555" s="260"/>
      <c r="D555" s="260"/>
      <c r="E555" s="260"/>
      <c r="F555" s="262"/>
      <c r="G555" s="261"/>
      <c r="H555" s="261"/>
      <c r="I555" s="263"/>
      <c r="J555" s="263"/>
      <c r="K555" s="260"/>
      <c r="L555" s="260"/>
      <c r="M555" s="262"/>
      <c r="N555" s="260"/>
      <c r="O555" s="263"/>
      <c r="P555" s="260"/>
      <c r="Q555" s="260"/>
      <c r="R555" s="262"/>
      <c r="S555" s="263"/>
      <c r="T555" s="260"/>
      <c r="U555" s="260"/>
      <c r="V555" s="262"/>
      <c r="W555" s="263"/>
      <c r="X555" s="263"/>
      <c r="Y555" s="263"/>
      <c r="Z555" s="263"/>
      <c r="AA555" s="260"/>
      <c r="AB555" s="260"/>
      <c r="AC555" s="260"/>
    </row>
    <row r="556" spans="1:29" ht="13">
      <c r="A556" s="260"/>
      <c r="B556" s="261"/>
      <c r="C556" s="260"/>
      <c r="D556" s="260"/>
      <c r="E556" s="260"/>
      <c r="F556" s="262"/>
      <c r="G556" s="261"/>
      <c r="H556" s="261"/>
      <c r="I556" s="263"/>
      <c r="J556" s="263"/>
      <c r="K556" s="260"/>
      <c r="L556" s="260"/>
      <c r="M556" s="262"/>
      <c r="N556" s="260"/>
      <c r="O556" s="263"/>
      <c r="P556" s="260"/>
      <c r="Q556" s="260"/>
      <c r="R556" s="262"/>
      <c r="S556" s="263"/>
      <c r="T556" s="260"/>
      <c r="U556" s="260"/>
      <c r="V556" s="262"/>
      <c r="W556" s="263"/>
      <c r="X556" s="263"/>
      <c r="Y556" s="263"/>
      <c r="Z556" s="263"/>
      <c r="AA556" s="260"/>
      <c r="AB556" s="260"/>
      <c r="AC556" s="260"/>
    </row>
    <row r="557" spans="1:29" ht="13">
      <c r="A557" s="260"/>
      <c r="B557" s="261"/>
      <c r="C557" s="260"/>
      <c r="D557" s="260"/>
      <c r="E557" s="260"/>
      <c r="F557" s="262"/>
      <c r="G557" s="261"/>
      <c r="H557" s="261"/>
      <c r="I557" s="263"/>
      <c r="J557" s="263"/>
      <c r="K557" s="260"/>
      <c r="L557" s="260"/>
      <c r="M557" s="262"/>
      <c r="N557" s="260"/>
      <c r="O557" s="263"/>
      <c r="P557" s="260"/>
      <c r="Q557" s="260"/>
      <c r="R557" s="262"/>
      <c r="S557" s="263"/>
      <c r="T557" s="260"/>
      <c r="U557" s="260"/>
      <c r="V557" s="262"/>
      <c r="W557" s="263"/>
      <c r="X557" s="263"/>
      <c r="Y557" s="263"/>
      <c r="Z557" s="263"/>
      <c r="AA557" s="260"/>
      <c r="AB557" s="260"/>
      <c r="AC557" s="260"/>
    </row>
    <row r="558" spans="1:29" ht="13">
      <c r="A558" s="260"/>
      <c r="B558" s="261"/>
      <c r="C558" s="260"/>
      <c r="D558" s="260"/>
      <c r="E558" s="260"/>
      <c r="F558" s="262"/>
      <c r="G558" s="261"/>
      <c r="H558" s="261"/>
      <c r="I558" s="263"/>
      <c r="J558" s="263"/>
      <c r="K558" s="260"/>
      <c r="L558" s="260"/>
      <c r="M558" s="262"/>
      <c r="N558" s="260"/>
      <c r="O558" s="263"/>
      <c r="P558" s="260"/>
      <c r="Q558" s="260"/>
      <c r="R558" s="262"/>
      <c r="S558" s="263"/>
      <c r="T558" s="260"/>
      <c r="U558" s="260"/>
      <c r="V558" s="262"/>
      <c r="W558" s="263"/>
      <c r="X558" s="263"/>
      <c r="Y558" s="263"/>
      <c r="Z558" s="263"/>
      <c r="AA558" s="260"/>
      <c r="AB558" s="260"/>
      <c r="AC558" s="260"/>
    </row>
    <row r="559" spans="1:29" ht="13">
      <c r="A559" s="260"/>
      <c r="B559" s="261"/>
      <c r="C559" s="260"/>
      <c r="D559" s="260"/>
      <c r="E559" s="260"/>
      <c r="F559" s="262"/>
      <c r="G559" s="261"/>
      <c r="H559" s="261"/>
      <c r="I559" s="263"/>
      <c r="J559" s="263"/>
      <c r="K559" s="260"/>
      <c r="L559" s="260"/>
      <c r="M559" s="262"/>
      <c r="N559" s="260"/>
      <c r="O559" s="263"/>
      <c r="P559" s="260"/>
      <c r="Q559" s="260"/>
      <c r="R559" s="262"/>
      <c r="S559" s="263"/>
      <c r="T559" s="260"/>
      <c r="U559" s="260"/>
      <c r="V559" s="262"/>
      <c r="W559" s="263"/>
      <c r="X559" s="263"/>
      <c r="Y559" s="263"/>
      <c r="Z559" s="263"/>
      <c r="AA559" s="260"/>
      <c r="AB559" s="260"/>
      <c r="AC559" s="260"/>
    </row>
    <row r="560" spans="1:29" ht="13">
      <c r="A560" s="260"/>
      <c r="B560" s="261"/>
      <c r="C560" s="260"/>
      <c r="D560" s="260"/>
      <c r="E560" s="260"/>
      <c r="F560" s="262"/>
      <c r="G560" s="261"/>
      <c r="H560" s="261"/>
      <c r="I560" s="263"/>
      <c r="J560" s="263"/>
      <c r="K560" s="260"/>
      <c r="L560" s="260"/>
      <c r="M560" s="262"/>
      <c r="N560" s="260"/>
      <c r="O560" s="263"/>
      <c r="P560" s="260"/>
      <c r="Q560" s="260"/>
      <c r="R560" s="262"/>
      <c r="S560" s="263"/>
      <c r="T560" s="260"/>
      <c r="U560" s="260"/>
      <c r="V560" s="262"/>
      <c r="W560" s="263"/>
      <c r="X560" s="263"/>
      <c r="Y560" s="263"/>
      <c r="Z560" s="263"/>
      <c r="AA560" s="260"/>
      <c r="AB560" s="260"/>
      <c r="AC560" s="260"/>
    </row>
    <row r="561" spans="1:29" ht="13">
      <c r="A561" s="260"/>
      <c r="B561" s="261"/>
      <c r="C561" s="260"/>
      <c r="D561" s="260"/>
      <c r="E561" s="260"/>
      <c r="F561" s="262"/>
      <c r="G561" s="261"/>
      <c r="H561" s="261"/>
      <c r="I561" s="263"/>
      <c r="J561" s="263"/>
      <c r="K561" s="260"/>
      <c r="L561" s="260"/>
      <c r="M561" s="262"/>
      <c r="N561" s="260"/>
      <c r="O561" s="263"/>
      <c r="P561" s="260"/>
      <c r="Q561" s="260"/>
      <c r="R561" s="262"/>
      <c r="S561" s="263"/>
      <c r="T561" s="260"/>
      <c r="U561" s="260"/>
      <c r="V561" s="262"/>
      <c r="W561" s="263"/>
      <c r="X561" s="263"/>
      <c r="Y561" s="263"/>
      <c r="Z561" s="263"/>
      <c r="AA561" s="260"/>
      <c r="AB561" s="260"/>
      <c r="AC561" s="260"/>
    </row>
    <row r="562" spans="1:29" ht="13">
      <c r="A562" s="260"/>
      <c r="B562" s="261"/>
      <c r="C562" s="260"/>
      <c r="D562" s="260"/>
      <c r="E562" s="260"/>
      <c r="F562" s="262"/>
      <c r="G562" s="261"/>
      <c r="H562" s="261"/>
      <c r="I562" s="263"/>
      <c r="J562" s="263"/>
      <c r="K562" s="260"/>
      <c r="L562" s="260"/>
      <c r="M562" s="262"/>
      <c r="N562" s="260"/>
      <c r="O562" s="263"/>
      <c r="P562" s="260"/>
      <c r="Q562" s="260"/>
      <c r="R562" s="262"/>
      <c r="S562" s="263"/>
      <c r="T562" s="260"/>
      <c r="U562" s="260"/>
      <c r="V562" s="262"/>
      <c r="W562" s="263"/>
      <c r="X562" s="263"/>
      <c r="Y562" s="263"/>
      <c r="Z562" s="263"/>
      <c r="AA562" s="260"/>
      <c r="AB562" s="260"/>
      <c r="AC562" s="260"/>
    </row>
    <row r="563" spans="1:29" ht="13">
      <c r="A563" s="260"/>
      <c r="B563" s="261"/>
      <c r="C563" s="260"/>
      <c r="D563" s="260"/>
      <c r="E563" s="260"/>
      <c r="F563" s="262"/>
      <c r="G563" s="261"/>
      <c r="H563" s="261"/>
      <c r="I563" s="263"/>
      <c r="J563" s="263"/>
      <c r="K563" s="260"/>
      <c r="L563" s="260"/>
      <c r="M563" s="262"/>
      <c r="N563" s="260"/>
      <c r="O563" s="263"/>
      <c r="P563" s="260"/>
      <c r="Q563" s="260"/>
      <c r="R563" s="262"/>
      <c r="S563" s="263"/>
      <c r="T563" s="260"/>
      <c r="U563" s="260"/>
      <c r="V563" s="262"/>
      <c r="W563" s="263"/>
      <c r="X563" s="263"/>
      <c r="Y563" s="263"/>
      <c r="Z563" s="263"/>
      <c r="AA563" s="260"/>
      <c r="AB563" s="260"/>
      <c r="AC563" s="260"/>
    </row>
    <row r="564" spans="1:29" ht="13">
      <c r="A564" s="260"/>
      <c r="B564" s="261"/>
      <c r="C564" s="260"/>
      <c r="D564" s="260"/>
      <c r="E564" s="260"/>
      <c r="F564" s="262"/>
      <c r="G564" s="261"/>
      <c r="H564" s="261"/>
      <c r="I564" s="263"/>
      <c r="J564" s="263"/>
      <c r="K564" s="260"/>
      <c r="L564" s="260"/>
      <c r="M564" s="262"/>
      <c r="N564" s="260"/>
      <c r="O564" s="263"/>
      <c r="P564" s="260"/>
      <c r="Q564" s="260"/>
      <c r="R564" s="262"/>
      <c r="S564" s="263"/>
      <c r="T564" s="260"/>
      <c r="U564" s="260"/>
      <c r="V564" s="262"/>
      <c r="W564" s="263"/>
      <c r="X564" s="263"/>
      <c r="Y564" s="263"/>
      <c r="Z564" s="263"/>
      <c r="AA564" s="260"/>
      <c r="AB564" s="260"/>
      <c r="AC564" s="260"/>
    </row>
    <row r="565" spans="1:29" ht="13">
      <c r="A565" s="260"/>
      <c r="B565" s="261"/>
      <c r="C565" s="260"/>
      <c r="D565" s="260"/>
      <c r="E565" s="260"/>
      <c r="F565" s="262"/>
      <c r="G565" s="261"/>
      <c r="H565" s="261"/>
      <c r="I565" s="263"/>
      <c r="J565" s="263"/>
      <c r="K565" s="260"/>
      <c r="L565" s="260"/>
      <c r="M565" s="262"/>
      <c r="N565" s="260"/>
      <c r="O565" s="263"/>
      <c r="P565" s="260"/>
      <c r="Q565" s="260"/>
      <c r="R565" s="262"/>
      <c r="S565" s="263"/>
      <c r="T565" s="260"/>
      <c r="U565" s="260"/>
      <c r="V565" s="262"/>
      <c r="W565" s="263"/>
      <c r="X565" s="263"/>
      <c r="Y565" s="263"/>
      <c r="Z565" s="263"/>
      <c r="AA565" s="260"/>
      <c r="AB565" s="260"/>
      <c r="AC565" s="260"/>
    </row>
    <row r="566" spans="1:29" ht="13">
      <c r="A566" s="260"/>
      <c r="B566" s="261"/>
      <c r="C566" s="260"/>
      <c r="D566" s="260"/>
      <c r="E566" s="260"/>
      <c r="F566" s="262"/>
      <c r="G566" s="261"/>
      <c r="H566" s="261"/>
      <c r="I566" s="263"/>
      <c r="J566" s="263"/>
      <c r="K566" s="260"/>
      <c r="L566" s="260"/>
      <c r="M566" s="262"/>
      <c r="N566" s="260"/>
      <c r="O566" s="263"/>
      <c r="P566" s="260"/>
      <c r="Q566" s="260"/>
      <c r="R566" s="262"/>
      <c r="S566" s="263"/>
      <c r="T566" s="260"/>
      <c r="U566" s="260"/>
      <c r="V566" s="262"/>
      <c r="W566" s="263"/>
      <c r="X566" s="263"/>
      <c r="Y566" s="263"/>
      <c r="Z566" s="263"/>
      <c r="AA566" s="260"/>
      <c r="AB566" s="260"/>
      <c r="AC566" s="260"/>
    </row>
    <row r="567" spans="1:29" ht="13">
      <c r="A567" s="260"/>
      <c r="B567" s="261"/>
      <c r="C567" s="260"/>
      <c r="D567" s="260"/>
      <c r="E567" s="260"/>
      <c r="F567" s="262"/>
      <c r="G567" s="261"/>
      <c r="H567" s="261"/>
      <c r="I567" s="263"/>
      <c r="J567" s="263"/>
      <c r="K567" s="260"/>
      <c r="L567" s="260"/>
      <c r="M567" s="262"/>
      <c r="N567" s="260"/>
      <c r="O567" s="263"/>
      <c r="P567" s="260"/>
      <c r="Q567" s="260"/>
      <c r="R567" s="262"/>
      <c r="S567" s="263"/>
      <c r="T567" s="260"/>
      <c r="U567" s="260"/>
      <c r="V567" s="262"/>
      <c r="W567" s="263"/>
      <c r="X567" s="263"/>
      <c r="Y567" s="263"/>
      <c r="Z567" s="263"/>
      <c r="AA567" s="260"/>
      <c r="AB567" s="260"/>
      <c r="AC567" s="260"/>
    </row>
    <row r="568" spans="1:29" ht="13">
      <c r="A568" s="260"/>
      <c r="B568" s="261"/>
      <c r="C568" s="260"/>
      <c r="D568" s="260"/>
      <c r="E568" s="260"/>
      <c r="F568" s="262"/>
      <c r="G568" s="261"/>
      <c r="H568" s="261"/>
      <c r="I568" s="263"/>
      <c r="J568" s="263"/>
      <c r="K568" s="260"/>
      <c r="L568" s="260"/>
      <c r="M568" s="262"/>
      <c r="N568" s="260"/>
      <c r="O568" s="263"/>
      <c r="P568" s="260"/>
      <c r="Q568" s="260"/>
      <c r="R568" s="262"/>
      <c r="S568" s="263"/>
      <c r="T568" s="260"/>
      <c r="U568" s="260"/>
      <c r="V568" s="262"/>
      <c r="W568" s="263"/>
      <c r="X568" s="263"/>
      <c r="Y568" s="263"/>
      <c r="Z568" s="263"/>
      <c r="AA568" s="260"/>
      <c r="AB568" s="260"/>
      <c r="AC568" s="260"/>
    </row>
    <row r="569" spans="1:29" ht="13">
      <c r="A569" s="260"/>
      <c r="B569" s="261"/>
      <c r="C569" s="260"/>
      <c r="D569" s="260"/>
      <c r="E569" s="260"/>
      <c r="F569" s="262"/>
      <c r="G569" s="261"/>
      <c r="H569" s="261"/>
      <c r="I569" s="263"/>
      <c r="J569" s="263"/>
      <c r="K569" s="260"/>
      <c r="L569" s="260"/>
      <c r="M569" s="262"/>
      <c r="N569" s="260"/>
      <c r="O569" s="263"/>
      <c r="P569" s="260"/>
      <c r="Q569" s="260"/>
      <c r="R569" s="262"/>
      <c r="S569" s="263"/>
      <c r="T569" s="260"/>
      <c r="U569" s="260"/>
      <c r="V569" s="262"/>
      <c r="W569" s="263"/>
      <c r="X569" s="263"/>
      <c r="Y569" s="263"/>
      <c r="Z569" s="263"/>
      <c r="AA569" s="260"/>
      <c r="AB569" s="260"/>
      <c r="AC569" s="260"/>
    </row>
    <row r="570" spans="1:29" ht="13">
      <c r="A570" s="260"/>
      <c r="B570" s="261"/>
      <c r="C570" s="260"/>
      <c r="D570" s="260"/>
      <c r="E570" s="260"/>
      <c r="F570" s="262"/>
      <c r="G570" s="261"/>
      <c r="H570" s="261"/>
      <c r="I570" s="263"/>
      <c r="J570" s="263"/>
      <c r="K570" s="260"/>
      <c r="L570" s="260"/>
      <c r="M570" s="262"/>
      <c r="N570" s="260"/>
      <c r="O570" s="263"/>
      <c r="P570" s="260"/>
      <c r="Q570" s="260"/>
      <c r="R570" s="262"/>
      <c r="S570" s="263"/>
      <c r="T570" s="260"/>
      <c r="U570" s="260"/>
      <c r="V570" s="262"/>
      <c r="W570" s="263"/>
      <c r="X570" s="263"/>
      <c r="Y570" s="263"/>
      <c r="Z570" s="263"/>
      <c r="AA570" s="260"/>
      <c r="AB570" s="260"/>
      <c r="AC570" s="260"/>
    </row>
    <row r="571" spans="1:29" ht="13">
      <c r="A571" s="260"/>
      <c r="B571" s="261"/>
      <c r="C571" s="260"/>
      <c r="D571" s="260"/>
      <c r="E571" s="260"/>
      <c r="F571" s="262"/>
      <c r="G571" s="261"/>
      <c r="H571" s="261"/>
      <c r="I571" s="263"/>
      <c r="J571" s="263"/>
      <c r="K571" s="260"/>
      <c r="L571" s="260"/>
      <c r="M571" s="262"/>
      <c r="N571" s="260"/>
      <c r="O571" s="263"/>
      <c r="P571" s="260"/>
      <c r="Q571" s="260"/>
      <c r="R571" s="262"/>
      <c r="S571" s="263"/>
      <c r="T571" s="260"/>
      <c r="U571" s="260"/>
      <c r="V571" s="262"/>
      <c r="W571" s="263"/>
      <c r="X571" s="263"/>
      <c r="Y571" s="263"/>
      <c r="Z571" s="263"/>
      <c r="AA571" s="260"/>
      <c r="AB571" s="260"/>
      <c r="AC571" s="260"/>
    </row>
    <row r="572" spans="1:29" ht="13">
      <c r="A572" s="260"/>
      <c r="B572" s="261"/>
      <c r="C572" s="260"/>
      <c r="D572" s="260"/>
      <c r="E572" s="260"/>
      <c r="F572" s="262"/>
      <c r="G572" s="261"/>
      <c r="H572" s="261"/>
      <c r="I572" s="263"/>
      <c r="J572" s="263"/>
      <c r="K572" s="260"/>
      <c r="L572" s="260"/>
      <c r="M572" s="262"/>
      <c r="N572" s="260"/>
      <c r="O572" s="263"/>
      <c r="P572" s="260"/>
      <c r="Q572" s="260"/>
      <c r="R572" s="262"/>
      <c r="S572" s="263"/>
      <c r="T572" s="260"/>
      <c r="U572" s="260"/>
      <c r="V572" s="262"/>
      <c r="W572" s="263"/>
      <c r="X572" s="263"/>
      <c r="Y572" s="263"/>
      <c r="Z572" s="263"/>
      <c r="AA572" s="260"/>
      <c r="AB572" s="260"/>
      <c r="AC572" s="260"/>
    </row>
    <row r="573" spans="1:29" ht="13">
      <c r="A573" s="260"/>
      <c r="B573" s="261"/>
      <c r="C573" s="260"/>
      <c r="D573" s="260"/>
      <c r="E573" s="260"/>
      <c r="F573" s="262"/>
      <c r="G573" s="261"/>
      <c r="H573" s="261"/>
      <c r="I573" s="263"/>
      <c r="J573" s="263"/>
      <c r="K573" s="260"/>
      <c r="L573" s="260"/>
      <c r="M573" s="262"/>
      <c r="N573" s="260"/>
      <c r="O573" s="263"/>
      <c r="P573" s="260"/>
      <c r="Q573" s="260"/>
      <c r="R573" s="262"/>
      <c r="S573" s="263"/>
      <c r="T573" s="260"/>
      <c r="U573" s="260"/>
      <c r="V573" s="262"/>
      <c r="W573" s="263"/>
      <c r="X573" s="263"/>
      <c r="Y573" s="263"/>
      <c r="Z573" s="263"/>
      <c r="AA573" s="260"/>
      <c r="AB573" s="260"/>
      <c r="AC573" s="260"/>
    </row>
    <row r="574" spans="1:29" ht="13">
      <c r="A574" s="260"/>
      <c r="B574" s="261"/>
      <c r="C574" s="260"/>
      <c r="D574" s="260"/>
      <c r="E574" s="260"/>
      <c r="F574" s="262"/>
      <c r="G574" s="261"/>
      <c r="H574" s="261"/>
      <c r="I574" s="263"/>
      <c r="J574" s="263"/>
      <c r="K574" s="260"/>
      <c r="L574" s="260"/>
      <c r="M574" s="262"/>
      <c r="N574" s="260"/>
      <c r="O574" s="263"/>
      <c r="P574" s="260"/>
      <c r="Q574" s="260"/>
      <c r="R574" s="262"/>
      <c r="S574" s="263"/>
      <c r="T574" s="260"/>
      <c r="U574" s="260"/>
      <c r="V574" s="262"/>
      <c r="W574" s="263"/>
      <c r="X574" s="263"/>
      <c r="Y574" s="263"/>
      <c r="Z574" s="263"/>
      <c r="AA574" s="260"/>
      <c r="AB574" s="260"/>
      <c r="AC574" s="260"/>
    </row>
    <row r="575" spans="1:29" ht="13">
      <c r="A575" s="260"/>
      <c r="B575" s="261"/>
      <c r="C575" s="260"/>
      <c r="D575" s="260"/>
      <c r="E575" s="260"/>
      <c r="F575" s="262"/>
      <c r="G575" s="261"/>
      <c r="H575" s="261"/>
      <c r="I575" s="263"/>
      <c r="J575" s="263"/>
      <c r="K575" s="260"/>
      <c r="L575" s="260"/>
      <c r="M575" s="262"/>
      <c r="N575" s="260"/>
      <c r="O575" s="263"/>
      <c r="P575" s="260"/>
      <c r="Q575" s="260"/>
      <c r="R575" s="262"/>
      <c r="S575" s="263"/>
      <c r="T575" s="260"/>
      <c r="U575" s="260"/>
      <c r="V575" s="262"/>
      <c r="W575" s="263"/>
      <c r="X575" s="263"/>
      <c r="Y575" s="263"/>
      <c r="Z575" s="263"/>
      <c r="AA575" s="260"/>
      <c r="AB575" s="260"/>
      <c r="AC575" s="260"/>
    </row>
    <row r="576" spans="1:29" ht="13">
      <c r="A576" s="260"/>
      <c r="B576" s="261"/>
      <c r="C576" s="260"/>
      <c r="D576" s="260"/>
      <c r="E576" s="260"/>
      <c r="F576" s="262"/>
      <c r="G576" s="261"/>
      <c r="H576" s="261"/>
      <c r="I576" s="263"/>
      <c r="J576" s="263"/>
      <c r="K576" s="260"/>
      <c r="L576" s="260"/>
      <c r="M576" s="262"/>
      <c r="N576" s="260"/>
      <c r="O576" s="263"/>
      <c r="P576" s="260"/>
      <c r="Q576" s="260"/>
      <c r="R576" s="262"/>
      <c r="S576" s="263"/>
      <c r="T576" s="260"/>
      <c r="U576" s="260"/>
      <c r="V576" s="262"/>
      <c r="W576" s="263"/>
      <c r="X576" s="263"/>
      <c r="Y576" s="263"/>
      <c r="Z576" s="263"/>
      <c r="AA576" s="260"/>
      <c r="AB576" s="260"/>
      <c r="AC576" s="260"/>
    </row>
    <row r="577" spans="1:29" ht="13">
      <c r="A577" s="260"/>
      <c r="B577" s="261"/>
      <c r="C577" s="260"/>
      <c r="D577" s="260"/>
      <c r="E577" s="260"/>
      <c r="F577" s="262"/>
      <c r="G577" s="261"/>
      <c r="H577" s="261"/>
      <c r="I577" s="263"/>
      <c r="J577" s="263"/>
      <c r="K577" s="260"/>
      <c r="L577" s="260"/>
      <c r="M577" s="262"/>
      <c r="N577" s="260"/>
      <c r="O577" s="263"/>
      <c r="P577" s="260"/>
      <c r="Q577" s="260"/>
      <c r="R577" s="262"/>
      <c r="S577" s="263"/>
      <c r="T577" s="260"/>
      <c r="U577" s="260"/>
      <c r="V577" s="262"/>
      <c r="W577" s="263"/>
      <c r="X577" s="263"/>
      <c r="Y577" s="263"/>
      <c r="Z577" s="263"/>
      <c r="AA577" s="260"/>
      <c r="AB577" s="260"/>
      <c r="AC577" s="260"/>
    </row>
    <row r="578" spans="1:29" ht="13">
      <c r="A578" s="260"/>
      <c r="B578" s="261"/>
      <c r="C578" s="260"/>
      <c r="D578" s="260"/>
      <c r="E578" s="260"/>
      <c r="F578" s="262"/>
      <c r="G578" s="261"/>
      <c r="H578" s="261"/>
      <c r="I578" s="263"/>
      <c r="J578" s="263"/>
      <c r="K578" s="260"/>
      <c r="L578" s="260"/>
      <c r="M578" s="262"/>
      <c r="N578" s="260"/>
      <c r="O578" s="263"/>
      <c r="P578" s="260"/>
      <c r="Q578" s="260"/>
      <c r="R578" s="262"/>
      <c r="S578" s="263"/>
      <c r="T578" s="260"/>
      <c r="U578" s="260"/>
      <c r="V578" s="262"/>
      <c r="W578" s="263"/>
      <c r="X578" s="263"/>
      <c r="Y578" s="263"/>
      <c r="Z578" s="263"/>
      <c r="AA578" s="260"/>
      <c r="AB578" s="260"/>
      <c r="AC578" s="260"/>
    </row>
    <row r="579" spans="1:29" ht="13">
      <c r="A579" s="260"/>
      <c r="B579" s="261"/>
      <c r="C579" s="260"/>
      <c r="D579" s="260"/>
      <c r="E579" s="260"/>
      <c r="F579" s="262"/>
      <c r="G579" s="261"/>
      <c r="H579" s="261"/>
      <c r="I579" s="263"/>
      <c r="J579" s="263"/>
      <c r="K579" s="260"/>
      <c r="L579" s="260"/>
      <c r="M579" s="262"/>
      <c r="N579" s="260"/>
      <c r="O579" s="263"/>
      <c r="P579" s="260"/>
      <c r="Q579" s="260"/>
      <c r="R579" s="262"/>
      <c r="S579" s="263"/>
      <c r="T579" s="260"/>
      <c r="U579" s="260"/>
      <c r="V579" s="262"/>
      <c r="W579" s="263"/>
      <c r="X579" s="263"/>
      <c r="Y579" s="263"/>
      <c r="Z579" s="263"/>
      <c r="AA579" s="260"/>
      <c r="AB579" s="260"/>
      <c r="AC579" s="260"/>
    </row>
    <row r="580" spans="1:29" ht="13">
      <c r="A580" s="260"/>
      <c r="B580" s="261"/>
      <c r="C580" s="260"/>
      <c r="D580" s="260"/>
      <c r="E580" s="260"/>
      <c r="F580" s="262"/>
      <c r="G580" s="261"/>
      <c r="H580" s="261"/>
      <c r="I580" s="263"/>
      <c r="J580" s="263"/>
      <c r="K580" s="260"/>
      <c r="L580" s="260"/>
      <c r="M580" s="262"/>
      <c r="N580" s="260"/>
      <c r="O580" s="263"/>
      <c r="P580" s="260"/>
      <c r="Q580" s="260"/>
      <c r="R580" s="262"/>
      <c r="S580" s="263"/>
      <c r="T580" s="260"/>
      <c r="U580" s="260"/>
      <c r="V580" s="262"/>
      <c r="W580" s="263"/>
      <c r="X580" s="263"/>
      <c r="Y580" s="263"/>
      <c r="Z580" s="263"/>
      <c r="AA580" s="260"/>
      <c r="AB580" s="260"/>
      <c r="AC580" s="260"/>
    </row>
    <row r="581" spans="1:29" ht="13">
      <c r="A581" s="260"/>
      <c r="B581" s="261"/>
      <c r="C581" s="260"/>
      <c r="D581" s="260"/>
      <c r="E581" s="260"/>
      <c r="F581" s="262"/>
      <c r="G581" s="261"/>
      <c r="H581" s="261"/>
      <c r="I581" s="263"/>
      <c r="J581" s="263"/>
      <c r="K581" s="260"/>
      <c r="L581" s="260"/>
      <c r="M581" s="262"/>
      <c r="N581" s="260"/>
      <c r="O581" s="263"/>
      <c r="P581" s="260"/>
      <c r="Q581" s="260"/>
      <c r="R581" s="262"/>
      <c r="S581" s="263"/>
      <c r="T581" s="260"/>
      <c r="U581" s="260"/>
      <c r="V581" s="262"/>
      <c r="W581" s="263"/>
      <c r="X581" s="263"/>
      <c r="Y581" s="263"/>
      <c r="Z581" s="263"/>
      <c r="AA581" s="260"/>
      <c r="AB581" s="260"/>
      <c r="AC581" s="260"/>
    </row>
    <row r="582" spans="1:29" ht="13">
      <c r="A582" s="260"/>
      <c r="B582" s="261"/>
      <c r="C582" s="260"/>
      <c r="D582" s="260"/>
      <c r="E582" s="260"/>
      <c r="F582" s="262"/>
      <c r="G582" s="261"/>
      <c r="H582" s="261"/>
      <c r="I582" s="263"/>
      <c r="J582" s="263"/>
      <c r="K582" s="260"/>
      <c r="L582" s="260"/>
      <c r="M582" s="262"/>
      <c r="N582" s="260"/>
      <c r="O582" s="263"/>
      <c r="P582" s="260"/>
      <c r="Q582" s="260"/>
      <c r="R582" s="262"/>
      <c r="S582" s="263"/>
      <c r="T582" s="260"/>
      <c r="U582" s="260"/>
      <c r="V582" s="262"/>
      <c r="W582" s="263"/>
      <c r="X582" s="263"/>
      <c r="Y582" s="263"/>
      <c r="Z582" s="263"/>
      <c r="AA582" s="260"/>
      <c r="AB582" s="260"/>
      <c r="AC582" s="260"/>
    </row>
    <row r="583" spans="1:29" ht="13">
      <c r="A583" s="260"/>
      <c r="B583" s="261"/>
      <c r="C583" s="260"/>
      <c r="D583" s="260"/>
      <c r="E583" s="260"/>
      <c r="F583" s="262"/>
      <c r="G583" s="261"/>
      <c r="H583" s="261"/>
      <c r="I583" s="263"/>
      <c r="J583" s="263"/>
      <c r="K583" s="260"/>
      <c r="L583" s="260"/>
      <c r="M583" s="262"/>
      <c r="N583" s="260"/>
      <c r="O583" s="263"/>
      <c r="P583" s="260"/>
      <c r="Q583" s="260"/>
      <c r="R583" s="262"/>
      <c r="S583" s="263"/>
      <c r="T583" s="260"/>
      <c r="U583" s="260"/>
      <c r="V583" s="262"/>
      <c r="W583" s="263"/>
      <c r="X583" s="263"/>
      <c r="Y583" s="263"/>
      <c r="Z583" s="263"/>
      <c r="AA583" s="260"/>
      <c r="AB583" s="260"/>
      <c r="AC583" s="260"/>
    </row>
    <row r="584" spans="1:29" ht="13">
      <c r="A584" s="260"/>
      <c r="B584" s="261"/>
      <c r="C584" s="260"/>
      <c r="D584" s="260"/>
      <c r="E584" s="260"/>
      <c r="F584" s="262"/>
      <c r="G584" s="261"/>
      <c r="H584" s="261"/>
      <c r="I584" s="263"/>
      <c r="J584" s="263"/>
      <c r="K584" s="260"/>
      <c r="L584" s="260"/>
      <c r="M584" s="262"/>
      <c r="N584" s="260"/>
      <c r="O584" s="263"/>
      <c r="P584" s="260"/>
      <c r="Q584" s="260"/>
      <c r="R584" s="262"/>
      <c r="S584" s="263"/>
      <c r="T584" s="260"/>
      <c r="U584" s="260"/>
      <c r="V584" s="262"/>
      <c r="W584" s="263"/>
      <c r="X584" s="263"/>
      <c r="Y584" s="263"/>
      <c r="Z584" s="263"/>
      <c r="AA584" s="260"/>
      <c r="AB584" s="260"/>
      <c r="AC584" s="260"/>
    </row>
    <row r="585" spans="1:29" ht="13">
      <c r="A585" s="260"/>
      <c r="B585" s="261"/>
      <c r="C585" s="260"/>
      <c r="D585" s="260"/>
      <c r="E585" s="260"/>
      <c r="F585" s="262"/>
      <c r="G585" s="261"/>
      <c r="H585" s="261"/>
      <c r="I585" s="263"/>
      <c r="J585" s="263"/>
      <c r="K585" s="260"/>
      <c r="L585" s="260"/>
      <c r="M585" s="262"/>
      <c r="N585" s="260"/>
      <c r="O585" s="263"/>
      <c r="P585" s="260"/>
      <c r="Q585" s="260"/>
      <c r="R585" s="262"/>
      <c r="S585" s="263"/>
      <c r="T585" s="260"/>
      <c r="U585" s="260"/>
      <c r="V585" s="262"/>
      <c r="W585" s="263"/>
      <c r="X585" s="263"/>
      <c r="Y585" s="263"/>
      <c r="Z585" s="263"/>
      <c r="AA585" s="260"/>
      <c r="AB585" s="260"/>
      <c r="AC585" s="260"/>
    </row>
    <row r="586" spans="1:29" ht="13">
      <c r="A586" s="260"/>
      <c r="B586" s="261"/>
      <c r="C586" s="260"/>
      <c r="D586" s="260"/>
      <c r="E586" s="260"/>
      <c r="F586" s="262"/>
      <c r="G586" s="261"/>
      <c r="H586" s="261"/>
      <c r="I586" s="263"/>
      <c r="J586" s="263"/>
      <c r="K586" s="260"/>
      <c r="L586" s="260"/>
      <c r="M586" s="262"/>
      <c r="N586" s="260"/>
      <c r="O586" s="263"/>
      <c r="P586" s="260"/>
      <c r="Q586" s="260"/>
      <c r="R586" s="262"/>
      <c r="S586" s="263"/>
      <c r="T586" s="260"/>
      <c r="U586" s="260"/>
      <c r="V586" s="262"/>
      <c r="W586" s="263"/>
      <c r="X586" s="263"/>
      <c r="Y586" s="263"/>
      <c r="Z586" s="263"/>
      <c r="AA586" s="260"/>
      <c r="AB586" s="260"/>
      <c r="AC586" s="260"/>
    </row>
    <row r="587" spans="1:29" ht="13">
      <c r="A587" s="260"/>
      <c r="B587" s="261"/>
      <c r="C587" s="260"/>
      <c r="D587" s="260"/>
      <c r="E587" s="260"/>
      <c r="F587" s="262"/>
      <c r="G587" s="261"/>
      <c r="H587" s="261"/>
      <c r="I587" s="263"/>
      <c r="J587" s="263"/>
      <c r="K587" s="260"/>
      <c r="L587" s="260"/>
      <c r="M587" s="262"/>
      <c r="N587" s="260"/>
      <c r="O587" s="263"/>
      <c r="P587" s="260"/>
      <c r="Q587" s="260"/>
      <c r="R587" s="262"/>
      <c r="S587" s="263"/>
      <c r="T587" s="260"/>
      <c r="U587" s="260"/>
      <c r="V587" s="262"/>
      <c r="W587" s="263"/>
      <c r="X587" s="263"/>
      <c r="Y587" s="263"/>
      <c r="Z587" s="263"/>
      <c r="AA587" s="260"/>
      <c r="AB587" s="260"/>
      <c r="AC587" s="260"/>
    </row>
    <row r="588" spans="1:29" ht="13">
      <c r="A588" s="260"/>
      <c r="B588" s="261"/>
      <c r="C588" s="260"/>
      <c r="D588" s="260"/>
      <c r="E588" s="260"/>
      <c r="F588" s="262"/>
      <c r="G588" s="261"/>
      <c r="H588" s="261"/>
      <c r="I588" s="263"/>
      <c r="J588" s="263"/>
      <c r="K588" s="260"/>
      <c r="L588" s="260"/>
      <c r="M588" s="262"/>
      <c r="N588" s="260"/>
      <c r="O588" s="263"/>
      <c r="P588" s="260"/>
      <c r="Q588" s="260"/>
      <c r="R588" s="262"/>
      <c r="S588" s="263"/>
      <c r="T588" s="260"/>
      <c r="U588" s="260"/>
      <c r="V588" s="262"/>
      <c r="W588" s="263"/>
      <c r="X588" s="263"/>
      <c r="Y588" s="263"/>
      <c r="Z588" s="263"/>
      <c r="AA588" s="260"/>
      <c r="AB588" s="260"/>
      <c r="AC588" s="260"/>
    </row>
    <row r="589" spans="1:29" ht="13">
      <c r="A589" s="260"/>
      <c r="B589" s="261"/>
      <c r="C589" s="260"/>
      <c r="D589" s="260"/>
      <c r="E589" s="260"/>
      <c r="F589" s="262"/>
      <c r="G589" s="261"/>
      <c r="H589" s="261"/>
      <c r="I589" s="263"/>
      <c r="J589" s="263"/>
      <c r="K589" s="260"/>
      <c r="L589" s="260"/>
      <c r="M589" s="262"/>
      <c r="N589" s="260"/>
      <c r="O589" s="263"/>
      <c r="P589" s="260"/>
      <c r="Q589" s="260"/>
      <c r="R589" s="262"/>
      <c r="S589" s="263"/>
      <c r="T589" s="260"/>
      <c r="U589" s="260"/>
      <c r="V589" s="262"/>
      <c r="W589" s="263"/>
      <c r="X589" s="263"/>
      <c r="Y589" s="263"/>
      <c r="Z589" s="263"/>
      <c r="AA589" s="260"/>
      <c r="AB589" s="260"/>
      <c r="AC589" s="260"/>
    </row>
    <row r="590" spans="1:29" ht="13">
      <c r="A590" s="260"/>
      <c r="B590" s="261"/>
      <c r="C590" s="260"/>
      <c r="D590" s="260"/>
      <c r="E590" s="260"/>
      <c r="F590" s="262"/>
      <c r="G590" s="261"/>
      <c r="H590" s="261"/>
      <c r="I590" s="263"/>
      <c r="J590" s="263"/>
      <c r="K590" s="260"/>
      <c r="L590" s="260"/>
      <c r="M590" s="262"/>
      <c r="N590" s="260"/>
      <c r="O590" s="263"/>
      <c r="P590" s="260"/>
      <c r="Q590" s="260"/>
      <c r="R590" s="262"/>
      <c r="S590" s="263"/>
      <c r="T590" s="260"/>
      <c r="U590" s="260"/>
      <c r="V590" s="262"/>
      <c r="W590" s="263"/>
      <c r="X590" s="263"/>
      <c r="Y590" s="263"/>
      <c r="Z590" s="263"/>
      <c r="AA590" s="260"/>
      <c r="AB590" s="260"/>
      <c r="AC590" s="260"/>
    </row>
    <row r="591" spans="1:29" ht="13">
      <c r="A591" s="260"/>
      <c r="B591" s="261"/>
      <c r="C591" s="260"/>
      <c r="D591" s="260"/>
      <c r="E591" s="260"/>
      <c r="F591" s="262"/>
      <c r="G591" s="261"/>
      <c r="H591" s="261"/>
      <c r="I591" s="263"/>
      <c r="J591" s="263"/>
      <c r="K591" s="260"/>
      <c r="L591" s="260"/>
      <c r="M591" s="262"/>
      <c r="N591" s="260"/>
      <c r="O591" s="263"/>
      <c r="P591" s="260"/>
      <c r="Q591" s="260"/>
      <c r="R591" s="262"/>
      <c r="S591" s="263"/>
      <c r="T591" s="260"/>
      <c r="U591" s="260"/>
      <c r="V591" s="262"/>
      <c r="W591" s="263"/>
      <c r="X591" s="263"/>
      <c r="Y591" s="263"/>
      <c r="Z591" s="263"/>
      <c r="AA591" s="260"/>
      <c r="AB591" s="260"/>
      <c r="AC591" s="260"/>
    </row>
    <row r="592" spans="1:29" ht="13">
      <c r="A592" s="260"/>
      <c r="B592" s="261"/>
      <c r="C592" s="260"/>
      <c r="D592" s="260"/>
      <c r="E592" s="260"/>
      <c r="F592" s="262"/>
      <c r="G592" s="261"/>
      <c r="H592" s="261"/>
      <c r="I592" s="263"/>
      <c r="J592" s="263"/>
      <c r="K592" s="260"/>
      <c r="L592" s="260"/>
      <c r="M592" s="262"/>
      <c r="N592" s="260"/>
      <c r="O592" s="263"/>
      <c r="P592" s="260"/>
      <c r="Q592" s="260"/>
      <c r="R592" s="262"/>
      <c r="S592" s="263"/>
      <c r="T592" s="260"/>
      <c r="U592" s="260"/>
      <c r="V592" s="262"/>
      <c r="W592" s="263"/>
      <c r="X592" s="263"/>
      <c r="Y592" s="263"/>
      <c r="Z592" s="263"/>
      <c r="AA592" s="260"/>
      <c r="AB592" s="260"/>
      <c r="AC592" s="260"/>
    </row>
    <row r="593" spans="1:29" ht="13">
      <c r="A593" s="260"/>
      <c r="B593" s="261"/>
      <c r="C593" s="260"/>
      <c r="D593" s="260"/>
      <c r="E593" s="260"/>
      <c r="F593" s="262"/>
      <c r="G593" s="261"/>
      <c r="H593" s="261"/>
      <c r="I593" s="263"/>
      <c r="J593" s="263"/>
      <c r="K593" s="260"/>
      <c r="L593" s="260"/>
      <c r="M593" s="262"/>
      <c r="N593" s="260"/>
      <c r="O593" s="263"/>
      <c r="P593" s="260"/>
      <c r="Q593" s="260"/>
      <c r="R593" s="262"/>
      <c r="S593" s="263"/>
      <c r="T593" s="260"/>
      <c r="U593" s="260"/>
      <c r="V593" s="262"/>
      <c r="W593" s="263"/>
      <c r="X593" s="263"/>
      <c r="Y593" s="263"/>
      <c r="Z593" s="263"/>
      <c r="AA593" s="260"/>
      <c r="AB593" s="260"/>
      <c r="AC593" s="260"/>
    </row>
    <row r="594" spans="1:29" ht="13">
      <c r="A594" s="260"/>
      <c r="B594" s="261"/>
      <c r="C594" s="260"/>
      <c r="D594" s="260"/>
      <c r="E594" s="260"/>
      <c r="F594" s="262"/>
      <c r="G594" s="261"/>
      <c r="H594" s="261"/>
      <c r="I594" s="263"/>
      <c r="J594" s="263"/>
      <c r="K594" s="260"/>
      <c r="L594" s="260"/>
      <c r="M594" s="262"/>
      <c r="N594" s="260"/>
      <c r="O594" s="263"/>
      <c r="P594" s="260"/>
      <c r="Q594" s="260"/>
      <c r="R594" s="262"/>
      <c r="S594" s="263"/>
      <c r="T594" s="260"/>
      <c r="U594" s="260"/>
      <c r="V594" s="262"/>
      <c r="W594" s="263"/>
      <c r="X594" s="263"/>
      <c r="Y594" s="263"/>
      <c r="Z594" s="263"/>
      <c r="AA594" s="260"/>
      <c r="AB594" s="260"/>
      <c r="AC594" s="260"/>
    </row>
    <row r="595" spans="1:29" ht="13">
      <c r="A595" s="260"/>
      <c r="B595" s="261"/>
      <c r="C595" s="260"/>
      <c r="D595" s="260"/>
      <c r="E595" s="260"/>
      <c r="F595" s="262"/>
      <c r="G595" s="261"/>
      <c r="H595" s="261"/>
      <c r="I595" s="263"/>
      <c r="J595" s="263"/>
      <c r="K595" s="260"/>
      <c r="L595" s="260"/>
      <c r="M595" s="262"/>
      <c r="N595" s="260"/>
      <c r="O595" s="263"/>
      <c r="P595" s="260"/>
      <c r="Q595" s="260"/>
      <c r="R595" s="262"/>
      <c r="S595" s="263"/>
      <c r="T595" s="260"/>
      <c r="U595" s="260"/>
      <c r="V595" s="262"/>
      <c r="W595" s="263"/>
      <c r="X595" s="263"/>
      <c r="Y595" s="263"/>
      <c r="Z595" s="263"/>
      <c r="AA595" s="260"/>
      <c r="AB595" s="260"/>
      <c r="AC595" s="260"/>
    </row>
    <row r="596" spans="1:29" ht="13">
      <c r="A596" s="260"/>
      <c r="B596" s="261"/>
      <c r="C596" s="260"/>
      <c r="D596" s="260"/>
      <c r="E596" s="260"/>
      <c r="F596" s="262"/>
      <c r="G596" s="261"/>
      <c r="H596" s="261"/>
      <c r="I596" s="263"/>
      <c r="J596" s="263"/>
      <c r="K596" s="260"/>
      <c r="L596" s="260"/>
      <c r="M596" s="262"/>
      <c r="N596" s="260"/>
      <c r="O596" s="263"/>
      <c r="P596" s="260"/>
      <c r="Q596" s="260"/>
      <c r="R596" s="262"/>
      <c r="S596" s="263"/>
      <c r="T596" s="260"/>
      <c r="U596" s="260"/>
      <c r="V596" s="262"/>
      <c r="W596" s="263"/>
      <c r="X596" s="263"/>
      <c r="Y596" s="263"/>
      <c r="Z596" s="263"/>
      <c r="AA596" s="260"/>
      <c r="AB596" s="260"/>
      <c r="AC596" s="260"/>
    </row>
    <row r="597" spans="1:29" ht="13">
      <c r="A597" s="260"/>
      <c r="B597" s="261"/>
      <c r="C597" s="260"/>
      <c r="D597" s="260"/>
      <c r="E597" s="260"/>
      <c r="F597" s="262"/>
      <c r="G597" s="261"/>
      <c r="H597" s="261"/>
      <c r="I597" s="263"/>
      <c r="J597" s="263"/>
      <c r="K597" s="260"/>
      <c r="L597" s="260"/>
      <c r="M597" s="262"/>
      <c r="N597" s="260"/>
      <c r="O597" s="263"/>
      <c r="P597" s="260"/>
      <c r="Q597" s="260"/>
      <c r="R597" s="262"/>
      <c r="S597" s="263"/>
      <c r="T597" s="260"/>
      <c r="U597" s="260"/>
      <c r="V597" s="262"/>
      <c r="W597" s="263"/>
      <c r="X597" s="263"/>
      <c r="Y597" s="263"/>
      <c r="Z597" s="263"/>
      <c r="AA597" s="260"/>
      <c r="AB597" s="260"/>
      <c r="AC597" s="260"/>
    </row>
    <row r="598" spans="1:29" ht="13">
      <c r="A598" s="260"/>
      <c r="B598" s="261"/>
      <c r="C598" s="260"/>
      <c r="D598" s="260"/>
      <c r="E598" s="260"/>
      <c r="F598" s="262"/>
      <c r="G598" s="261"/>
      <c r="H598" s="261"/>
      <c r="I598" s="263"/>
      <c r="J598" s="263"/>
      <c r="K598" s="260"/>
      <c r="L598" s="260"/>
      <c r="M598" s="262"/>
      <c r="N598" s="260"/>
      <c r="O598" s="263"/>
      <c r="P598" s="260"/>
      <c r="Q598" s="260"/>
      <c r="R598" s="262"/>
      <c r="S598" s="263"/>
      <c r="T598" s="260"/>
      <c r="U598" s="260"/>
      <c r="V598" s="262"/>
      <c r="W598" s="263"/>
      <c r="X598" s="263"/>
      <c r="Y598" s="263"/>
      <c r="Z598" s="263"/>
      <c r="AA598" s="260"/>
      <c r="AB598" s="260"/>
      <c r="AC598" s="260"/>
    </row>
    <row r="599" spans="1:29" ht="13">
      <c r="A599" s="260"/>
      <c r="B599" s="261"/>
      <c r="C599" s="260"/>
      <c r="D599" s="260"/>
      <c r="E599" s="260"/>
      <c r="F599" s="262"/>
      <c r="G599" s="261"/>
      <c r="H599" s="261"/>
      <c r="I599" s="263"/>
      <c r="J599" s="263"/>
      <c r="K599" s="260"/>
      <c r="L599" s="260"/>
      <c r="M599" s="262"/>
      <c r="N599" s="260"/>
      <c r="O599" s="263"/>
      <c r="P599" s="260"/>
      <c r="Q599" s="260"/>
      <c r="R599" s="262"/>
      <c r="S599" s="263"/>
      <c r="T599" s="260"/>
      <c r="U599" s="260"/>
      <c r="V599" s="262"/>
      <c r="W599" s="263"/>
      <c r="X599" s="263"/>
      <c r="Y599" s="263"/>
      <c r="Z599" s="263"/>
      <c r="AA599" s="260"/>
      <c r="AB599" s="260"/>
      <c r="AC599" s="260"/>
    </row>
    <row r="600" spans="1:29" ht="13">
      <c r="A600" s="260"/>
      <c r="B600" s="261"/>
      <c r="C600" s="260"/>
      <c r="D600" s="260"/>
      <c r="E600" s="260"/>
      <c r="F600" s="262"/>
      <c r="G600" s="261"/>
      <c r="H600" s="261"/>
      <c r="I600" s="263"/>
      <c r="J600" s="263"/>
      <c r="K600" s="260"/>
      <c r="L600" s="260"/>
      <c r="M600" s="262"/>
      <c r="N600" s="260"/>
      <c r="O600" s="263"/>
      <c r="P600" s="260"/>
      <c r="Q600" s="260"/>
      <c r="R600" s="262"/>
      <c r="S600" s="263"/>
      <c r="T600" s="260"/>
      <c r="U600" s="260"/>
      <c r="V600" s="262"/>
      <c r="W600" s="263"/>
      <c r="X600" s="263"/>
      <c r="Y600" s="263"/>
      <c r="Z600" s="263"/>
      <c r="AA600" s="260"/>
      <c r="AB600" s="260"/>
      <c r="AC600" s="260"/>
    </row>
    <row r="601" spans="1:29" ht="13">
      <c r="A601" s="260"/>
      <c r="B601" s="261"/>
      <c r="C601" s="260"/>
      <c r="D601" s="260"/>
      <c r="E601" s="260"/>
      <c r="F601" s="262"/>
      <c r="G601" s="261"/>
      <c r="H601" s="261"/>
      <c r="I601" s="263"/>
      <c r="J601" s="263"/>
      <c r="K601" s="260"/>
      <c r="L601" s="260"/>
      <c r="M601" s="262"/>
      <c r="N601" s="260"/>
      <c r="O601" s="263"/>
      <c r="P601" s="260"/>
      <c r="Q601" s="260"/>
      <c r="R601" s="262"/>
      <c r="S601" s="263"/>
      <c r="T601" s="260"/>
      <c r="U601" s="260"/>
      <c r="V601" s="262"/>
      <c r="W601" s="263"/>
      <c r="X601" s="263"/>
      <c r="Y601" s="263"/>
      <c r="Z601" s="263"/>
      <c r="AA601" s="260"/>
      <c r="AB601" s="260"/>
      <c r="AC601" s="260"/>
    </row>
    <row r="602" spans="1:29" ht="13">
      <c r="A602" s="260"/>
      <c r="B602" s="261"/>
      <c r="C602" s="260"/>
      <c r="D602" s="260"/>
      <c r="E602" s="260"/>
      <c r="F602" s="262"/>
      <c r="G602" s="261"/>
      <c r="H602" s="261"/>
      <c r="I602" s="263"/>
      <c r="J602" s="263"/>
      <c r="K602" s="260"/>
      <c r="L602" s="260"/>
      <c r="M602" s="262"/>
      <c r="N602" s="260"/>
      <c r="O602" s="263"/>
      <c r="P602" s="260"/>
      <c r="Q602" s="260"/>
      <c r="R602" s="262"/>
      <c r="S602" s="263"/>
      <c r="T602" s="260"/>
      <c r="U602" s="260"/>
      <c r="V602" s="262"/>
      <c r="W602" s="263"/>
      <c r="X602" s="263"/>
      <c r="Y602" s="263"/>
      <c r="Z602" s="263"/>
      <c r="AA602" s="260"/>
      <c r="AB602" s="260"/>
      <c r="AC602" s="260"/>
    </row>
    <row r="603" spans="1:29" ht="13">
      <c r="A603" s="260"/>
      <c r="B603" s="261"/>
      <c r="C603" s="260"/>
      <c r="D603" s="260"/>
      <c r="E603" s="260"/>
      <c r="F603" s="262"/>
      <c r="G603" s="261"/>
      <c r="H603" s="261"/>
      <c r="I603" s="263"/>
      <c r="J603" s="263"/>
      <c r="K603" s="260"/>
      <c r="L603" s="260"/>
      <c r="M603" s="262"/>
      <c r="N603" s="260"/>
      <c r="O603" s="263"/>
      <c r="P603" s="260"/>
      <c r="Q603" s="260"/>
      <c r="R603" s="262"/>
      <c r="S603" s="263"/>
      <c r="T603" s="260"/>
      <c r="U603" s="260"/>
      <c r="V603" s="262"/>
      <c r="W603" s="263"/>
      <c r="X603" s="263"/>
      <c r="Y603" s="263"/>
      <c r="Z603" s="263"/>
      <c r="AA603" s="260"/>
      <c r="AB603" s="260"/>
      <c r="AC603" s="260"/>
    </row>
    <row r="604" spans="1:29" ht="13">
      <c r="A604" s="260"/>
      <c r="B604" s="261"/>
      <c r="C604" s="260"/>
      <c r="D604" s="260"/>
      <c r="E604" s="260"/>
      <c r="F604" s="262"/>
      <c r="G604" s="261"/>
      <c r="H604" s="261"/>
      <c r="I604" s="263"/>
      <c r="J604" s="263"/>
      <c r="K604" s="260"/>
      <c r="L604" s="260"/>
      <c r="M604" s="262"/>
      <c r="N604" s="260"/>
      <c r="O604" s="263"/>
      <c r="P604" s="260"/>
      <c r="Q604" s="260"/>
      <c r="R604" s="262"/>
      <c r="S604" s="263"/>
      <c r="T604" s="260"/>
      <c r="U604" s="260"/>
      <c r="V604" s="262"/>
      <c r="W604" s="263"/>
      <c r="X604" s="263"/>
      <c r="Y604" s="263"/>
      <c r="Z604" s="263"/>
      <c r="AA604" s="260"/>
      <c r="AB604" s="260"/>
      <c r="AC604" s="260"/>
    </row>
    <row r="605" spans="1:29" ht="13">
      <c r="A605" s="260"/>
      <c r="B605" s="261"/>
      <c r="C605" s="260"/>
      <c r="D605" s="260"/>
      <c r="E605" s="260"/>
      <c r="F605" s="262"/>
      <c r="G605" s="261"/>
      <c r="H605" s="261"/>
      <c r="I605" s="263"/>
      <c r="J605" s="263"/>
      <c r="K605" s="260"/>
      <c r="L605" s="260"/>
      <c r="M605" s="262"/>
      <c r="N605" s="260"/>
      <c r="O605" s="263"/>
      <c r="P605" s="260"/>
      <c r="Q605" s="260"/>
      <c r="R605" s="262"/>
      <c r="S605" s="263"/>
      <c r="T605" s="260"/>
      <c r="U605" s="260"/>
      <c r="V605" s="262"/>
      <c r="W605" s="263"/>
      <c r="X605" s="263"/>
      <c r="Y605" s="263"/>
      <c r="Z605" s="263"/>
      <c r="AA605" s="260"/>
      <c r="AB605" s="260"/>
      <c r="AC605" s="260"/>
    </row>
    <row r="606" spans="1:29" ht="13">
      <c r="A606" s="260"/>
      <c r="B606" s="261"/>
      <c r="C606" s="260"/>
      <c r="D606" s="260"/>
      <c r="E606" s="260"/>
      <c r="F606" s="262"/>
      <c r="G606" s="261"/>
      <c r="H606" s="261"/>
      <c r="I606" s="263"/>
      <c r="J606" s="263"/>
      <c r="K606" s="260"/>
      <c r="L606" s="260"/>
      <c r="M606" s="262"/>
      <c r="N606" s="260"/>
      <c r="O606" s="263"/>
      <c r="P606" s="260"/>
      <c r="Q606" s="260"/>
      <c r="R606" s="262"/>
      <c r="S606" s="263"/>
      <c r="T606" s="260"/>
      <c r="U606" s="260"/>
      <c r="V606" s="262"/>
      <c r="W606" s="263"/>
      <c r="X606" s="263"/>
      <c r="Y606" s="263"/>
      <c r="Z606" s="263"/>
      <c r="AA606" s="260"/>
      <c r="AB606" s="260"/>
      <c r="AC606" s="260"/>
    </row>
    <row r="607" spans="1:29" ht="13">
      <c r="A607" s="260"/>
      <c r="B607" s="261"/>
      <c r="C607" s="260"/>
      <c r="D607" s="260"/>
      <c r="E607" s="260"/>
      <c r="F607" s="262"/>
      <c r="G607" s="261"/>
      <c r="H607" s="261"/>
      <c r="I607" s="263"/>
      <c r="J607" s="263"/>
      <c r="K607" s="260"/>
      <c r="L607" s="260"/>
      <c r="M607" s="262"/>
      <c r="N607" s="260"/>
      <c r="O607" s="263"/>
      <c r="P607" s="260"/>
      <c r="Q607" s="260"/>
      <c r="R607" s="262"/>
      <c r="S607" s="263"/>
      <c r="T607" s="260"/>
      <c r="U607" s="260"/>
      <c r="V607" s="262"/>
      <c r="W607" s="263"/>
      <c r="X607" s="263"/>
      <c r="Y607" s="263"/>
      <c r="Z607" s="263"/>
      <c r="AA607" s="260"/>
      <c r="AB607" s="260"/>
      <c r="AC607" s="260"/>
    </row>
    <row r="608" spans="1:29" ht="13">
      <c r="A608" s="260"/>
      <c r="B608" s="261"/>
      <c r="C608" s="260"/>
      <c r="D608" s="260"/>
      <c r="E608" s="260"/>
      <c r="F608" s="262"/>
      <c r="G608" s="261"/>
      <c r="H608" s="261"/>
      <c r="I608" s="263"/>
      <c r="J608" s="263"/>
      <c r="K608" s="260"/>
      <c r="L608" s="260"/>
      <c r="M608" s="262"/>
      <c r="N608" s="260"/>
      <c r="O608" s="263"/>
      <c r="P608" s="260"/>
      <c r="Q608" s="260"/>
      <c r="R608" s="262"/>
      <c r="S608" s="263"/>
      <c r="T608" s="260"/>
      <c r="U608" s="260"/>
      <c r="V608" s="262"/>
      <c r="W608" s="263"/>
      <c r="X608" s="263"/>
      <c r="Y608" s="263"/>
      <c r="Z608" s="263"/>
      <c r="AA608" s="260"/>
      <c r="AB608" s="260"/>
      <c r="AC608" s="260"/>
    </row>
    <row r="609" spans="1:29" ht="13">
      <c r="A609" s="260"/>
      <c r="B609" s="261"/>
      <c r="C609" s="260"/>
      <c r="D609" s="260"/>
      <c r="E609" s="260"/>
      <c r="F609" s="262"/>
      <c r="G609" s="261"/>
      <c r="H609" s="261"/>
      <c r="I609" s="263"/>
      <c r="J609" s="263"/>
      <c r="K609" s="260"/>
      <c r="L609" s="260"/>
      <c r="M609" s="262"/>
      <c r="N609" s="260"/>
      <c r="O609" s="263"/>
      <c r="P609" s="260"/>
      <c r="Q609" s="260"/>
      <c r="R609" s="262"/>
      <c r="S609" s="263"/>
      <c r="T609" s="260"/>
      <c r="U609" s="260"/>
      <c r="V609" s="262"/>
      <c r="W609" s="263"/>
      <c r="X609" s="263"/>
      <c r="Y609" s="263"/>
      <c r="Z609" s="263"/>
      <c r="AA609" s="260"/>
      <c r="AB609" s="260"/>
      <c r="AC609" s="260"/>
    </row>
    <row r="610" spans="1:29" ht="13">
      <c r="A610" s="260"/>
      <c r="B610" s="261"/>
      <c r="C610" s="260"/>
      <c r="D610" s="260"/>
      <c r="E610" s="260"/>
      <c r="F610" s="262"/>
      <c r="G610" s="261"/>
      <c r="H610" s="261"/>
      <c r="I610" s="263"/>
      <c r="J610" s="263"/>
      <c r="K610" s="260"/>
      <c r="L610" s="260"/>
      <c r="M610" s="262"/>
      <c r="N610" s="260"/>
      <c r="O610" s="263"/>
      <c r="P610" s="260"/>
      <c r="Q610" s="260"/>
      <c r="R610" s="262"/>
      <c r="S610" s="263"/>
      <c r="T610" s="260"/>
      <c r="U610" s="260"/>
      <c r="V610" s="262"/>
      <c r="W610" s="263"/>
      <c r="X610" s="263"/>
      <c r="Y610" s="263"/>
      <c r="Z610" s="263"/>
      <c r="AA610" s="260"/>
      <c r="AB610" s="260"/>
      <c r="AC610" s="260"/>
    </row>
    <row r="611" spans="1:29" ht="13">
      <c r="A611" s="260"/>
      <c r="B611" s="261"/>
      <c r="C611" s="260"/>
      <c r="D611" s="260"/>
      <c r="E611" s="260"/>
      <c r="F611" s="262"/>
      <c r="G611" s="261"/>
      <c r="H611" s="261"/>
      <c r="I611" s="263"/>
      <c r="J611" s="263"/>
      <c r="K611" s="260"/>
      <c r="L611" s="260"/>
      <c r="M611" s="262"/>
      <c r="N611" s="260"/>
      <c r="O611" s="263"/>
      <c r="P611" s="260"/>
      <c r="Q611" s="260"/>
      <c r="R611" s="262"/>
      <c r="S611" s="263"/>
      <c r="T611" s="260"/>
      <c r="U611" s="260"/>
      <c r="V611" s="262"/>
      <c r="W611" s="263"/>
      <c r="X611" s="263"/>
      <c r="Y611" s="263"/>
      <c r="Z611" s="263"/>
      <c r="AA611" s="260"/>
      <c r="AB611" s="260"/>
      <c r="AC611" s="260"/>
    </row>
    <row r="612" spans="1:29" ht="13">
      <c r="A612" s="260"/>
      <c r="B612" s="261"/>
      <c r="C612" s="260"/>
      <c r="D612" s="260"/>
      <c r="E612" s="260"/>
      <c r="F612" s="262"/>
      <c r="G612" s="261"/>
      <c r="H612" s="261"/>
      <c r="I612" s="263"/>
      <c r="J612" s="263"/>
      <c r="K612" s="260"/>
      <c r="L612" s="260"/>
      <c r="M612" s="262"/>
      <c r="N612" s="260"/>
      <c r="O612" s="263"/>
      <c r="P612" s="260"/>
      <c r="Q612" s="260"/>
      <c r="R612" s="262"/>
      <c r="S612" s="263"/>
      <c r="T612" s="260"/>
      <c r="U612" s="260"/>
      <c r="V612" s="262"/>
      <c r="W612" s="263"/>
      <c r="X612" s="263"/>
      <c r="Y612" s="263"/>
      <c r="Z612" s="263"/>
      <c r="AA612" s="260"/>
      <c r="AB612" s="260"/>
      <c r="AC612" s="260"/>
    </row>
    <row r="613" spans="1:29" ht="13">
      <c r="A613" s="260"/>
      <c r="B613" s="261"/>
      <c r="C613" s="260"/>
      <c r="D613" s="260"/>
      <c r="E613" s="260"/>
      <c r="F613" s="262"/>
      <c r="G613" s="261"/>
      <c r="H613" s="261"/>
      <c r="I613" s="263"/>
      <c r="J613" s="263"/>
      <c r="K613" s="260"/>
      <c r="L613" s="260"/>
      <c r="M613" s="262"/>
      <c r="N613" s="260"/>
      <c r="O613" s="263"/>
      <c r="P613" s="260"/>
      <c r="Q613" s="260"/>
      <c r="R613" s="262"/>
      <c r="S613" s="263"/>
      <c r="T613" s="260"/>
      <c r="U613" s="260"/>
      <c r="V613" s="262"/>
      <c r="W613" s="263"/>
      <c r="X613" s="263"/>
      <c r="Y613" s="263"/>
      <c r="Z613" s="263"/>
      <c r="AA613" s="260"/>
      <c r="AB613" s="260"/>
      <c r="AC613" s="260"/>
    </row>
    <row r="614" spans="1:29" ht="13">
      <c r="A614" s="260"/>
      <c r="B614" s="261"/>
      <c r="C614" s="260"/>
      <c r="D614" s="260"/>
      <c r="E614" s="260"/>
      <c r="F614" s="262"/>
      <c r="G614" s="261"/>
      <c r="H614" s="261"/>
      <c r="I614" s="263"/>
      <c r="J614" s="263"/>
      <c r="K614" s="260"/>
      <c r="L614" s="260"/>
      <c r="M614" s="262"/>
      <c r="N614" s="260"/>
      <c r="O614" s="263"/>
      <c r="P614" s="260"/>
      <c r="Q614" s="260"/>
      <c r="R614" s="262"/>
      <c r="S614" s="263"/>
      <c r="T614" s="260"/>
      <c r="U614" s="260"/>
      <c r="V614" s="262"/>
      <c r="W614" s="263"/>
      <c r="X614" s="263"/>
      <c r="Y614" s="263"/>
      <c r="Z614" s="263"/>
      <c r="AA614" s="260"/>
      <c r="AB614" s="260"/>
      <c r="AC614" s="260"/>
    </row>
    <row r="615" spans="1:29" ht="13">
      <c r="A615" s="260"/>
      <c r="B615" s="261"/>
      <c r="C615" s="260"/>
      <c r="D615" s="260"/>
      <c r="E615" s="260"/>
      <c r="F615" s="262"/>
      <c r="G615" s="261"/>
      <c r="H615" s="261"/>
      <c r="I615" s="263"/>
      <c r="J615" s="263"/>
      <c r="K615" s="260"/>
      <c r="L615" s="260"/>
      <c r="M615" s="262"/>
      <c r="N615" s="260"/>
      <c r="O615" s="263"/>
      <c r="P615" s="260"/>
      <c r="Q615" s="260"/>
      <c r="R615" s="262"/>
      <c r="S615" s="263"/>
      <c r="T615" s="260"/>
      <c r="U615" s="260"/>
      <c r="V615" s="262"/>
      <c r="W615" s="263"/>
      <c r="X615" s="263"/>
      <c r="Y615" s="263"/>
      <c r="Z615" s="263"/>
      <c r="AA615" s="260"/>
      <c r="AB615" s="260"/>
      <c r="AC615" s="260"/>
    </row>
    <row r="616" spans="1:29" ht="13">
      <c r="A616" s="260"/>
      <c r="B616" s="261"/>
      <c r="C616" s="260"/>
      <c r="D616" s="260"/>
      <c r="E616" s="260"/>
      <c r="F616" s="262"/>
      <c r="G616" s="261"/>
      <c r="H616" s="261"/>
      <c r="I616" s="263"/>
      <c r="J616" s="263"/>
      <c r="K616" s="260"/>
      <c r="L616" s="260"/>
      <c r="M616" s="262"/>
      <c r="N616" s="260"/>
      <c r="O616" s="263"/>
      <c r="P616" s="260"/>
      <c r="Q616" s="260"/>
      <c r="R616" s="262"/>
      <c r="S616" s="263"/>
      <c r="T616" s="260"/>
      <c r="U616" s="260"/>
      <c r="V616" s="262"/>
      <c r="W616" s="263"/>
      <c r="X616" s="263"/>
      <c r="Y616" s="263"/>
      <c r="Z616" s="263"/>
      <c r="AA616" s="260"/>
      <c r="AB616" s="260"/>
      <c r="AC616" s="260"/>
    </row>
    <row r="617" spans="1:29" ht="13">
      <c r="A617" s="260"/>
      <c r="B617" s="261"/>
      <c r="C617" s="260"/>
      <c r="D617" s="260"/>
      <c r="E617" s="260"/>
      <c r="F617" s="262"/>
      <c r="G617" s="261"/>
      <c r="H617" s="261"/>
      <c r="I617" s="263"/>
      <c r="J617" s="263"/>
      <c r="K617" s="260"/>
      <c r="L617" s="260"/>
      <c r="M617" s="262"/>
      <c r="N617" s="260"/>
      <c r="O617" s="263"/>
      <c r="P617" s="260"/>
      <c r="Q617" s="260"/>
      <c r="R617" s="262"/>
      <c r="S617" s="263"/>
      <c r="T617" s="260"/>
      <c r="U617" s="260"/>
      <c r="V617" s="262"/>
      <c r="W617" s="263"/>
      <c r="X617" s="263"/>
      <c r="Y617" s="263"/>
      <c r="Z617" s="263"/>
      <c r="AA617" s="260"/>
      <c r="AB617" s="260"/>
      <c r="AC617" s="260"/>
    </row>
    <row r="618" spans="1:29" ht="13">
      <c r="A618" s="260"/>
      <c r="B618" s="261"/>
      <c r="C618" s="260"/>
      <c r="D618" s="260"/>
      <c r="E618" s="260"/>
      <c r="F618" s="262"/>
      <c r="G618" s="261"/>
      <c r="H618" s="261"/>
      <c r="I618" s="263"/>
      <c r="J618" s="263"/>
      <c r="K618" s="260"/>
      <c r="L618" s="260"/>
      <c r="M618" s="262"/>
      <c r="N618" s="260"/>
      <c r="O618" s="263"/>
      <c r="P618" s="260"/>
      <c r="Q618" s="260"/>
      <c r="R618" s="262"/>
      <c r="S618" s="263"/>
      <c r="T618" s="260"/>
      <c r="U618" s="260"/>
      <c r="V618" s="262"/>
      <c r="W618" s="263"/>
      <c r="X618" s="263"/>
      <c r="Y618" s="263"/>
      <c r="Z618" s="263"/>
      <c r="AA618" s="260"/>
      <c r="AB618" s="260"/>
      <c r="AC618" s="260"/>
    </row>
    <row r="619" spans="1:29" ht="13">
      <c r="A619" s="260"/>
      <c r="B619" s="261"/>
      <c r="C619" s="260"/>
      <c r="D619" s="260"/>
      <c r="E619" s="260"/>
      <c r="F619" s="262"/>
      <c r="G619" s="261"/>
      <c r="H619" s="261"/>
      <c r="I619" s="263"/>
      <c r="J619" s="263"/>
      <c r="K619" s="260"/>
      <c r="L619" s="260"/>
      <c r="M619" s="262"/>
      <c r="N619" s="260"/>
      <c r="O619" s="263"/>
      <c r="P619" s="260"/>
      <c r="Q619" s="260"/>
      <c r="R619" s="262"/>
      <c r="S619" s="263"/>
      <c r="T619" s="260"/>
      <c r="U619" s="260"/>
      <c r="V619" s="262"/>
      <c r="W619" s="263"/>
      <c r="X619" s="263"/>
      <c r="Y619" s="263"/>
      <c r="Z619" s="263"/>
      <c r="AA619" s="260"/>
      <c r="AB619" s="260"/>
      <c r="AC619" s="260"/>
    </row>
    <row r="620" spans="1:29" ht="13">
      <c r="A620" s="260"/>
      <c r="B620" s="261"/>
      <c r="C620" s="260"/>
      <c r="D620" s="260"/>
      <c r="E620" s="260"/>
      <c r="F620" s="262"/>
      <c r="G620" s="261"/>
      <c r="H620" s="261"/>
      <c r="I620" s="263"/>
      <c r="J620" s="263"/>
      <c r="K620" s="260"/>
      <c r="L620" s="260"/>
      <c r="M620" s="262"/>
      <c r="N620" s="260"/>
      <c r="O620" s="263"/>
      <c r="P620" s="260"/>
      <c r="Q620" s="260"/>
      <c r="R620" s="262"/>
      <c r="S620" s="263"/>
      <c r="T620" s="260"/>
      <c r="U620" s="260"/>
      <c r="V620" s="262"/>
      <c r="W620" s="263"/>
      <c r="X620" s="263"/>
      <c r="Y620" s="263"/>
      <c r="Z620" s="263"/>
      <c r="AA620" s="260"/>
      <c r="AB620" s="260"/>
      <c r="AC620" s="260"/>
    </row>
    <row r="621" spans="1:29" ht="13">
      <c r="A621" s="260"/>
      <c r="B621" s="261"/>
      <c r="C621" s="260"/>
      <c r="D621" s="260"/>
      <c r="E621" s="260"/>
      <c r="F621" s="262"/>
      <c r="G621" s="261"/>
      <c r="H621" s="261"/>
      <c r="I621" s="263"/>
      <c r="J621" s="263"/>
      <c r="K621" s="260"/>
      <c r="L621" s="260"/>
      <c r="M621" s="262"/>
      <c r="N621" s="260"/>
      <c r="O621" s="263"/>
      <c r="P621" s="260"/>
      <c r="Q621" s="260"/>
      <c r="R621" s="262"/>
      <c r="S621" s="263"/>
      <c r="T621" s="260"/>
      <c r="U621" s="260"/>
      <c r="V621" s="262"/>
      <c r="W621" s="263"/>
      <c r="X621" s="263"/>
      <c r="Y621" s="263"/>
      <c r="Z621" s="263"/>
      <c r="AA621" s="260"/>
      <c r="AB621" s="260"/>
      <c r="AC621" s="260"/>
    </row>
    <row r="622" spans="1:29" ht="13">
      <c r="A622" s="260"/>
      <c r="B622" s="261"/>
      <c r="C622" s="260"/>
      <c r="D622" s="260"/>
      <c r="E622" s="260"/>
      <c r="F622" s="262"/>
      <c r="G622" s="261"/>
      <c r="H622" s="261"/>
      <c r="I622" s="263"/>
      <c r="J622" s="263"/>
      <c r="K622" s="260"/>
      <c r="L622" s="260"/>
      <c r="M622" s="262"/>
      <c r="N622" s="260"/>
      <c r="O622" s="263"/>
      <c r="P622" s="260"/>
      <c r="Q622" s="260"/>
      <c r="R622" s="262"/>
      <c r="S622" s="263"/>
      <c r="T622" s="260"/>
      <c r="U622" s="260"/>
      <c r="V622" s="262"/>
      <c r="W622" s="263"/>
      <c r="X622" s="263"/>
      <c r="Y622" s="263"/>
      <c r="Z622" s="263"/>
      <c r="AA622" s="260"/>
      <c r="AB622" s="260"/>
      <c r="AC622" s="260"/>
    </row>
    <row r="623" spans="1:29" ht="13">
      <c r="A623" s="260"/>
      <c r="B623" s="261"/>
      <c r="C623" s="260"/>
      <c r="D623" s="260"/>
      <c r="E623" s="260"/>
      <c r="F623" s="262"/>
      <c r="G623" s="261"/>
      <c r="H623" s="261"/>
      <c r="I623" s="263"/>
      <c r="J623" s="263"/>
      <c r="K623" s="260"/>
      <c r="L623" s="260"/>
      <c r="M623" s="262"/>
      <c r="N623" s="260"/>
      <c r="O623" s="263"/>
      <c r="P623" s="260"/>
      <c r="Q623" s="260"/>
      <c r="R623" s="262"/>
      <c r="S623" s="263"/>
      <c r="T623" s="260"/>
      <c r="U623" s="260"/>
      <c r="V623" s="262"/>
      <c r="W623" s="263"/>
      <c r="X623" s="263"/>
      <c r="Y623" s="263"/>
      <c r="Z623" s="263"/>
      <c r="AA623" s="260"/>
      <c r="AB623" s="260"/>
      <c r="AC623" s="260"/>
    </row>
    <row r="624" spans="1:29" ht="13">
      <c r="A624" s="260"/>
      <c r="B624" s="261"/>
      <c r="C624" s="260"/>
      <c r="D624" s="260"/>
      <c r="E624" s="260"/>
      <c r="F624" s="262"/>
      <c r="G624" s="261"/>
      <c r="H624" s="261"/>
      <c r="I624" s="263"/>
      <c r="J624" s="263"/>
      <c r="K624" s="260"/>
      <c r="L624" s="260"/>
      <c r="M624" s="262"/>
      <c r="N624" s="260"/>
      <c r="O624" s="263"/>
      <c r="P624" s="260"/>
      <c r="Q624" s="260"/>
      <c r="R624" s="262"/>
      <c r="S624" s="263"/>
      <c r="T624" s="260"/>
      <c r="U624" s="260"/>
      <c r="V624" s="262"/>
      <c r="W624" s="263"/>
      <c r="X624" s="263"/>
      <c r="Y624" s="263"/>
      <c r="Z624" s="263"/>
      <c r="AA624" s="260"/>
      <c r="AB624" s="260"/>
      <c r="AC624" s="260"/>
    </row>
    <row r="625" spans="1:29" ht="13">
      <c r="A625" s="260"/>
      <c r="B625" s="261"/>
      <c r="C625" s="260"/>
      <c r="D625" s="260"/>
      <c r="E625" s="260"/>
      <c r="F625" s="262"/>
      <c r="G625" s="261"/>
      <c r="H625" s="261"/>
      <c r="I625" s="263"/>
      <c r="J625" s="263"/>
      <c r="K625" s="260"/>
      <c r="L625" s="260"/>
      <c r="M625" s="262"/>
      <c r="N625" s="260"/>
      <c r="O625" s="263"/>
      <c r="P625" s="260"/>
      <c r="Q625" s="260"/>
      <c r="R625" s="262"/>
      <c r="S625" s="263"/>
      <c r="T625" s="260"/>
      <c r="U625" s="260"/>
      <c r="V625" s="262"/>
      <c r="W625" s="263"/>
      <c r="X625" s="263"/>
      <c r="Y625" s="263"/>
      <c r="Z625" s="263"/>
      <c r="AA625" s="260"/>
      <c r="AB625" s="260"/>
      <c r="AC625" s="260"/>
    </row>
    <row r="626" spans="1:29" ht="13">
      <c r="A626" s="260"/>
      <c r="B626" s="261"/>
      <c r="C626" s="260"/>
      <c r="D626" s="260"/>
      <c r="E626" s="260"/>
      <c r="F626" s="262"/>
      <c r="G626" s="261"/>
      <c r="H626" s="261"/>
      <c r="I626" s="263"/>
      <c r="J626" s="263"/>
      <c r="K626" s="260"/>
      <c r="L626" s="260"/>
      <c r="M626" s="262"/>
      <c r="N626" s="260"/>
      <c r="O626" s="263"/>
      <c r="P626" s="260"/>
      <c r="Q626" s="260"/>
      <c r="R626" s="262"/>
      <c r="S626" s="263"/>
      <c r="T626" s="260"/>
      <c r="U626" s="260"/>
      <c r="V626" s="262"/>
      <c r="W626" s="263"/>
      <c r="X626" s="263"/>
      <c r="Y626" s="263"/>
      <c r="Z626" s="263"/>
      <c r="AA626" s="260"/>
      <c r="AB626" s="260"/>
      <c r="AC626" s="260"/>
    </row>
    <row r="627" spans="1:29" ht="13">
      <c r="A627" s="260"/>
      <c r="B627" s="261"/>
      <c r="C627" s="260"/>
      <c r="D627" s="260"/>
      <c r="E627" s="260"/>
      <c r="F627" s="262"/>
      <c r="G627" s="261"/>
      <c r="H627" s="261"/>
      <c r="I627" s="263"/>
      <c r="J627" s="263"/>
      <c r="K627" s="260"/>
      <c r="L627" s="260"/>
      <c r="M627" s="262"/>
      <c r="N627" s="260"/>
      <c r="O627" s="263"/>
      <c r="P627" s="260"/>
      <c r="Q627" s="260"/>
      <c r="R627" s="262"/>
      <c r="S627" s="263"/>
      <c r="T627" s="260"/>
      <c r="U627" s="260"/>
      <c r="V627" s="262"/>
      <c r="W627" s="263"/>
      <c r="X627" s="263"/>
      <c r="Y627" s="263"/>
      <c r="Z627" s="263"/>
      <c r="AA627" s="260"/>
      <c r="AB627" s="260"/>
      <c r="AC627" s="260"/>
    </row>
    <row r="628" spans="1:29" ht="13">
      <c r="A628" s="260"/>
      <c r="B628" s="261"/>
      <c r="C628" s="260"/>
      <c r="D628" s="260"/>
      <c r="E628" s="260"/>
      <c r="F628" s="262"/>
      <c r="G628" s="261"/>
      <c r="H628" s="261"/>
      <c r="I628" s="263"/>
      <c r="J628" s="263"/>
      <c r="K628" s="260"/>
      <c r="L628" s="260"/>
      <c r="M628" s="262"/>
      <c r="N628" s="260"/>
      <c r="O628" s="263"/>
      <c r="P628" s="260"/>
      <c r="Q628" s="260"/>
      <c r="R628" s="262"/>
      <c r="S628" s="263"/>
      <c r="T628" s="260"/>
      <c r="U628" s="260"/>
      <c r="V628" s="262"/>
      <c r="W628" s="263"/>
      <c r="X628" s="263"/>
      <c r="Y628" s="263"/>
      <c r="Z628" s="263"/>
      <c r="AA628" s="260"/>
      <c r="AB628" s="260"/>
      <c r="AC628" s="260"/>
    </row>
    <row r="629" spans="1:29" ht="13">
      <c r="A629" s="260"/>
      <c r="B629" s="261"/>
      <c r="C629" s="260"/>
      <c r="D629" s="260"/>
      <c r="E629" s="260"/>
      <c r="F629" s="262"/>
      <c r="G629" s="261"/>
      <c r="H629" s="261"/>
      <c r="I629" s="263"/>
      <c r="J629" s="263"/>
      <c r="K629" s="260"/>
      <c r="L629" s="260"/>
      <c r="M629" s="262"/>
      <c r="N629" s="260"/>
      <c r="O629" s="263"/>
      <c r="P629" s="260"/>
      <c r="Q629" s="260"/>
      <c r="R629" s="262"/>
      <c r="S629" s="263"/>
      <c r="T629" s="260"/>
      <c r="U629" s="260"/>
      <c r="V629" s="262"/>
      <c r="W629" s="263"/>
      <c r="X629" s="263"/>
      <c r="Y629" s="263"/>
      <c r="Z629" s="263"/>
      <c r="AA629" s="260"/>
      <c r="AB629" s="260"/>
      <c r="AC629" s="260"/>
    </row>
    <row r="630" spans="1:29" ht="13">
      <c r="A630" s="260"/>
      <c r="B630" s="261"/>
      <c r="C630" s="260"/>
      <c r="D630" s="260"/>
      <c r="E630" s="260"/>
      <c r="F630" s="262"/>
      <c r="G630" s="261"/>
      <c r="H630" s="261"/>
      <c r="I630" s="263"/>
      <c r="J630" s="263"/>
      <c r="K630" s="260"/>
      <c r="L630" s="260"/>
      <c r="M630" s="262"/>
      <c r="N630" s="260"/>
      <c r="O630" s="263"/>
      <c r="P630" s="260"/>
      <c r="Q630" s="260"/>
      <c r="R630" s="262"/>
      <c r="S630" s="263"/>
      <c r="T630" s="260"/>
      <c r="U630" s="260"/>
      <c r="V630" s="262"/>
      <c r="W630" s="263"/>
      <c r="X630" s="263"/>
      <c r="Y630" s="263"/>
      <c r="Z630" s="263"/>
      <c r="AA630" s="260"/>
      <c r="AB630" s="260"/>
      <c r="AC630" s="260"/>
    </row>
    <row r="631" spans="1:29" ht="13">
      <c r="A631" s="260"/>
      <c r="B631" s="261"/>
      <c r="C631" s="260"/>
      <c r="D631" s="260"/>
      <c r="E631" s="260"/>
      <c r="F631" s="262"/>
      <c r="G631" s="261"/>
      <c r="H631" s="261"/>
      <c r="I631" s="263"/>
      <c r="J631" s="263"/>
      <c r="K631" s="260"/>
      <c r="L631" s="260"/>
      <c r="M631" s="262"/>
      <c r="N631" s="260"/>
      <c r="O631" s="263"/>
      <c r="P631" s="260"/>
      <c r="Q631" s="260"/>
      <c r="R631" s="262"/>
      <c r="S631" s="263"/>
      <c r="T631" s="260"/>
      <c r="U631" s="260"/>
      <c r="V631" s="262"/>
      <c r="W631" s="263"/>
      <c r="X631" s="263"/>
      <c r="Y631" s="263"/>
      <c r="Z631" s="263"/>
      <c r="AA631" s="260"/>
      <c r="AB631" s="260"/>
      <c r="AC631" s="260"/>
    </row>
    <row r="632" spans="1:29" ht="13">
      <c r="A632" s="260"/>
      <c r="B632" s="261"/>
      <c r="C632" s="260"/>
      <c r="D632" s="260"/>
      <c r="E632" s="260"/>
      <c r="F632" s="262"/>
      <c r="G632" s="261"/>
      <c r="H632" s="261"/>
      <c r="I632" s="263"/>
      <c r="J632" s="263"/>
      <c r="K632" s="260"/>
      <c r="L632" s="260"/>
      <c r="M632" s="262"/>
      <c r="N632" s="260"/>
      <c r="O632" s="263"/>
      <c r="P632" s="260"/>
      <c r="Q632" s="260"/>
      <c r="R632" s="262"/>
      <c r="S632" s="263"/>
      <c r="T632" s="260"/>
      <c r="U632" s="260"/>
      <c r="V632" s="262"/>
      <c r="W632" s="263"/>
      <c r="X632" s="263"/>
      <c r="Y632" s="263"/>
      <c r="Z632" s="263"/>
      <c r="AA632" s="260"/>
      <c r="AB632" s="260"/>
      <c r="AC632" s="260"/>
    </row>
    <row r="633" spans="1:29" ht="13">
      <c r="A633" s="260"/>
      <c r="B633" s="261"/>
      <c r="C633" s="260"/>
      <c r="D633" s="260"/>
      <c r="E633" s="260"/>
      <c r="F633" s="262"/>
      <c r="G633" s="261"/>
      <c r="H633" s="261"/>
      <c r="I633" s="263"/>
      <c r="J633" s="263"/>
      <c r="K633" s="260"/>
      <c r="L633" s="260"/>
      <c r="M633" s="262"/>
      <c r="N633" s="260"/>
      <c r="O633" s="263"/>
      <c r="P633" s="260"/>
      <c r="Q633" s="260"/>
      <c r="R633" s="262"/>
      <c r="S633" s="263"/>
      <c r="T633" s="260"/>
      <c r="U633" s="260"/>
      <c r="V633" s="262"/>
      <c r="W633" s="263"/>
      <c r="X633" s="263"/>
      <c r="Y633" s="263"/>
      <c r="Z633" s="263"/>
      <c r="AA633" s="260"/>
      <c r="AB633" s="260"/>
      <c r="AC633" s="260"/>
    </row>
    <row r="634" spans="1:29" ht="13">
      <c r="A634" s="260"/>
      <c r="B634" s="261"/>
      <c r="C634" s="260"/>
      <c r="D634" s="260"/>
      <c r="E634" s="260"/>
      <c r="F634" s="262"/>
      <c r="G634" s="261"/>
      <c r="H634" s="261"/>
      <c r="I634" s="263"/>
      <c r="J634" s="263"/>
      <c r="K634" s="260"/>
      <c r="L634" s="260"/>
      <c r="M634" s="262"/>
      <c r="N634" s="260"/>
      <c r="O634" s="263"/>
      <c r="P634" s="260"/>
      <c r="Q634" s="260"/>
      <c r="R634" s="262"/>
      <c r="S634" s="263"/>
      <c r="T634" s="260"/>
      <c r="U634" s="260"/>
      <c r="V634" s="262"/>
      <c r="W634" s="263"/>
      <c r="X634" s="263"/>
      <c r="Y634" s="263"/>
      <c r="Z634" s="263"/>
      <c r="AA634" s="260"/>
      <c r="AB634" s="260"/>
      <c r="AC634" s="260"/>
    </row>
    <row r="635" spans="1:29" ht="13">
      <c r="A635" s="260"/>
      <c r="B635" s="261"/>
      <c r="C635" s="260"/>
      <c r="D635" s="260"/>
      <c r="E635" s="260"/>
      <c r="F635" s="262"/>
      <c r="G635" s="261"/>
      <c r="H635" s="261"/>
      <c r="I635" s="263"/>
      <c r="J635" s="263"/>
      <c r="K635" s="260"/>
      <c r="L635" s="260"/>
      <c r="M635" s="262"/>
      <c r="N635" s="260"/>
      <c r="O635" s="263"/>
      <c r="P635" s="260"/>
      <c r="Q635" s="260"/>
      <c r="R635" s="262"/>
      <c r="S635" s="263"/>
      <c r="T635" s="260"/>
      <c r="U635" s="260"/>
      <c r="V635" s="262"/>
      <c r="W635" s="263"/>
      <c r="X635" s="263"/>
      <c r="Y635" s="263"/>
      <c r="Z635" s="263"/>
      <c r="AA635" s="260"/>
      <c r="AB635" s="260"/>
      <c r="AC635" s="260"/>
    </row>
    <row r="636" spans="1:29" ht="13">
      <c r="A636" s="260"/>
      <c r="B636" s="261"/>
      <c r="C636" s="260"/>
      <c r="D636" s="260"/>
      <c r="E636" s="260"/>
      <c r="F636" s="262"/>
      <c r="G636" s="261"/>
      <c r="H636" s="261"/>
      <c r="I636" s="263"/>
      <c r="J636" s="263"/>
      <c r="K636" s="260"/>
      <c r="L636" s="260"/>
      <c r="M636" s="262"/>
      <c r="N636" s="260"/>
      <c r="O636" s="263"/>
      <c r="P636" s="260"/>
      <c r="Q636" s="260"/>
      <c r="R636" s="262"/>
      <c r="S636" s="263"/>
      <c r="T636" s="260"/>
      <c r="U636" s="260"/>
      <c r="V636" s="262"/>
      <c r="W636" s="263"/>
      <c r="X636" s="263"/>
      <c r="Y636" s="263"/>
      <c r="Z636" s="263"/>
      <c r="AA636" s="260"/>
      <c r="AB636" s="260"/>
      <c r="AC636" s="260"/>
    </row>
    <row r="637" spans="1:29" ht="13">
      <c r="A637" s="260"/>
      <c r="B637" s="261"/>
      <c r="C637" s="260"/>
      <c r="D637" s="260"/>
      <c r="E637" s="260"/>
      <c r="F637" s="262"/>
      <c r="G637" s="261"/>
      <c r="H637" s="261"/>
      <c r="I637" s="263"/>
      <c r="J637" s="263"/>
      <c r="K637" s="260"/>
      <c r="L637" s="260"/>
      <c r="M637" s="262"/>
      <c r="N637" s="260"/>
      <c r="O637" s="263"/>
      <c r="P637" s="260"/>
      <c r="Q637" s="260"/>
      <c r="R637" s="262"/>
      <c r="S637" s="263"/>
      <c r="T637" s="260"/>
      <c r="U637" s="260"/>
      <c r="V637" s="262"/>
      <c r="W637" s="263"/>
      <c r="X637" s="263"/>
      <c r="Y637" s="263"/>
      <c r="Z637" s="263"/>
      <c r="AA637" s="260"/>
      <c r="AB637" s="260"/>
      <c r="AC637" s="260"/>
    </row>
    <row r="638" spans="1:29" ht="13">
      <c r="A638" s="260"/>
      <c r="B638" s="261"/>
      <c r="C638" s="260"/>
      <c r="D638" s="260"/>
      <c r="E638" s="260"/>
      <c r="F638" s="262"/>
      <c r="G638" s="261"/>
      <c r="H638" s="261"/>
      <c r="I638" s="263"/>
      <c r="J638" s="263"/>
      <c r="K638" s="260"/>
      <c r="L638" s="260"/>
      <c r="M638" s="262"/>
      <c r="N638" s="260"/>
      <c r="O638" s="263"/>
      <c r="P638" s="260"/>
      <c r="Q638" s="260"/>
      <c r="R638" s="262"/>
      <c r="S638" s="263"/>
      <c r="T638" s="260"/>
      <c r="U638" s="260"/>
      <c r="V638" s="262"/>
      <c r="W638" s="263"/>
      <c r="X638" s="263"/>
      <c r="Y638" s="263"/>
      <c r="Z638" s="263"/>
      <c r="AA638" s="260"/>
      <c r="AB638" s="260"/>
      <c r="AC638" s="260"/>
    </row>
    <row r="639" spans="1:29" ht="13">
      <c r="A639" s="260"/>
      <c r="B639" s="261"/>
      <c r="C639" s="260"/>
      <c r="D639" s="260"/>
      <c r="E639" s="260"/>
      <c r="F639" s="262"/>
      <c r="G639" s="261"/>
      <c r="H639" s="261"/>
      <c r="I639" s="263"/>
      <c r="J639" s="263"/>
      <c r="K639" s="260"/>
      <c r="L639" s="260"/>
      <c r="M639" s="262"/>
      <c r="N639" s="260"/>
      <c r="O639" s="263"/>
      <c r="P639" s="260"/>
      <c r="Q639" s="260"/>
      <c r="R639" s="262"/>
      <c r="S639" s="263"/>
      <c r="T639" s="260"/>
      <c r="U639" s="260"/>
      <c r="V639" s="262"/>
      <c r="W639" s="263"/>
      <c r="X639" s="263"/>
      <c r="Y639" s="263"/>
      <c r="Z639" s="263"/>
      <c r="AA639" s="260"/>
      <c r="AB639" s="260"/>
      <c r="AC639" s="260"/>
    </row>
    <row r="640" spans="1:29" ht="13">
      <c r="A640" s="260"/>
      <c r="B640" s="261"/>
      <c r="C640" s="260"/>
      <c r="D640" s="260"/>
      <c r="E640" s="260"/>
      <c r="F640" s="262"/>
      <c r="G640" s="261"/>
      <c r="H640" s="261"/>
      <c r="I640" s="263"/>
      <c r="J640" s="263"/>
      <c r="K640" s="260"/>
      <c r="L640" s="260"/>
      <c r="M640" s="262"/>
      <c r="N640" s="260"/>
      <c r="O640" s="263"/>
      <c r="P640" s="260"/>
      <c r="Q640" s="260"/>
      <c r="R640" s="262"/>
      <c r="S640" s="263"/>
      <c r="T640" s="260"/>
      <c r="U640" s="260"/>
      <c r="V640" s="262"/>
      <c r="W640" s="263"/>
      <c r="X640" s="263"/>
      <c r="Y640" s="263"/>
      <c r="Z640" s="263"/>
      <c r="AA640" s="260"/>
      <c r="AB640" s="260"/>
      <c r="AC640" s="260"/>
    </row>
    <row r="641" spans="1:29" ht="13">
      <c r="A641" s="260"/>
      <c r="B641" s="261"/>
      <c r="C641" s="260"/>
      <c r="D641" s="260"/>
      <c r="E641" s="260"/>
      <c r="F641" s="262"/>
      <c r="G641" s="261"/>
      <c r="H641" s="261"/>
      <c r="I641" s="263"/>
      <c r="J641" s="263"/>
      <c r="K641" s="260"/>
      <c r="L641" s="260"/>
      <c r="M641" s="262"/>
      <c r="N641" s="260"/>
      <c r="O641" s="263"/>
      <c r="P641" s="260"/>
      <c r="Q641" s="260"/>
      <c r="R641" s="262"/>
      <c r="S641" s="263"/>
      <c r="T641" s="260"/>
      <c r="U641" s="260"/>
      <c r="V641" s="262"/>
      <c r="W641" s="263"/>
      <c r="X641" s="263"/>
      <c r="Y641" s="263"/>
      <c r="Z641" s="263"/>
      <c r="AA641" s="260"/>
      <c r="AB641" s="260"/>
      <c r="AC641" s="260"/>
    </row>
    <row r="642" spans="1:29" ht="13">
      <c r="A642" s="260"/>
      <c r="B642" s="261"/>
      <c r="C642" s="260"/>
      <c r="D642" s="260"/>
      <c r="E642" s="260"/>
      <c r="F642" s="262"/>
      <c r="G642" s="261"/>
      <c r="H642" s="261"/>
      <c r="I642" s="263"/>
      <c r="J642" s="263"/>
      <c r="K642" s="260"/>
      <c r="L642" s="260"/>
      <c r="M642" s="262"/>
      <c r="N642" s="260"/>
      <c r="O642" s="263"/>
      <c r="P642" s="260"/>
      <c r="Q642" s="260"/>
      <c r="R642" s="262"/>
      <c r="S642" s="263"/>
      <c r="T642" s="260"/>
      <c r="U642" s="260"/>
      <c r="V642" s="262"/>
      <c r="W642" s="263"/>
      <c r="X642" s="263"/>
      <c r="Y642" s="263"/>
      <c r="Z642" s="263"/>
      <c r="AA642" s="260"/>
      <c r="AB642" s="260"/>
      <c r="AC642" s="260"/>
    </row>
    <row r="643" spans="1:29" ht="13">
      <c r="A643" s="260"/>
      <c r="B643" s="261"/>
      <c r="C643" s="260"/>
      <c r="D643" s="260"/>
      <c r="E643" s="260"/>
      <c r="F643" s="262"/>
      <c r="G643" s="261"/>
      <c r="H643" s="261"/>
      <c r="I643" s="263"/>
      <c r="J643" s="263"/>
      <c r="K643" s="260"/>
      <c r="L643" s="260"/>
      <c r="M643" s="262"/>
      <c r="N643" s="260"/>
      <c r="O643" s="263"/>
      <c r="P643" s="260"/>
      <c r="Q643" s="260"/>
      <c r="R643" s="262"/>
      <c r="S643" s="263"/>
      <c r="T643" s="260"/>
      <c r="U643" s="260"/>
      <c r="V643" s="262"/>
      <c r="W643" s="263"/>
      <c r="X643" s="263"/>
      <c r="Y643" s="263"/>
      <c r="Z643" s="263"/>
      <c r="AA643" s="260"/>
      <c r="AB643" s="260"/>
      <c r="AC643" s="260"/>
    </row>
    <row r="644" spans="1:29" ht="13">
      <c r="A644" s="260"/>
      <c r="B644" s="261"/>
      <c r="C644" s="260"/>
      <c r="D644" s="260"/>
      <c r="E644" s="260"/>
      <c r="F644" s="262"/>
      <c r="G644" s="261"/>
      <c r="H644" s="261"/>
      <c r="I644" s="263"/>
      <c r="J644" s="263"/>
      <c r="K644" s="260"/>
      <c r="L644" s="260"/>
      <c r="M644" s="262"/>
      <c r="N644" s="260"/>
      <c r="O644" s="263"/>
      <c r="P644" s="260"/>
      <c r="Q644" s="260"/>
      <c r="R644" s="262"/>
      <c r="S644" s="263"/>
      <c r="T644" s="260"/>
      <c r="U644" s="260"/>
      <c r="V644" s="262"/>
      <c r="W644" s="263"/>
      <c r="X644" s="263"/>
      <c r="Y644" s="263"/>
      <c r="Z644" s="263"/>
      <c r="AA644" s="260"/>
      <c r="AB644" s="260"/>
      <c r="AC644" s="260"/>
    </row>
    <row r="645" spans="1:29" ht="13">
      <c r="A645" s="260"/>
      <c r="B645" s="261"/>
      <c r="C645" s="260"/>
      <c r="D645" s="260"/>
      <c r="E645" s="260"/>
      <c r="F645" s="262"/>
      <c r="G645" s="261"/>
      <c r="H645" s="261"/>
      <c r="I645" s="263"/>
      <c r="J645" s="263"/>
      <c r="K645" s="260"/>
      <c r="L645" s="260"/>
      <c r="M645" s="262"/>
      <c r="N645" s="260"/>
      <c r="O645" s="263"/>
      <c r="P645" s="260"/>
      <c r="Q645" s="260"/>
      <c r="R645" s="262"/>
      <c r="S645" s="263"/>
      <c r="T645" s="260"/>
      <c r="U645" s="260"/>
      <c r="V645" s="262"/>
      <c r="W645" s="263"/>
      <c r="X645" s="263"/>
      <c r="Y645" s="263"/>
      <c r="Z645" s="263"/>
      <c r="AA645" s="260"/>
      <c r="AB645" s="260"/>
      <c r="AC645" s="260"/>
    </row>
    <row r="646" spans="1:29" ht="13">
      <c r="A646" s="260"/>
      <c r="B646" s="261"/>
      <c r="C646" s="260"/>
      <c r="D646" s="260"/>
      <c r="E646" s="260"/>
      <c r="F646" s="262"/>
      <c r="G646" s="261"/>
      <c r="H646" s="261"/>
      <c r="I646" s="263"/>
      <c r="J646" s="263"/>
      <c r="K646" s="260"/>
      <c r="L646" s="260"/>
      <c r="M646" s="262"/>
      <c r="N646" s="260"/>
      <c r="O646" s="263"/>
      <c r="P646" s="260"/>
      <c r="Q646" s="260"/>
      <c r="R646" s="262"/>
      <c r="S646" s="263"/>
      <c r="T646" s="260"/>
      <c r="U646" s="260"/>
      <c r="V646" s="262"/>
      <c r="W646" s="263"/>
      <c r="X646" s="263"/>
      <c r="Y646" s="263"/>
      <c r="Z646" s="263"/>
      <c r="AA646" s="260"/>
      <c r="AB646" s="260"/>
      <c r="AC646" s="260"/>
    </row>
    <row r="647" spans="1:29" ht="13">
      <c r="A647" s="260"/>
      <c r="B647" s="261"/>
      <c r="C647" s="260"/>
      <c r="D647" s="260"/>
      <c r="E647" s="260"/>
      <c r="F647" s="262"/>
      <c r="G647" s="261"/>
      <c r="H647" s="261"/>
      <c r="I647" s="263"/>
      <c r="J647" s="263"/>
      <c r="K647" s="260"/>
      <c r="L647" s="260"/>
      <c r="M647" s="262"/>
      <c r="N647" s="260"/>
      <c r="O647" s="263"/>
      <c r="P647" s="260"/>
      <c r="Q647" s="260"/>
      <c r="R647" s="262"/>
      <c r="S647" s="263"/>
      <c r="T647" s="260"/>
      <c r="U647" s="260"/>
      <c r="V647" s="262"/>
      <c r="W647" s="263"/>
      <c r="X647" s="263"/>
      <c r="Y647" s="263"/>
      <c r="Z647" s="263"/>
      <c r="AA647" s="260"/>
      <c r="AB647" s="260"/>
      <c r="AC647" s="260"/>
    </row>
    <row r="648" spans="1:29" ht="13">
      <c r="A648" s="260"/>
      <c r="B648" s="261"/>
      <c r="C648" s="260"/>
      <c r="D648" s="260"/>
      <c r="E648" s="260"/>
      <c r="F648" s="262"/>
      <c r="G648" s="261"/>
      <c r="H648" s="261"/>
      <c r="I648" s="263"/>
      <c r="J648" s="263"/>
      <c r="K648" s="260"/>
      <c r="L648" s="260"/>
      <c r="M648" s="262"/>
      <c r="N648" s="260"/>
      <c r="O648" s="263"/>
      <c r="P648" s="260"/>
      <c r="Q648" s="260"/>
      <c r="R648" s="262"/>
      <c r="S648" s="263"/>
      <c r="T648" s="260"/>
      <c r="U648" s="260"/>
      <c r="V648" s="262"/>
      <c r="W648" s="263"/>
      <c r="X648" s="263"/>
      <c r="Y648" s="263"/>
      <c r="Z648" s="263"/>
      <c r="AA648" s="260"/>
      <c r="AB648" s="260"/>
      <c r="AC648" s="260"/>
    </row>
    <row r="649" spans="1:29" ht="13">
      <c r="A649" s="260"/>
      <c r="B649" s="261"/>
      <c r="C649" s="260"/>
      <c r="D649" s="260"/>
      <c r="E649" s="260"/>
      <c r="F649" s="262"/>
      <c r="G649" s="261"/>
      <c r="H649" s="261"/>
      <c r="I649" s="263"/>
      <c r="J649" s="263"/>
      <c r="K649" s="260"/>
      <c r="L649" s="260"/>
      <c r="M649" s="262"/>
      <c r="N649" s="260"/>
      <c r="O649" s="263"/>
      <c r="P649" s="260"/>
      <c r="Q649" s="260"/>
      <c r="R649" s="262"/>
      <c r="S649" s="263"/>
      <c r="T649" s="260"/>
      <c r="U649" s="260"/>
      <c r="V649" s="262"/>
      <c r="W649" s="263"/>
      <c r="X649" s="263"/>
      <c r="Y649" s="263"/>
      <c r="Z649" s="263"/>
      <c r="AA649" s="260"/>
      <c r="AB649" s="260"/>
      <c r="AC649" s="260"/>
    </row>
    <row r="650" spans="1:29" ht="13">
      <c r="A650" s="260"/>
      <c r="B650" s="261"/>
      <c r="C650" s="260"/>
      <c r="D650" s="260"/>
      <c r="E650" s="260"/>
      <c r="F650" s="262"/>
      <c r="G650" s="261"/>
      <c r="H650" s="261"/>
      <c r="I650" s="263"/>
      <c r="J650" s="263"/>
      <c r="K650" s="260"/>
      <c r="L650" s="260"/>
      <c r="M650" s="262"/>
      <c r="N650" s="260"/>
      <c r="O650" s="263"/>
      <c r="P650" s="260"/>
      <c r="Q650" s="260"/>
      <c r="R650" s="262"/>
      <c r="S650" s="263"/>
      <c r="T650" s="260"/>
      <c r="U650" s="260"/>
      <c r="V650" s="262"/>
      <c r="W650" s="263"/>
      <c r="X650" s="263"/>
      <c r="Y650" s="263"/>
      <c r="Z650" s="263"/>
      <c r="AA650" s="260"/>
      <c r="AB650" s="260"/>
      <c r="AC650" s="260"/>
    </row>
    <row r="651" spans="1:29" ht="13">
      <c r="A651" s="260"/>
      <c r="B651" s="261"/>
      <c r="C651" s="260"/>
      <c r="D651" s="260"/>
      <c r="E651" s="260"/>
      <c r="F651" s="262"/>
      <c r="G651" s="261"/>
      <c r="H651" s="261"/>
      <c r="I651" s="263"/>
      <c r="J651" s="263"/>
      <c r="K651" s="260"/>
      <c r="L651" s="260"/>
      <c r="M651" s="262"/>
      <c r="N651" s="260"/>
      <c r="O651" s="263"/>
      <c r="P651" s="260"/>
      <c r="Q651" s="260"/>
      <c r="R651" s="262"/>
      <c r="S651" s="263"/>
      <c r="T651" s="260"/>
      <c r="U651" s="260"/>
      <c r="V651" s="262"/>
      <c r="W651" s="263"/>
      <c r="X651" s="263"/>
      <c r="Y651" s="263"/>
      <c r="Z651" s="263"/>
      <c r="AA651" s="260"/>
      <c r="AB651" s="260"/>
      <c r="AC651" s="260"/>
    </row>
    <row r="652" spans="1:29" ht="13">
      <c r="A652" s="260"/>
      <c r="B652" s="261"/>
      <c r="C652" s="260"/>
      <c r="D652" s="260"/>
      <c r="E652" s="260"/>
      <c r="F652" s="262"/>
      <c r="G652" s="261"/>
      <c r="H652" s="261"/>
      <c r="I652" s="263"/>
      <c r="J652" s="263"/>
      <c r="K652" s="260"/>
      <c r="L652" s="260"/>
      <c r="M652" s="262"/>
      <c r="N652" s="260"/>
      <c r="O652" s="263"/>
      <c r="P652" s="260"/>
      <c r="Q652" s="260"/>
      <c r="R652" s="262"/>
      <c r="S652" s="263"/>
      <c r="T652" s="260"/>
      <c r="U652" s="260"/>
      <c r="V652" s="262"/>
      <c r="W652" s="263"/>
      <c r="X652" s="263"/>
      <c r="Y652" s="263"/>
      <c r="Z652" s="263"/>
      <c r="AA652" s="260"/>
      <c r="AB652" s="260"/>
      <c r="AC652" s="260"/>
    </row>
    <row r="653" spans="1:29" ht="13">
      <c r="A653" s="260"/>
      <c r="B653" s="261"/>
      <c r="C653" s="260"/>
      <c r="D653" s="260"/>
      <c r="E653" s="260"/>
      <c r="F653" s="262"/>
      <c r="G653" s="261"/>
      <c r="H653" s="261"/>
      <c r="I653" s="263"/>
      <c r="J653" s="263"/>
      <c r="K653" s="260"/>
      <c r="L653" s="260"/>
      <c r="M653" s="262"/>
      <c r="N653" s="260"/>
      <c r="O653" s="263"/>
      <c r="P653" s="260"/>
      <c r="Q653" s="260"/>
      <c r="R653" s="262"/>
      <c r="S653" s="263"/>
      <c r="T653" s="260"/>
      <c r="U653" s="260"/>
      <c r="V653" s="262"/>
      <c r="W653" s="263"/>
      <c r="X653" s="263"/>
      <c r="Y653" s="263"/>
      <c r="Z653" s="263"/>
      <c r="AA653" s="260"/>
      <c r="AB653" s="260"/>
      <c r="AC653" s="260"/>
    </row>
    <row r="654" spans="1:29" ht="13">
      <c r="A654" s="260"/>
      <c r="B654" s="261"/>
      <c r="C654" s="260"/>
      <c r="D654" s="260"/>
      <c r="E654" s="260"/>
      <c r="F654" s="262"/>
      <c r="G654" s="261"/>
      <c r="H654" s="261"/>
      <c r="I654" s="263"/>
      <c r="J654" s="263"/>
      <c r="K654" s="260"/>
      <c r="L654" s="260"/>
      <c r="M654" s="262"/>
      <c r="N654" s="260"/>
      <c r="O654" s="263"/>
      <c r="P654" s="260"/>
      <c r="Q654" s="260"/>
      <c r="R654" s="262"/>
      <c r="S654" s="263"/>
      <c r="T654" s="260"/>
      <c r="U654" s="260"/>
      <c r="V654" s="262"/>
      <c r="W654" s="263"/>
      <c r="X654" s="263"/>
      <c r="Y654" s="263"/>
      <c r="Z654" s="263"/>
      <c r="AA654" s="260"/>
      <c r="AB654" s="260"/>
      <c r="AC654" s="260"/>
    </row>
    <row r="655" spans="1:29" ht="13">
      <c r="A655" s="260"/>
      <c r="B655" s="261"/>
      <c r="C655" s="260"/>
      <c r="D655" s="260"/>
      <c r="E655" s="260"/>
      <c r="F655" s="262"/>
      <c r="G655" s="261"/>
      <c r="H655" s="261"/>
      <c r="I655" s="263"/>
      <c r="J655" s="263"/>
      <c r="K655" s="260"/>
      <c r="L655" s="260"/>
      <c r="M655" s="262"/>
      <c r="N655" s="260"/>
      <c r="O655" s="263"/>
      <c r="P655" s="260"/>
      <c r="Q655" s="260"/>
      <c r="R655" s="262"/>
      <c r="S655" s="263"/>
      <c r="T655" s="260"/>
      <c r="U655" s="260"/>
      <c r="V655" s="262"/>
      <c r="W655" s="263"/>
      <c r="X655" s="263"/>
      <c r="Y655" s="263"/>
      <c r="Z655" s="263"/>
      <c r="AA655" s="260"/>
      <c r="AB655" s="260"/>
      <c r="AC655" s="260"/>
    </row>
    <row r="656" spans="1:29" ht="13">
      <c r="A656" s="260"/>
      <c r="B656" s="261"/>
      <c r="C656" s="260"/>
      <c r="D656" s="260"/>
      <c r="E656" s="260"/>
      <c r="F656" s="262"/>
      <c r="G656" s="261"/>
      <c r="H656" s="261"/>
      <c r="I656" s="263"/>
      <c r="J656" s="263"/>
      <c r="K656" s="260"/>
      <c r="L656" s="260"/>
      <c r="M656" s="262"/>
      <c r="N656" s="260"/>
      <c r="O656" s="263"/>
      <c r="P656" s="260"/>
      <c r="Q656" s="260"/>
      <c r="R656" s="262"/>
      <c r="S656" s="263"/>
      <c r="T656" s="260"/>
      <c r="U656" s="260"/>
      <c r="V656" s="262"/>
      <c r="W656" s="263"/>
      <c r="X656" s="263"/>
      <c r="Y656" s="263"/>
      <c r="Z656" s="263"/>
      <c r="AA656" s="260"/>
      <c r="AB656" s="260"/>
      <c r="AC656" s="260"/>
    </row>
    <row r="657" spans="1:29" ht="13">
      <c r="A657" s="260"/>
      <c r="B657" s="261"/>
      <c r="C657" s="260"/>
      <c r="D657" s="260"/>
      <c r="E657" s="260"/>
      <c r="F657" s="262"/>
      <c r="G657" s="261"/>
      <c r="H657" s="261"/>
      <c r="I657" s="263"/>
      <c r="J657" s="263"/>
      <c r="K657" s="260"/>
      <c r="L657" s="260"/>
      <c r="M657" s="262"/>
      <c r="N657" s="260"/>
      <c r="O657" s="263"/>
      <c r="P657" s="260"/>
      <c r="Q657" s="260"/>
      <c r="R657" s="262"/>
      <c r="S657" s="263"/>
      <c r="T657" s="260"/>
      <c r="U657" s="260"/>
      <c r="V657" s="262"/>
      <c r="W657" s="263"/>
      <c r="X657" s="263"/>
      <c r="Y657" s="263"/>
      <c r="Z657" s="263"/>
      <c r="AA657" s="260"/>
      <c r="AB657" s="260"/>
      <c r="AC657" s="260"/>
    </row>
    <row r="658" spans="1:29" ht="13">
      <c r="A658" s="260"/>
      <c r="B658" s="261"/>
      <c r="C658" s="260"/>
      <c r="D658" s="260"/>
      <c r="E658" s="260"/>
      <c r="F658" s="262"/>
      <c r="G658" s="261"/>
      <c r="H658" s="261"/>
      <c r="I658" s="263"/>
      <c r="J658" s="263"/>
      <c r="K658" s="260"/>
      <c r="L658" s="260"/>
      <c r="M658" s="262"/>
      <c r="N658" s="260"/>
      <c r="O658" s="263"/>
      <c r="P658" s="260"/>
      <c r="Q658" s="260"/>
      <c r="R658" s="262"/>
      <c r="S658" s="263"/>
      <c r="T658" s="260"/>
      <c r="U658" s="260"/>
      <c r="V658" s="262"/>
      <c r="W658" s="263"/>
      <c r="X658" s="263"/>
      <c r="Y658" s="263"/>
      <c r="Z658" s="263"/>
      <c r="AA658" s="260"/>
      <c r="AB658" s="260"/>
      <c r="AC658" s="260"/>
    </row>
    <row r="659" spans="1:29" ht="13">
      <c r="A659" s="260"/>
      <c r="B659" s="261"/>
      <c r="C659" s="260"/>
      <c r="D659" s="260"/>
      <c r="E659" s="260"/>
      <c r="F659" s="262"/>
      <c r="G659" s="261"/>
      <c r="H659" s="261"/>
      <c r="I659" s="263"/>
      <c r="J659" s="263"/>
      <c r="K659" s="260"/>
      <c r="L659" s="260"/>
      <c r="M659" s="262"/>
      <c r="N659" s="260"/>
      <c r="O659" s="263"/>
      <c r="P659" s="260"/>
      <c r="Q659" s="260"/>
      <c r="R659" s="262"/>
      <c r="S659" s="263"/>
      <c r="T659" s="260"/>
      <c r="U659" s="260"/>
      <c r="V659" s="262"/>
      <c r="W659" s="263"/>
      <c r="X659" s="263"/>
      <c r="Y659" s="263"/>
      <c r="Z659" s="263"/>
      <c r="AA659" s="260"/>
      <c r="AB659" s="260"/>
      <c r="AC659" s="260"/>
    </row>
    <row r="660" spans="1:29" ht="13">
      <c r="A660" s="260"/>
      <c r="B660" s="261"/>
      <c r="C660" s="260"/>
      <c r="D660" s="260"/>
      <c r="E660" s="260"/>
      <c r="F660" s="262"/>
      <c r="G660" s="261"/>
      <c r="H660" s="261"/>
      <c r="I660" s="263"/>
      <c r="J660" s="263"/>
      <c r="K660" s="260"/>
      <c r="L660" s="260"/>
      <c r="M660" s="262"/>
      <c r="N660" s="260"/>
      <c r="O660" s="263"/>
      <c r="P660" s="260"/>
      <c r="Q660" s="260"/>
      <c r="R660" s="262"/>
      <c r="S660" s="263"/>
      <c r="T660" s="260"/>
      <c r="U660" s="260"/>
      <c r="V660" s="262"/>
      <c r="W660" s="263"/>
      <c r="X660" s="263"/>
      <c r="Y660" s="263"/>
      <c r="Z660" s="263"/>
      <c r="AA660" s="260"/>
      <c r="AB660" s="260"/>
      <c r="AC660" s="260"/>
    </row>
    <row r="661" spans="1:29" ht="13">
      <c r="A661" s="260"/>
      <c r="B661" s="261"/>
      <c r="C661" s="260"/>
      <c r="D661" s="260"/>
      <c r="E661" s="260"/>
      <c r="F661" s="262"/>
      <c r="G661" s="261"/>
      <c r="H661" s="261"/>
      <c r="I661" s="263"/>
      <c r="J661" s="263"/>
      <c r="K661" s="260"/>
      <c r="L661" s="260"/>
      <c r="M661" s="262"/>
      <c r="N661" s="260"/>
      <c r="O661" s="263"/>
      <c r="P661" s="260"/>
      <c r="Q661" s="260"/>
      <c r="R661" s="262"/>
      <c r="S661" s="263"/>
      <c r="T661" s="260"/>
      <c r="U661" s="260"/>
      <c r="V661" s="262"/>
      <c r="W661" s="263"/>
      <c r="X661" s="263"/>
      <c r="Y661" s="263"/>
      <c r="Z661" s="263"/>
      <c r="AA661" s="260"/>
      <c r="AB661" s="260"/>
      <c r="AC661" s="260"/>
    </row>
    <row r="662" spans="1:29" ht="13">
      <c r="A662" s="260"/>
      <c r="B662" s="261"/>
      <c r="C662" s="260"/>
      <c r="D662" s="260"/>
      <c r="E662" s="260"/>
      <c r="F662" s="262"/>
      <c r="G662" s="261"/>
      <c r="H662" s="261"/>
      <c r="I662" s="263"/>
      <c r="J662" s="263"/>
      <c r="K662" s="260"/>
      <c r="L662" s="260"/>
      <c r="M662" s="262"/>
      <c r="N662" s="260"/>
      <c r="O662" s="263"/>
      <c r="P662" s="260"/>
      <c r="Q662" s="260"/>
      <c r="R662" s="262"/>
      <c r="S662" s="263"/>
      <c r="T662" s="260"/>
      <c r="U662" s="260"/>
      <c r="V662" s="262"/>
      <c r="W662" s="263"/>
      <c r="X662" s="263"/>
      <c r="Y662" s="263"/>
      <c r="Z662" s="263"/>
      <c r="AA662" s="260"/>
      <c r="AB662" s="260"/>
      <c r="AC662" s="260"/>
    </row>
    <row r="663" spans="1:29" ht="13">
      <c r="A663" s="260"/>
      <c r="B663" s="261"/>
      <c r="C663" s="260"/>
      <c r="D663" s="260"/>
      <c r="E663" s="260"/>
      <c r="F663" s="262"/>
      <c r="G663" s="261"/>
      <c r="H663" s="261"/>
      <c r="I663" s="263"/>
      <c r="J663" s="263"/>
      <c r="K663" s="260"/>
      <c r="L663" s="260"/>
      <c r="M663" s="262"/>
      <c r="N663" s="260"/>
      <c r="O663" s="263"/>
      <c r="P663" s="260"/>
      <c r="Q663" s="260"/>
      <c r="R663" s="262"/>
      <c r="S663" s="263"/>
      <c r="T663" s="260"/>
      <c r="U663" s="260"/>
      <c r="V663" s="262"/>
      <c r="W663" s="263"/>
      <c r="X663" s="263"/>
      <c r="Y663" s="263"/>
      <c r="Z663" s="263"/>
      <c r="AA663" s="260"/>
      <c r="AB663" s="260"/>
      <c r="AC663" s="260"/>
    </row>
    <row r="664" spans="1:29" ht="13">
      <c r="A664" s="260"/>
      <c r="B664" s="261"/>
      <c r="C664" s="260"/>
      <c r="D664" s="260"/>
      <c r="E664" s="260"/>
      <c r="F664" s="262"/>
      <c r="G664" s="261"/>
      <c r="H664" s="261"/>
      <c r="I664" s="263"/>
      <c r="J664" s="263"/>
      <c r="K664" s="260"/>
      <c r="L664" s="260"/>
      <c r="M664" s="262"/>
      <c r="N664" s="260"/>
      <c r="O664" s="263"/>
      <c r="P664" s="260"/>
      <c r="Q664" s="260"/>
      <c r="R664" s="262"/>
      <c r="S664" s="263"/>
      <c r="T664" s="260"/>
      <c r="U664" s="260"/>
      <c r="V664" s="262"/>
      <c r="W664" s="263"/>
      <c r="X664" s="263"/>
      <c r="Y664" s="263"/>
      <c r="Z664" s="263"/>
      <c r="AA664" s="260"/>
      <c r="AB664" s="260"/>
      <c r="AC664" s="260"/>
    </row>
    <row r="665" spans="1:29" ht="13">
      <c r="A665" s="260"/>
      <c r="B665" s="261"/>
      <c r="C665" s="260"/>
      <c r="D665" s="260"/>
      <c r="E665" s="260"/>
      <c r="F665" s="262"/>
      <c r="G665" s="261"/>
      <c r="H665" s="261"/>
      <c r="I665" s="263"/>
      <c r="J665" s="263"/>
      <c r="K665" s="260"/>
      <c r="L665" s="260"/>
      <c r="M665" s="262"/>
      <c r="N665" s="260"/>
      <c r="O665" s="263"/>
      <c r="P665" s="260"/>
      <c r="Q665" s="260"/>
      <c r="R665" s="262"/>
      <c r="S665" s="263"/>
      <c r="T665" s="260"/>
      <c r="U665" s="260"/>
      <c r="V665" s="262"/>
      <c r="W665" s="263"/>
      <c r="X665" s="263"/>
      <c r="Y665" s="263"/>
      <c r="Z665" s="263"/>
      <c r="AA665" s="260"/>
      <c r="AB665" s="260"/>
      <c r="AC665" s="260"/>
    </row>
    <row r="666" spans="1:29" ht="13">
      <c r="A666" s="260"/>
      <c r="B666" s="261"/>
      <c r="C666" s="260"/>
      <c r="D666" s="260"/>
      <c r="E666" s="260"/>
      <c r="F666" s="262"/>
      <c r="G666" s="261"/>
      <c r="H666" s="261"/>
      <c r="I666" s="263"/>
      <c r="J666" s="263"/>
      <c r="K666" s="260"/>
      <c r="L666" s="260"/>
      <c r="M666" s="262"/>
      <c r="N666" s="260"/>
      <c r="O666" s="263"/>
      <c r="P666" s="260"/>
      <c r="Q666" s="260"/>
      <c r="R666" s="262"/>
      <c r="S666" s="263"/>
      <c r="T666" s="260"/>
      <c r="U666" s="260"/>
      <c r="V666" s="262"/>
      <c r="W666" s="263"/>
      <c r="X666" s="263"/>
      <c r="Y666" s="263"/>
      <c r="Z666" s="263"/>
      <c r="AA666" s="260"/>
      <c r="AB666" s="260"/>
      <c r="AC666" s="260"/>
    </row>
    <row r="667" spans="1:29" ht="13">
      <c r="A667" s="260"/>
      <c r="B667" s="261"/>
      <c r="C667" s="260"/>
      <c r="D667" s="260"/>
      <c r="E667" s="260"/>
      <c r="F667" s="262"/>
      <c r="G667" s="261"/>
      <c r="H667" s="261"/>
      <c r="I667" s="263"/>
      <c r="J667" s="263"/>
      <c r="K667" s="260"/>
      <c r="L667" s="260"/>
      <c r="M667" s="262"/>
      <c r="N667" s="260"/>
      <c r="O667" s="263"/>
      <c r="P667" s="260"/>
      <c r="Q667" s="260"/>
      <c r="R667" s="262"/>
      <c r="S667" s="263"/>
      <c r="T667" s="260"/>
      <c r="U667" s="260"/>
      <c r="V667" s="262"/>
      <c r="W667" s="263"/>
      <c r="X667" s="263"/>
      <c r="Y667" s="263"/>
      <c r="Z667" s="263"/>
      <c r="AA667" s="260"/>
      <c r="AB667" s="260"/>
      <c r="AC667" s="260"/>
    </row>
    <row r="668" spans="1:29" ht="13">
      <c r="A668" s="260"/>
      <c r="B668" s="261"/>
      <c r="C668" s="260"/>
      <c r="D668" s="260"/>
      <c r="E668" s="260"/>
      <c r="F668" s="262"/>
      <c r="G668" s="261"/>
      <c r="H668" s="261"/>
      <c r="I668" s="263"/>
      <c r="J668" s="263"/>
      <c r="K668" s="260"/>
      <c r="L668" s="260"/>
      <c r="M668" s="262"/>
      <c r="N668" s="260"/>
      <c r="O668" s="263"/>
      <c r="P668" s="260"/>
      <c r="Q668" s="260"/>
      <c r="R668" s="262"/>
      <c r="S668" s="263"/>
      <c r="T668" s="260"/>
      <c r="U668" s="260"/>
      <c r="V668" s="262"/>
      <c r="W668" s="263"/>
      <c r="X668" s="263"/>
      <c r="Y668" s="263"/>
      <c r="Z668" s="263"/>
      <c r="AA668" s="260"/>
      <c r="AB668" s="260"/>
      <c r="AC668" s="260"/>
    </row>
    <row r="669" spans="1:29" ht="13">
      <c r="A669" s="260"/>
      <c r="B669" s="261"/>
      <c r="C669" s="260"/>
      <c r="D669" s="260"/>
      <c r="E669" s="260"/>
      <c r="F669" s="262"/>
      <c r="G669" s="261"/>
      <c r="H669" s="261"/>
      <c r="I669" s="263"/>
      <c r="J669" s="263"/>
      <c r="K669" s="260"/>
      <c r="L669" s="260"/>
      <c r="M669" s="262"/>
      <c r="N669" s="260"/>
      <c r="O669" s="263"/>
      <c r="P669" s="260"/>
      <c r="Q669" s="260"/>
      <c r="R669" s="262"/>
      <c r="S669" s="263"/>
      <c r="T669" s="260"/>
      <c r="U669" s="260"/>
      <c r="V669" s="262"/>
      <c r="W669" s="263"/>
      <c r="X669" s="263"/>
      <c r="Y669" s="263"/>
      <c r="Z669" s="263"/>
      <c r="AA669" s="260"/>
      <c r="AB669" s="260"/>
      <c r="AC669" s="260"/>
    </row>
    <row r="670" spans="1:29" ht="13">
      <c r="A670" s="260"/>
      <c r="B670" s="261"/>
      <c r="C670" s="260"/>
      <c r="D670" s="260"/>
      <c r="E670" s="260"/>
      <c r="F670" s="262"/>
      <c r="G670" s="261"/>
      <c r="H670" s="261"/>
      <c r="I670" s="263"/>
      <c r="J670" s="263"/>
      <c r="K670" s="260"/>
      <c r="L670" s="260"/>
      <c r="M670" s="262"/>
      <c r="N670" s="260"/>
      <c r="O670" s="263"/>
      <c r="P670" s="260"/>
      <c r="Q670" s="260"/>
      <c r="R670" s="262"/>
      <c r="S670" s="263"/>
      <c r="T670" s="260"/>
      <c r="U670" s="260"/>
      <c r="V670" s="262"/>
      <c r="W670" s="263"/>
      <c r="X670" s="263"/>
      <c r="Y670" s="263"/>
      <c r="Z670" s="263"/>
      <c r="AA670" s="260"/>
      <c r="AB670" s="260"/>
      <c r="AC670" s="260"/>
    </row>
    <row r="671" spans="1:29" ht="13">
      <c r="A671" s="260"/>
      <c r="B671" s="261"/>
      <c r="C671" s="260"/>
      <c r="D671" s="260"/>
      <c r="E671" s="260"/>
      <c r="F671" s="262"/>
      <c r="G671" s="261"/>
      <c r="H671" s="261"/>
      <c r="I671" s="263"/>
      <c r="J671" s="263"/>
      <c r="K671" s="260"/>
      <c r="L671" s="260"/>
      <c r="M671" s="262"/>
      <c r="N671" s="260"/>
      <c r="O671" s="263"/>
      <c r="P671" s="260"/>
      <c r="Q671" s="260"/>
      <c r="R671" s="262"/>
      <c r="S671" s="263"/>
      <c r="T671" s="260"/>
      <c r="U671" s="260"/>
      <c r="V671" s="262"/>
      <c r="W671" s="263"/>
      <c r="X671" s="263"/>
      <c r="Y671" s="263"/>
      <c r="Z671" s="263"/>
      <c r="AA671" s="260"/>
      <c r="AB671" s="260"/>
      <c r="AC671" s="260"/>
    </row>
    <row r="672" spans="1:29" ht="13">
      <c r="A672" s="260"/>
      <c r="B672" s="261"/>
      <c r="C672" s="260"/>
      <c r="D672" s="260"/>
      <c r="E672" s="260"/>
      <c r="F672" s="262"/>
      <c r="G672" s="261"/>
      <c r="H672" s="261"/>
      <c r="I672" s="263"/>
      <c r="J672" s="263"/>
      <c r="K672" s="260"/>
      <c r="L672" s="260"/>
      <c r="M672" s="262"/>
      <c r="N672" s="260"/>
      <c r="O672" s="263"/>
      <c r="P672" s="260"/>
      <c r="Q672" s="260"/>
      <c r="R672" s="262"/>
      <c r="S672" s="263"/>
      <c r="T672" s="260"/>
      <c r="U672" s="260"/>
      <c r="V672" s="262"/>
      <c r="W672" s="263"/>
      <c r="X672" s="263"/>
      <c r="Y672" s="263"/>
      <c r="Z672" s="263"/>
      <c r="AA672" s="260"/>
      <c r="AB672" s="260"/>
      <c r="AC672" s="260"/>
    </row>
    <row r="673" spans="1:29" ht="13">
      <c r="A673" s="260"/>
      <c r="B673" s="261"/>
      <c r="C673" s="260"/>
      <c r="D673" s="260"/>
      <c r="E673" s="260"/>
      <c r="F673" s="262"/>
      <c r="G673" s="261"/>
      <c r="H673" s="261"/>
      <c r="I673" s="263"/>
      <c r="J673" s="263"/>
      <c r="K673" s="260"/>
      <c r="L673" s="260"/>
      <c r="M673" s="262"/>
      <c r="N673" s="260"/>
      <c r="O673" s="263"/>
      <c r="P673" s="260"/>
      <c r="Q673" s="260"/>
      <c r="R673" s="262"/>
      <c r="S673" s="263"/>
      <c r="T673" s="260"/>
      <c r="U673" s="260"/>
      <c r="V673" s="262"/>
      <c r="W673" s="263"/>
      <c r="X673" s="263"/>
      <c r="Y673" s="263"/>
      <c r="Z673" s="263"/>
      <c r="AA673" s="260"/>
      <c r="AB673" s="260"/>
      <c r="AC673" s="260"/>
    </row>
    <row r="674" spans="1:29" ht="13">
      <c r="B674" s="45"/>
      <c r="F674" s="53"/>
      <c r="G674" s="45"/>
      <c r="H674" s="45"/>
      <c r="I674" s="54"/>
      <c r="J674" s="54"/>
      <c r="M674" s="53"/>
      <c r="O674" s="54"/>
      <c r="R674" s="53"/>
      <c r="S674" s="54"/>
      <c r="V674" s="53"/>
      <c r="W674" s="54"/>
      <c r="X674" s="54"/>
      <c r="Y674" s="54"/>
      <c r="Z674" s="57"/>
    </row>
    <row r="675" spans="1:29" ht="13">
      <c r="B675" s="45"/>
      <c r="F675" s="53"/>
      <c r="G675" s="45"/>
      <c r="H675" s="45"/>
      <c r="I675" s="54"/>
      <c r="J675" s="54"/>
      <c r="M675" s="53"/>
      <c r="O675" s="54"/>
      <c r="R675" s="53"/>
      <c r="S675" s="54"/>
      <c r="V675" s="53"/>
      <c r="W675" s="54"/>
      <c r="X675" s="54"/>
      <c r="Y675" s="54"/>
      <c r="Z675" s="57"/>
    </row>
    <row r="676" spans="1:29" ht="13">
      <c r="B676" s="45"/>
      <c r="F676" s="53"/>
      <c r="G676" s="45"/>
      <c r="H676" s="45"/>
      <c r="I676" s="54"/>
      <c r="J676" s="54"/>
      <c r="M676" s="53"/>
      <c r="O676" s="54"/>
      <c r="R676" s="53"/>
      <c r="S676" s="54"/>
      <c r="V676" s="53"/>
      <c r="W676" s="54"/>
      <c r="X676" s="54"/>
      <c r="Y676" s="54"/>
      <c r="Z676" s="57"/>
    </row>
    <row r="677" spans="1:29" ht="13">
      <c r="B677" s="45"/>
      <c r="F677" s="53"/>
      <c r="G677" s="45"/>
      <c r="H677" s="45"/>
      <c r="I677" s="54"/>
      <c r="J677" s="54"/>
      <c r="M677" s="53"/>
      <c r="O677" s="54"/>
      <c r="R677" s="53"/>
      <c r="S677" s="54"/>
      <c r="V677" s="53"/>
      <c r="W677" s="54"/>
      <c r="X677" s="54"/>
      <c r="Y677" s="54"/>
      <c r="Z677" s="57"/>
    </row>
    <row r="678" spans="1:29" ht="13">
      <c r="B678" s="45"/>
      <c r="F678" s="53"/>
      <c r="G678" s="45"/>
      <c r="H678" s="45"/>
      <c r="I678" s="54"/>
      <c r="J678" s="54"/>
      <c r="M678" s="53"/>
      <c r="O678" s="54"/>
      <c r="R678" s="53"/>
      <c r="S678" s="54"/>
      <c r="V678" s="53"/>
      <c r="W678" s="54"/>
      <c r="X678" s="54"/>
      <c r="Y678" s="54"/>
      <c r="Z678" s="57"/>
    </row>
    <row r="679" spans="1:29" ht="13">
      <c r="B679" s="45"/>
      <c r="F679" s="53"/>
      <c r="G679" s="45"/>
      <c r="H679" s="45"/>
      <c r="I679" s="54"/>
      <c r="J679" s="54"/>
      <c r="M679" s="53"/>
      <c r="O679" s="54"/>
      <c r="R679" s="53"/>
      <c r="S679" s="54"/>
      <c r="V679" s="53"/>
      <c r="W679" s="54"/>
      <c r="X679" s="54"/>
      <c r="Y679" s="54"/>
      <c r="Z679" s="57"/>
    </row>
    <row r="680" spans="1:29" ht="13">
      <c r="B680" s="45"/>
      <c r="F680" s="53"/>
      <c r="G680" s="45"/>
      <c r="H680" s="45"/>
      <c r="I680" s="54"/>
      <c r="J680" s="54"/>
      <c r="M680" s="53"/>
      <c r="O680" s="54"/>
      <c r="R680" s="53"/>
      <c r="S680" s="54"/>
      <c r="V680" s="53"/>
      <c r="W680" s="54"/>
      <c r="X680" s="54"/>
      <c r="Y680" s="54"/>
      <c r="Z680" s="57"/>
    </row>
    <row r="681" spans="1:29" ht="13">
      <c r="B681" s="45"/>
      <c r="F681" s="53"/>
      <c r="G681" s="45"/>
      <c r="H681" s="45"/>
      <c r="I681" s="54"/>
      <c r="J681" s="54"/>
      <c r="M681" s="53"/>
      <c r="O681" s="54"/>
      <c r="R681" s="53"/>
      <c r="S681" s="54"/>
      <c r="V681" s="53"/>
      <c r="W681" s="54"/>
      <c r="X681" s="54"/>
      <c r="Y681" s="54"/>
      <c r="Z681" s="57"/>
    </row>
    <row r="682" spans="1:29" ht="13">
      <c r="B682" s="45"/>
      <c r="F682" s="53"/>
      <c r="G682" s="45"/>
      <c r="H682" s="45"/>
      <c r="I682" s="54"/>
      <c r="J682" s="54"/>
      <c r="M682" s="53"/>
      <c r="O682" s="54"/>
      <c r="R682" s="53"/>
      <c r="S682" s="54"/>
      <c r="V682" s="53"/>
      <c r="W682" s="54"/>
      <c r="X682" s="54"/>
      <c r="Y682" s="54"/>
      <c r="Z682" s="57"/>
    </row>
    <row r="683" spans="1:29" ht="13">
      <c r="B683" s="45"/>
      <c r="F683" s="53"/>
      <c r="G683" s="45"/>
      <c r="H683" s="45"/>
      <c r="I683" s="54"/>
      <c r="J683" s="54"/>
      <c r="M683" s="53"/>
      <c r="O683" s="54"/>
      <c r="R683" s="53"/>
      <c r="S683" s="54"/>
      <c r="V683" s="53"/>
      <c r="W683" s="54"/>
      <c r="X683" s="54"/>
      <c r="Y683" s="54"/>
      <c r="Z683" s="57"/>
    </row>
    <row r="684" spans="1:29" ht="13">
      <c r="B684" s="45"/>
      <c r="F684" s="53"/>
      <c r="G684" s="45"/>
      <c r="H684" s="45"/>
      <c r="I684" s="54"/>
      <c r="J684" s="54"/>
      <c r="M684" s="53"/>
      <c r="O684" s="54"/>
      <c r="R684" s="53"/>
      <c r="S684" s="54"/>
      <c r="V684" s="53"/>
      <c r="W684" s="54"/>
      <c r="X684" s="54"/>
      <c r="Y684" s="54"/>
      <c r="Z684" s="57"/>
    </row>
    <row r="685" spans="1:29" ht="13">
      <c r="B685" s="45"/>
      <c r="F685" s="53"/>
      <c r="G685" s="45"/>
      <c r="H685" s="45"/>
      <c r="I685" s="54"/>
      <c r="J685" s="54"/>
      <c r="M685" s="53"/>
      <c r="O685" s="54"/>
      <c r="R685" s="53"/>
      <c r="S685" s="54"/>
      <c r="V685" s="53"/>
      <c r="W685" s="54"/>
      <c r="X685" s="54"/>
      <c r="Y685" s="54"/>
      <c r="Z685" s="57"/>
    </row>
    <row r="686" spans="1:29" ht="13">
      <c r="B686" s="45"/>
      <c r="F686" s="53"/>
      <c r="G686" s="45"/>
      <c r="H686" s="45"/>
      <c r="I686" s="54"/>
      <c r="J686" s="54"/>
      <c r="M686" s="53"/>
      <c r="O686" s="54"/>
      <c r="R686" s="53"/>
      <c r="S686" s="54"/>
      <c r="V686" s="53"/>
      <c r="W686" s="54"/>
      <c r="X686" s="54"/>
      <c r="Y686" s="54"/>
      <c r="Z686" s="57"/>
    </row>
    <row r="687" spans="1:29" ht="13">
      <c r="B687" s="45"/>
      <c r="F687" s="53"/>
      <c r="G687" s="45"/>
      <c r="H687" s="45"/>
      <c r="I687" s="54"/>
      <c r="J687" s="54"/>
      <c r="M687" s="53"/>
      <c r="O687" s="54"/>
      <c r="R687" s="53"/>
      <c r="S687" s="54"/>
      <c r="V687" s="53"/>
      <c r="W687" s="54"/>
      <c r="X687" s="54"/>
      <c r="Y687" s="54"/>
      <c r="Z687" s="57"/>
    </row>
    <row r="688" spans="1:29" ht="13">
      <c r="B688" s="45"/>
      <c r="F688" s="53"/>
      <c r="G688" s="45"/>
      <c r="H688" s="45"/>
      <c r="I688" s="54"/>
      <c r="J688" s="54"/>
      <c r="M688" s="53"/>
      <c r="O688" s="54"/>
      <c r="R688" s="53"/>
      <c r="S688" s="54"/>
      <c r="V688" s="53"/>
      <c r="W688" s="54"/>
      <c r="X688" s="54"/>
      <c r="Y688" s="54"/>
      <c r="Z688" s="57"/>
    </row>
    <row r="689" spans="2:26" ht="13">
      <c r="B689" s="45"/>
      <c r="F689" s="53"/>
      <c r="G689" s="45"/>
      <c r="H689" s="45"/>
      <c r="I689" s="54"/>
      <c r="J689" s="54"/>
      <c r="M689" s="53"/>
      <c r="O689" s="54"/>
      <c r="R689" s="53"/>
      <c r="S689" s="54"/>
      <c r="V689" s="53"/>
      <c r="W689" s="54"/>
      <c r="X689" s="54"/>
      <c r="Y689" s="54"/>
      <c r="Z689" s="57"/>
    </row>
    <row r="690" spans="2:26" ht="13">
      <c r="B690" s="45"/>
      <c r="F690" s="53"/>
      <c r="G690" s="45"/>
      <c r="H690" s="45"/>
      <c r="I690" s="54"/>
      <c r="J690" s="54"/>
      <c r="M690" s="53"/>
      <c r="O690" s="54"/>
      <c r="R690" s="53"/>
      <c r="S690" s="54"/>
      <c r="V690" s="53"/>
      <c r="W690" s="54"/>
      <c r="X690" s="54"/>
      <c r="Y690" s="54"/>
      <c r="Z690" s="57"/>
    </row>
    <row r="691" spans="2:26" ht="13">
      <c r="B691" s="45"/>
      <c r="F691" s="53"/>
      <c r="G691" s="45"/>
      <c r="H691" s="45"/>
      <c r="I691" s="54"/>
      <c r="J691" s="54"/>
      <c r="M691" s="53"/>
      <c r="O691" s="54"/>
      <c r="R691" s="53"/>
      <c r="S691" s="54"/>
      <c r="V691" s="53"/>
      <c r="W691" s="54"/>
      <c r="X691" s="54"/>
      <c r="Y691" s="54"/>
      <c r="Z691" s="57"/>
    </row>
    <row r="692" spans="2:26" ht="13">
      <c r="B692" s="45"/>
      <c r="F692" s="53"/>
      <c r="G692" s="45"/>
      <c r="H692" s="45"/>
      <c r="I692" s="54"/>
      <c r="J692" s="54"/>
      <c r="M692" s="53"/>
      <c r="O692" s="54"/>
      <c r="R692" s="53"/>
      <c r="S692" s="54"/>
      <c r="V692" s="53"/>
      <c r="W692" s="54"/>
      <c r="X692" s="54"/>
      <c r="Y692" s="54"/>
      <c r="Z692" s="57"/>
    </row>
    <row r="693" spans="2:26" ht="13">
      <c r="B693" s="45"/>
      <c r="F693" s="53"/>
      <c r="G693" s="45"/>
      <c r="H693" s="45"/>
      <c r="I693" s="54"/>
      <c r="J693" s="54"/>
      <c r="M693" s="53"/>
      <c r="O693" s="54"/>
      <c r="R693" s="53"/>
      <c r="S693" s="54"/>
      <c r="V693" s="53"/>
      <c r="W693" s="54"/>
      <c r="X693" s="54"/>
      <c r="Y693" s="54"/>
      <c r="Z693" s="57"/>
    </row>
    <row r="694" spans="2:26" ht="13">
      <c r="B694" s="45"/>
      <c r="F694" s="53"/>
      <c r="G694" s="45"/>
      <c r="H694" s="45"/>
      <c r="I694" s="54"/>
      <c r="J694" s="54"/>
      <c r="M694" s="53"/>
      <c r="O694" s="54"/>
      <c r="R694" s="53"/>
      <c r="S694" s="54"/>
      <c r="V694" s="53"/>
      <c r="W694" s="54"/>
      <c r="X694" s="54"/>
      <c r="Y694" s="54"/>
      <c r="Z694" s="57"/>
    </row>
    <row r="695" spans="2:26" ht="13">
      <c r="B695" s="45"/>
      <c r="F695" s="53"/>
      <c r="G695" s="45"/>
      <c r="H695" s="45"/>
      <c r="I695" s="54"/>
      <c r="J695" s="54"/>
      <c r="M695" s="53"/>
      <c r="O695" s="54"/>
      <c r="R695" s="53"/>
      <c r="S695" s="54"/>
      <c r="V695" s="53"/>
      <c r="W695" s="54"/>
      <c r="X695" s="54"/>
      <c r="Y695" s="54"/>
      <c r="Z695" s="57"/>
    </row>
    <row r="696" spans="2:26" ht="13">
      <c r="B696" s="45"/>
      <c r="F696" s="53"/>
      <c r="G696" s="45"/>
      <c r="H696" s="45"/>
      <c r="I696" s="54"/>
      <c r="J696" s="54"/>
      <c r="M696" s="53"/>
      <c r="O696" s="54"/>
      <c r="R696" s="53"/>
      <c r="S696" s="54"/>
      <c r="V696" s="53"/>
      <c r="W696" s="54"/>
      <c r="X696" s="54"/>
      <c r="Y696" s="54"/>
      <c r="Z696" s="57"/>
    </row>
    <row r="697" spans="2:26" ht="13">
      <c r="B697" s="45"/>
      <c r="F697" s="53"/>
      <c r="G697" s="45"/>
      <c r="H697" s="45"/>
      <c r="I697" s="54"/>
      <c r="J697" s="54"/>
      <c r="M697" s="53"/>
      <c r="O697" s="54"/>
      <c r="R697" s="53"/>
      <c r="S697" s="54"/>
      <c r="V697" s="53"/>
      <c r="W697" s="54"/>
      <c r="X697" s="54"/>
      <c r="Y697" s="54"/>
      <c r="Z697" s="57"/>
    </row>
    <row r="698" spans="2:26" ht="13">
      <c r="B698" s="45"/>
      <c r="F698" s="53"/>
      <c r="G698" s="45"/>
      <c r="H698" s="45"/>
      <c r="I698" s="54"/>
      <c r="J698" s="54"/>
      <c r="M698" s="53"/>
      <c r="O698" s="54"/>
      <c r="R698" s="53"/>
      <c r="S698" s="54"/>
      <c r="V698" s="53"/>
      <c r="W698" s="54"/>
      <c r="X698" s="54"/>
      <c r="Y698" s="54"/>
      <c r="Z698" s="57"/>
    </row>
    <row r="699" spans="2:26" ht="13">
      <c r="B699" s="45"/>
      <c r="F699" s="53"/>
      <c r="G699" s="45"/>
      <c r="H699" s="45"/>
      <c r="I699" s="54"/>
      <c r="J699" s="54"/>
      <c r="M699" s="53"/>
      <c r="O699" s="54"/>
      <c r="R699" s="53"/>
      <c r="S699" s="54"/>
      <c r="V699" s="53"/>
      <c r="W699" s="54"/>
      <c r="X699" s="54"/>
      <c r="Y699" s="54"/>
      <c r="Z699" s="57"/>
    </row>
    <row r="700" spans="2:26" ht="13">
      <c r="B700" s="45"/>
      <c r="F700" s="53"/>
      <c r="G700" s="45"/>
      <c r="H700" s="45"/>
      <c r="I700" s="54"/>
      <c r="J700" s="54"/>
      <c r="M700" s="53"/>
      <c r="O700" s="54"/>
      <c r="R700" s="53"/>
      <c r="S700" s="54"/>
      <c r="V700" s="53"/>
      <c r="W700" s="54"/>
      <c r="X700" s="54"/>
      <c r="Y700" s="54"/>
      <c r="Z700" s="57"/>
    </row>
    <row r="701" spans="2:26" ht="13">
      <c r="B701" s="45"/>
      <c r="F701" s="53"/>
      <c r="G701" s="45"/>
      <c r="H701" s="45"/>
      <c r="I701" s="54"/>
      <c r="J701" s="54"/>
      <c r="M701" s="53"/>
      <c r="O701" s="54"/>
      <c r="R701" s="53"/>
      <c r="S701" s="54"/>
      <c r="V701" s="53"/>
      <c r="W701" s="54"/>
      <c r="X701" s="54"/>
      <c r="Y701" s="54"/>
      <c r="Z701" s="57"/>
    </row>
    <row r="702" spans="2:26" ht="13">
      <c r="B702" s="45"/>
      <c r="F702" s="53"/>
      <c r="G702" s="45"/>
      <c r="H702" s="45"/>
      <c r="I702" s="54"/>
      <c r="J702" s="54"/>
      <c r="M702" s="53"/>
      <c r="O702" s="54"/>
      <c r="R702" s="53"/>
      <c r="S702" s="54"/>
      <c r="V702" s="53"/>
      <c r="W702" s="54"/>
      <c r="X702" s="54"/>
      <c r="Y702" s="54"/>
      <c r="Z702" s="57"/>
    </row>
    <row r="703" spans="2:26" ht="13">
      <c r="B703" s="45"/>
      <c r="F703" s="53"/>
      <c r="G703" s="45"/>
      <c r="H703" s="45"/>
      <c r="I703" s="54"/>
      <c r="J703" s="54"/>
      <c r="M703" s="53"/>
      <c r="O703" s="54"/>
      <c r="R703" s="53"/>
      <c r="S703" s="54"/>
      <c r="V703" s="53"/>
      <c r="W703" s="54"/>
      <c r="X703" s="54"/>
      <c r="Y703" s="54"/>
      <c r="Z703" s="57"/>
    </row>
    <row r="704" spans="2:26" ht="13">
      <c r="B704" s="45"/>
      <c r="F704" s="53"/>
      <c r="G704" s="45"/>
      <c r="H704" s="45"/>
      <c r="I704" s="54"/>
      <c r="J704" s="54"/>
      <c r="M704" s="53"/>
      <c r="O704" s="54"/>
      <c r="R704" s="53"/>
      <c r="S704" s="54"/>
      <c r="V704" s="53"/>
      <c r="W704" s="54"/>
      <c r="X704" s="54"/>
      <c r="Y704" s="54"/>
      <c r="Z704" s="57"/>
    </row>
    <row r="705" spans="2:26" ht="13">
      <c r="B705" s="45"/>
      <c r="F705" s="53"/>
      <c r="G705" s="45"/>
      <c r="H705" s="45"/>
      <c r="I705" s="54"/>
      <c r="J705" s="54"/>
      <c r="M705" s="53"/>
      <c r="O705" s="54"/>
      <c r="R705" s="53"/>
      <c r="S705" s="54"/>
      <c r="V705" s="53"/>
      <c r="W705" s="54"/>
      <c r="X705" s="54"/>
      <c r="Y705" s="54"/>
      <c r="Z705" s="57"/>
    </row>
    <row r="706" spans="2:26" ht="13">
      <c r="B706" s="45"/>
      <c r="F706" s="53"/>
      <c r="G706" s="45"/>
      <c r="H706" s="45"/>
      <c r="I706" s="54"/>
      <c r="J706" s="54"/>
      <c r="M706" s="53"/>
      <c r="O706" s="54"/>
      <c r="R706" s="53"/>
      <c r="S706" s="54"/>
      <c r="V706" s="53"/>
      <c r="W706" s="54"/>
      <c r="X706" s="54"/>
      <c r="Y706" s="54"/>
      <c r="Z706" s="57"/>
    </row>
    <row r="707" spans="2:26" ht="13">
      <c r="B707" s="45"/>
      <c r="F707" s="53"/>
      <c r="G707" s="45"/>
      <c r="H707" s="45"/>
      <c r="I707" s="54"/>
      <c r="J707" s="54"/>
      <c r="M707" s="53"/>
      <c r="O707" s="54"/>
      <c r="R707" s="53"/>
      <c r="S707" s="54"/>
      <c r="V707" s="53"/>
      <c r="W707" s="54"/>
      <c r="X707" s="54"/>
      <c r="Y707" s="54"/>
      <c r="Z707" s="57"/>
    </row>
    <row r="708" spans="2:26" ht="13">
      <c r="B708" s="45"/>
      <c r="F708" s="53"/>
      <c r="G708" s="45"/>
      <c r="H708" s="45"/>
      <c r="I708" s="54"/>
      <c r="J708" s="54"/>
      <c r="M708" s="53"/>
      <c r="O708" s="54"/>
      <c r="R708" s="53"/>
      <c r="S708" s="54"/>
      <c r="V708" s="53"/>
      <c r="W708" s="54"/>
      <c r="X708" s="54"/>
      <c r="Y708" s="54"/>
      <c r="Z708" s="57"/>
    </row>
    <row r="709" spans="2:26" ht="13">
      <c r="B709" s="45"/>
      <c r="F709" s="53"/>
      <c r="G709" s="45"/>
      <c r="H709" s="45"/>
      <c r="I709" s="54"/>
      <c r="J709" s="54"/>
      <c r="M709" s="53"/>
      <c r="O709" s="54"/>
      <c r="R709" s="53"/>
      <c r="S709" s="54"/>
      <c r="V709" s="53"/>
      <c r="W709" s="54"/>
      <c r="X709" s="54"/>
      <c r="Y709" s="54"/>
      <c r="Z709" s="57"/>
    </row>
    <row r="710" spans="2:26" ht="13">
      <c r="B710" s="45"/>
      <c r="F710" s="53"/>
      <c r="G710" s="45"/>
      <c r="H710" s="45"/>
      <c r="I710" s="54"/>
      <c r="J710" s="54"/>
      <c r="M710" s="53"/>
      <c r="O710" s="54"/>
      <c r="R710" s="53"/>
      <c r="S710" s="54"/>
      <c r="V710" s="53"/>
      <c r="W710" s="54"/>
      <c r="X710" s="54"/>
      <c r="Y710" s="54"/>
      <c r="Z710" s="57"/>
    </row>
    <row r="711" spans="2:26" ht="13">
      <c r="B711" s="45"/>
      <c r="F711" s="53"/>
      <c r="G711" s="45"/>
      <c r="H711" s="45"/>
      <c r="I711" s="54"/>
      <c r="J711" s="54"/>
      <c r="M711" s="53"/>
      <c r="O711" s="54"/>
      <c r="R711" s="53"/>
      <c r="S711" s="54"/>
      <c r="V711" s="53"/>
      <c r="W711" s="54"/>
      <c r="X711" s="54"/>
      <c r="Y711" s="54"/>
      <c r="Z711" s="57"/>
    </row>
    <row r="712" spans="2:26" ht="13">
      <c r="B712" s="45"/>
      <c r="F712" s="53"/>
      <c r="G712" s="45"/>
      <c r="H712" s="45"/>
      <c r="I712" s="54"/>
      <c r="J712" s="54"/>
      <c r="M712" s="53"/>
      <c r="O712" s="54"/>
      <c r="R712" s="53"/>
      <c r="S712" s="54"/>
      <c r="V712" s="53"/>
      <c r="W712" s="54"/>
      <c r="X712" s="54"/>
      <c r="Y712" s="54"/>
      <c r="Z712" s="57"/>
    </row>
    <row r="713" spans="2:26" ht="13">
      <c r="B713" s="45"/>
      <c r="F713" s="53"/>
      <c r="G713" s="45"/>
      <c r="H713" s="45"/>
      <c r="I713" s="54"/>
      <c r="J713" s="54"/>
      <c r="M713" s="53"/>
      <c r="O713" s="54"/>
      <c r="R713" s="53"/>
      <c r="S713" s="54"/>
      <c r="V713" s="53"/>
      <c r="W713" s="54"/>
      <c r="X713" s="54"/>
      <c r="Y713" s="54"/>
      <c r="Z713" s="57"/>
    </row>
    <row r="714" spans="2:26" ht="13">
      <c r="B714" s="45"/>
      <c r="F714" s="53"/>
      <c r="G714" s="45"/>
      <c r="H714" s="45"/>
      <c r="I714" s="54"/>
      <c r="J714" s="54"/>
      <c r="M714" s="53"/>
      <c r="O714" s="54"/>
      <c r="R714" s="53"/>
      <c r="S714" s="54"/>
      <c r="V714" s="53"/>
      <c r="W714" s="54"/>
      <c r="X714" s="54"/>
      <c r="Y714" s="54"/>
      <c r="Z714" s="57"/>
    </row>
    <row r="715" spans="2:26" ht="13">
      <c r="B715" s="45"/>
      <c r="F715" s="53"/>
      <c r="G715" s="45"/>
      <c r="H715" s="45"/>
      <c r="I715" s="54"/>
      <c r="J715" s="54"/>
      <c r="M715" s="53"/>
      <c r="O715" s="54"/>
      <c r="R715" s="53"/>
      <c r="S715" s="54"/>
      <c r="V715" s="53"/>
      <c r="W715" s="54"/>
      <c r="X715" s="54"/>
      <c r="Y715" s="54"/>
      <c r="Z715" s="57"/>
    </row>
    <row r="716" spans="2:26" ht="13">
      <c r="B716" s="45"/>
      <c r="F716" s="53"/>
      <c r="G716" s="45"/>
      <c r="H716" s="45"/>
      <c r="I716" s="54"/>
      <c r="J716" s="54"/>
      <c r="M716" s="53"/>
      <c r="O716" s="54"/>
      <c r="R716" s="53"/>
      <c r="S716" s="54"/>
      <c r="V716" s="53"/>
      <c r="W716" s="54"/>
      <c r="X716" s="54"/>
      <c r="Y716" s="54"/>
      <c r="Z716" s="57"/>
    </row>
    <row r="717" spans="2:26" ht="13">
      <c r="B717" s="45"/>
      <c r="F717" s="53"/>
      <c r="G717" s="45"/>
      <c r="H717" s="45"/>
      <c r="I717" s="54"/>
      <c r="J717" s="54"/>
      <c r="M717" s="53"/>
      <c r="O717" s="54"/>
      <c r="R717" s="53"/>
      <c r="S717" s="54"/>
      <c r="V717" s="53"/>
      <c r="W717" s="54"/>
      <c r="X717" s="54"/>
      <c r="Y717" s="54"/>
      <c r="Z717" s="57"/>
    </row>
    <row r="718" spans="2:26" ht="13">
      <c r="B718" s="45"/>
      <c r="F718" s="53"/>
      <c r="G718" s="45"/>
      <c r="H718" s="45"/>
      <c r="I718" s="54"/>
      <c r="J718" s="54"/>
      <c r="M718" s="53"/>
      <c r="O718" s="54"/>
      <c r="R718" s="53"/>
      <c r="S718" s="54"/>
      <c r="V718" s="53"/>
      <c r="W718" s="54"/>
      <c r="X718" s="54"/>
      <c r="Y718" s="54"/>
      <c r="Z718" s="57"/>
    </row>
    <row r="719" spans="2:26" ht="13">
      <c r="B719" s="45"/>
      <c r="F719" s="53"/>
      <c r="G719" s="45"/>
      <c r="H719" s="45"/>
      <c r="I719" s="54"/>
      <c r="J719" s="54"/>
      <c r="M719" s="53"/>
      <c r="O719" s="54"/>
      <c r="R719" s="53"/>
      <c r="S719" s="54"/>
      <c r="V719" s="53"/>
      <c r="W719" s="54"/>
      <c r="X719" s="54"/>
      <c r="Y719" s="54"/>
      <c r="Z719" s="57"/>
    </row>
    <row r="720" spans="2:26" ht="13">
      <c r="B720" s="45"/>
      <c r="F720" s="53"/>
      <c r="G720" s="45"/>
      <c r="H720" s="45"/>
      <c r="I720" s="54"/>
      <c r="J720" s="54"/>
      <c r="M720" s="53"/>
      <c r="O720" s="54"/>
      <c r="R720" s="53"/>
      <c r="S720" s="54"/>
      <c r="V720" s="53"/>
      <c r="W720" s="54"/>
      <c r="X720" s="54"/>
      <c r="Y720" s="54"/>
      <c r="Z720" s="57"/>
    </row>
    <row r="721" spans="2:26" ht="13">
      <c r="B721" s="45"/>
      <c r="F721" s="53"/>
      <c r="G721" s="45"/>
      <c r="H721" s="45"/>
      <c r="I721" s="54"/>
      <c r="J721" s="54"/>
      <c r="M721" s="53"/>
      <c r="O721" s="54"/>
      <c r="R721" s="53"/>
      <c r="S721" s="54"/>
      <c r="V721" s="53"/>
      <c r="W721" s="54"/>
      <c r="X721" s="54"/>
      <c r="Y721" s="54"/>
      <c r="Z721" s="57"/>
    </row>
    <row r="722" spans="2:26" ht="13">
      <c r="B722" s="45"/>
      <c r="F722" s="53"/>
      <c r="G722" s="45"/>
      <c r="H722" s="45"/>
      <c r="I722" s="54"/>
      <c r="J722" s="54"/>
      <c r="M722" s="53"/>
      <c r="O722" s="54"/>
      <c r="R722" s="53"/>
      <c r="S722" s="54"/>
      <c r="V722" s="53"/>
      <c r="W722" s="54"/>
      <c r="X722" s="54"/>
      <c r="Y722" s="54"/>
      <c r="Z722" s="57"/>
    </row>
    <row r="723" spans="2:26" ht="13">
      <c r="B723" s="45"/>
      <c r="F723" s="53"/>
      <c r="G723" s="45"/>
      <c r="H723" s="45"/>
      <c r="I723" s="54"/>
      <c r="J723" s="54"/>
      <c r="M723" s="53"/>
      <c r="O723" s="54"/>
      <c r="R723" s="53"/>
      <c r="S723" s="54"/>
      <c r="V723" s="53"/>
      <c r="W723" s="54"/>
      <c r="X723" s="54"/>
      <c r="Y723" s="54"/>
      <c r="Z723" s="57"/>
    </row>
    <row r="724" spans="2:26" ht="13">
      <c r="B724" s="45"/>
      <c r="F724" s="53"/>
      <c r="G724" s="45"/>
      <c r="H724" s="45"/>
      <c r="I724" s="54"/>
      <c r="J724" s="54"/>
      <c r="M724" s="53"/>
      <c r="O724" s="54"/>
      <c r="R724" s="53"/>
      <c r="S724" s="54"/>
      <c r="V724" s="53"/>
      <c r="W724" s="54"/>
      <c r="X724" s="54"/>
      <c r="Y724" s="54"/>
      <c r="Z724" s="57"/>
    </row>
    <row r="725" spans="2:26" ht="13">
      <c r="B725" s="45"/>
      <c r="F725" s="53"/>
      <c r="G725" s="45"/>
      <c r="H725" s="45"/>
      <c r="I725" s="54"/>
      <c r="J725" s="54"/>
      <c r="M725" s="53"/>
      <c r="O725" s="54"/>
      <c r="R725" s="53"/>
      <c r="S725" s="54"/>
      <c r="V725" s="53"/>
      <c r="W725" s="54"/>
      <c r="X725" s="54"/>
      <c r="Y725" s="54"/>
      <c r="Z725" s="57"/>
    </row>
    <row r="726" spans="2:26" ht="13">
      <c r="B726" s="45"/>
      <c r="F726" s="53"/>
      <c r="G726" s="45"/>
      <c r="H726" s="45"/>
      <c r="I726" s="54"/>
      <c r="J726" s="54"/>
      <c r="M726" s="53"/>
      <c r="O726" s="54"/>
      <c r="R726" s="53"/>
      <c r="S726" s="54"/>
      <c r="V726" s="53"/>
      <c r="W726" s="54"/>
      <c r="X726" s="54"/>
      <c r="Y726" s="54"/>
      <c r="Z726" s="57"/>
    </row>
    <row r="727" spans="2:26" ht="13">
      <c r="B727" s="45"/>
      <c r="F727" s="53"/>
      <c r="G727" s="45"/>
      <c r="H727" s="45"/>
      <c r="I727" s="54"/>
      <c r="J727" s="54"/>
      <c r="M727" s="53"/>
      <c r="O727" s="54"/>
      <c r="R727" s="53"/>
      <c r="S727" s="54"/>
      <c r="V727" s="53"/>
      <c r="W727" s="54"/>
      <c r="X727" s="54"/>
      <c r="Y727" s="54"/>
      <c r="Z727" s="57"/>
    </row>
    <row r="728" spans="2:26" ht="13">
      <c r="B728" s="45"/>
      <c r="F728" s="53"/>
      <c r="G728" s="45"/>
      <c r="H728" s="45"/>
      <c r="I728" s="54"/>
      <c r="J728" s="54"/>
      <c r="M728" s="53"/>
      <c r="O728" s="54"/>
      <c r="R728" s="53"/>
      <c r="S728" s="54"/>
      <c r="V728" s="53"/>
      <c r="W728" s="54"/>
      <c r="X728" s="54"/>
      <c r="Y728" s="54"/>
      <c r="Z728" s="57"/>
    </row>
    <row r="729" spans="2:26" ht="13">
      <c r="B729" s="45"/>
      <c r="F729" s="53"/>
      <c r="G729" s="45"/>
      <c r="H729" s="45"/>
      <c r="I729" s="54"/>
      <c r="J729" s="54"/>
      <c r="M729" s="53"/>
      <c r="O729" s="54"/>
      <c r="R729" s="53"/>
      <c r="S729" s="54"/>
      <c r="V729" s="53"/>
      <c r="W729" s="54"/>
      <c r="X729" s="54"/>
      <c r="Y729" s="54"/>
      <c r="Z729" s="57"/>
    </row>
    <row r="730" spans="2:26" ht="13">
      <c r="B730" s="45"/>
      <c r="F730" s="53"/>
      <c r="G730" s="45"/>
      <c r="H730" s="45"/>
      <c r="I730" s="54"/>
      <c r="J730" s="54"/>
      <c r="M730" s="53"/>
      <c r="O730" s="54"/>
      <c r="R730" s="53"/>
      <c r="S730" s="54"/>
      <c r="V730" s="53"/>
      <c r="W730" s="54"/>
      <c r="X730" s="54"/>
      <c r="Y730" s="54"/>
      <c r="Z730" s="57"/>
    </row>
    <row r="731" spans="2:26" ht="13">
      <c r="B731" s="45"/>
      <c r="F731" s="53"/>
      <c r="G731" s="45"/>
      <c r="H731" s="45"/>
      <c r="I731" s="54"/>
      <c r="J731" s="54"/>
      <c r="M731" s="53"/>
      <c r="O731" s="54"/>
      <c r="R731" s="53"/>
      <c r="S731" s="54"/>
      <c r="V731" s="53"/>
      <c r="W731" s="54"/>
      <c r="X731" s="54"/>
      <c r="Y731" s="54"/>
      <c r="Z731" s="57"/>
    </row>
    <row r="732" spans="2:26" ht="13">
      <c r="B732" s="45"/>
      <c r="F732" s="53"/>
      <c r="G732" s="45"/>
      <c r="H732" s="45"/>
      <c r="I732" s="54"/>
      <c r="J732" s="54"/>
      <c r="M732" s="53"/>
      <c r="O732" s="54"/>
      <c r="R732" s="53"/>
      <c r="S732" s="54"/>
      <c r="V732" s="53"/>
      <c r="W732" s="54"/>
      <c r="X732" s="54"/>
      <c r="Y732" s="54"/>
      <c r="Z732" s="57"/>
    </row>
    <row r="733" spans="2:26" ht="13">
      <c r="B733" s="45"/>
      <c r="F733" s="53"/>
      <c r="G733" s="45"/>
      <c r="H733" s="45"/>
      <c r="I733" s="54"/>
      <c r="J733" s="54"/>
      <c r="M733" s="53"/>
      <c r="O733" s="54"/>
      <c r="R733" s="53"/>
      <c r="S733" s="54"/>
      <c r="V733" s="53"/>
      <c r="W733" s="54"/>
      <c r="X733" s="54"/>
      <c r="Y733" s="54"/>
      <c r="Z733" s="57"/>
    </row>
    <row r="734" spans="2:26" ht="13">
      <c r="B734" s="45"/>
      <c r="F734" s="53"/>
      <c r="G734" s="45"/>
      <c r="H734" s="45"/>
      <c r="I734" s="54"/>
      <c r="J734" s="54"/>
      <c r="M734" s="53"/>
      <c r="O734" s="54"/>
      <c r="R734" s="53"/>
      <c r="S734" s="54"/>
      <c r="V734" s="53"/>
      <c r="W734" s="54"/>
      <c r="X734" s="54"/>
      <c r="Y734" s="54"/>
      <c r="Z734" s="57"/>
    </row>
    <row r="735" spans="2:26" ht="13">
      <c r="B735" s="45"/>
      <c r="F735" s="53"/>
      <c r="G735" s="45"/>
      <c r="H735" s="45"/>
      <c r="I735" s="54"/>
      <c r="J735" s="54"/>
      <c r="M735" s="53"/>
      <c r="O735" s="54"/>
      <c r="R735" s="53"/>
      <c r="S735" s="54"/>
      <c r="V735" s="53"/>
      <c r="W735" s="54"/>
      <c r="X735" s="54"/>
      <c r="Y735" s="54"/>
      <c r="Z735" s="57"/>
    </row>
    <row r="736" spans="2:26" ht="13">
      <c r="B736" s="45"/>
      <c r="F736" s="53"/>
      <c r="G736" s="45"/>
      <c r="H736" s="45"/>
      <c r="I736" s="54"/>
      <c r="J736" s="54"/>
      <c r="M736" s="53"/>
      <c r="O736" s="54"/>
      <c r="R736" s="53"/>
      <c r="S736" s="54"/>
      <c r="V736" s="53"/>
      <c r="W736" s="54"/>
      <c r="X736" s="54"/>
      <c r="Y736" s="54"/>
      <c r="Z736" s="57"/>
    </row>
    <row r="737" spans="2:26" ht="13">
      <c r="B737" s="45"/>
      <c r="F737" s="53"/>
      <c r="G737" s="45"/>
      <c r="H737" s="45"/>
      <c r="I737" s="54"/>
      <c r="J737" s="54"/>
      <c r="M737" s="53"/>
      <c r="O737" s="54"/>
      <c r="R737" s="53"/>
      <c r="S737" s="54"/>
      <c r="V737" s="53"/>
      <c r="W737" s="54"/>
      <c r="X737" s="54"/>
      <c r="Y737" s="54"/>
      <c r="Z737" s="57"/>
    </row>
    <row r="738" spans="2:26" ht="13">
      <c r="B738" s="45"/>
      <c r="F738" s="53"/>
      <c r="G738" s="45"/>
      <c r="H738" s="45"/>
      <c r="I738" s="54"/>
      <c r="J738" s="54"/>
      <c r="M738" s="53"/>
      <c r="O738" s="54"/>
      <c r="R738" s="53"/>
      <c r="S738" s="54"/>
      <c r="V738" s="53"/>
      <c r="W738" s="54"/>
      <c r="X738" s="54"/>
      <c r="Y738" s="54"/>
      <c r="Z738" s="57"/>
    </row>
    <row r="739" spans="2:26" ht="13">
      <c r="B739" s="45"/>
      <c r="F739" s="53"/>
      <c r="G739" s="45"/>
      <c r="H739" s="45"/>
      <c r="I739" s="54"/>
      <c r="J739" s="54"/>
      <c r="M739" s="53"/>
      <c r="O739" s="54"/>
      <c r="R739" s="53"/>
      <c r="S739" s="54"/>
      <c r="V739" s="53"/>
      <c r="W739" s="54"/>
      <c r="X739" s="54"/>
      <c r="Y739" s="54"/>
      <c r="Z739" s="57"/>
    </row>
    <row r="740" spans="2:26" ht="13">
      <c r="B740" s="45"/>
      <c r="F740" s="53"/>
      <c r="G740" s="45"/>
      <c r="H740" s="45"/>
      <c r="I740" s="54"/>
      <c r="J740" s="54"/>
      <c r="M740" s="53"/>
      <c r="O740" s="54"/>
      <c r="R740" s="53"/>
      <c r="S740" s="54"/>
      <c r="V740" s="53"/>
      <c r="W740" s="54"/>
      <c r="X740" s="54"/>
      <c r="Y740" s="54"/>
      <c r="Z740" s="57"/>
    </row>
    <row r="741" spans="2:26" ht="13">
      <c r="B741" s="45"/>
      <c r="F741" s="53"/>
      <c r="G741" s="45"/>
      <c r="H741" s="45"/>
      <c r="I741" s="54"/>
      <c r="J741" s="54"/>
      <c r="M741" s="53"/>
      <c r="O741" s="54"/>
      <c r="R741" s="53"/>
      <c r="S741" s="54"/>
      <c r="V741" s="53"/>
      <c r="W741" s="54"/>
      <c r="X741" s="54"/>
      <c r="Y741" s="54"/>
      <c r="Z741" s="57"/>
    </row>
    <row r="742" spans="2:26" ht="13">
      <c r="B742" s="45"/>
      <c r="F742" s="53"/>
      <c r="G742" s="45"/>
      <c r="H742" s="45"/>
      <c r="I742" s="54"/>
      <c r="J742" s="54"/>
      <c r="M742" s="53"/>
      <c r="O742" s="54"/>
      <c r="R742" s="53"/>
      <c r="S742" s="54"/>
      <c r="V742" s="53"/>
      <c r="W742" s="54"/>
      <c r="X742" s="54"/>
      <c r="Y742" s="54"/>
      <c r="Z742" s="57"/>
    </row>
    <row r="743" spans="2:26" ht="13">
      <c r="B743" s="45"/>
      <c r="F743" s="53"/>
      <c r="G743" s="45"/>
      <c r="H743" s="45"/>
      <c r="I743" s="54"/>
      <c r="J743" s="54"/>
      <c r="M743" s="53"/>
      <c r="O743" s="54"/>
      <c r="R743" s="53"/>
      <c r="S743" s="54"/>
      <c r="V743" s="53"/>
      <c r="W743" s="54"/>
      <c r="X743" s="54"/>
      <c r="Y743" s="54"/>
      <c r="Z743" s="57"/>
    </row>
    <row r="744" spans="2:26" ht="13">
      <c r="B744" s="45"/>
      <c r="F744" s="53"/>
      <c r="G744" s="45"/>
      <c r="H744" s="45"/>
      <c r="I744" s="54"/>
      <c r="J744" s="54"/>
      <c r="M744" s="53"/>
      <c r="O744" s="54"/>
      <c r="R744" s="53"/>
      <c r="S744" s="54"/>
      <c r="V744" s="53"/>
      <c r="W744" s="54"/>
      <c r="X744" s="54"/>
      <c r="Y744" s="54"/>
      <c r="Z744" s="57"/>
    </row>
    <row r="745" spans="2:26" ht="13">
      <c r="B745" s="45"/>
      <c r="F745" s="53"/>
      <c r="G745" s="45"/>
      <c r="H745" s="45"/>
      <c r="I745" s="54"/>
      <c r="J745" s="54"/>
      <c r="M745" s="53"/>
      <c r="O745" s="54"/>
      <c r="R745" s="53"/>
      <c r="S745" s="54"/>
      <c r="V745" s="53"/>
      <c r="W745" s="54"/>
      <c r="X745" s="54"/>
      <c r="Y745" s="54"/>
      <c r="Z745" s="57"/>
    </row>
    <row r="746" spans="2:26" ht="13">
      <c r="B746" s="45"/>
      <c r="F746" s="53"/>
      <c r="G746" s="45"/>
      <c r="H746" s="45"/>
      <c r="I746" s="54"/>
      <c r="J746" s="54"/>
      <c r="M746" s="53"/>
      <c r="O746" s="54"/>
      <c r="R746" s="53"/>
      <c r="S746" s="54"/>
      <c r="V746" s="53"/>
      <c r="W746" s="54"/>
      <c r="X746" s="54"/>
      <c r="Y746" s="54"/>
      <c r="Z746" s="57"/>
    </row>
    <row r="747" spans="2:26" ht="13">
      <c r="B747" s="45"/>
      <c r="F747" s="53"/>
      <c r="G747" s="45"/>
      <c r="H747" s="45"/>
      <c r="I747" s="54"/>
      <c r="J747" s="54"/>
      <c r="M747" s="53"/>
      <c r="O747" s="54"/>
      <c r="R747" s="53"/>
      <c r="S747" s="54"/>
      <c r="V747" s="53"/>
      <c r="W747" s="54"/>
      <c r="X747" s="54"/>
      <c r="Y747" s="54"/>
      <c r="Z747" s="57"/>
    </row>
    <row r="748" spans="2:26" ht="13">
      <c r="B748" s="45"/>
      <c r="F748" s="53"/>
      <c r="G748" s="45"/>
      <c r="H748" s="45"/>
      <c r="I748" s="54"/>
      <c r="J748" s="54"/>
      <c r="M748" s="53"/>
      <c r="O748" s="54"/>
      <c r="R748" s="53"/>
      <c r="S748" s="54"/>
      <c r="V748" s="53"/>
      <c r="W748" s="54"/>
      <c r="X748" s="54"/>
      <c r="Y748" s="54"/>
      <c r="Z748" s="57"/>
    </row>
    <row r="749" spans="2:26" ht="13">
      <c r="B749" s="45"/>
      <c r="F749" s="53"/>
      <c r="G749" s="45"/>
      <c r="H749" s="45"/>
      <c r="I749" s="54"/>
      <c r="J749" s="54"/>
      <c r="M749" s="53"/>
      <c r="O749" s="54"/>
      <c r="R749" s="53"/>
      <c r="S749" s="54"/>
      <c r="V749" s="53"/>
      <c r="W749" s="54"/>
      <c r="X749" s="54"/>
      <c r="Y749" s="54"/>
      <c r="Z749" s="57"/>
    </row>
    <row r="750" spans="2:26" ht="13">
      <c r="B750" s="45"/>
      <c r="F750" s="53"/>
      <c r="G750" s="45"/>
      <c r="H750" s="45"/>
      <c r="I750" s="54"/>
      <c r="J750" s="54"/>
      <c r="M750" s="53"/>
      <c r="O750" s="54"/>
      <c r="R750" s="53"/>
      <c r="S750" s="54"/>
      <c r="V750" s="53"/>
      <c r="W750" s="54"/>
      <c r="X750" s="54"/>
      <c r="Y750" s="54"/>
      <c r="Z750" s="57"/>
    </row>
    <row r="751" spans="2:26" ht="13">
      <c r="B751" s="45"/>
      <c r="F751" s="53"/>
      <c r="G751" s="45"/>
      <c r="H751" s="45"/>
      <c r="I751" s="54"/>
      <c r="J751" s="54"/>
      <c r="M751" s="53"/>
      <c r="O751" s="54"/>
      <c r="R751" s="53"/>
      <c r="S751" s="54"/>
      <c r="V751" s="53"/>
      <c r="W751" s="54"/>
      <c r="X751" s="54"/>
      <c r="Y751" s="54"/>
      <c r="Z751" s="57"/>
    </row>
    <row r="752" spans="2:26" ht="13">
      <c r="B752" s="45"/>
      <c r="F752" s="53"/>
      <c r="G752" s="45"/>
      <c r="H752" s="45"/>
      <c r="I752" s="54"/>
      <c r="J752" s="54"/>
      <c r="M752" s="53"/>
      <c r="O752" s="54"/>
      <c r="R752" s="53"/>
      <c r="S752" s="54"/>
      <c r="V752" s="53"/>
      <c r="W752" s="54"/>
      <c r="X752" s="54"/>
      <c r="Y752" s="54"/>
      <c r="Z752" s="57"/>
    </row>
    <row r="753" spans="2:26" ht="13">
      <c r="B753" s="45"/>
      <c r="F753" s="53"/>
      <c r="G753" s="45"/>
      <c r="H753" s="45"/>
      <c r="I753" s="54"/>
      <c r="J753" s="54"/>
      <c r="M753" s="53"/>
      <c r="O753" s="54"/>
      <c r="R753" s="53"/>
      <c r="S753" s="54"/>
      <c r="V753" s="53"/>
      <c r="W753" s="54"/>
      <c r="X753" s="54"/>
      <c r="Y753" s="54"/>
      <c r="Z753" s="57"/>
    </row>
    <row r="754" spans="2:26" ht="13">
      <c r="B754" s="45"/>
      <c r="F754" s="53"/>
      <c r="G754" s="45"/>
      <c r="H754" s="45"/>
      <c r="I754" s="54"/>
      <c r="J754" s="54"/>
      <c r="M754" s="53"/>
      <c r="O754" s="54"/>
      <c r="R754" s="53"/>
      <c r="S754" s="54"/>
      <c r="V754" s="53"/>
      <c r="W754" s="54"/>
      <c r="X754" s="54"/>
      <c r="Y754" s="54"/>
      <c r="Z754" s="57"/>
    </row>
    <row r="755" spans="2:26" ht="13">
      <c r="B755" s="45"/>
      <c r="F755" s="53"/>
      <c r="G755" s="45"/>
      <c r="H755" s="45"/>
      <c r="I755" s="54"/>
      <c r="J755" s="54"/>
      <c r="M755" s="53"/>
      <c r="O755" s="54"/>
      <c r="R755" s="53"/>
      <c r="S755" s="54"/>
      <c r="V755" s="53"/>
      <c r="W755" s="54"/>
      <c r="X755" s="54"/>
      <c r="Y755" s="54"/>
      <c r="Z755" s="57"/>
    </row>
    <row r="756" spans="2:26" ht="13">
      <c r="B756" s="45"/>
      <c r="F756" s="53"/>
      <c r="G756" s="45"/>
      <c r="H756" s="45"/>
      <c r="I756" s="54"/>
      <c r="J756" s="54"/>
      <c r="M756" s="53"/>
      <c r="O756" s="54"/>
      <c r="R756" s="53"/>
      <c r="S756" s="54"/>
      <c r="V756" s="53"/>
      <c r="W756" s="54"/>
      <c r="X756" s="54"/>
      <c r="Y756" s="54"/>
      <c r="Z756" s="57"/>
    </row>
    <row r="757" spans="2:26" ht="13">
      <c r="B757" s="45"/>
      <c r="F757" s="53"/>
      <c r="G757" s="45"/>
      <c r="H757" s="45"/>
      <c r="I757" s="54"/>
      <c r="J757" s="54"/>
      <c r="M757" s="53"/>
      <c r="O757" s="54"/>
      <c r="R757" s="53"/>
      <c r="S757" s="54"/>
      <c r="V757" s="53"/>
      <c r="W757" s="54"/>
      <c r="X757" s="54"/>
      <c r="Y757" s="54"/>
      <c r="Z757" s="57"/>
    </row>
    <row r="758" spans="2:26" ht="13">
      <c r="B758" s="45"/>
      <c r="F758" s="53"/>
      <c r="G758" s="45"/>
      <c r="H758" s="45"/>
      <c r="I758" s="54"/>
      <c r="J758" s="54"/>
      <c r="M758" s="53"/>
      <c r="O758" s="54"/>
      <c r="R758" s="53"/>
      <c r="S758" s="54"/>
      <c r="V758" s="53"/>
      <c r="W758" s="54"/>
      <c r="X758" s="54"/>
      <c r="Y758" s="54"/>
      <c r="Z758" s="57"/>
    </row>
    <row r="759" spans="2:26" ht="13">
      <c r="B759" s="45"/>
      <c r="F759" s="53"/>
      <c r="G759" s="45"/>
      <c r="H759" s="45"/>
      <c r="I759" s="54"/>
      <c r="J759" s="54"/>
      <c r="M759" s="53"/>
      <c r="O759" s="54"/>
      <c r="R759" s="53"/>
      <c r="S759" s="54"/>
      <c r="V759" s="53"/>
      <c r="W759" s="54"/>
      <c r="X759" s="54"/>
      <c r="Y759" s="54"/>
      <c r="Z759" s="57"/>
    </row>
    <row r="760" spans="2:26" ht="13">
      <c r="B760" s="45"/>
      <c r="F760" s="53"/>
      <c r="G760" s="45"/>
      <c r="H760" s="45"/>
      <c r="I760" s="54"/>
      <c r="J760" s="54"/>
      <c r="M760" s="53"/>
      <c r="O760" s="54"/>
      <c r="R760" s="53"/>
      <c r="S760" s="54"/>
      <c r="V760" s="53"/>
      <c r="W760" s="54"/>
      <c r="X760" s="54"/>
      <c r="Y760" s="54"/>
      <c r="Z760" s="57"/>
    </row>
    <row r="761" spans="2:26" ht="13">
      <c r="B761" s="45"/>
      <c r="F761" s="53"/>
      <c r="G761" s="45"/>
      <c r="H761" s="45"/>
      <c r="I761" s="54"/>
      <c r="J761" s="54"/>
      <c r="M761" s="53"/>
      <c r="O761" s="54"/>
      <c r="R761" s="53"/>
      <c r="S761" s="54"/>
      <c r="V761" s="53"/>
      <c r="W761" s="54"/>
      <c r="X761" s="54"/>
      <c r="Y761" s="54"/>
      <c r="Z761" s="57"/>
    </row>
    <row r="762" spans="2:26" ht="13">
      <c r="B762" s="45"/>
      <c r="F762" s="53"/>
      <c r="G762" s="45"/>
      <c r="H762" s="45"/>
      <c r="I762" s="54"/>
      <c r="J762" s="54"/>
      <c r="M762" s="53"/>
      <c r="O762" s="54"/>
      <c r="R762" s="53"/>
      <c r="S762" s="54"/>
      <c r="V762" s="53"/>
      <c r="W762" s="54"/>
      <c r="X762" s="54"/>
      <c r="Y762" s="54"/>
      <c r="Z762" s="57"/>
    </row>
    <row r="763" spans="2:26" ht="13">
      <c r="B763" s="45"/>
      <c r="F763" s="53"/>
      <c r="G763" s="45"/>
      <c r="H763" s="45"/>
      <c r="I763" s="54"/>
      <c r="J763" s="54"/>
      <c r="M763" s="53"/>
      <c r="O763" s="54"/>
      <c r="R763" s="53"/>
      <c r="S763" s="54"/>
      <c r="V763" s="53"/>
      <c r="W763" s="54"/>
      <c r="X763" s="54"/>
      <c r="Y763" s="54"/>
      <c r="Z763" s="57"/>
    </row>
    <row r="764" spans="2:26" ht="13">
      <c r="B764" s="45"/>
      <c r="F764" s="53"/>
      <c r="G764" s="45"/>
      <c r="H764" s="45"/>
      <c r="I764" s="54"/>
      <c r="J764" s="54"/>
      <c r="M764" s="53"/>
      <c r="O764" s="54"/>
      <c r="R764" s="53"/>
      <c r="S764" s="54"/>
      <c r="V764" s="53"/>
      <c r="W764" s="54"/>
      <c r="X764" s="54"/>
      <c r="Y764" s="54"/>
      <c r="Z764" s="57"/>
    </row>
    <row r="765" spans="2:26" ht="13">
      <c r="B765" s="45"/>
      <c r="F765" s="53"/>
      <c r="G765" s="45"/>
      <c r="H765" s="45"/>
      <c r="I765" s="54"/>
      <c r="J765" s="54"/>
      <c r="M765" s="53"/>
      <c r="O765" s="54"/>
      <c r="R765" s="53"/>
      <c r="S765" s="54"/>
      <c r="V765" s="53"/>
      <c r="W765" s="54"/>
      <c r="X765" s="54"/>
      <c r="Y765" s="54"/>
      <c r="Z765" s="57"/>
    </row>
    <row r="766" spans="2:26" ht="13">
      <c r="B766" s="45"/>
      <c r="F766" s="53"/>
      <c r="G766" s="45"/>
      <c r="H766" s="45"/>
      <c r="I766" s="54"/>
      <c r="J766" s="54"/>
      <c r="M766" s="53"/>
      <c r="O766" s="54"/>
      <c r="R766" s="53"/>
      <c r="S766" s="54"/>
      <c r="V766" s="53"/>
      <c r="W766" s="54"/>
      <c r="X766" s="54"/>
      <c r="Y766" s="54"/>
      <c r="Z766" s="57"/>
    </row>
    <row r="767" spans="2:26" ht="13">
      <c r="B767" s="45"/>
      <c r="F767" s="53"/>
      <c r="G767" s="45"/>
      <c r="H767" s="45"/>
      <c r="I767" s="54"/>
      <c r="J767" s="54"/>
      <c r="M767" s="53"/>
      <c r="O767" s="54"/>
      <c r="R767" s="53"/>
      <c r="S767" s="54"/>
      <c r="V767" s="53"/>
      <c r="W767" s="54"/>
      <c r="X767" s="54"/>
      <c r="Y767" s="54"/>
      <c r="Z767" s="57"/>
    </row>
    <row r="768" spans="2:26" ht="13">
      <c r="B768" s="45"/>
      <c r="F768" s="53"/>
      <c r="G768" s="45"/>
      <c r="H768" s="45"/>
      <c r="I768" s="54"/>
      <c r="J768" s="54"/>
      <c r="M768" s="53"/>
      <c r="O768" s="54"/>
      <c r="R768" s="53"/>
      <c r="S768" s="54"/>
      <c r="V768" s="53"/>
      <c r="W768" s="54"/>
      <c r="X768" s="54"/>
      <c r="Y768" s="54"/>
      <c r="Z768" s="57"/>
    </row>
    <row r="769" spans="2:26" ht="13">
      <c r="B769" s="45"/>
      <c r="F769" s="53"/>
      <c r="G769" s="45"/>
      <c r="H769" s="45"/>
      <c r="I769" s="54"/>
      <c r="J769" s="54"/>
      <c r="M769" s="53"/>
      <c r="O769" s="54"/>
      <c r="R769" s="53"/>
      <c r="S769" s="54"/>
      <c r="V769" s="53"/>
      <c r="W769" s="54"/>
      <c r="X769" s="54"/>
      <c r="Y769" s="54"/>
      <c r="Z769" s="57"/>
    </row>
    <row r="770" spans="2:26" ht="13">
      <c r="B770" s="45"/>
      <c r="F770" s="53"/>
      <c r="G770" s="45"/>
      <c r="H770" s="45"/>
      <c r="I770" s="54"/>
      <c r="J770" s="54"/>
      <c r="M770" s="53"/>
      <c r="O770" s="54"/>
      <c r="R770" s="53"/>
      <c r="S770" s="54"/>
      <c r="V770" s="53"/>
      <c r="W770" s="54"/>
      <c r="X770" s="54"/>
      <c r="Y770" s="54"/>
      <c r="Z770" s="57"/>
    </row>
    <row r="771" spans="2:26" ht="13">
      <c r="B771" s="45"/>
      <c r="F771" s="53"/>
      <c r="G771" s="45"/>
      <c r="H771" s="45"/>
      <c r="I771" s="54"/>
      <c r="J771" s="54"/>
      <c r="M771" s="53"/>
      <c r="O771" s="54"/>
      <c r="R771" s="53"/>
      <c r="S771" s="54"/>
      <c r="V771" s="53"/>
      <c r="W771" s="54"/>
      <c r="X771" s="54"/>
      <c r="Y771" s="54"/>
      <c r="Z771" s="57"/>
    </row>
    <row r="772" spans="2:26" ht="13">
      <c r="B772" s="45"/>
      <c r="F772" s="53"/>
      <c r="G772" s="45"/>
      <c r="H772" s="45"/>
      <c r="I772" s="54"/>
      <c r="J772" s="54"/>
      <c r="M772" s="53"/>
      <c r="O772" s="54"/>
      <c r="R772" s="53"/>
      <c r="S772" s="54"/>
      <c r="V772" s="53"/>
      <c r="W772" s="54"/>
      <c r="X772" s="54"/>
      <c r="Y772" s="54"/>
      <c r="Z772" s="57"/>
    </row>
    <row r="773" spans="2:26" ht="13">
      <c r="B773" s="45"/>
      <c r="F773" s="53"/>
      <c r="G773" s="45"/>
      <c r="H773" s="45"/>
      <c r="I773" s="54"/>
      <c r="J773" s="54"/>
      <c r="M773" s="53"/>
      <c r="O773" s="54"/>
      <c r="R773" s="53"/>
      <c r="S773" s="54"/>
      <c r="V773" s="53"/>
      <c r="W773" s="54"/>
      <c r="X773" s="54"/>
      <c r="Y773" s="54"/>
      <c r="Z773" s="57"/>
    </row>
    <row r="774" spans="2:26" ht="13">
      <c r="B774" s="45"/>
      <c r="F774" s="53"/>
      <c r="G774" s="45"/>
      <c r="H774" s="45"/>
      <c r="I774" s="54"/>
      <c r="J774" s="54"/>
      <c r="M774" s="53"/>
      <c r="O774" s="54"/>
      <c r="R774" s="53"/>
      <c r="S774" s="54"/>
      <c r="V774" s="53"/>
      <c r="W774" s="54"/>
      <c r="X774" s="54"/>
      <c r="Y774" s="54"/>
      <c r="Z774" s="57"/>
    </row>
    <row r="775" spans="2:26" ht="13">
      <c r="B775" s="45"/>
      <c r="F775" s="53"/>
      <c r="G775" s="45"/>
      <c r="H775" s="45"/>
      <c r="I775" s="54"/>
      <c r="J775" s="54"/>
      <c r="M775" s="53"/>
      <c r="O775" s="54"/>
      <c r="R775" s="53"/>
      <c r="S775" s="54"/>
      <c r="V775" s="53"/>
      <c r="W775" s="54"/>
      <c r="X775" s="54"/>
      <c r="Y775" s="54"/>
      <c r="Z775" s="57"/>
    </row>
    <row r="776" spans="2:26" ht="13">
      <c r="B776" s="45"/>
      <c r="F776" s="53"/>
      <c r="G776" s="45"/>
      <c r="H776" s="45"/>
      <c r="I776" s="54"/>
      <c r="J776" s="54"/>
      <c r="M776" s="53"/>
      <c r="O776" s="54"/>
      <c r="R776" s="53"/>
      <c r="S776" s="54"/>
      <c r="V776" s="53"/>
      <c r="W776" s="54"/>
      <c r="X776" s="54"/>
      <c r="Y776" s="54"/>
      <c r="Z776" s="57"/>
    </row>
    <row r="777" spans="2:26" ht="13">
      <c r="B777" s="45"/>
      <c r="F777" s="53"/>
      <c r="G777" s="45"/>
      <c r="H777" s="45"/>
      <c r="I777" s="54"/>
      <c r="J777" s="54"/>
      <c r="M777" s="53"/>
      <c r="O777" s="54"/>
      <c r="R777" s="53"/>
      <c r="S777" s="54"/>
      <c r="V777" s="53"/>
      <c r="W777" s="54"/>
      <c r="X777" s="54"/>
      <c r="Y777" s="54"/>
      <c r="Z777" s="57"/>
    </row>
    <row r="778" spans="2:26" ht="13">
      <c r="B778" s="45"/>
      <c r="F778" s="53"/>
      <c r="G778" s="45"/>
      <c r="H778" s="45"/>
      <c r="I778" s="54"/>
      <c r="J778" s="54"/>
      <c r="M778" s="53"/>
      <c r="O778" s="54"/>
      <c r="R778" s="53"/>
      <c r="S778" s="54"/>
      <c r="V778" s="53"/>
      <c r="W778" s="54"/>
      <c r="X778" s="54"/>
      <c r="Y778" s="54"/>
      <c r="Z778" s="57"/>
    </row>
    <row r="779" spans="2:26" ht="13">
      <c r="B779" s="45"/>
      <c r="F779" s="53"/>
      <c r="G779" s="45"/>
      <c r="H779" s="45"/>
      <c r="I779" s="54"/>
      <c r="J779" s="54"/>
      <c r="M779" s="53"/>
      <c r="O779" s="54"/>
      <c r="R779" s="53"/>
      <c r="S779" s="54"/>
      <c r="V779" s="53"/>
      <c r="W779" s="54"/>
      <c r="X779" s="54"/>
      <c r="Y779" s="54"/>
      <c r="Z779" s="57"/>
    </row>
    <row r="780" spans="2:26" ht="13">
      <c r="B780" s="45"/>
      <c r="F780" s="53"/>
      <c r="G780" s="45"/>
      <c r="H780" s="45"/>
      <c r="I780" s="54"/>
      <c r="J780" s="54"/>
      <c r="M780" s="53"/>
      <c r="O780" s="54"/>
      <c r="R780" s="53"/>
      <c r="S780" s="54"/>
      <c r="V780" s="53"/>
      <c r="W780" s="54"/>
      <c r="X780" s="54"/>
      <c r="Y780" s="54"/>
      <c r="Z780" s="57"/>
    </row>
    <row r="781" spans="2:26" ht="13">
      <c r="B781" s="45"/>
      <c r="F781" s="53"/>
      <c r="G781" s="45"/>
      <c r="H781" s="45"/>
      <c r="I781" s="54"/>
      <c r="J781" s="54"/>
      <c r="M781" s="53"/>
      <c r="O781" s="54"/>
      <c r="R781" s="53"/>
      <c r="S781" s="54"/>
      <c r="V781" s="53"/>
      <c r="W781" s="54"/>
      <c r="X781" s="54"/>
      <c r="Y781" s="54"/>
      <c r="Z781" s="57"/>
    </row>
    <row r="782" spans="2:26" ht="13">
      <c r="B782" s="45"/>
      <c r="F782" s="53"/>
      <c r="G782" s="45"/>
      <c r="H782" s="45"/>
      <c r="I782" s="54"/>
      <c r="J782" s="54"/>
      <c r="M782" s="53"/>
      <c r="O782" s="54"/>
      <c r="R782" s="53"/>
      <c r="S782" s="54"/>
      <c r="V782" s="53"/>
      <c r="W782" s="54"/>
      <c r="X782" s="54"/>
      <c r="Y782" s="54"/>
      <c r="Z782" s="57"/>
    </row>
    <row r="783" spans="2:26" ht="13">
      <c r="B783" s="45"/>
      <c r="F783" s="53"/>
      <c r="G783" s="45"/>
      <c r="H783" s="45"/>
      <c r="I783" s="54"/>
      <c r="J783" s="54"/>
      <c r="M783" s="53"/>
      <c r="O783" s="54"/>
      <c r="R783" s="53"/>
      <c r="S783" s="54"/>
      <c r="V783" s="53"/>
      <c r="W783" s="54"/>
      <c r="X783" s="54"/>
      <c r="Y783" s="54"/>
      <c r="Z783" s="57"/>
    </row>
    <row r="784" spans="2:26" ht="13">
      <c r="B784" s="45"/>
      <c r="F784" s="53"/>
      <c r="G784" s="45"/>
      <c r="H784" s="45"/>
      <c r="I784" s="54"/>
      <c r="J784" s="54"/>
      <c r="M784" s="53"/>
      <c r="O784" s="54"/>
      <c r="R784" s="53"/>
      <c r="S784" s="54"/>
      <c r="V784" s="53"/>
      <c r="W784" s="54"/>
      <c r="X784" s="54"/>
      <c r="Y784" s="54"/>
      <c r="Z784" s="57"/>
    </row>
    <row r="785" spans="2:26" ht="13">
      <c r="B785" s="45"/>
      <c r="F785" s="53"/>
      <c r="G785" s="45"/>
      <c r="H785" s="45"/>
      <c r="I785" s="54"/>
      <c r="J785" s="54"/>
      <c r="M785" s="53"/>
      <c r="O785" s="54"/>
      <c r="R785" s="53"/>
      <c r="S785" s="54"/>
      <c r="V785" s="53"/>
      <c r="W785" s="54"/>
      <c r="X785" s="54"/>
      <c r="Y785" s="54"/>
      <c r="Z785" s="57"/>
    </row>
    <row r="786" spans="2:26" ht="13">
      <c r="B786" s="45"/>
      <c r="F786" s="53"/>
      <c r="G786" s="45"/>
      <c r="H786" s="45"/>
      <c r="I786" s="54"/>
      <c r="J786" s="54"/>
      <c r="M786" s="53"/>
      <c r="O786" s="54"/>
      <c r="R786" s="53"/>
      <c r="S786" s="54"/>
      <c r="V786" s="53"/>
      <c r="W786" s="54"/>
      <c r="X786" s="54"/>
      <c r="Y786" s="54"/>
      <c r="Z786" s="57"/>
    </row>
    <row r="787" spans="2:26" ht="13">
      <c r="B787" s="45"/>
      <c r="F787" s="53"/>
      <c r="G787" s="45"/>
      <c r="H787" s="45"/>
      <c r="I787" s="54"/>
      <c r="J787" s="54"/>
      <c r="M787" s="53"/>
      <c r="O787" s="54"/>
      <c r="R787" s="53"/>
      <c r="S787" s="54"/>
      <c r="V787" s="53"/>
      <c r="W787" s="54"/>
      <c r="X787" s="54"/>
      <c r="Y787" s="54"/>
      <c r="Z787" s="57"/>
    </row>
    <row r="788" spans="2:26" ht="13">
      <c r="B788" s="45"/>
      <c r="F788" s="53"/>
      <c r="G788" s="45"/>
      <c r="H788" s="45"/>
      <c r="I788" s="54"/>
      <c r="J788" s="54"/>
      <c r="M788" s="53"/>
      <c r="O788" s="54"/>
      <c r="R788" s="53"/>
      <c r="S788" s="54"/>
      <c r="V788" s="53"/>
      <c r="W788" s="54"/>
      <c r="X788" s="54"/>
      <c r="Y788" s="54"/>
      <c r="Z788" s="57"/>
    </row>
    <row r="789" spans="2:26" ht="13">
      <c r="B789" s="45"/>
      <c r="F789" s="53"/>
      <c r="G789" s="45"/>
      <c r="H789" s="45"/>
      <c r="I789" s="54"/>
      <c r="J789" s="54"/>
      <c r="M789" s="53"/>
      <c r="O789" s="54"/>
      <c r="R789" s="53"/>
      <c r="S789" s="54"/>
      <c r="V789" s="53"/>
      <c r="W789" s="54"/>
      <c r="X789" s="54"/>
      <c r="Y789" s="54"/>
      <c r="Z789" s="57"/>
    </row>
    <row r="790" spans="2:26" ht="13">
      <c r="B790" s="45"/>
      <c r="F790" s="53"/>
      <c r="G790" s="45"/>
      <c r="H790" s="45"/>
      <c r="I790" s="54"/>
      <c r="J790" s="54"/>
      <c r="M790" s="53"/>
      <c r="O790" s="54"/>
      <c r="R790" s="53"/>
      <c r="S790" s="54"/>
      <c r="V790" s="53"/>
      <c r="W790" s="54"/>
      <c r="X790" s="54"/>
      <c r="Y790" s="54"/>
      <c r="Z790" s="57"/>
    </row>
    <row r="791" spans="2:26" ht="13">
      <c r="B791" s="45"/>
      <c r="F791" s="53"/>
      <c r="G791" s="45"/>
      <c r="H791" s="45"/>
      <c r="I791" s="54"/>
      <c r="J791" s="54"/>
      <c r="M791" s="53"/>
      <c r="O791" s="54"/>
      <c r="R791" s="53"/>
      <c r="S791" s="54"/>
      <c r="V791" s="53"/>
      <c r="W791" s="54"/>
      <c r="X791" s="54"/>
      <c r="Y791" s="54"/>
      <c r="Z791" s="57"/>
    </row>
    <row r="792" spans="2:26" ht="13">
      <c r="B792" s="45"/>
      <c r="F792" s="53"/>
      <c r="G792" s="45"/>
      <c r="H792" s="45"/>
      <c r="I792" s="54"/>
      <c r="J792" s="54"/>
      <c r="M792" s="53"/>
      <c r="O792" s="54"/>
      <c r="R792" s="53"/>
      <c r="S792" s="54"/>
      <c r="V792" s="53"/>
      <c r="W792" s="54"/>
      <c r="X792" s="54"/>
      <c r="Y792" s="54"/>
      <c r="Z792" s="57"/>
    </row>
    <row r="793" spans="2:26" ht="13">
      <c r="B793" s="45"/>
      <c r="F793" s="53"/>
      <c r="G793" s="45"/>
      <c r="H793" s="45"/>
      <c r="I793" s="54"/>
      <c r="J793" s="54"/>
      <c r="M793" s="53"/>
      <c r="O793" s="54"/>
      <c r="R793" s="53"/>
      <c r="S793" s="54"/>
      <c r="V793" s="53"/>
      <c r="W793" s="54"/>
      <c r="X793" s="54"/>
      <c r="Y793" s="54"/>
      <c r="Z793" s="57"/>
    </row>
    <row r="794" spans="2:26" ht="13">
      <c r="B794" s="45"/>
      <c r="F794" s="53"/>
      <c r="G794" s="45"/>
      <c r="H794" s="45"/>
      <c r="I794" s="54"/>
      <c r="J794" s="54"/>
      <c r="M794" s="53"/>
      <c r="O794" s="54"/>
      <c r="R794" s="53"/>
      <c r="S794" s="54"/>
      <c r="V794" s="53"/>
      <c r="W794" s="54"/>
      <c r="X794" s="54"/>
      <c r="Y794" s="54"/>
      <c r="Z794" s="57"/>
    </row>
    <row r="795" spans="2:26" ht="13">
      <c r="B795" s="45"/>
      <c r="F795" s="53"/>
      <c r="G795" s="45"/>
      <c r="H795" s="45"/>
      <c r="I795" s="54"/>
      <c r="J795" s="54"/>
      <c r="M795" s="53"/>
      <c r="O795" s="54"/>
      <c r="R795" s="53"/>
      <c r="S795" s="54"/>
      <c r="V795" s="53"/>
      <c r="W795" s="54"/>
      <c r="X795" s="54"/>
      <c r="Y795" s="54"/>
      <c r="Z795" s="57"/>
    </row>
    <row r="796" spans="2:26" ht="13">
      <c r="B796" s="45"/>
      <c r="F796" s="53"/>
      <c r="G796" s="45"/>
      <c r="H796" s="45"/>
      <c r="I796" s="54"/>
      <c r="J796" s="54"/>
      <c r="M796" s="53"/>
      <c r="O796" s="54"/>
      <c r="R796" s="53"/>
      <c r="S796" s="54"/>
      <c r="V796" s="53"/>
      <c r="W796" s="54"/>
      <c r="X796" s="54"/>
      <c r="Y796" s="54"/>
      <c r="Z796" s="57"/>
    </row>
    <row r="797" spans="2:26" ht="13">
      <c r="B797" s="45"/>
      <c r="F797" s="53"/>
      <c r="G797" s="45"/>
      <c r="H797" s="45"/>
      <c r="I797" s="54"/>
      <c r="J797" s="54"/>
      <c r="M797" s="53"/>
      <c r="O797" s="54"/>
      <c r="R797" s="53"/>
      <c r="S797" s="54"/>
      <c r="V797" s="53"/>
      <c r="W797" s="54"/>
      <c r="X797" s="54"/>
      <c r="Y797" s="54"/>
      <c r="Z797" s="57"/>
    </row>
    <row r="798" spans="2:26" ht="13">
      <c r="B798" s="45"/>
      <c r="F798" s="53"/>
      <c r="G798" s="45"/>
      <c r="H798" s="45"/>
      <c r="I798" s="54"/>
      <c r="J798" s="54"/>
      <c r="M798" s="53"/>
      <c r="O798" s="54"/>
      <c r="R798" s="53"/>
      <c r="S798" s="54"/>
      <c r="V798" s="53"/>
      <c r="W798" s="54"/>
      <c r="X798" s="54"/>
      <c r="Y798" s="54"/>
      <c r="Z798" s="57"/>
    </row>
    <row r="799" spans="2:26" ht="13">
      <c r="B799" s="45"/>
      <c r="F799" s="53"/>
      <c r="G799" s="45"/>
      <c r="H799" s="45"/>
      <c r="I799" s="54"/>
      <c r="J799" s="54"/>
      <c r="M799" s="53"/>
      <c r="O799" s="54"/>
      <c r="R799" s="53"/>
      <c r="S799" s="54"/>
      <c r="V799" s="53"/>
      <c r="W799" s="54"/>
      <c r="X799" s="54"/>
      <c r="Y799" s="54"/>
      <c r="Z799" s="57"/>
    </row>
    <row r="800" spans="2:26" ht="13">
      <c r="B800" s="45"/>
      <c r="F800" s="53"/>
      <c r="G800" s="45"/>
      <c r="H800" s="45"/>
      <c r="I800" s="54"/>
      <c r="J800" s="54"/>
      <c r="M800" s="53"/>
      <c r="O800" s="54"/>
      <c r="R800" s="53"/>
      <c r="S800" s="54"/>
      <c r="V800" s="53"/>
      <c r="W800" s="54"/>
      <c r="X800" s="54"/>
      <c r="Y800" s="54"/>
      <c r="Z800" s="57"/>
    </row>
    <row r="801" spans="2:26" ht="13">
      <c r="B801" s="45"/>
      <c r="F801" s="53"/>
      <c r="G801" s="45"/>
      <c r="H801" s="45"/>
      <c r="I801" s="54"/>
      <c r="J801" s="54"/>
      <c r="M801" s="53"/>
      <c r="O801" s="54"/>
      <c r="R801" s="53"/>
      <c r="S801" s="54"/>
      <c r="V801" s="53"/>
      <c r="W801" s="54"/>
      <c r="X801" s="54"/>
      <c r="Y801" s="54"/>
      <c r="Z801" s="57"/>
    </row>
    <row r="802" spans="2:26" ht="13">
      <c r="B802" s="45"/>
      <c r="F802" s="53"/>
      <c r="G802" s="45"/>
      <c r="H802" s="45"/>
      <c r="I802" s="54"/>
      <c r="J802" s="54"/>
      <c r="M802" s="53"/>
      <c r="O802" s="54"/>
      <c r="R802" s="53"/>
      <c r="S802" s="54"/>
      <c r="V802" s="53"/>
      <c r="W802" s="54"/>
      <c r="X802" s="54"/>
      <c r="Y802" s="54"/>
      <c r="Z802" s="57"/>
    </row>
    <row r="803" spans="2:26" ht="13">
      <c r="B803" s="45"/>
      <c r="F803" s="53"/>
      <c r="G803" s="45"/>
      <c r="H803" s="45"/>
      <c r="I803" s="54"/>
      <c r="J803" s="54"/>
      <c r="M803" s="53"/>
      <c r="O803" s="54"/>
      <c r="R803" s="53"/>
      <c r="S803" s="54"/>
      <c r="V803" s="53"/>
      <c r="W803" s="54"/>
      <c r="X803" s="54"/>
      <c r="Y803" s="54"/>
      <c r="Z803" s="57"/>
    </row>
    <row r="804" spans="2:26" ht="13">
      <c r="B804" s="45"/>
      <c r="F804" s="53"/>
      <c r="G804" s="45"/>
      <c r="H804" s="45"/>
      <c r="I804" s="54"/>
      <c r="J804" s="54"/>
      <c r="M804" s="53"/>
      <c r="O804" s="54"/>
      <c r="R804" s="53"/>
      <c r="S804" s="54"/>
      <c r="V804" s="53"/>
      <c r="W804" s="54"/>
      <c r="X804" s="54"/>
      <c r="Y804" s="54"/>
      <c r="Z804" s="57"/>
    </row>
    <row r="805" spans="2:26" ht="13">
      <c r="B805" s="45"/>
      <c r="F805" s="53"/>
      <c r="G805" s="45"/>
      <c r="H805" s="45"/>
      <c r="I805" s="54"/>
      <c r="J805" s="54"/>
      <c r="M805" s="53"/>
      <c r="O805" s="54"/>
      <c r="R805" s="53"/>
      <c r="S805" s="54"/>
      <c r="V805" s="53"/>
      <c r="W805" s="54"/>
      <c r="X805" s="54"/>
      <c r="Y805" s="54"/>
      <c r="Z805" s="57"/>
    </row>
    <row r="806" spans="2:26" ht="13">
      <c r="B806" s="45"/>
      <c r="F806" s="53"/>
      <c r="G806" s="45"/>
      <c r="H806" s="45"/>
      <c r="I806" s="54"/>
      <c r="J806" s="54"/>
      <c r="M806" s="53"/>
      <c r="O806" s="54"/>
      <c r="R806" s="53"/>
      <c r="S806" s="54"/>
      <c r="V806" s="53"/>
      <c r="W806" s="54"/>
      <c r="X806" s="54"/>
      <c r="Y806" s="54"/>
      <c r="Z806" s="57"/>
    </row>
    <row r="807" spans="2:26" ht="13">
      <c r="B807" s="45"/>
      <c r="F807" s="53"/>
      <c r="G807" s="45"/>
      <c r="H807" s="45"/>
      <c r="I807" s="54"/>
      <c r="J807" s="54"/>
      <c r="M807" s="53"/>
      <c r="O807" s="54"/>
      <c r="R807" s="53"/>
      <c r="S807" s="54"/>
      <c r="V807" s="53"/>
      <c r="W807" s="54"/>
      <c r="X807" s="54"/>
      <c r="Y807" s="54"/>
      <c r="Z807" s="57"/>
    </row>
    <row r="808" spans="2:26" ht="13">
      <c r="B808" s="45"/>
      <c r="F808" s="53"/>
      <c r="G808" s="45"/>
      <c r="H808" s="45"/>
      <c r="I808" s="54"/>
      <c r="J808" s="54"/>
      <c r="M808" s="53"/>
      <c r="O808" s="54"/>
      <c r="R808" s="53"/>
      <c r="S808" s="54"/>
      <c r="V808" s="53"/>
      <c r="W808" s="54"/>
      <c r="X808" s="54"/>
      <c r="Y808" s="54"/>
      <c r="Z808" s="57"/>
    </row>
    <row r="809" spans="2:26" ht="13">
      <c r="B809" s="45"/>
      <c r="F809" s="53"/>
      <c r="G809" s="45"/>
      <c r="H809" s="45"/>
      <c r="I809" s="54"/>
      <c r="J809" s="54"/>
      <c r="M809" s="53"/>
      <c r="O809" s="54"/>
      <c r="R809" s="53"/>
      <c r="S809" s="54"/>
      <c r="V809" s="53"/>
      <c r="W809" s="54"/>
      <c r="X809" s="54"/>
      <c r="Y809" s="54"/>
      <c r="Z809" s="57"/>
    </row>
    <row r="810" spans="2:26" ht="13">
      <c r="B810" s="45"/>
      <c r="F810" s="53"/>
      <c r="G810" s="45"/>
      <c r="H810" s="45"/>
      <c r="I810" s="54"/>
      <c r="J810" s="54"/>
      <c r="M810" s="53"/>
      <c r="O810" s="54"/>
      <c r="R810" s="53"/>
      <c r="S810" s="54"/>
      <c r="V810" s="53"/>
      <c r="W810" s="54"/>
      <c r="X810" s="54"/>
      <c r="Y810" s="54"/>
      <c r="Z810" s="57"/>
    </row>
    <row r="811" spans="2:26" ht="13">
      <c r="B811" s="45"/>
      <c r="F811" s="53"/>
      <c r="G811" s="45"/>
      <c r="H811" s="45"/>
      <c r="I811" s="54"/>
      <c r="J811" s="54"/>
      <c r="M811" s="53"/>
      <c r="O811" s="54"/>
      <c r="R811" s="53"/>
      <c r="S811" s="54"/>
      <c r="V811" s="53"/>
      <c r="W811" s="54"/>
      <c r="X811" s="54"/>
      <c r="Y811" s="54"/>
      <c r="Z811" s="57"/>
    </row>
    <row r="812" spans="2:26" ht="13">
      <c r="B812" s="45"/>
      <c r="F812" s="53"/>
      <c r="G812" s="45"/>
      <c r="H812" s="45"/>
      <c r="I812" s="54"/>
      <c r="J812" s="54"/>
      <c r="M812" s="53"/>
      <c r="O812" s="54"/>
      <c r="R812" s="53"/>
      <c r="S812" s="54"/>
      <c r="V812" s="53"/>
      <c r="W812" s="54"/>
      <c r="X812" s="54"/>
      <c r="Y812" s="54"/>
      <c r="Z812" s="57"/>
    </row>
    <row r="813" spans="2:26" ht="13">
      <c r="B813" s="45"/>
      <c r="F813" s="53"/>
      <c r="G813" s="45"/>
      <c r="H813" s="45"/>
      <c r="I813" s="54"/>
      <c r="J813" s="54"/>
      <c r="M813" s="53"/>
      <c r="O813" s="54"/>
      <c r="R813" s="53"/>
      <c r="S813" s="54"/>
      <c r="V813" s="53"/>
      <c r="W813" s="54"/>
      <c r="X813" s="54"/>
      <c r="Y813" s="54"/>
      <c r="Z813" s="57"/>
    </row>
    <row r="814" spans="2:26" ht="13">
      <c r="B814" s="45"/>
      <c r="F814" s="53"/>
      <c r="G814" s="45"/>
      <c r="H814" s="45"/>
      <c r="I814" s="54"/>
      <c r="J814" s="54"/>
      <c r="M814" s="53"/>
      <c r="O814" s="54"/>
      <c r="R814" s="53"/>
      <c r="S814" s="54"/>
      <c r="V814" s="53"/>
      <c r="W814" s="54"/>
      <c r="X814" s="54"/>
      <c r="Y814" s="54"/>
      <c r="Z814" s="57"/>
    </row>
    <row r="815" spans="2:26" ht="13">
      <c r="B815" s="45"/>
      <c r="F815" s="53"/>
      <c r="G815" s="45"/>
      <c r="H815" s="45"/>
      <c r="I815" s="54"/>
      <c r="J815" s="54"/>
      <c r="M815" s="53"/>
      <c r="O815" s="54"/>
      <c r="R815" s="53"/>
      <c r="S815" s="54"/>
      <c r="V815" s="53"/>
      <c r="W815" s="54"/>
      <c r="X815" s="54"/>
      <c r="Y815" s="54"/>
      <c r="Z815" s="57"/>
    </row>
    <row r="816" spans="2:26" ht="13">
      <c r="B816" s="45"/>
      <c r="F816" s="53"/>
      <c r="G816" s="45"/>
      <c r="H816" s="45"/>
      <c r="I816" s="54"/>
      <c r="J816" s="54"/>
      <c r="M816" s="53"/>
      <c r="O816" s="54"/>
      <c r="R816" s="53"/>
      <c r="S816" s="54"/>
      <c r="V816" s="53"/>
      <c r="W816" s="54"/>
      <c r="X816" s="54"/>
      <c r="Y816" s="54"/>
      <c r="Z816" s="57"/>
    </row>
    <row r="817" spans="2:26" ht="13">
      <c r="B817" s="45"/>
      <c r="F817" s="53"/>
      <c r="G817" s="45"/>
      <c r="H817" s="45"/>
      <c r="I817" s="54"/>
      <c r="J817" s="54"/>
      <c r="M817" s="53"/>
      <c r="O817" s="54"/>
      <c r="R817" s="53"/>
      <c r="S817" s="54"/>
      <c r="V817" s="53"/>
      <c r="W817" s="54"/>
      <c r="X817" s="54"/>
      <c r="Y817" s="54"/>
      <c r="Z817" s="57"/>
    </row>
    <row r="818" spans="2:26" ht="13">
      <c r="B818" s="45"/>
      <c r="F818" s="53"/>
      <c r="G818" s="45"/>
      <c r="H818" s="45"/>
      <c r="I818" s="54"/>
      <c r="J818" s="54"/>
      <c r="M818" s="53"/>
      <c r="O818" s="54"/>
      <c r="R818" s="53"/>
      <c r="S818" s="54"/>
      <c r="V818" s="53"/>
      <c r="W818" s="54"/>
      <c r="X818" s="54"/>
      <c r="Y818" s="54"/>
      <c r="Z818" s="57"/>
    </row>
    <row r="819" spans="2:26" ht="13">
      <c r="B819" s="45"/>
      <c r="F819" s="53"/>
      <c r="G819" s="45"/>
      <c r="H819" s="45"/>
      <c r="I819" s="54"/>
      <c r="J819" s="54"/>
      <c r="M819" s="53"/>
      <c r="O819" s="54"/>
      <c r="R819" s="53"/>
      <c r="S819" s="54"/>
      <c r="V819" s="53"/>
      <c r="W819" s="54"/>
      <c r="X819" s="54"/>
      <c r="Y819" s="54"/>
      <c r="Z819" s="57"/>
    </row>
    <row r="820" spans="2:26" ht="13">
      <c r="B820" s="45"/>
      <c r="F820" s="53"/>
      <c r="G820" s="45"/>
      <c r="H820" s="45"/>
      <c r="I820" s="54"/>
      <c r="J820" s="54"/>
      <c r="M820" s="53"/>
      <c r="O820" s="54"/>
      <c r="R820" s="53"/>
      <c r="S820" s="54"/>
      <c r="V820" s="53"/>
      <c r="W820" s="54"/>
      <c r="X820" s="54"/>
      <c r="Y820" s="54"/>
      <c r="Z820" s="57"/>
    </row>
    <row r="821" spans="2:26" ht="13">
      <c r="B821" s="45"/>
      <c r="F821" s="53"/>
      <c r="G821" s="45"/>
      <c r="H821" s="45"/>
      <c r="I821" s="54"/>
      <c r="J821" s="54"/>
      <c r="M821" s="53"/>
      <c r="O821" s="54"/>
      <c r="R821" s="53"/>
      <c r="S821" s="54"/>
      <c r="V821" s="53"/>
      <c r="W821" s="54"/>
      <c r="X821" s="54"/>
      <c r="Y821" s="54"/>
      <c r="Z821" s="57"/>
    </row>
    <row r="822" spans="2:26" ht="13">
      <c r="B822" s="45"/>
      <c r="F822" s="53"/>
      <c r="G822" s="45"/>
      <c r="H822" s="45"/>
      <c r="I822" s="54"/>
      <c r="J822" s="54"/>
      <c r="M822" s="53"/>
      <c r="O822" s="54"/>
      <c r="R822" s="53"/>
      <c r="S822" s="54"/>
      <c r="V822" s="53"/>
      <c r="W822" s="54"/>
      <c r="X822" s="54"/>
      <c r="Y822" s="54"/>
      <c r="Z822" s="57"/>
    </row>
    <row r="823" spans="2:26" ht="13">
      <c r="B823" s="45"/>
      <c r="F823" s="53"/>
      <c r="G823" s="45"/>
      <c r="H823" s="45"/>
      <c r="I823" s="54"/>
      <c r="J823" s="54"/>
      <c r="M823" s="53"/>
      <c r="O823" s="54"/>
      <c r="R823" s="53"/>
      <c r="S823" s="54"/>
      <c r="V823" s="53"/>
      <c r="W823" s="54"/>
      <c r="X823" s="54"/>
      <c r="Y823" s="54"/>
      <c r="Z823" s="57"/>
    </row>
    <row r="824" spans="2:26" ht="13">
      <c r="B824" s="45"/>
      <c r="F824" s="53"/>
      <c r="G824" s="45"/>
      <c r="H824" s="45"/>
      <c r="I824" s="54"/>
      <c r="J824" s="54"/>
      <c r="M824" s="53"/>
      <c r="O824" s="54"/>
      <c r="R824" s="53"/>
      <c r="S824" s="54"/>
      <c r="V824" s="53"/>
      <c r="W824" s="54"/>
      <c r="X824" s="54"/>
      <c r="Y824" s="54"/>
      <c r="Z824" s="57"/>
    </row>
    <row r="825" spans="2:26" ht="13">
      <c r="B825" s="45"/>
      <c r="F825" s="53"/>
      <c r="G825" s="45"/>
      <c r="H825" s="45"/>
      <c r="I825" s="54"/>
      <c r="J825" s="54"/>
      <c r="M825" s="53"/>
      <c r="O825" s="54"/>
      <c r="R825" s="53"/>
      <c r="S825" s="54"/>
      <c r="V825" s="53"/>
      <c r="W825" s="54"/>
      <c r="X825" s="54"/>
      <c r="Y825" s="54"/>
      <c r="Z825" s="57"/>
    </row>
    <row r="826" spans="2:26" ht="13">
      <c r="B826" s="45"/>
      <c r="F826" s="53"/>
      <c r="G826" s="45"/>
      <c r="H826" s="45"/>
      <c r="I826" s="54"/>
      <c r="J826" s="54"/>
      <c r="M826" s="53"/>
      <c r="O826" s="54"/>
      <c r="R826" s="53"/>
      <c r="S826" s="54"/>
      <c r="V826" s="53"/>
      <c r="W826" s="54"/>
      <c r="X826" s="54"/>
      <c r="Y826" s="54"/>
      <c r="Z826" s="57"/>
    </row>
    <row r="827" spans="2:26" ht="13">
      <c r="B827" s="45"/>
      <c r="F827" s="53"/>
      <c r="G827" s="45"/>
      <c r="H827" s="45"/>
      <c r="I827" s="54"/>
      <c r="J827" s="54"/>
      <c r="M827" s="53"/>
      <c r="O827" s="54"/>
      <c r="R827" s="53"/>
      <c r="S827" s="54"/>
      <c r="V827" s="53"/>
      <c r="W827" s="54"/>
      <c r="X827" s="54"/>
      <c r="Y827" s="54"/>
      <c r="Z827" s="57"/>
    </row>
    <row r="828" spans="2:26" ht="13">
      <c r="B828" s="45"/>
      <c r="F828" s="53"/>
      <c r="G828" s="45"/>
      <c r="H828" s="45"/>
      <c r="I828" s="54"/>
      <c r="J828" s="54"/>
      <c r="M828" s="53"/>
      <c r="O828" s="54"/>
      <c r="R828" s="53"/>
      <c r="S828" s="54"/>
      <c r="V828" s="53"/>
      <c r="W828" s="54"/>
      <c r="X828" s="54"/>
      <c r="Y828" s="54"/>
      <c r="Z828" s="57"/>
    </row>
    <row r="829" spans="2:26" ht="13">
      <c r="B829" s="45"/>
      <c r="F829" s="53"/>
      <c r="G829" s="45"/>
      <c r="H829" s="45"/>
      <c r="I829" s="54"/>
      <c r="J829" s="54"/>
      <c r="M829" s="53"/>
      <c r="O829" s="54"/>
      <c r="R829" s="53"/>
      <c r="S829" s="54"/>
      <c r="V829" s="53"/>
      <c r="W829" s="54"/>
      <c r="X829" s="54"/>
      <c r="Y829" s="54"/>
      <c r="Z829" s="57"/>
    </row>
    <row r="830" spans="2:26" ht="13">
      <c r="B830" s="45"/>
      <c r="F830" s="53"/>
      <c r="G830" s="45"/>
      <c r="H830" s="45"/>
      <c r="I830" s="54"/>
      <c r="J830" s="54"/>
      <c r="M830" s="53"/>
      <c r="O830" s="54"/>
      <c r="R830" s="53"/>
      <c r="S830" s="54"/>
      <c r="V830" s="53"/>
      <c r="W830" s="54"/>
      <c r="X830" s="54"/>
      <c r="Y830" s="54"/>
      <c r="Z830" s="57"/>
    </row>
    <row r="831" spans="2:26" ht="13">
      <c r="B831" s="45"/>
      <c r="F831" s="53"/>
      <c r="G831" s="45"/>
      <c r="H831" s="45"/>
      <c r="I831" s="54"/>
      <c r="J831" s="54"/>
      <c r="M831" s="53"/>
      <c r="O831" s="54"/>
      <c r="R831" s="53"/>
      <c r="S831" s="54"/>
      <c r="V831" s="53"/>
      <c r="W831" s="54"/>
      <c r="X831" s="54"/>
      <c r="Y831" s="54"/>
      <c r="Z831" s="57"/>
    </row>
    <row r="832" spans="2:26" ht="13">
      <c r="B832" s="45"/>
      <c r="F832" s="53"/>
      <c r="G832" s="45"/>
      <c r="H832" s="45"/>
      <c r="I832" s="54"/>
      <c r="J832" s="54"/>
      <c r="M832" s="53"/>
      <c r="O832" s="54"/>
      <c r="R832" s="53"/>
      <c r="S832" s="54"/>
      <c r="V832" s="53"/>
      <c r="W832" s="54"/>
      <c r="X832" s="54"/>
      <c r="Y832" s="54"/>
      <c r="Z832" s="57"/>
    </row>
    <row r="833" spans="2:26" ht="13">
      <c r="B833" s="45"/>
      <c r="F833" s="53"/>
      <c r="G833" s="45"/>
      <c r="H833" s="45"/>
      <c r="I833" s="54"/>
      <c r="J833" s="54"/>
      <c r="M833" s="53"/>
      <c r="O833" s="54"/>
      <c r="R833" s="53"/>
      <c r="S833" s="54"/>
      <c r="V833" s="53"/>
      <c r="W833" s="54"/>
      <c r="X833" s="54"/>
      <c r="Y833" s="54"/>
      <c r="Z833" s="57"/>
    </row>
    <row r="834" spans="2:26" ht="13">
      <c r="B834" s="45"/>
      <c r="F834" s="53"/>
      <c r="G834" s="45"/>
      <c r="H834" s="45"/>
      <c r="I834" s="54"/>
      <c r="J834" s="54"/>
      <c r="M834" s="53"/>
      <c r="O834" s="54"/>
      <c r="R834" s="53"/>
      <c r="S834" s="54"/>
      <c r="V834" s="53"/>
      <c r="W834" s="54"/>
      <c r="X834" s="54"/>
      <c r="Y834" s="54"/>
      <c r="Z834" s="57"/>
    </row>
    <row r="835" spans="2:26" ht="13">
      <c r="B835" s="45"/>
      <c r="F835" s="53"/>
      <c r="G835" s="45"/>
      <c r="H835" s="45"/>
      <c r="I835" s="54"/>
      <c r="J835" s="54"/>
      <c r="M835" s="53"/>
      <c r="O835" s="54"/>
      <c r="R835" s="53"/>
      <c r="S835" s="54"/>
      <c r="V835" s="53"/>
      <c r="W835" s="54"/>
      <c r="X835" s="54"/>
      <c r="Y835" s="54"/>
      <c r="Z835" s="57"/>
    </row>
    <row r="836" spans="2:26" ht="13">
      <c r="B836" s="45"/>
      <c r="F836" s="53"/>
      <c r="G836" s="45"/>
      <c r="H836" s="45"/>
      <c r="I836" s="54"/>
      <c r="J836" s="54"/>
      <c r="M836" s="53"/>
      <c r="O836" s="54"/>
      <c r="R836" s="53"/>
      <c r="S836" s="54"/>
      <c r="V836" s="53"/>
      <c r="W836" s="54"/>
      <c r="X836" s="54"/>
      <c r="Y836" s="54"/>
      <c r="Z836" s="57"/>
    </row>
    <row r="837" spans="2:26" ht="13">
      <c r="B837" s="45"/>
      <c r="F837" s="53"/>
      <c r="G837" s="45"/>
      <c r="H837" s="45"/>
      <c r="I837" s="54"/>
      <c r="J837" s="54"/>
      <c r="M837" s="53"/>
      <c r="O837" s="54"/>
      <c r="R837" s="53"/>
      <c r="S837" s="54"/>
      <c r="V837" s="53"/>
      <c r="W837" s="54"/>
      <c r="X837" s="54"/>
      <c r="Y837" s="54"/>
      <c r="Z837" s="57"/>
    </row>
    <row r="838" spans="2:26" ht="13">
      <c r="B838" s="45"/>
      <c r="F838" s="53"/>
      <c r="G838" s="45"/>
      <c r="H838" s="45"/>
      <c r="I838" s="54"/>
      <c r="J838" s="54"/>
      <c r="M838" s="53"/>
      <c r="O838" s="54"/>
      <c r="R838" s="53"/>
      <c r="S838" s="54"/>
      <c r="V838" s="53"/>
      <c r="W838" s="54"/>
      <c r="X838" s="54"/>
      <c r="Y838" s="54"/>
      <c r="Z838" s="57"/>
    </row>
    <row r="839" spans="2:26" ht="13">
      <c r="B839" s="45"/>
      <c r="F839" s="53"/>
      <c r="G839" s="45"/>
      <c r="H839" s="45"/>
      <c r="I839" s="54"/>
      <c r="J839" s="54"/>
      <c r="M839" s="53"/>
      <c r="O839" s="54"/>
      <c r="R839" s="53"/>
      <c r="S839" s="54"/>
      <c r="V839" s="53"/>
      <c r="W839" s="54"/>
      <c r="X839" s="54"/>
      <c r="Y839" s="54"/>
      <c r="Z839" s="57"/>
    </row>
    <row r="840" spans="2:26" ht="13">
      <c r="B840" s="45"/>
      <c r="F840" s="53"/>
      <c r="G840" s="45"/>
      <c r="H840" s="45"/>
      <c r="I840" s="54"/>
      <c r="J840" s="54"/>
      <c r="M840" s="53"/>
      <c r="O840" s="54"/>
      <c r="R840" s="53"/>
      <c r="S840" s="54"/>
      <c r="V840" s="53"/>
      <c r="W840" s="54"/>
      <c r="X840" s="54"/>
      <c r="Y840" s="54"/>
      <c r="Z840" s="57"/>
    </row>
    <row r="841" spans="2:26" ht="13">
      <c r="B841" s="45"/>
      <c r="F841" s="53"/>
      <c r="G841" s="45"/>
      <c r="H841" s="45"/>
      <c r="I841" s="54"/>
      <c r="J841" s="54"/>
      <c r="M841" s="53"/>
      <c r="O841" s="54"/>
      <c r="R841" s="53"/>
      <c r="S841" s="54"/>
      <c r="V841" s="53"/>
      <c r="W841" s="54"/>
      <c r="X841" s="54"/>
      <c r="Y841" s="54"/>
      <c r="Z841" s="57"/>
    </row>
    <row r="842" spans="2:26" ht="13">
      <c r="B842" s="45"/>
      <c r="F842" s="53"/>
      <c r="G842" s="45"/>
      <c r="H842" s="45"/>
      <c r="I842" s="54"/>
      <c r="J842" s="54"/>
      <c r="M842" s="53"/>
      <c r="O842" s="54"/>
      <c r="R842" s="53"/>
      <c r="S842" s="54"/>
      <c r="V842" s="53"/>
      <c r="W842" s="54"/>
      <c r="X842" s="54"/>
      <c r="Y842" s="54"/>
      <c r="Z842" s="57"/>
    </row>
    <row r="843" spans="2:26" ht="13">
      <c r="B843" s="45"/>
      <c r="F843" s="53"/>
      <c r="G843" s="45"/>
      <c r="H843" s="45"/>
      <c r="I843" s="54"/>
      <c r="J843" s="54"/>
      <c r="M843" s="53"/>
      <c r="O843" s="54"/>
      <c r="R843" s="53"/>
      <c r="S843" s="54"/>
      <c r="V843" s="53"/>
      <c r="W843" s="54"/>
      <c r="X843" s="54"/>
      <c r="Y843" s="54"/>
      <c r="Z843" s="57"/>
    </row>
    <row r="844" spans="2:26" ht="13">
      <c r="B844" s="45"/>
      <c r="F844" s="53"/>
      <c r="G844" s="45"/>
      <c r="H844" s="45"/>
      <c r="I844" s="54"/>
      <c r="J844" s="54"/>
      <c r="M844" s="53"/>
      <c r="O844" s="54"/>
      <c r="R844" s="53"/>
      <c r="S844" s="54"/>
      <c r="V844" s="53"/>
      <c r="W844" s="54"/>
      <c r="X844" s="54"/>
      <c r="Y844" s="54"/>
      <c r="Z844" s="57"/>
    </row>
    <row r="845" spans="2:26" ht="13">
      <c r="B845" s="45"/>
      <c r="F845" s="53"/>
      <c r="G845" s="45"/>
      <c r="H845" s="45"/>
      <c r="I845" s="54"/>
      <c r="J845" s="54"/>
      <c r="M845" s="53"/>
      <c r="O845" s="54"/>
      <c r="R845" s="53"/>
      <c r="S845" s="54"/>
      <c r="V845" s="53"/>
      <c r="W845" s="54"/>
      <c r="X845" s="54"/>
      <c r="Y845" s="54"/>
      <c r="Z845" s="57"/>
    </row>
    <row r="846" spans="2:26" ht="13">
      <c r="B846" s="45"/>
      <c r="F846" s="53"/>
      <c r="G846" s="45"/>
      <c r="H846" s="45"/>
      <c r="I846" s="54"/>
      <c r="J846" s="54"/>
      <c r="M846" s="53"/>
      <c r="O846" s="54"/>
      <c r="R846" s="53"/>
      <c r="S846" s="54"/>
      <c r="V846" s="53"/>
      <c r="W846" s="54"/>
      <c r="X846" s="54"/>
      <c r="Y846" s="54"/>
      <c r="Z846" s="57"/>
    </row>
    <row r="847" spans="2:26" ht="13">
      <c r="B847" s="45"/>
      <c r="F847" s="53"/>
      <c r="G847" s="45"/>
      <c r="H847" s="45"/>
      <c r="I847" s="54"/>
      <c r="J847" s="54"/>
      <c r="M847" s="53"/>
      <c r="O847" s="54"/>
      <c r="R847" s="53"/>
      <c r="S847" s="54"/>
      <c r="V847" s="53"/>
      <c r="W847" s="54"/>
      <c r="X847" s="54"/>
      <c r="Y847" s="54"/>
      <c r="Z847" s="57"/>
    </row>
    <row r="848" spans="2:26" ht="13">
      <c r="B848" s="45"/>
      <c r="F848" s="53"/>
      <c r="G848" s="45"/>
      <c r="H848" s="45"/>
      <c r="I848" s="54"/>
      <c r="J848" s="54"/>
      <c r="M848" s="53"/>
      <c r="O848" s="54"/>
      <c r="R848" s="53"/>
      <c r="S848" s="54"/>
      <c r="V848" s="53"/>
      <c r="W848" s="54"/>
      <c r="X848" s="54"/>
      <c r="Y848" s="54"/>
      <c r="Z848" s="57"/>
    </row>
    <row r="849" spans="2:26" ht="13">
      <c r="B849" s="45"/>
      <c r="F849" s="53"/>
      <c r="G849" s="45"/>
      <c r="H849" s="45"/>
      <c r="I849" s="54"/>
      <c r="J849" s="54"/>
      <c r="M849" s="53"/>
      <c r="O849" s="54"/>
      <c r="R849" s="53"/>
      <c r="S849" s="54"/>
      <c r="V849" s="53"/>
      <c r="W849" s="54"/>
      <c r="X849" s="54"/>
      <c r="Y849" s="54"/>
      <c r="Z849" s="57"/>
    </row>
    <row r="850" spans="2:26" ht="13">
      <c r="B850" s="45"/>
      <c r="F850" s="53"/>
      <c r="G850" s="45"/>
      <c r="H850" s="45"/>
      <c r="I850" s="54"/>
      <c r="J850" s="54"/>
      <c r="M850" s="53"/>
      <c r="O850" s="54"/>
      <c r="R850" s="53"/>
      <c r="S850" s="54"/>
      <c r="V850" s="53"/>
      <c r="W850" s="54"/>
      <c r="X850" s="54"/>
      <c r="Y850" s="54"/>
      <c r="Z850" s="57"/>
    </row>
    <row r="851" spans="2:26" ht="13">
      <c r="B851" s="45"/>
      <c r="F851" s="53"/>
      <c r="G851" s="45"/>
      <c r="H851" s="45"/>
      <c r="I851" s="54"/>
      <c r="J851" s="54"/>
      <c r="M851" s="53"/>
      <c r="O851" s="54"/>
      <c r="R851" s="53"/>
      <c r="S851" s="54"/>
      <c r="V851" s="53"/>
      <c r="W851" s="54"/>
      <c r="X851" s="54"/>
      <c r="Y851" s="54"/>
      <c r="Z851" s="57"/>
    </row>
    <row r="852" spans="2:26" ht="13">
      <c r="B852" s="45"/>
      <c r="F852" s="53"/>
      <c r="G852" s="45"/>
      <c r="H852" s="45"/>
      <c r="I852" s="54"/>
      <c r="J852" s="54"/>
      <c r="M852" s="53"/>
      <c r="O852" s="54"/>
      <c r="R852" s="53"/>
      <c r="S852" s="54"/>
      <c r="V852" s="53"/>
      <c r="W852" s="54"/>
      <c r="X852" s="54"/>
      <c r="Y852" s="54"/>
      <c r="Z852" s="57"/>
    </row>
    <row r="853" spans="2:26" ht="13">
      <c r="B853" s="45"/>
      <c r="F853" s="53"/>
      <c r="G853" s="45"/>
      <c r="H853" s="45"/>
      <c r="I853" s="54"/>
      <c r="J853" s="54"/>
      <c r="M853" s="53"/>
      <c r="O853" s="54"/>
      <c r="R853" s="53"/>
      <c r="S853" s="54"/>
      <c r="V853" s="53"/>
      <c r="W853" s="54"/>
      <c r="X853" s="54"/>
      <c r="Y853" s="54"/>
      <c r="Z853" s="57"/>
    </row>
    <row r="854" spans="2:26" ht="13">
      <c r="B854" s="45"/>
      <c r="F854" s="53"/>
      <c r="G854" s="45"/>
      <c r="H854" s="45"/>
      <c r="I854" s="54"/>
      <c r="J854" s="54"/>
      <c r="M854" s="53"/>
      <c r="O854" s="54"/>
      <c r="R854" s="53"/>
      <c r="S854" s="54"/>
      <c r="V854" s="53"/>
      <c r="W854" s="54"/>
      <c r="X854" s="54"/>
      <c r="Y854" s="54"/>
      <c r="Z854" s="57"/>
    </row>
    <row r="855" spans="2:26" ht="13">
      <c r="B855" s="45"/>
      <c r="F855" s="53"/>
      <c r="G855" s="45"/>
      <c r="H855" s="45"/>
      <c r="I855" s="54"/>
      <c r="J855" s="54"/>
      <c r="M855" s="53"/>
      <c r="O855" s="54"/>
      <c r="R855" s="53"/>
      <c r="S855" s="54"/>
      <c r="V855" s="53"/>
      <c r="W855" s="54"/>
      <c r="X855" s="54"/>
      <c r="Y855" s="54"/>
      <c r="Z855" s="57"/>
    </row>
    <row r="856" spans="2:26" ht="13">
      <c r="B856" s="45"/>
      <c r="F856" s="53"/>
      <c r="G856" s="45"/>
      <c r="H856" s="45"/>
      <c r="I856" s="54"/>
      <c r="J856" s="54"/>
      <c r="M856" s="53"/>
      <c r="O856" s="54"/>
      <c r="R856" s="53"/>
      <c r="S856" s="54"/>
      <c r="V856" s="53"/>
      <c r="W856" s="54"/>
      <c r="X856" s="54"/>
      <c r="Y856" s="54"/>
      <c r="Z856" s="57"/>
    </row>
    <row r="857" spans="2:26" ht="13">
      <c r="B857" s="45"/>
      <c r="F857" s="53"/>
      <c r="G857" s="45"/>
      <c r="H857" s="45"/>
      <c r="I857" s="54"/>
      <c r="J857" s="54"/>
      <c r="M857" s="53"/>
      <c r="O857" s="54"/>
      <c r="R857" s="53"/>
      <c r="S857" s="54"/>
      <c r="V857" s="53"/>
      <c r="W857" s="54"/>
      <c r="X857" s="54"/>
      <c r="Y857" s="54"/>
      <c r="Z857" s="57"/>
    </row>
    <row r="858" spans="2:26" ht="13">
      <c r="B858" s="45"/>
      <c r="F858" s="53"/>
      <c r="G858" s="45"/>
      <c r="H858" s="45"/>
      <c r="I858" s="54"/>
      <c r="J858" s="54"/>
      <c r="M858" s="53"/>
      <c r="O858" s="54"/>
      <c r="R858" s="53"/>
      <c r="S858" s="54"/>
      <c r="V858" s="53"/>
      <c r="W858" s="54"/>
      <c r="X858" s="54"/>
      <c r="Y858" s="54"/>
      <c r="Z858" s="57"/>
    </row>
    <row r="859" spans="2:26" ht="13">
      <c r="B859" s="45"/>
      <c r="F859" s="53"/>
      <c r="G859" s="45"/>
      <c r="H859" s="45"/>
      <c r="I859" s="54"/>
      <c r="J859" s="54"/>
      <c r="M859" s="53"/>
      <c r="O859" s="54"/>
      <c r="R859" s="53"/>
      <c r="S859" s="54"/>
      <c r="V859" s="53"/>
      <c r="W859" s="54"/>
      <c r="X859" s="54"/>
      <c r="Y859" s="54"/>
      <c r="Z859" s="57"/>
    </row>
    <row r="860" spans="2:26" ht="13">
      <c r="B860" s="45"/>
      <c r="F860" s="53"/>
      <c r="G860" s="45"/>
      <c r="H860" s="45"/>
      <c r="I860" s="54"/>
      <c r="J860" s="54"/>
      <c r="M860" s="53"/>
      <c r="O860" s="54"/>
      <c r="R860" s="53"/>
      <c r="S860" s="54"/>
      <c r="V860" s="53"/>
      <c r="W860" s="54"/>
      <c r="X860" s="54"/>
      <c r="Y860" s="54"/>
      <c r="Z860" s="57"/>
    </row>
    <row r="861" spans="2:26" ht="13">
      <c r="B861" s="45"/>
      <c r="F861" s="53"/>
      <c r="G861" s="45"/>
      <c r="H861" s="45"/>
      <c r="I861" s="54"/>
      <c r="J861" s="54"/>
      <c r="M861" s="53"/>
      <c r="O861" s="54"/>
      <c r="R861" s="53"/>
      <c r="S861" s="54"/>
      <c r="V861" s="53"/>
      <c r="W861" s="54"/>
      <c r="X861" s="54"/>
      <c r="Y861" s="54"/>
      <c r="Z861" s="57"/>
    </row>
    <row r="862" spans="2:26" ht="13">
      <c r="B862" s="45"/>
      <c r="F862" s="53"/>
      <c r="G862" s="45"/>
      <c r="H862" s="45"/>
      <c r="I862" s="54"/>
      <c r="J862" s="54"/>
      <c r="M862" s="53"/>
      <c r="O862" s="54"/>
      <c r="R862" s="53"/>
      <c r="S862" s="54"/>
      <c r="V862" s="53"/>
      <c r="W862" s="54"/>
      <c r="X862" s="54"/>
      <c r="Y862" s="54"/>
      <c r="Z862" s="57"/>
    </row>
    <row r="863" spans="2:26" ht="13">
      <c r="B863" s="45"/>
      <c r="F863" s="53"/>
      <c r="G863" s="45"/>
      <c r="H863" s="45"/>
      <c r="I863" s="54"/>
      <c r="J863" s="54"/>
      <c r="M863" s="53"/>
      <c r="O863" s="54"/>
      <c r="R863" s="53"/>
      <c r="S863" s="54"/>
      <c r="V863" s="53"/>
      <c r="W863" s="54"/>
      <c r="X863" s="54"/>
      <c r="Y863" s="54"/>
      <c r="Z863" s="57"/>
    </row>
    <row r="864" spans="2:26" ht="13">
      <c r="B864" s="45"/>
      <c r="F864" s="53"/>
      <c r="G864" s="45"/>
      <c r="H864" s="45"/>
      <c r="I864" s="54"/>
      <c r="J864" s="54"/>
      <c r="M864" s="53"/>
      <c r="O864" s="54"/>
      <c r="R864" s="53"/>
      <c r="S864" s="54"/>
      <c r="V864" s="53"/>
      <c r="W864" s="54"/>
      <c r="X864" s="54"/>
      <c r="Y864" s="54"/>
      <c r="Z864" s="57"/>
    </row>
    <row r="865" spans="2:26" ht="13">
      <c r="B865" s="45"/>
      <c r="F865" s="53"/>
      <c r="G865" s="45"/>
      <c r="H865" s="45"/>
      <c r="I865" s="54"/>
      <c r="J865" s="54"/>
      <c r="M865" s="53"/>
      <c r="O865" s="54"/>
      <c r="R865" s="53"/>
      <c r="S865" s="54"/>
      <c r="V865" s="53"/>
      <c r="W865" s="54"/>
      <c r="X865" s="54"/>
      <c r="Y865" s="54"/>
      <c r="Z865" s="57"/>
    </row>
    <row r="866" spans="2:26" ht="13">
      <c r="B866" s="45"/>
      <c r="F866" s="53"/>
      <c r="G866" s="45"/>
      <c r="H866" s="45"/>
      <c r="I866" s="54"/>
      <c r="J866" s="54"/>
      <c r="M866" s="53"/>
      <c r="O866" s="54"/>
      <c r="R866" s="53"/>
      <c r="S866" s="54"/>
      <c r="V866" s="53"/>
      <c r="W866" s="54"/>
      <c r="X866" s="54"/>
      <c r="Y866" s="54"/>
      <c r="Z866" s="57"/>
    </row>
    <row r="867" spans="2:26" ht="13">
      <c r="B867" s="45"/>
      <c r="F867" s="53"/>
      <c r="G867" s="45"/>
      <c r="H867" s="45"/>
      <c r="I867" s="54"/>
      <c r="J867" s="54"/>
      <c r="M867" s="53"/>
      <c r="O867" s="54"/>
      <c r="R867" s="53"/>
      <c r="S867" s="54"/>
      <c r="V867" s="53"/>
      <c r="W867" s="54"/>
      <c r="X867" s="54"/>
      <c r="Y867" s="54"/>
      <c r="Z867" s="57"/>
    </row>
    <row r="868" spans="2:26" ht="13">
      <c r="B868" s="45"/>
      <c r="F868" s="53"/>
      <c r="G868" s="45"/>
      <c r="H868" s="45"/>
      <c r="I868" s="54"/>
      <c r="J868" s="54"/>
      <c r="M868" s="53"/>
      <c r="O868" s="54"/>
      <c r="R868" s="53"/>
      <c r="S868" s="54"/>
      <c r="V868" s="53"/>
      <c r="W868" s="54"/>
      <c r="X868" s="54"/>
      <c r="Y868" s="54"/>
      <c r="Z868" s="57"/>
    </row>
    <row r="869" spans="2:26" ht="13">
      <c r="B869" s="45"/>
      <c r="F869" s="53"/>
      <c r="G869" s="45"/>
      <c r="H869" s="45"/>
      <c r="I869" s="54"/>
      <c r="J869" s="54"/>
      <c r="M869" s="53"/>
      <c r="O869" s="54"/>
      <c r="R869" s="53"/>
      <c r="S869" s="54"/>
      <c r="V869" s="53"/>
      <c r="W869" s="54"/>
      <c r="X869" s="54"/>
      <c r="Y869" s="54"/>
      <c r="Z869" s="57"/>
    </row>
    <row r="870" spans="2:26" ht="13">
      <c r="B870" s="45"/>
      <c r="F870" s="53"/>
      <c r="G870" s="45"/>
      <c r="H870" s="45"/>
      <c r="I870" s="54"/>
      <c r="J870" s="54"/>
      <c r="M870" s="53"/>
      <c r="O870" s="54"/>
      <c r="R870" s="53"/>
      <c r="S870" s="54"/>
      <c r="V870" s="53"/>
      <c r="W870" s="54"/>
      <c r="X870" s="54"/>
      <c r="Y870" s="54"/>
      <c r="Z870" s="57"/>
    </row>
    <row r="871" spans="2:26" ht="13">
      <c r="B871" s="45"/>
      <c r="F871" s="53"/>
      <c r="G871" s="45"/>
      <c r="H871" s="45"/>
      <c r="I871" s="54"/>
      <c r="J871" s="54"/>
      <c r="M871" s="53"/>
      <c r="O871" s="54"/>
      <c r="R871" s="53"/>
      <c r="S871" s="54"/>
      <c r="V871" s="53"/>
      <c r="W871" s="54"/>
      <c r="X871" s="54"/>
      <c r="Y871" s="54"/>
      <c r="Z871" s="57"/>
    </row>
    <row r="872" spans="2:26" ht="13">
      <c r="B872" s="45"/>
      <c r="F872" s="53"/>
      <c r="G872" s="45"/>
      <c r="H872" s="45"/>
      <c r="I872" s="54"/>
      <c r="J872" s="54"/>
      <c r="M872" s="53"/>
      <c r="O872" s="54"/>
      <c r="R872" s="53"/>
      <c r="S872" s="54"/>
      <c r="V872" s="53"/>
      <c r="W872" s="54"/>
      <c r="X872" s="54"/>
      <c r="Y872" s="54"/>
      <c r="Z872" s="57"/>
    </row>
    <row r="873" spans="2:26" ht="13">
      <c r="B873" s="45"/>
      <c r="F873" s="53"/>
      <c r="G873" s="45"/>
      <c r="H873" s="45"/>
      <c r="I873" s="54"/>
      <c r="J873" s="54"/>
      <c r="M873" s="53"/>
      <c r="O873" s="54"/>
      <c r="R873" s="53"/>
      <c r="S873" s="54"/>
      <c r="V873" s="53"/>
      <c r="W873" s="54"/>
      <c r="X873" s="54"/>
      <c r="Y873" s="54"/>
      <c r="Z873" s="57"/>
    </row>
    <row r="874" spans="2:26" ht="13">
      <c r="B874" s="45"/>
      <c r="F874" s="53"/>
      <c r="G874" s="45"/>
      <c r="H874" s="45"/>
      <c r="I874" s="54"/>
      <c r="J874" s="54"/>
      <c r="M874" s="53"/>
      <c r="O874" s="54"/>
      <c r="R874" s="53"/>
      <c r="S874" s="54"/>
      <c r="V874" s="53"/>
      <c r="W874" s="54"/>
      <c r="X874" s="54"/>
      <c r="Y874" s="54"/>
      <c r="Z874" s="57"/>
    </row>
    <row r="875" spans="2:26" ht="13">
      <c r="B875" s="45"/>
      <c r="F875" s="53"/>
      <c r="G875" s="45"/>
      <c r="H875" s="45"/>
      <c r="I875" s="54"/>
      <c r="J875" s="54"/>
      <c r="M875" s="53"/>
      <c r="O875" s="54"/>
      <c r="R875" s="53"/>
      <c r="S875" s="54"/>
      <c r="V875" s="53"/>
      <c r="W875" s="54"/>
      <c r="X875" s="54"/>
      <c r="Y875" s="54"/>
      <c r="Z875" s="57"/>
    </row>
    <row r="876" spans="2:26" ht="13">
      <c r="B876" s="45"/>
      <c r="F876" s="53"/>
      <c r="G876" s="45"/>
      <c r="H876" s="45"/>
      <c r="I876" s="54"/>
      <c r="J876" s="54"/>
      <c r="M876" s="53"/>
      <c r="O876" s="54"/>
      <c r="R876" s="53"/>
      <c r="S876" s="54"/>
      <c r="V876" s="53"/>
      <c r="W876" s="54"/>
      <c r="X876" s="54"/>
      <c r="Y876" s="54"/>
      <c r="Z876" s="57"/>
    </row>
    <row r="877" spans="2:26" ht="13">
      <c r="B877" s="45"/>
      <c r="F877" s="53"/>
      <c r="G877" s="45"/>
      <c r="H877" s="45"/>
      <c r="I877" s="54"/>
      <c r="J877" s="54"/>
      <c r="M877" s="53"/>
      <c r="O877" s="54"/>
      <c r="R877" s="53"/>
      <c r="S877" s="54"/>
      <c r="V877" s="53"/>
      <c r="W877" s="54"/>
      <c r="X877" s="54"/>
      <c r="Y877" s="54"/>
      <c r="Z877" s="57"/>
    </row>
    <row r="878" spans="2:26" ht="13">
      <c r="B878" s="45"/>
      <c r="F878" s="53"/>
      <c r="G878" s="45"/>
      <c r="H878" s="45"/>
      <c r="I878" s="54"/>
      <c r="J878" s="54"/>
      <c r="M878" s="53"/>
      <c r="O878" s="54"/>
      <c r="R878" s="53"/>
      <c r="S878" s="54"/>
      <c r="V878" s="53"/>
      <c r="W878" s="54"/>
      <c r="X878" s="54"/>
      <c r="Y878" s="54"/>
      <c r="Z878" s="57"/>
    </row>
    <row r="879" spans="2:26" ht="13">
      <c r="B879" s="45"/>
      <c r="F879" s="53"/>
      <c r="G879" s="45"/>
      <c r="H879" s="45"/>
      <c r="I879" s="54"/>
      <c r="J879" s="54"/>
      <c r="M879" s="53"/>
      <c r="O879" s="54"/>
      <c r="R879" s="53"/>
      <c r="S879" s="54"/>
      <c r="V879" s="53"/>
      <c r="W879" s="54"/>
      <c r="X879" s="54"/>
      <c r="Y879" s="54"/>
      <c r="Z879" s="57"/>
    </row>
    <row r="880" spans="2:26" ht="13">
      <c r="B880" s="45"/>
      <c r="F880" s="53"/>
      <c r="G880" s="45"/>
      <c r="H880" s="45"/>
      <c r="I880" s="54"/>
      <c r="J880" s="54"/>
      <c r="M880" s="53"/>
      <c r="O880" s="54"/>
      <c r="R880" s="53"/>
      <c r="S880" s="54"/>
      <c r="V880" s="53"/>
      <c r="W880" s="54"/>
      <c r="X880" s="54"/>
      <c r="Y880" s="54"/>
      <c r="Z880" s="57"/>
    </row>
    <row r="881" spans="2:26" ht="13">
      <c r="B881" s="45"/>
      <c r="F881" s="53"/>
      <c r="G881" s="45"/>
      <c r="H881" s="45"/>
      <c r="I881" s="54"/>
      <c r="J881" s="54"/>
      <c r="M881" s="53"/>
      <c r="O881" s="54"/>
      <c r="R881" s="53"/>
      <c r="S881" s="54"/>
      <c r="V881" s="53"/>
      <c r="W881" s="54"/>
      <c r="X881" s="54"/>
      <c r="Y881" s="54"/>
      <c r="Z881" s="57"/>
    </row>
    <row r="882" spans="2:26" ht="13">
      <c r="B882" s="45"/>
      <c r="F882" s="53"/>
      <c r="G882" s="45"/>
      <c r="H882" s="45"/>
      <c r="I882" s="54"/>
      <c r="J882" s="54"/>
      <c r="M882" s="53"/>
      <c r="O882" s="54"/>
      <c r="R882" s="53"/>
      <c r="S882" s="54"/>
      <c r="V882" s="53"/>
      <c r="W882" s="54"/>
      <c r="X882" s="54"/>
      <c r="Y882" s="54"/>
      <c r="Z882" s="57"/>
    </row>
    <row r="883" spans="2:26" ht="13">
      <c r="B883" s="45"/>
      <c r="F883" s="53"/>
      <c r="G883" s="45"/>
      <c r="H883" s="45"/>
      <c r="I883" s="54"/>
      <c r="J883" s="54"/>
      <c r="M883" s="53"/>
      <c r="O883" s="54"/>
      <c r="R883" s="53"/>
      <c r="S883" s="54"/>
      <c r="V883" s="53"/>
      <c r="W883" s="54"/>
      <c r="X883" s="54"/>
      <c r="Y883" s="54"/>
      <c r="Z883" s="57"/>
    </row>
    <row r="884" spans="2:26" ht="13">
      <c r="B884" s="45"/>
      <c r="F884" s="53"/>
      <c r="G884" s="45"/>
      <c r="H884" s="45"/>
      <c r="I884" s="54"/>
      <c r="J884" s="54"/>
      <c r="M884" s="53"/>
      <c r="O884" s="54"/>
      <c r="R884" s="53"/>
      <c r="S884" s="54"/>
      <c r="V884" s="53"/>
      <c r="W884" s="54"/>
      <c r="X884" s="54"/>
      <c r="Y884" s="54"/>
      <c r="Z884" s="57"/>
    </row>
    <row r="885" spans="2:26" ht="13">
      <c r="B885" s="45"/>
      <c r="F885" s="53"/>
      <c r="G885" s="45"/>
      <c r="H885" s="45"/>
      <c r="I885" s="54"/>
      <c r="J885" s="54"/>
      <c r="M885" s="53"/>
      <c r="O885" s="54"/>
      <c r="R885" s="53"/>
      <c r="S885" s="54"/>
      <c r="V885" s="53"/>
      <c r="W885" s="54"/>
      <c r="X885" s="54"/>
      <c r="Y885" s="54"/>
      <c r="Z885" s="57"/>
    </row>
    <row r="886" spans="2:26" ht="13">
      <c r="B886" s="45"/>
      <c r="F886" s="53"/>
      <c r="G886" s="45"/>
      <c r="H886" s="45"/>
      <c r="I886" s="54"/>
      <c r="J886" s="54"/>
      <c r="M886" s="53"/>
      <c r="O886" s="54"/>
      <c r="R886" s="53"/>
      <c r="S886" s="54"/>
      <c r="V886" s="53"/>
      <c r="W886" s="54"/>
      <c r="X886" s="54"/>
      <c r="Y886" s="54"/>
      <c r="Z886" s="57"/>
    </row>
    <row r="887" spans="2:26" ht="13">
      <c r="B887" s="45"/>
      <c r="F887" s="53"/>
      <c r="G887" s="45"/>
      <c r="H887" s="45"/>
      <c r="I887" s="54"/>
      <c r="J887" s="54"/>
      <c r="M887" s="53"/>
      <c r="O887" s="54"/>
      <c r="R887" s="53"/>
      <c r="S887" s="54"/>
      <c r="V887" s="53"/>
      <c r="W887" s="54"/>
      <c r="X887" s="54"/>
      <c r="Y887" s="54"/>
      <c r="Z887" s="57"/>
    </row>
    <row r="888" spans="2:26" ht="13">
      <c r="B888" s="45"/>
      <c r="F888" s="53"/>
      <c r="G888" s="45"/>
      <c r="H888" s="45"/>
      <c r="I888" s="54"/>
      <c r="J888" s="54"/>
      <c r="M888" s="53"/>
      <c r="O888" s="54"/>
      <c r="R888" s="53"/>
      <c r="S888" s="54"/>
      <c r="V888" s="53"/>
      <c r="W888" s="54"/>
      <c r="X888" s="54"/>
      <c r="Y888" s="54"/>
      <c r="Z888" s="57"/>
    </row>
    <row r="889" spans="2:26" ht="13">
      <c r="B889" s="45"/>
      <c r="F889" s="53"/>
      <c r="G889" s="45"/>
      <c r="H889" s="45"/>
      <c r="I889" s="54"/>
      <c r="J889" s="54"/>
      <c r="M889" s="53"/>
      <c r="O889" s="54"/>
      <c r="R889" s="53"/>
      <c r="S889" s="54"/>
      <c r="V889" s="53"/>
      <c r="W889" s="54"/>
      <c r="X889" s="54"/>
      <c r="Y889" s="54"/>
      <c r="Z889" s="57"/>
    </row>
    <row r="890" spans="2:26" ht="13">
      <c r="B890" s="45"/>
      <c r="F890" s="53"/>
      <c r="G890" s="45"/>
      <c r="H890" s="45"/>
      <c r="I890" s="54"/>
      <c r="J890" s="54"/>
      <c r="M890" s="53"/>
      <c r="O890" s="54"/>
      <c r="R890" s="53"/>
      <c r="S890" s="54"/>
      <c r="V890" s="53"/>
      <c r="W890" s="54"/>
      <c r="X890" s="54"/>
      <c r="Y890" s="54"/>
      <c r="Z890" s="57"/>
    </row>
    <row r="891" spans="2:26" ht="13">
      <c r="B891" s="45"/>
      <c r="F891" s="53"/>
      <c r="G891" s="45"/>
      <c r="H891" s="45"/>
      <c r="I891" s="54"/>
      <c r="J891" s="54"/>
      <c r="M891" s="53"/>
      <c r="O891" s="54"/>
      <c r="R891" s="53"/>
      <c r="S891" s="54"/>
      <c r="V891" s="53"/>
      <c r="W891" s="54"/>
      <c r="X891" s="54"/>
      <c r="Y891" s="54"/>
      <c r="Z891" s="57"/>
    </row>
    <row r="892" spans="2:26" ht="13">
      <c r="B892" s="45"/>
      <c r="F892" s="53"/>
      <c r="G892" s="45"/>
      <c r="H892" s="45"/>
      <c r="I892" s="54"/>
      <c r="J892" s="54"/>
      <c r="M892" s="53"/>
      <c r="O892" s="54"/>
      <c r="R892" s="53"/>
      <c r="S892" s="54"/>
      <c r="V892" s="53"/>
      <c r="W892" s="54"/>
      <c r="X892" s="54"/>
      <c r="Y892" s="54"/>
      <c r="Z892" s="57"/>
    </row>
    <row r="893" spans="2:26" ht="13">
      <c r="B893" s="45"/>
      <c r="F893" s="53"/>
      <c r="G893" s="45"/>
      <c r="H893" s="45"/>
      <c r="I893" s="54"/>
      <c r="J893" s="54"/>
      <c r="M893" s="53"/>
      <c r="O893" s="54"/>
      <c r="R893" s="53"/>
      <c r="S893" s="54"/>
      <c r="V893" s="53"/>
      <c r="W893" s="54"/>
      <c r="X893" s="54"/>
      <c r="Y893" s="54"/>
      <c r="Z893" s="57"/>
    </row>
    <row r="894" spans="2:26" ht="13">
      <c r="B894" s="45"/>
      <c r="F894" s="53"/>
      <c r="G894" s="45"/>
      <c r="H894" s="45"/>
      <c r="I894" s="54"/>
      <c r="J894" s="54"/>
      <c r="M894" s="53"/>
      <c r="O894" s="54"/>
      <c r="R894" s="53"/>
      <c r="S894" s="54"/>
      <c r="V894" s="53"/>
      <c r="W894" s="54"/>
      <c r="X894" s="54"/>
      <c r="Y894" s="54"/>
      <c r="Z894" s="57"/>
    </row>
    <row r="895" spans="2:26" ht="13">
      <c r="B895" s="45"/>
      <c r="F895" s="53"/>
      <c r="G895" s="45"/>
      <c r="H895" s="45"/>
      <c r="I895" s="54"/>
      <c r="J895" s="54"/>
      <c r="M895" s="53"/>
      <c r="O895" s="54"/>
      <c r="R895" s="53"/>
      <c r="S895" s="54"/>
      <c r="V895" s="53"/>
      <c r="W895" s="54"/>
      <c r="X895" s="54"/>
      <c r="Y895" s="54"/>
      <c r="Z895" s="57"/>
    </row>
    <row r="896" spans="2:26" ht="13">
      <c r="B896" s="45"/>
      <c r="F896" s="53"/>
      <c r="G896" s="45"/>
      <c r="H896" s="45"/>
      <c r="I896" s="54"/>
      <c r="J896" s="54"/>
      <c r="M896" s="53"/>
      <c r="O896" s="54"/>
      <c r="R896" s="53"/>
      <c r="S896" s="54"/>
      <c r="V896" s="53"/>
      <c r="W896" s="54"/>
      <c r="X896" s="54"/>
      <c r="Y896" s="54"/>
      <c r="Z896" s="57"/>
    </row>
    <row r="897" spans="2:26" ht="13">
      <c r="B897" s="45"/>
      <c r="F897" s="53"/>
      <c r="G897" s="45"/>
      <c r="H897" s="45"/>
      <c r="I897" s="54"/>
      <c r="J897" s="54"/>
      <c r="M897" s="53"/>
      <c r="O897" s="54"/>
      <c r="R897" s="53"/>
      <c r="S897" s="54"/>
      <c r="V897" s="53"/>
      <c r="W897" s="54"/>
      <c r="X897" s="54"/>
      <c r="Y897" s="54"/>
      <c r="Z897" s="57"/>
    </row>
    <row r="898" spans="2:26" ht="13">
      <c r="B898" s="45"/>
      <c r="F898" s="53"/>
      <c r="G898" s="45"/>
      <c r="H898" s="45"/>
      <c r="I898" s="54"/>
      <c r="J898" s="54"/>
      <c r="M898" s="53"/>
      <c r="O898" s="54"/>
      <c r="R898" s="53"/>
      <c r="S898" s="54"/>
      <c r="V898" s="53"/>
      <c r="W898" s="54"/>
      <c r="X898" s="54"/>
      <c r="Y898" s="54"/>
      <c r="Z898" s="57"/>
    </row>
    <row r="899" spans="2:26" ht="13">
      <c r="B899" s="45"/>
      <c r="F899" s="53"/>
      <c r="G899" s="45"/>
      <c r="H899" s="45"/>
      <c r="I899" s="54"/>
      <c r="J899" s="54"/>
      <c r="M899" s="53"/>
      <c r="O899" s="54"/>
      <c r="R899" s="53"/>
      <c r="S899" s="54"/>
      <c r="V899" s="53"/>
      <c r="W899" s="54"/>
      <c r="X899" s="54"/>
      <c r="Y899" s="54"/>
      <c r="Z899" s="57"/>
    </row>
    <row r="900" spans="2:26" ht="13">
      <c r="B900" s="45"/>
      <c r="F900" s="53"/>
      <c r="G900" s="45"/>
      <c r="H900" s="45"/>
      <c r="I900" s="54"/>
      <c r="J900" s="54"/>
      <c r="M900" s="53"/>
      <c r="O900" s="54"/>
      <c r="R900" s="53"/>
      <c r="S900" s="54"/>
      <c r="V900" s="53"/>
      <c r="W900" s="54"/>
      <c r="X900" s="54"/>
      <c r="Y900" s="54"/>
      <c r="Z900" s="57"/>
    </row>
    <row r="901" spans="2:26" ht="13">
      <c r="B901" s="45"/>
      <c r="F901" s="53"/>
      <c r="G901" s="45"/>
      <c r="H901" s="45"/>
      <c r="I901" s="54"/>
      <c r="J901" s="54"/>
      <c r="M901" s="53"/>
      <c r="O901" s="54"/>
      <c r="R901" s="53"/>
      <c r="S901" s="54"/>
      <c r="V901" s="53"/>
      <c r="W901" s="54"/>
      <c r="X901" s="54"/>
      <c r="Y901" s="54"/>
      <c r="Z901" s="57"/>
    </row>
    <row r="902" spans="2:26" ht="13">
      <c r="B902" s="45"/>
      <c r="F902" s="53"/>
      <c r="G902" s="45"/>
      <c r="H902" s="45"/>
      <c r="I902" s="54"/>
      <c r="J902" s="54"/>
      <c r="M902" s="53"/>
      <c r="O902" s="54"/>
      <c r="R902" s="53"/>
      <c r="S902" s="54"/>
      <c r="V902" s="53"/>
      <c r="W902" s="54"/>
      <c r="X902" s="54"/>
      <c r="Y902" s="54"/>
      <c r="Z902" s="57"/>
    </row>
    <row r="903" spans="2:26" ht="13">
      <c r="B903" s="45"/>
      <c r="F903" s="53"/>
      <c r="G903" s="45"/>
      <c r="H903" s="45"/>
      <c r="I903" s="54"/>
      <c r="J903" s="54"/>
      <c r="M903" s="53"/>
      <c r="O903" s="54"/>
      <c r="R903" s="53"/>
      <c r="S903" s="54"/>
      <c r="V903" s="53"/>
      <c r="W903" s="54"/>
      <c r="X903" s="54"/>
      <c r="Y903" s="54"/>
      <c r="Z903" s="57"/>
    </row>
    <row r="904" spans="2:26" ht="13">
      <c r="B904" s="45"/>
      <c r="F904" s="53"/>
      <c r="G904" s="45"/>
      <c r="H904" s="45"/>
      <c r="I904" s="54"/>
      <c r="J904" s="54"/>
      <c r="M904" s="53"/>
      <c r="O904" s="54"/>
      <c r="R904" s="53"/>
      <c r="S904" s="54"/>
      <c r="V904" s="53"/>
      <c r="W904" s="54"/>
      <c r="X904" s="54"/>
      <c r="Y904" s="54"/>
      <c r="Z904" s="57"/>
    </row>
    <row r="905" spans="2:26" ht="13">
      <c r="B905" s="45"/>
      <c r="F905" s="53"/>
      <c r="G905" s="45"/>
      <c r="H905" s="45"/>
      <c r="I905" s="54"/>
      <c r="J905" s="54"/>
      <c r="M905" s="53"/>
      <c r="O905" s="54"/>
      <c r="R905" s="53"/>
      <c r="S905" s="54"/>
      <c r="V905" s="53"/>
      <c r="W905" s="54"/>
      <c r="X905" s="54"/>
      <c r="Y905" s="54"/>
      <c r="Z905" s="57"/>
    </row>
    <row r="906" spans="2:26" ht="13">
      <c r="B906" s="45"/>
      <c r="F906" s="53"/>
      <c r="G906" s="45"/>
      <c r="H906" s="45"/>
      <c r="I906" s="54"/>
      <c r="J906" s="54"/>
      <c r="M906" s="53"/>
      <c r="O906" s="54"/>
      <c r="R906" s="53"/>
      <c r="S906" s="54"/>
      <c r="V906" s="53"/>
      <c r="W906" s="54"/>
      <c r="X906" s="54"/>
      <c r="Y906" s="54"/>
      <c r="Z906" s="57"/>
    </row>
    <row r="907" spans="2:26" ht="13">
      <c r="B907" s="45"/>
      <c r="F907" s="53"/>
      <c r="G907" s="45"/>
      <c r="H907" s="45"/>
      <c r="I907" s="54"/>
      <c r="J907" s="54"/>
      <c r="M907" s="53"/>
      <c r="O907" s="54"/>
      <c r="R907" s="53"/>
      <c r="S907" s="54"/>
      <c r="V907" s="53"/>
      <c r="W907" s="54"/>
      <c r="X907" s="54"/>
      <c r="Y907" s="54"/>
      <c r="Z907" s="57"/>
    </row>
    <row r="908" spans="2:26" ht="13">
      <c r="B908" s="45"/>
      <c r="F908" s="53"/>
      <c r="G908" s="45"/>
      <c r="H908" s="45"/>
      <c r="I908" s="54"/>
      <c r="J908" s="54"/>
      <c r="M908" s="53"/>
      <c r="O908" s="54"/>
      <c r="R908" s="53"/>
      <c r="S908" s="54"/>
      <c r="V908" s="53"/>
      <c r="W908" s="54"/>
      <c r="X908" s="54"/>
      <c r="Y908" s="54"/>
      <c r="Z908" s="57"/>
    </row>
    <row r="909" spans="2:26" ht="13">
      <c r="B909" s="45"/>
      <c r="F909" s="53"/>
      <c r="G909" s="45"/>
      <c r="H909" s="45"/>
      <c r="I909" s="54"/>
      <c r="J909" s="54"/>
      <c r="M909" s="53"/>
      <c r="O909" s="54"/>
      <c r="R909" s="53"/>
      <c r="S909" s="54"/>
      <c r="V909" s="53"/>
      <c r="W909" s="54"/>
      <c r="X909" s="54"/>
      <c r="Y909" s="54"/>
      <c r="Z909" s="57"/>
    </row>
    <row r="910" spans="2:26" ht="13">
      <c r="B910" s="45"/>
      <c r="F910" s="53"/>
      <c r="G910" s="45"/>
      <c r="H910" s="45"/>
      <c r="I910" s="54"/>
      <c r="J910" s="54"/>
      <c r="M910" s="53"/>
      <c r="O910" s="54"/>
      <c r="R910" s="53"/>
      <c r="S910" s="54"/>
      <c r="V910" s="53"/>
      <c r="W910" s="54"/>
      <c r="X910" s="54"/>
      <c r="Y910" s="54"/>
      <c r="Z910" s="57"/>
    </row>
    <row r="911" spans="2:26" ht="13">
      <c r="B911" s="45"/>
      <c r="F911" s="53"/>
      <c r="G911" s="45"/>
      <c r="H911" s="45"/>
      <c r="I911" s="54"/>
      <c r="J911" s="54"/>
      <c r="M911" s="53"/>
      <c r="O911" s="54"/>
      <c r="R911" s="53"/>
      <c r="S911" s="54"/>
      <c r="V911" s="53"/>
      <c r="W911" s="54"/>
      <c r="X911" s="54"/>
      <c r="Y911" s="54"/>
      <c r="Z911" s="57"/>
    </row>
    <row r="912" spans="2:26" ht="13">
      <c r="B912" s="45"/>
      <c r="F912" s="53"/>
      <c r="G912" s="45"/>
      <c r="H912" s="45"/>
      <c r="I912" s="54"/>
      <c r="J912" s="54"/>
      <c r="M912" s="53"/>
      <c r="O912" s="54"/>
      <c r="R912" s="53"/>
      <c r="S912" s="54"/>
      <c r="V912" s="53"/>
      <c r="W912" s="54"/>
      <c r="X912" s="54"/>
      <c r="Y912" s="54"/>
      <c r="Z912" s="57"/>
    </row>
    <row r="913" spans="2:26" ht="13">
      <c r="B913" s="45"/>
      <c r="F913" s="53"/>
      <c r="G913" s="45"/>
      <c r="H913" s="45"/>
      <c r="I913" s="54"/>
      <c r="J913" s="54"/>
      <c r="M913" s="53"/>
      <c r="O913" s="54"/>
      <c r="R913" s="53"/>
      <c r="S913" s="54"/>
      <c r="V913" s="53"/>
      <c r="W913" s="54"/>
      <c r="X913" s="54"/>
      <c r="Y913" s="54"/>
      <c r="Z913" s="57"/>
    </row>
    <row r="914" spans="2:26" ht="13">
      <c r="B914" s="45"/>
      <c r="F914" s="53"/>
      <c r="G914" s="45"/>
      <c r="H914" s="45"/>
      <c r="I914" s="54"/>
      <c r="J914" s="54"/>
      <c r="M914" s="53"/>
      <c r="O914" s="54"/>
      <c r="R914" s="53"/>
      <c r="S914" s="54"/>
      <c r="V914" s="53"/>
      <c r="W914" s="54"/>
      <c r="X914" s="54"/>
      <c r="Y914" s="54"/>
      <c r="Z914" s="57"/>
    </row>
    <row r="915" spans="2:26" ht="13">
      <c r="B915" s="45"/>
      <c r="F915" s="53"/>
      <c r="G915" s="45"/>
      <c r="H915" s="45"/>
      <c r="I915" s="54"/>
      <c r="J915" s="54"/>
      <c r="M915" s="53"/>
      <c r="O915" s="54"/>
      <c r="R915" s="53"/>
      <c r="S915" s="54"/>
      <c r="V915" s="53"/>
      <c r="W915" s="54"/>
      <c r="X915" s="54"/>
      <c r="Y915" s="54"/>
      <c r="Z915" s="57"/>
    </row>
    <row r="916" spans="2:26" ht="13">
      <c r="B916" s="45"/>
      <c r="F916" s="53"/>
      <c r="G916" s="45"/>
      <c r="H916" s="45"/>
      <c r="I916" s="54"/>
      <c r="J916" s="54"/>
      <c r="M916" s="53"/>
      <c r="O916" s="54"/>
      <c r="R916" s="53"/>
      <c r="S916" s="54"/>
      <c r="V916" s="53"/>
      <c r="W916" s="54"/>
      <c r="X916" s="54"/>
      <c r="Y916" s="54"/>
      <c r="Z916" s="57"/>
    </row>
    <row r="917" spans="2:26" ht="13">
      <c r="B917" s="45"/>
      <c r="F917" s="53"/>
      <c r="G917" s="45"/>
      <c r="H917" s="45"/>
      <c r="I917" s="54"/>
      <c r="J917" s="54"/>
      <c r="M917" s="53"/>
      <c r="O917" s="54"/>
      <c r="R917" s="53"/>
      <c r="S917" s="54"/>
      <c r="V917" s="53"/>
      <c r="W917" s="54"/>
      <c r="X917" s="54"/>
      <c r="Y917" s="54"/>
      <c r="Z917" s="57"/>
    </row>
    <row r="918" spans="2:26" ht="13">
      <c r="B918" s="45"/>
      <c r="F918" s="53"/>
      <c r="G918" s="45"/>
      <c r="H918" s="45"/>
      <c r="I918" s="54"/>
      <c r="J918" s="54"/>
      <c r="M918" s="53"/>
      <c r="O918" s="54"/>
      <c r="R918" s="53"/>
      <c r="S918" s="54"/>
      <c r="V918" s="53"/>
      <c r="W918" s="54"/>
      <c r="X918" s="54"/>
      <c r="Y918" s="54"/>
      <c r="Z918" s="57"/>
    </row>
    <row r="919" spans="2:26" ht="13">
      <c r="B919" s="45"/>
      <c r="F919" s="53"/>
      <c r="G919" s="45"/>
      <c r="H919" s="45"/>
      <c r="I919" s="54"/>
      <c r="J919" s="54"/>
      <c r="M919" s="53"/>
      <c r="O919" s="54"/>
      <c r="R919" s="53"/>
      <c r="S919" s="54"/>
      <c r="V919" s="53"/>
      <c r="W919" s="54"/>
      <c r="X919" s="54"/>
      <c r="Y919" s="54"/>
      <c r="Z919" s="57"/>
    </row>
    <row r="920" spans="2:26" ht="13">
      <c r="B920" s="45"/>
      <c r="F920" s="53"/>
      <c r="G920" s="45"/>
      <c r="H920" s="45"/>
      <c r="I920" s="54"/>
      <c r="J920" s="54"/>
      <c r="M920" s="53"/>
      <c r="O920" s="54"/>
      <c r="R920" s="53"/>
      <c r="S920" s="54"/>
      <c r="V920" s="53"/>
      <c r="W920" s="54"/>
      <c r="X920" s="54"/>
      <c r="Y920" s="54"/>
      <c r="Z920" s="57"/>
    </row>
    <row r="921" spans="2:26" ht="13">
      <c r="B921" s="45"/>
      <c r="F921" s="53"/>
      <c r="G921" s="45"/>
      <c r="H921" s="45"/>
      <c r="I921" s="54"/>
      <c r="J921" s="54"/>
      <c r="M921" s="53"/>
      <c r="O921" s="54"/>
      <c r="R921" s="53"/>
      <c r="S921" s="54"/>
      <c r="V921" s="53"/>
      <c r="W921" s="54"/>
      <c r="X921" s="54"/>
      <c r="Y921" s="54"/>
      <c r="Z921" s="57"/>
    </row>
    <row r="922" spans="2:26" ht="13">
      <c r="B922" s="45"/>
      <c r="F922" s="53"/>
      <c r="G922" s="45"/>
      <c r="H922" s="45"/>
      <c r="I922" s="54"/>
      <c r="J922" s="54"/>
      <c r="M922" s="53"/>
      <c r="O922" s="54"/>
      <c r="R922" s="53"/>
      <c r="S922" s="54"/>
      <c r="V922" s="53"/>
      <c r="W922" s="54"/>
      <c r="X922" s="54"/>
      <c r="Y922" s="54"/>
      <c r="Z922" s="57"/>
    </row>
    <row r="923" spans="2:26" ht="13">
      <c r="B923" s="45"/>
      <c r="F923" s="53"/>
      <c r="G923" s="45"/>
      <c r="H923" s="45"/>
      <c r="I923" s="54"/>
      <c r="J923" s="54"/>
      <c r="M923" s="53"/>
      <c r="O923" s="54"/>
      <c r="R923" s="53"/>
      <c r="S923" s="54"/>
      <c r="V923" s="53"/>
      <c r="W923" s="54"/>
      <c r="X923" s="54"/>
      <c r="Y923" s="54"/>
      <c r="Z923" s="57"/>
    </row>
    <row r="924" spans="2:26" ht="13">
      <c r="B924" s="45"/>
      <c r="F924" s="53"/>
      <c r="G924" s="45"/>
      <c r="H924" s="45"/>
      <c r="I924" s="54"/>
      <c r="J924" s="54"/>
      <c r="M924" s="53"/>
      <c r="O924" s="54"/>
      <c r="R924" s="53"/>
      <c r="S924" s="54"/>
      <c r="V924" s="53"/>
      <c r="W924" s="54"/>
      <c r="X924" s="54"/>
      <c r="Y924" s="54"/>
      <c r="Z924" s="57"/>
    </row>
    <row r="925" spans="2:26" ht="13">
      <c r="B925" s="45"/>
      <c r="F925" s="53"/>
      <c r="G925" s="45"/>
      <c r="H925" s="45"/>
      <c r="I925" s="54"/>
      <c r="J925" s="54"/>
      <c r="M925" s="53"/>
      <c r="O925" s="54"/>
      <c r="R925" s="53"/>
      <c r="S925" s="54"/>
      <c r="V925" s="53"/>
      <c r="W925" s="54"/>
      <c r="X925" s="54"/>
      <c r="Y925" s="54"/>
      <c r="Z925" s="57"/>
    </row>
    <row r="926" spans="2:26" ht="13">
      <c r="B926" s="45"/>
      <c r="F926" s="53"/>
      <c r="G926" s="45"/>
      <c r="H926" s="45"/>
      <c r="I926" s="54"/>
      <c r="J926" s="54"/>
      <c r="M926" s="53"/>
      <c r="O926" s="54"/>
      <c r="R926" s="53"/>
      <c r="S926" s="54"/>
      <c r="V926" s="53"/>
      <c r="W926" s="54"/>
      <c r="X926" s="54"/>
      <c r="Y926" s="54"/>
      <c r="Z926" s="57"/>
    </row>
    <row r="927" spans="2:26" ht="13">
      <c r="B927" s="45"/>
      <c r="F927" s="53"/>
      <c r="G927" s="45"/>
      <c r="H927" s="45"/>
      <c r="I927" s="54"/>
      <c r="J927" s="54"/>
      <c r="M927" s="53"/>
      <c r="O927" s="54"/>
      <c r="R927" s="53"/>
      <c r="S927" s="54"/>
      <c r="V927" s="53"/>
      <c r="W927" s="54"/>
      <c r="X927" s="54"/>
      <c r="Y927" s="54"/>
      <c r="Z927" s="57"/>
    </row>
    <row r="928" spans="2:26" ht="13">
      <c r="B928" s="45"/>
      <c r="F928" s="53"/>
      <c r="G928" s="45"/>
      <c r="H928" s="45"/>
      <c r="I928" s="54"/>
      <c r="J928" s="54"/>
      <c r="M928" s="53"/>
      <c r="O928" s="54"/>
      <c r="R928" s="53"/>
      <c r="S928" s="54"/>
      <c r="V928" s="53"/>
      <c r="W928" s="54"/>
      <c r="X928" s="54"/>
      <c r="Y928" s="54"/>
      <c r="Z928" s="57"/>
    </row>
    <row r="929" spans="2:26" ht="13">
      <c r="B929" s="45"/>
      <c r="F929" s="53"/>
      <c r="G929" s="45"/>
      <c r="H929" s="45"/>
      <c r="I929" s="54"/>
      <c r="J929" s="54"/>
      <c r="M929" s="53"/>
      <c r="O929" s="54"/>
      <c r="R929" s="53"/>
      <c r="S929" s="54"/>
      <c r="V929" s="53"/>
      <c r="W929" s="54"/>
      <c r="X929" s="54"/>
      <c r="Y929" s="54"/>
      <c r="Z929" s="57"/>
    </row>
    <row r="930" spans="2:26" ht="13">
      <c r="B930" s="45"/>
      <c r="F930" s="53"/>
      <c r="G930" s="45"/>
      <c r="H930" s="45"/>
      <c r="I930" s="54"/>
      <c r="J930" s="54"/>
      <c r="M930" s="53"/>
      <c r="O930" s="54"/>
      <c r="R930" s="53"/>
      <c r="S930" s="54"/>
      <c r="V930" s="53"/>
      <c r="W930" s="54"/>
      <c r="X930" s="54"/>
      <c r="Y930" s="54"/>
      <c r="Z930" s="57"/>
    </row>
    <row r="931" spans="2:26" ht="13">
      <c r="B931" s="45"/>
      <c r="F931" s="53"/>
      <c r="G931" s="45"/>
      <c r="H931" s="45"/>
      <c r="I931" s="54"/>
      <c r="J931" s="54"/>
      <c r="M931" s="53"/>
      <c r="O931" s="54"/>
      <c r="R931" s="53"/>
      <c r="S931" s="54"/>
      <c r="V931" s="53"/>
      <c r="W931" s="54"/>
      <c r="X931" s="54"/>
      <c r="Y931" s="54"/>
      <c r="Z931" s="57"/>
    </row>
    <row r="932" spans="2:26" ht="13">
      <c r="B932" s="45"/>
      <c r="F932" s="53"/>
      <c r="G932" s="45"/>
      <c r="H932" s="45"/>
      <c r="I932" s="54"/>
      <c r="J932" s="54"/>
      <c r="M932" s="53"/>
      <c r="O932" s="54"/>
      <c r="R932" s="53"/>
      <c r="S932" s="54"/>
      <c r="V932" s="53"/>
      <c r="W932" s="54"/>
      <c r="X932" s="54"/>
      <c r="Y932" s="54"/>
      <c r="Z932" s="57"/>
    </row>
    <row r="933" spans="2:26" ht="13">
      <c r="B933" s="45"/>
      <c r="F933" s="53"/>
      <c r="G933" s="45"/>
      <c r="H933" s="45"/>
      <c r="I933" s="54"/>
      <c r="J933" s="54"/>
      <c r="M933" s="53"/>
      <c r="O933" s="54"/>
      <c r="R933" s="53"/>
      <c r="S933" s="54"/>
      <c r="V933" s="53"/>
      <c r="W933" s="54"/>
      <c r="X933" s="54"/>
      <c r="Y933" s="54"/>
      <c r="Z933" s="57"/>
    </row>
    <row r="934" spans="2:26" ht="13">
      <c r="B934" s="45"/>
      <c r="F934" s="53"/>
      <c r="G934" s="45"/>
      <c r="H934" s="45"/>
      <c r="I934" s="54"/>
      <c r="J934" s="54"/>
      <c r="M934" s="53"/>
      <c r="O934" s="54"/>
      <c r="R934" s="53"/>
      <c r="S934" s="54"/>
      <c r="V934" s="53"/>
      <c r="W934" s="54"/>
      <c r="X934" s="54"/>
      <c r="Y934" s="54"/>
      <c r="Z934" s="57"/>
    </row>
    <row r="935" spans="2:26" ht="13">
      <c r="B935" s="45"/>
      <c r="F935" s="53"/>
      <c r="G935" s="45"/>
      <c r="H935" s="45"/>
      <c r="I935" s="54"/>
      <c r="J935" s="54"/>
      <c r="M935" s="53"/>
      <c r="O935" s="54"/>
      <c r="R935" s="53"/>
      <c r="S935" s="54"/>
      <c r="V935" s="53"/>
      <c r="W935" s="54"/>
      <c r="X935" s="54"/>
      <c r="Y935" s="54"/>
      <c r="Z935" s="57"/>
    </row>
    <row r="936" spans="2:26" ht="13">
      <c r="B936" s="45"/>
      <c r="F936" s="53"/>
      <c r="G936" s="45"/>
      <c r="H936" s="45"/>
      <c r="I936" s="54"/>
      <c r="J936" s="54"/>
      <c r="M936" s="53"/>
      <c r="O936" s="54"/>
      <c r="R936" s="53"/>
      <c r="S936" s="54"/>
      <c r="V936" s="53"/>
      <c r="W936" s="54"/>
      <c r="X936" s="54"/>
      <c r="Y936" s="54"/>
      <c r="Z936" s="57"/>
    </row>
    <row r="937" spans="2:26" ht="13">
      <c r="B937" s="45"/>
      <c r="F937" s="53"/>
      <c r="G937" s="45"/>
      <c r="H937" s="45"/>
      <c r="I937" s="54"/>
      <c r="J937" s="54"/>
      <c r="M937" s="53"/>
      <c r="O937" s="54"/>
      <c r="R937" s="53"/>
      <c r="S937" s="54"/>
      <c r="V937" s="53"/>
      <c r="W937" s="54"/>
      <c r="X937" s="54"/>
      <c r="Y937" s="54"/>
      <c r="Z937" s="57"/>
    </row>
    <row r="938" spans="2:26" ht="13">
      <c r="B938" s="45"/>
      <c r="F938" s="53"/>
      <c r="G938" s="45"/>
      <c r="H938" s="45"/>
      <c r="I938" s="54"/>
      <c r="J938" s="54"/>
      <c r="M938" s="53"/>
      <c r="O938" s="54"/>
      <c r="R938" s="53"/>
      <c r="S938" s="54"/>
      <c r="V938" s="53"/>
      <c r="W938" s="54"/>
      <c r="X938" s="54"/>
      <c r="Y938" s="54"/>
      <c r="Z938" s="57"/>
    </row>
    <row r="939" spans="2:26" ht="13">
      <c r="B939" s="45"/>
      <c r="F939" s="53"/>
      <c r="G939" s="45"/>
      <c r="H939" s="45"/>
      <c r="I939" s="54"/>
      <c r="J939" s="54"/>
      <c r="M939" s="53"/>
      <c r="O939" s="54"/>
      <c r="R939" s="53"/>
      <c r="S939" s="54"/>
      <c r="V939" s="53"/>
      <c r="W939" s="54"/>
      <c r="X939" s="54"/>
      <c r="Y939" s="54"/>
      <c r="Z939" s="57"/>
    </row>
    <row r="940" spans="2:26" ht="13">
      <c r="B940" s="45"/>
      <c r="F940" s="53"/>
      <c r="G940" s="45"/>
      <c r="H940" s="45"/>
      <c r="I940" s="54"/>
      <c r="J940" s="54"/>
      <c r="M940" s="53"/>
      <c r="O940" s="54"/>
      <c r="R940" s="53"/>
      <c r="S940" s="54"/>
      <c r="V940" s="53"/>
      <c r="W940" s="54"/>
      <c r="X940" s="54"/>
      <c r="Y940" s="54"/>
      <c r="Z940" s="57"/>
    </row>
    <row r="941" spans="2:26" ht="13">
      <c r="B941" s="45"/>
      <c r="F941" s="53"/>
      <c r="G941" s="45"/>
      <c r="H941" s="45"/>
      <c r="I941" s="54"/>
      <c r="J941" s="54"/>
      <c r="M941" s="53"/>
      <c r="O941" s="54"/>
      <c r="R941" s="53"/>
      <c r="S941" s="54"/>
      <c r="V941" s="53"/>
      <c r="W941" s="54"/>
      <c r="X941" s="54"/>
      <c r="Y941" s="54"/>
      <c r="Z941" s="57"/>
    </row>
    <row r="942" spans="2:26" ht="13">
      <c r="B942" s="45"/>
      <c r="F942" s="53"/>
      <c r="G942" s="45"/>
      <c r="H942" s="45"/>
      <c r="I942" s="54"/>
      <c r="J942" s="54"/>
      <c r="M942" s="53"/>
      <c r="O942" s="54"/>
      <c r="R942" s="53"/>
      <c r="S942" s="54"/>
      <c r="V942" s="53"/>
      <c r="W942" s="54"/>
      <c r="X942" s="54"/>
      <c r="Y942" s="54"/>
      <c r="Z942" s="57"/>
    </row>
    <row r="943" spans="2:26" ht="13">
      <c r="B943" s="45"/>
      <c r="F943" s="53"/>
      <c r="G943" s="45"/>
      <c r="H943" s="45"/>
      <c r="I943" s="54"/>
      <c r="J943" s="54"/>
      <c r="M943" s="53"/>
      <c r="O943" s="54"/>
      <c r="R943" s="53"/>
      <c r="S943" s="54"/>
      <c r="V943" s="53"/>
      <c r="W943" s="54"/>
      <c r="X943" s="54"/>
      <c r="Y943" s="54"/>
      <c r="Z943" s="57"/>
    </row>
    <row r="944" spans="2:26" ht="13">
      <c r="B944" s="45"/>
      <c r="F944" s="53"/>
      <c r="G944" s="45"/>
      <c r="H944" s="45"/>
      <c r="I944" s="54"/>
      <c r="J944" s="54"/>
      <c r="M944" s="53"/>
      <c r="O944" s="54"/>
      <c r="R944" s="53"/>
      <c r="S944" s="54"/>
      <c r="V944" s="53"/>
      <c r="W944" s="54"/>
      <c r="X944" s="54"/>
      <c r="Y944" s="54"/>
      <c r="Z944" s="57"/>
    </row>
    <row r="945" spans="2:26" ht="13">
      <c r="B945" s="45"/>
      <c r="F945" s="53"/>
      <c r="G945" s="45"/>
      <c r="H945" s="45"/>
      <c r="I945" s="54"/>
      <c r="J945" s="54"/>
      <c r="M945" s="53"/>
      <c r="O945" s="54"/>
      <c r="R945" s="53"/>
      <c r="S945" s="54"/>
      <c r="V945" s="53"/>
      <c r="W945" s="54"/>
      <c r="X945" s="54"/>
      <c r="Y945" s="54"/>
      <c r="Z945" s="57"/>
    </row>
    <row r="946" spans="2:26" ht="13">
      <c r="B946" s="45"/>
      <c r="F946" s="53"/>
      <c r="G946" s="45"/>
      <c r="H946" s="45"/>
      <c r="I946" s="54"/>
      <c r="J946" s="54"/>
      <c r="M946" s="53"/>
      <c r="O946" s="54"/>
      <c r="R946" s="53"/>
      <c r="S946" s="54"/>
      <c r="V946" s="53"/>
      <c r="W946" s="54"/>
      <c r="X946" s="54"/>
      <c r="Y946" s="54"/>
      <c r="Z946" s="57"/>
    </row>
    <row r="947" spans="2:26" ht="13">
      <c r="B947" s="45"/>
      <c r="F947" s="53"/>
      <c r="G947" s="45"/>
      <c r="H947" s="45"/>
      <c r="I947" s="54"/>
      <c r="J947" s="54"/>
      <c r="M947" s="53"/>
      <c r="O947" s="54"/>
      <c r="R947" s="53"/>
      <c r="S947" s="54"/>
      <c r="V947" s="53"/>
      <c r="W947" s="54"/>
      <c r="X947" s="54"/>
      <c r="Y947" s="54"/>
      <c r="Z947" s="57"/>
    </row>
    <row r="948" spans="2:26" ht="13">
      <c r="B948" s="45"/>
      <c r="F948" s="53"/>
      <c r="G948" s="45"/>
      <c r="H948" s="45"/>
      <c r="I948" s="54"/>
      <c r="J948" s="54"/>
      <c r="M948" s="53"/>
      <c r="O948" s="54"/>
      <c r="R948" s="53"/>
      <c r="S948" s="54"/>
      <c r="V948" s="53"/>
      <c r="W948" s="54"/>
      <c r="X948" s="54"/>
      <c r="Y948" s="54"/>
      <c r="Z948" s="57"/>
    </row>
    <row r="949" spans="2:26" ht="13">
      <c r="B949" s="45"/>
      <c r="F949" s="53"/>
      <c r="G949" s="45"/>
      <c r="H949" s="45"/>
      <c r="I949" s="54"/>
      <c r="J949" s="54"/>
      <c r="M949" s="53"/>
      <c r="O949" s="54"/>
      <c r="R949" s="53"/>
      <c r="S949" s="54"/>
      <c r="V949" s="53"/>
      <c r="W949" s="54"/>
      <c r="X949" s="54"/>
      <c r="Y949" s="54"/>
      <c r="Z949" s="57"/>
    </row>
    <row r="950" spans="2:26" ht="13">
      <c r="B950" s="45"/>
      <c r="F950" s="53"/>
      <c r="G950" s="45"/>
      <c r="H950" s="45"/>
      <c r="I950" s="54"/>
      <c r="J950" s="54"/>
      <c r="M950" s="53"/>
      <c r="O950" s="54"/>
      <c r="R950" s="53"/>
      <c r="S950" s="54"/>
      <c r="V950" s="53"/>
      <c r="W950" s="54"/>
      <c r="X950" s="54"/>
      <c r="Y950" s="54"/>
      <c r="Z950" s="57"/>
    </row>
    <row r="951" spans="2:26" ht="13">
      <c r="B951" s="45"/>
      <c r="F951" s="53"/>
      <c r="G951" s="45"/>
      <c r="H951" s="45"/>
      <c r="I951" s="54"/>
      <c r="J951" s="54"/>
      <c r="M951" s="53"/>
      <c r="O951" s="54"/>
      <c r="R951" s="53"/>
      <c r="S951" s="54"/>
      <c r="V951" s="53"/>
      <c r="W951" s="54"/>
      <c r="X951" s="54"/>
      <c r="Y951" s="54"/>
      <c r="Z951" s="57"/>
    </row>
    <row r="952" spans="2:26" ht="13">
      <c r="B952" s="45"/>
      <c r="F952" s="53"/>
      <c r="G952" s="45"/>
      <c r="H952" s="45"/>
      <c r="I952" s="54"/>
      <c r="J952" s="54"/>
      <c r="M952" s="53"/>
      <c r="O952" s="54"/>
      <c r="R952" s="53"/>
      <c r="S952" s="54"/>
      <c r="V952" s="53"/>
      <c r="W952" s="54"/>
      <c r="X952" s="54"/>
      <c r="Y952" s="54"/>
      <c r="Z952" s="57"/>
    </row>
    <row r="953" spans="2:26" ht="13">
      <c r="B953" s="45"/>
      <c r="F953" s="53"/>
      <c r="G953" s="45"/>
      <c r="H953" s="45"/>
      <c r="I953" s="54"/>
      <c r="J953" s="54"/>
      <c r="M953" s="53"/>
      <c r="O953" s="54"/>
      <c r="R953" s="53"/>
      <c r="S953" s="54"/>
      <c r="V953" s="53"/>
      <c r="W953" s="54"/>
      <c r="X953" s="54"/>
      <c r="Y953" s="54"/>
      <c r="Z953" s="57"/>
    </row>
    <row r="954" spans="2:26" ht="13">
      <c r="B954" s="45"/>
      <c r="F954" s="53"/>
      <c r="G954" s="45"/>
      <c r="H954" s="45"/>
      <c r="I954" s="54"/>
      <c r="J954" s="54"/>
      <c r="M954" s="53"/>
      <c r="O954" s="54"/>
      <c r="R954" s="53"/>
      <c r="S954" s="54"/>
      <c r="V954" s="53"/>
      <c r="W954" s="54"/>
      <c r="X954" s="54"/>
      <c r="Y954" s="54"/>
      <c r="Z954" s="57"/>
    </row>
    <row r="955" spans="2:26" ht="13">
      <c r="B955" s="45"/>
      <c r="F955" s="53"/>
      <c r="G955" s="45"/>
      <c r="H955" s="45"/>
      <c r="I955" s="54"/>
      <c r="J955" s="54"/>
      <c r="M955" s="53"/>
      <c r="O955" s="54"/>
      <c r="R955" s="53"/>
      <c r="S955" s="54"/>
      <c r="V955" s="53"/>
      <c r="W955" s="54"/>
      <c r="X955" s="54"/>
      <c r="Y955" s="54"/>
      <c r="Z955" s="57"/>
    </row>
    <row r="956" spans="2:26" ht="13">
      <c r="B956" s="45"/>
      <c r="F956" s="53"/>
      <c r="G956" s="45"/>
      <c r="H956" s="45"/>
      <c r="I956" s="54"/>
      <c r="J956" s="54"/>
      <c r="M956" s="53"/>
      <c r="O956" s="54"/>
      <c r="R956" s="53"/>
      <c r="S956" s="54"/>
      <c r="V956" s="53"/>
      <c r="W956" s="54"/>
      <c r="X956" s="54"/>
      <c r="Y956" s="54"/>
      <c r="Z956" s="57"/>
    </row>
    <row r="957" spans="2:26" ht="13">
      <c r="B957" s="45"/>
      <c r="F957" s="53"/>
      <c r="G957" s="45"/>
      <c r="H957" s="45"/>
      <c r="I957" s="54"/>
      <c r="J957" s="54"/>
      <c r="M957" s="53"/>
      <c r="O957" s="54"/>
      <c r="R957" s="53"/>
      <c r="S957" s="54"/>
      <c r="V957" s="53"/>
      <c r="W957" s="54"/>
      <c r="X957" s="54"/>
      <c r="Y957" s="54"/>
      <c r="Z957" s="57"/>
    </row>
    <row r="958" spans="2:26" ht="13">
      <c r="B958" s="45"/>
      <c r="F958" s="53"/>
      <c r="G958" s="45"/>
      <c r="H958" s="45"/>
      <c r="I958" s="54"/>
      <c r="J958" s="54"/>
      <c r="M958" s="53"/>
      <c r="O958" s="54"/>
      <c r="R958" s="53"/>
      <c r="S958" s="54"/>
      <c r="V958" s="53"/>
      <c r="W958" s="54"/>
      <c r="X958" s="54"/>
      <c r="Y958" s="54"/>
      <c r="Z958" s="57"/>
    </row>
    <row r="959" spans="2:26" ht="13">
      <c r="B959" s="45"/>
      <c r="F959" s="53"/>
      <c r="G959" s="45"/>
      <c r="H959" s="45"/>
      <c r="I959" s="54"/>
      <c r="J959" s="54"/>
      <c r="M959" s="53"/>
      <c r="O959" s="54"/>
      <c r="R959" s="53"/>
      <c r="S959" s="54"/>
      <c r="V959" s="53"/>
      <c r="W959" s="54"/>
      <c r="X959" s="54"/>
      <c r="Y959" s="54"/>
      <c r="Z959" s="57"/>
    </row>
    <row r="960" spans="2:26" ht="13">
      <c r="B960" s="45"/>
      <c r="F960" s="53"/>
      <c r="G960" s="45"/>
      <c r="H960" s="45"/>
      <c r="I960" s="54"/>
      <c r="J960" s="54"/>
      <c r="M960" s="53"/>
      <c r="O960" s="54"/>
      <c r="R960" s="53"/>
      <c r="S960" s="54"/>
      <c r="V960" s="53"/>
      <c r="W960" s="54"/>
      <c r="X960" s="54"/>
      <c r="Y960" s="54"/>
      <c r="Z960" s="57"/>
    </row>
    <row r="961" spans="2:26" ht="13">
      <c r="B961" s="45"/>
      <c r="F961" s="53"/>
      <c r="G961" s="45"/>
      <c r="H961" s="45"/>
      <c r="I961" s="54"/>
      <c r="J961" s="54"/>
      <c r="M961" s="53"/>
      <c r="O961" s="54"/>
      <c r="R961" s="53"/>
      <c r="S961" s="54"/>
      <c r="V961" s="53"/>
      <c r="W961" s="54"/>
      <c r="X961" s="54"/>
      <c r="Y961" s="54"/>
      <c r="Z961" s="57"/>
    </row>
    <row r="962" spans="2:26" ht="13">
      <c r="B962" s="45"/>
      <c r="F962" s="53"/>
      <c r="G962" s="45"/>
      <c r="H962" s="45"/>
      <c r="I962" s="54"/>
      <c r="J962" s="54"/>
      <c r="M962" s="53"/>
      <c r="O962" s="54"/>
      <c r="R962" s="53"/>
      <c r="S962" s="54"/>
      <c r="V962" s="53"/>
      <c r="W962" s="54"/>
      <c r="X962" s="54"/>
      <c r="Y962" s="54"/>
      <c r="Z962" s="57"/>
    </row>
    <row r="963" spans="2:26" ht="13">
      <c r="B963" s="45"/>
      <c r="F963" s="53"/>
      <c r="G963" s="45"/>
      <c r="H963" s="45"/>
      <c r="I963" s="54"/>
      <c r="J963" s="54"/>
      <c r="M963" s="53"/>
      <c r="O963" s="54"/>
      <c r="R963" s="53"/>
      <c r="S963" s="54"/>
      <c r="V963" s="53"/>
      <c r="W963" s="54"/>
      <c r="X963" s="54"/>
      <c r="Y963" s="54"/>
      <c r="Z963" s="57"/>
    </row>
    <row r="964" spans="2:26" ht="13">
      <c r="B964" s="45"/>
      <c r="F964" s="53"/>
      <c r="G964" s="45"/>
      <c r="H964" s="45"/>
      <c r="I964" s="54"/>
      <c r="J964" s="54"/>
      <c r="M964" s="53"/>
      <c r="O964" s="54"/>
      <c r="R964" s="53"/>
      <c r="S964" s="54"/>
      <c r="V964" s="53"/>
      <c r="W964" s="54"/>
      <c r="X964" s="54"/>
      <c r="Y964" s="54"/>
      <c r="Z964" s="57"/>
    </row>
    <row r="965" spans="2:26" ht="13">
      <c r="B965" s="45"/>
      <c r="F965" s="53"/>
      <c r="G965" s="45"/>
      <c r="H965" s="45"/>
      <c r="I965" s="54"/>
      <c r="J965" s="54"/>
      <c r="M965" s="53"/>
      <c r="O965" s="54"/>
      <c r="R965" s="53"/>
      <c r="S965" s="54"/>
      <c r="V965" s="53"/>
      <c r="W965" s="54"/>
      <c r="X965" s="54"/>
      <c r="Y965" s="54"/>
      <c r="Z965" s="57"/>
    </row>
    <row r="966" spans="2:26" ht="13">
      <c r="B966" s="45"/>
      <c r="F966" s="53"/>
      <c r="G966" s="45"/>
      <c r="H966" s="45"/>
      <c r="I966" s="54"/>
      <c r="J966" s="54"/>
      <c r="M966" s="53"/>
      <c r="O966" s="54"/>
      <c r="R966" s="53"/>
      <c r="S966" s="54"/>
      <c r="V966" s="53"/>
      <c r="W966" s="54"/>
      <c r="X966" s="54"/>
      <c r="Y966" s="54"/>
      <c r="Z966" s="57"/>
    </row>
    <row r="967" spans="2:26" ht="13">
      <c r="B967" s="45"/>
      <c r="F967" s="53"/>
      <c r="G967" s="45"/>
      <c r="H967" s="45"/>
      <c r="I967" s="54"/>
      <c r="J967" s="54"/>
      <c r="M967" s="53"/>
      <c r="O967" s="54"/>
      <c r="R967" s="53"/>
      <c r="S967" s="54"/>
      <c r="V967" s="53"/>
      <c r="W967" s="54"/>
      <c r="X967" s="54"/>
      <c r="Y967" s="54"/>
      <c r="Z967" s="57"/>
    </row>
    <row r="968" spans="2:26" ht="13">
      <c r="B968" s="45"/>
      <c r="F968" s="53"/>
      <c r="G968" s="45"/>
      <c r="H968" s="45"/>
      <c r="I968" s="54"/>
      <c r="J968" s="54"/>
      <c r="M968" s="53"/>
      <c r="O968" s="54"/>
      <c r="R968" s="53"/>
      <c r="S968" s="54"/>
      <c r="V968" s="53"/>
      <c r="W968" s="54"/>
      <c r="X968" s="54"/>
      <c r="Y968" s="54"/>
      <c r="Z968" s="57"/>
    </row>
    <row r="969" spans="2:26" ht="13">
      <c r="B969" s="45"/>
      <c r="F969" s="53"/>
      <c r="G969" s="45"/>
      <c r="H969" s="45"/>
      <c r="I969" s="54"/>
      <c r="J969" s="54"/>
      <c r="M969" s="53"/>
      <c r="O969" s="54"/>
      <c r="R969" s="53"/>
      <c r="S969" s="54"/>
      <c r="V969" s="53"/>
      <c r="W969" s="54"/>
      <c r="X969" s="54"/>
      <c r="Y969" s="54"/>
      <c r="Z969" s="57"/>
    </row>
    <row r="970" spans="2:26" ht="13">
      <c r="B970" s="45"/>
      <c r="F970" s="53"/>
      <c r="G970" s="45"/>
      <c r="H970" s="45"/>
      <c r="I970" s="54"/>
      <c r="J970" s="54"/>
      <c r="M970" s="53"/>
      <c r="O970" s="54"/>
      <c r="R970" s="53"/>
      <c r="S970" s="54"/>
      <c r="V970" s="53"/>
      <c r="W970" s="54"/>
      <c r="X970" s="54"/>
      <c r="Y970" s="54"/>
      <c r="Z970" s="57"/>
    </row>
    <row r="971" spans="2:26" ht="13">
      <c r="B971" s="45"/>
      <c r="F971" s="53"/>
      <c r="G971" s="45"/>
      <c r="H971" s="45"/>
      <c r="I971" s="54"/>
      <c r="J971" s="54"/>
      <c r="M971" s="53"/>
      <c r="O971" s="54"/>
      <c r="R971" s="53"/>
      <c r="S971" s="54"/>
      <c r="V971" s="53"/>
      <c r="W971" s="54"/>
      <c r="X971" s="54"/>
      <c r="Y971" s="54"/>
      <c r="Z971" s="57"/>
    </row>
    <row r="972" spans="2:26" ht="13">
      <c r="B972" s="45"/>
      <c r="F972" s="53"/>
      <c r="G972" s="45"/>
      <c r="H972" s="45"/>
      <c r="I972" s="54"/>
      <c r="J972" s="54"/>
      <c r="M972" s="53"/>
      <c r="O972" s="54"/>
      <c r="R972" s="53"/>
      <c r="S972" s="54"/>
      <c r="V972" s="53"/>
      <c r="W972" s="54"/>
      <c r="X972" s="54"/>
      <c r="Y972" s="54"/>
      <c r="Z972" s="57"/>
    </row>
    <row r="973" spans="2:26" ht="13">
      <c r="B973" s="45"/>
      <c r="F973" s="53"/>
      <c r="G973" s="45"/>
      <c r="H973" s="45"/>
      <c r="I973" s="54"/>
      <c r="J973" s="54"/>
      <c r="M973" s="53"/>
      <c r="O973" s="54"/>
      <c r="R973" s="53"/>
      <c r="S973" s="54"/>
      <c r="V973" s="53"/>
      <c r="W973" s="54"/>
      <c r="X973" s="54"/>
      <c r="Y973" s="54"/>
      <c r="Z973" s="57"/>
    </row>
    <row r="974" spans="2:26" ht="13">
      <c r="B974" s="45"/>
      <c r="F974" s="53"/>
      <c r="G974" s="45"/>
      <c r="H974" s="45"/>
      <c r="I974" s="54"/>
      <c r="J974" s="54"/>
      <c r="M974" s="53"/>
      <c r="O974" s="54"/>
      <c r="R974" s="53"/>
      <c r="S974" s="54"/>
      <c r="V974" s="53"/>
      <c r="W974" s="54"/>
      <c r="X974" s="54"/>
      <c r="Y974" s="54"/>
      <c r="Z974" s="57"/>
    </row>
    <row r="975" spans="2:26" ht="13">
      <c r="B975" s="45"/>
      <c r="F975" s="53"/>
      <c r="G975" s="45"/>
      <c r="H975" s="45"/>
      <c r="I975" s="54"/>
      <c r="J975" s="54"/>
      <c r="M975" s="53"/>
      <c r="O975" s="54"/>
      <c r="R975" s="53"/>
      <c r="S975" s="54"/>
      <c r="V975" s="53"/>
      <c r="W975" s="54"/>
      <c r="X975" s="54"/>
      <c r="Y975" s="54"/>
      <c r="Z975" s="57"/>
    </row>
    <row r="976" spans="2:26" ht="13">
      <c r="B976" s="45"/>
      <c r="F976" s="53"/>
      <c r="G976" s="45"/>
      <c r="H976" s="45"/>
      <c r="I976" s="54"/>
      <c r="J976" s="54"/>
      <c r="M976" s="53"/>
      <c r="O976" s="54"/>
      <c r="R976" s="53"/>
      <c r="S976" s="54"/>
      <c r="V976" s="53"/>
      <c r="W976" s="54"/>
      <c r="X976" s="54"/>
      <c r="Y976" s="54"/>
      <c r="Z976" s="57"/>
    </row>
    <row r="977" spans="2:26" ht="13">
      <c r="B977" s="45"/>
      <c r="F977" s="53"/>
      <c r="G977" s="45"/>
      <c r="H977" s="45"/>
      <c r="I977" s="54"/>
      <c r="J977" s="54"/>
      <c r="M977" s="53"/>
      <c r="O977" s="54"/>
      <c r="R977" s="53"/>
      <c r="S977" s="54"/>
      <c r="V977" s="53"/>
      <c r="W977" s="54"/>
      <c r="X977" s="54"/>
      <c r="Y977" s="54"/>
      <c r="Z977" s="57"/>
    </row>
    <row r="978" spans="2:26" ht="13">
      <c r="B978" s="45"/>
      <c r="F978" s="53"/>
      <c r="G978" s="45"/>
      <c r="H978" s="45"/>
      <c r="I978" s="54"/>
      <c r="J978" s="54"/>
      <c r="M978" s="53"/>
      <c r="O978" s="54"/>
      <c r="R978" s="53"/>
      <c r="S978" s="54"/>
      <c r="V978" s="53"/>
      <c r="W978" s="54"/>
      <c r="X978" s="54"/>
      <c r="Y978" s="54"/>
      <c r="Z978" s="57"/>
    </row>
    <row r="979" spans="2:26" ht="13">
      <c r="B979" s="45"/>
      <c r="F979" s="53"/>
      <c r="G979" s="45"/>
      <c r="H979" s="45"/>
      <c r="I979" s="54"/>
      <c r="J979" s="54"/>
      <c r="M979" s="53"/>
      <c r="O979" s="54"/>
      <c r="R979" s="53"/>
      <c r="S979" s="54"/>
      <c r="V979" s="53"/>
      <c r="W979" s="54"/>
      <c r="X979" s="54"/>
      <c r="Y979" s="54"/>
      <c r="Z979" s="57"/>
    </row>
    <row r="980" spans="2:26" ht="13">
      <c r="B980" s="45"/>
      <c r="F980" s="53"/>
      <c r="G980" s="45"/>
      <c r="H980" s="45"/>
      <c r="I980" s="54"/>
      <c r="J980" s="54"/>
      <c r="M980" s="53"/>
      <c r="O980" s="54"/>
      <c r="R980" s="53"/>
      <c r="S980" s="54"/>
      <c r="V980" s="53"/>
      <c r="W980" s="54"/>
      <c r="X980" s="54"/>
      <c r="Y980" s="54"/>
      <c r="Z980" s="57"/>
    </row>
    <row r="981" spans="2:26" ht="13">
      <c r="B981" s="45"/>
      <c r="F981" s="53"/>
      <c r="G981" s="45"/>
      <c r="H981" s="45"/>
      <c r="I981" s="54"/>
      <c r="J981" s="54"/>
      <c r="M981" s="53"/>
      <c r="O981" s="54"/>
      <c r="R981" s="53"/>
      <c r="S981" s="54"/>
      <c r="V981" s="53"/>
      <c r="W981" s="54"/>
      <c r="X981" s="54"/>
      <c r="Y981" s="54"/>
      <c r="Z981" s="57"/>
    </row>
    <row r="982" spans="2:26" ht="13">
      <c r="B982" s="45"/>
      <c r="F982" s="53"/>
      <c r="G982" s="45"/>
      <c r="H982" s="45"/>
      <c r="I982" s="54"/>
      <c r="J982" s="54"/>
      <c r="M982" s="53"/>
      <c r="O982" s="54"/>
      <c r="R982" s="53"/>
      <c r="S982" s="54"/>
      <c r="V982" s="53"/>
      <c r="W982" s="54"/>
      <c r="X982" s="54"/>
      <c r="Y982" s="54"/>
      <c r="Z982" s="57"/>
    </row>
    <row r="983" spans="2:26" ht="13">
      <c r="B983" s="45"/>
      <c r="F983" s="53"/>
      <c r="G983" s="45"/>
      <c r="H983" s="45"/>
      <c r="I983" s="54"/>
      <c r="J983" s="54"/>
      <c r="M983" s="53"/>
      <c r="O983" s="54"/>
      <c r="R983" s="53"/>
      <c r="S983" s="54"/>
      <c r="V983" s="53"/>
      <c r="W983" s="54"/>
      <c r="X983" s="54"/>
      <c r="Y983" s="54"/>
      <c r="Z983" s="57"/>
    </row>
    <row r="984" spans="2:26" ht="13">
      <c r="B984" s="45"/>
      <c r="F984" s="53"/>
      <c r="G984" s="45"/>
      <c r="H984" s="45"/>
      <c r="I984" s="54"/>
      <c r="J984" s="54"/>
      <c r="M984" s="53"/>
      <c r="O984" s="54"/>
      <c r="R984" s="53"/>
      <c r="S984" s="54"/>
      <c r="V984" s="53"/>
      <c r="W984" s="54"/>
      <c r="X984" s="54"/>
      <c r="Y984" s="54"/>
      <c r="Z984" s="57"/>
    </row>
    <row r="985" spans="2:26" ht="13">
      <c r="B985" s="45"/>
      <c r="F985" s="53"/>
      <c r="G985" s="45"/>
      <c r="H985" s="45"/>
      <c r="I985" s="54"/>
      <c r="J985" s="54"/>
      <c r="M985" s="53"/>
      <c r="O985" s="54"/>
      <c r="R985" s="53"/>
      <c r="S985" s="54"/>
      <c r="V985" s="53"/>
      <c r="W985" s="54"/>
      <c r="X985" s="54"/>
      <c r="Y985" s="54"/>
      <c r="Z985" s="57"/>
    </row>
    <row r="986" spans="2:26" ht="13">
      <c r="B986" s="45"/>
      <c r="F986" s="53"/>
      <c r="G986" s="45"/>
      <c r="H986" s="45"/>
      <c r="I986" s="54"/>
      <c r="J986" s="54"/>
      <c r="M986" s="53"/>
      <c r="O986" s="54"/>
      <c r="R986" s="53"/>
      <c r="S986" s="54"/>
      <c r="V986" s="53"/>
      <c r="W986" s="54"/>
      <c r="X986" s="54"/>
      <c r="Y986" s="54"/>
      <c r="Z986" s="57"/>
    </row>
    <row r="987" spans="2:26" ht="13">
      <c r="B987" s="45"/>
      <c r="F987" s="53"/>
      <c r="G987" s="45"/>
      <c r="H987" s="45"/>
      <c r="I987" s="54"/>
      <c r="J987" s="54"/>
      <c r="M987" s="53"/>
      <c r="O987" s="54"/>
      <c r="R987" s="53"/>
      <c r="S987" s="54"/>
      <c r="V987" s="53"/>
      <c r="W987" s="54"/>
      <c r="X987" s="54"/>
      <c r="Y987" s="54"/>
      <c r="Z987" s="57"/>
    </row>
    <row r="988" spans="2:26" ht="13">
      <c r="B988" s="45"/>
      <c r="F988" s="53"/>
      <c r="G988" s="45"/>
      <c r="H988" s="45"/>
      <c r="I988" s="54"/>
      <c r="J988" s="54"/>
      <c r="M988" s="53"/>
      <c r="O988" s="54"/>
      <c r="R988" s="53"/>
      <c r="S988" s="54"/>
      <c r="V988" s="53"/>
      <c r="W988" s="54"/>
      <c r="X988" s="54"/>
      <c r="Y988" s="54"/>
      <c r="Z988" s="57"/>
    </row>
    <row r="989" spans="2:26" ht="13">
      <c r="B989" s="45"/>
      <c r="F989" s="53"/>
      <c r="G989" s="45"/>
      <c r="H989" s="45"/>
      <c r="I989" s="54"/>
      <c r="J989" s="54"/>
      <c r="M989" s="53"/>
      <c r="O989" s="54"/>
      <c r="R989" s="53"/>
      <c r="S989" s="54"/>
      <c r="V989" s="53"/>
      <c r="W989" s="54"/>
      <c r="X989" s="54"/>
      <c r="Y989" s="54"/>
      <c r="Z989" s="57"/>
    </row>
    <row r="990" spans="2:26" ht="13">
      <c r="B990" s="45"/>
      <c r="F990" s="53"/>
      <c r="G990" s="45"/>
      <c r="H990" s="45"/>
      <c r="I990" s="54"/>
      <c r="J990" s="54"/>
      <c r="M990" s="53"/>
      <c r="O990" s="54"/>
      <c r="R990" s="53"/>
      <c r="S990" s="54"/>
      <c r="V990" s="53"/>
      <c r="W990" s="54"/>
      <c r="X990" s="54"/>
      <c r="Y990" s="54"/>
      <c r="Z990" s="57"/>
    </row>
    <row r="991" spans="2:26" ht="13">
      <c r="B991" s="45"/>
      <c r="F991" s="53"/>
      <c r="G991" s="45"/>
      <c r="H991" s="45"/>
      <c r="I991" s="54"/>
      <c r="J991" s="54"/>
      <c r="M991" s="53"/>
      <c r="O991" s="54"/>
      <c r="R991" s="53"/>
      <c r="S991" s="54"/>
      <c r="V991" s="53"/>
      <c r="W991" s="54"/>
      <c r="X991" s="54"/>
      <c r="Y991" s="54"/>
      <c r="Z991" s="57"/>
    </row>
    <row r="992" spans="2:26" ht="13">
      <c r="B992" s="45"/>
      <c r="F992" s="53"/>
      <c r="G992" s="45"/>
      <c r="H992" s="45"/>
      <c r="I992" s="54"/>
      <c r="J992" s="54"/>
      <c r="M992" s="53"/>
      <c r="O992" s="54"/>
      <c r="R992" s="53"/>
      <c r="S992" s="54"/>
      <c r="V992" s="53"/>
      <c r="W992" s="54"/>
      <c r="X992" s="54"/>
      <c r="Y992" s="54"/>
      <c r="Z992" s="57"/>
    </row>
    <row r="993" spans="2:26" ht="13">
      <c r="B993" s="45"/>
      <c r="F993" s="53"/>
      <c r="G993" s="45"/>
      <c r="H993" s="45"/>
      <c r="I993" s="54"/>
      <c r="J993" s="54"/>
      <c r="M993" s="53"/>
      <c r="O993" s="54"/>
      <c r="R993" s="53"/>
      <c r="S993" s="54"/>
      <c r="V993" s="53"/>
      <c r="W993" s="54"/>
      <c r="X993" s="54"/>
      <c r="Y993" s="54"/>
      <c r="Z993" s="57"/>
    </row>
    <row r="994" spans="2:26" ht="13">
      <c r="B994" s="45"/>
      <c r="F994" s="53"/>
      <c r="G994" s="45"/>
      <c r="H994" s="45"/>
      <c r="I994" s="54"/>
      <c r="J994" s="54"/>
      <c r="M994" s="53"/>
      <c r="O994" s="54"/>
      <c r="R994" s="53"/>
      <c r="S994" s="54"/>
      <c r="V994" s="53"/>
      <c r="W994" s="54"/>
      <c r="X994" s="54"/>
      <c r="Y994" s="54"/>
      <c r="Z994" s="57"/>
    </row>
    <row r="995" spans="2:26" ht="13">
      <c r="B995" s="45"/>
      <c r="F995" s="53"/>
      <c r="G995" s="45"/>
      <c r="H995" s="45"/>
      <c r="I995" s="54"/>
      <c r="J995" s="54"/>
      <c r="M995" s="53"/>
      <c r="O995" s="54"/>
      <c r="R995" s="53"/>
      <c r="S995" s="54"/>
      <c r="V995" s="53"/>
      <c r="W995" s="54"/>
      <c r="X995" s="54"/>
      <c r="Y995" s="54"/>
      <c r="Z995" s="57"/>
    </row>
    <row r="996" spans="2:26" ht="13">
      <c r="B996" s="45"/>
      <c r="F996" s="53"/>
      <c r="G996" s="45"/>
      <c r="H996" s="45"/>
      <c r="I996" s="54"/>
      <c r="J996" s="54"/>
      <c r="M996" s="53"/>
      <c r="O996" s="54"/>
      <c r="R996" s="53"/>
      <c r="S996" s="54"/>
      <c r="V996" s="53"/>
      <c r="W996" s="54"/>
      <c r="X996" s="54"/>
      <c r="Y996" s="54"/>
      <c r="Z996" s="57"/>
    </row>
    <row r="997" spans="2:26" ht="13">
      <c r="B997" s="45"/>
      <c r="F997" s="53"/>
      <c r="G997" s="45"/>
      <c r="H997" s="45"/>
      <c r="I997" s="54"/>
      <c r="J997" s="54"/>
      <c r="M997" s="53"/>
      <c r="O997" s="54"/>
      <c r="R997" s="53"/>
      <c r="S997" s="54"/>
      <c r="V997" s="53"/>
      <c r="W997" s="54"/>
      <c r="X997" s="54"/>
      <c r="Y997" s="54"/>
      <c r="Z997" s="57"/>
    </row>
    <row r="998" spans="2:26" ht="13">
      <c r="B998" s="45"/>
      <c r="F998" s="53"/>
      <c r="G998" s="45"/>
      <c r="H998" s="45"/>
      <c r="I998" s="54"/>
      <c r="J998" s="54"/>
      <c r="M998" s="53"/>
      <c r="O998" s="54"/>
      <c r="R998" s="53"/>
      <c r="S998" s="54"/>
      <c r="V998" s="53"/>
      <c r="W998" s="54"/>
      <c r="X998" s="54"/>
      <c r="Y998" s="54"/>
      <c r="Z998" s="57"/>
    </row>
    <row r="999" spans="2:26" ht="13">
      <c r="B999" s="45"/>
      <c r="F999" s="53"/>
      <c r="G999" s="45"/>
      <c r="H999" s="45"/>
      <c r="I999" s="54"/>
      <c r="J999" s="54"/>
      <c r="M999" s="53"/>
      <c r="O999" s="54"/>
      <c r="R999" s="53"/>
      <c r="S999" s="54"/>
      <c r="V999" s="53"/>
      <c r="W999" s="54"/>
      <c r="X999" s="54"/>
      <c r="Y999" s="54"/>
      <c r="Z999" s="57"/>
    </row>
    <row r="1000" spans="2:26" ht="13">
      <c r="B1000" s="45"/>
      <c r="F1000" s="53"/>
      <c r="G1000" s="45"/>
      <c r="H1000" s="45"/>
      <c r="I1000" s="54"/>
      <c r="J1000" s="54"/>
      <c r="M1000" s="53"/>
      <c r="O1000" s="54"/>
      <c r="R1000" s="53"/>
      <c r="S1000" s="54"/>
      <c r="V1000" s="53"/>
      <c r="W1000" s="54"/>
      <c r="X1000" s="54"/>
      <c r="Y1000" s="54"/>
      <c r="Z1000" s="5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M1002"/>
  <sheetViews>
    <sheetView tabSelected="1" workbookViewId="0">
      <pane xSplit="2" topLeftCell="C1" activePane="topRight" state="frozen"/>
      <selection activeCell="K67" sqref="K67"/>
      <selection pane="topRight" activeCell="K67" sqref="K67"/>
    </sheetView>
  </sheetViews>
  <sheetFormatPr baseColWidth="10" defaultColWidth="12.6640625" defaultRowHeight="15.75" customHeight="1"/>
  <cols>
    <col min="3" max="3" width="27.33203125" customWidth="1"/>
    <col min="5" max="5" width="19.1640625" customWidth="1"/>
    <col min="12" max="12" width="0" hidden="1" customWidth="1"/>
    <col min="20" max="21" width="0" hidden="1" customWidth="1"/>
    <col min="29" max="30" width="0" hidden="1" customWidth="1"/>
    <col min="38" max="39" width="12.6640625" hidden="1"/>
  </cols>
  <sheetData>
    <row r="1" spans="1:39" ht="18">
      <c r="A1" s="160" t="s">
        <v>229</v>
      </c>
      <c r="B1" s="160" t="s">
        <v>111</v>
      </c>
      <c r="C1" s="161" t="s">
        <v>1</v>
      </c>
      <c r="D1" s="160" t="s">
        <v>1</v>
      </c>
      <c r="E1" s="265" t="s">
        <v>230</v>
      </c>
      <c r="F1" s="266"/>
      <c r="G1" s="266"/>
      <c r="H1" s="266"/>
      <c r="I1" s="266"/>
      <c r="J1" s="266"/>
      <c r="K1" s="267"/>
      <c r="L1" s="162"/>
      <c r="M1" s="268" t="s">
        <v>231</v>
      </c>
      <c r="N1" s="266"/>
      <c r="O1" s="266"/>
      <c r="P1" s="266"/>
      <c r="Q1" s="266"/>
      <c r="R1" s="266"/>
      <c r="S1" s="266"/>
      <c r="T1" s="266"/>
      <c r="U1" s="267"/>
      <c r="V1" s="269" t="s">
        <v>232</v>
      </c>
      <c r="W1" s="266"/>
      <c r="X1" s="266"/>
      <c r="Y1" s="266"/>
      <c r="Z1" s="266"/>
      <c r="AA1" s="266"/>
      <c r="AB1" s="266"/>
      <c r="AC1" s="266"/>
      <c r="AD1" s="267"/>
      <c r="AE1" s="270" t="s">
        <v>233</v>
      </c>
      <c r="AF1" s="266"/>
      <c r="AG1" s="266"/>
      <c r="AH1" s="266"/>
      <c r="AI1" s="266"/>
      <c r="AJ1" s="266"/>
      <c r="AK1" s="266"/>
      <c r="AL1" s="266"/>
      <c r="AM1" s="267"/>
    </row>
    <row r="2" spans="1:39" ht="16">
      <c r="A2" s="1" t="s">
        <v>234</v>
      </c>
      <c r="B2" s="1" t="s">
        <v>235</v>
      </c>
      <c r="C2" s="163" t="s">
        <v>236</v>
      </c>
      <c r="D2" s="1" t="s">
        <v>237</v>
      </c>
      <c r="E2" s="163" t="s">
        <v>212</v>
      </c>
      <c r="F2" s="164" t="s">
        <v>238</v>
      </c>
      <c r="G2" s="163" t="s">
        <v>239</v>
      </c>
      <c r="H2" s="163" t="s">
        <v>237</v>
      </c>
      <c r="I2" s="163" t="s">
        <v>216</v>
      </c>
      <c r="J2" s="163" t="s">
        <v>240</v>
      </c>
      <c r="K2" s="165" t="s">
        <v>241</v>
      </c>
      <c r="L2" s="165" t="s">
        <v>241</v>
      </c>
      <c r="M2" s="163" t="s">
        <v>212</v>
      </c>
      <c r="N2" s="164" t="s">
        <v>242</v>
      </c>
      <c r="O2" s="163" t="s">
        <v>239</v>
      </c>
      <c r="P2" s="163" t="s">
        <v>237</v>
      </c>
      <c r="Q2" s="163" t="s">
        <v>216</v>
      </c>
      <c r="R2" s="163" t="s">
        <v>240</v>
      </c>
      <c r="S2" s="165" t="s">
        <v>241</v>
      </c>
      <c r="T2" s="163" t="s">
        <v>240</v>
      </c>
      <c r="U2" s="165" t="s">
        <v>241</v>
      </c>
      <c r="V2" s="163" t="s">
        <v>243</v>
      </c>
      <c r="W2" s="164" t="s">
        <v>244</v>
      </c>
      <c r="X2" s="163" t="s">
        <v>239</v>
      </c>
      <c r="Y2" s="163" t="s">
        <v>237</v>
      </c>
      <c r="Z2" s="163" t="s">
        <v>216</v>
      </c>
      <c r="AA2" s="163" t="s">
        <v>240</v>
      </c>
      <c r="AB2" s="165" t="s">
        <v>241</v>
      </c>
      <c r="AC2" s="163" t="s">
        <v>240</v>
      </c>
      <c r="AD2" s="165" t="s">
        <v>241</v>
      </c>
      <c r="AE2" s="163" t="s">
        <v>245</v>
      </c>
      <c r="AF2" s="164" t="s">
        <v>246</v>
      </c>
      <c r="AG2" s="163" t="s">
        <v>239</v>
      </c>
      <c r="AH2" s="163" t="s">
        <v>237</v>
      </c>
      <c r="AI2" s="163" t="s">
        <v>216</v>
      </c>
      <c r="AJ2" s="163" t="s">
        <v>240</v>
      </c>
      <c r="AK2" s="165" t="s">
        <v>241</v>
      </c>
      <c r="AL2" s="163" t="s">
        <v>240</v>
      </c>
      <c r="AM2" s="165" t="s">
        <v>241</v>
      </c>
    </row>
    <row r="3" spans="1:39" ht="15.75" customHeight="1">
      <c r="A3" s="166" t="s">
        <v>37</v>
      </c>
      <c r="B3" s="33" t="s">
        <v>123</v>
      </c>
      <c r="C3" s="4" t="s">
        <v>121</v>
      </c>
      <c r="D3" s="33">
        <v>1</v>
      </c>
      <c r="E3" s="4" t="s">
        <v>124</v>
      </c>
      <c r="F3" s="166">
        <v>0</v>
      </c>
      <c r="G3" s="4">
        <v>0</v>
      </c>
      <c r="H3" s="65">
        <f t="shared" ref="H3:H15" si="0">LEN(E3)-LEN(SUBSTITUTE(E3,"|",""))+1</f>
        <v>4</v>
      </c>
      <c r="I3" s="4">
        <v>0</v>
      </c>
      <c r="J3" s="167">
        <f t="shared" ref="J3:J15" si="1">G3/H3</f>
        <v>0</v>
      </c>
      <c r="K3" s="168">
        <v>0</v>
      </c>
      <c r="L3" s="169" t="e">
        <f t="shared" ref="L3:L15" si="2">(1+3*3)*(I3*J3)/((3*3*J3)+I3)</f>
        <v>#DIV/0!</v>
      </c>
      <c r="M3" s="4" t="s">
        <v>120</v>
      </c>
      <c r="N3" s="166">
        <v>0</v>
      </c>
      <c r="O3" s="4">
        <v>0</v>
      </c>
      <c r="P3" s="65">
        <f t="shared" ref="P3:P4" si="3">LEN(M3)-LEN(SUBSTITUTE(M3,"|",""))+1</f>
        <v>1</v>
      </c>
      <c r="Q3" s="4">
        <v>0</v>
      </c>
      <c r="R3" s="65">
        <v>0</v>
      </c>
      <c r="S3" s="170">
        <v>0</v>
      </c>
      <c r="T3" s="65">
        <f t="shared" ref="T3:T15" si="4">O3/P3</f>
        <v>0</v>
      </c>
      <c r="U3" s="169" t="e">
        <f t="shared" ref="U3:U15" si="5">(1+3*3)*(Q3*T3)/((3*3*T3)+Q3)</f>
        <v>#DIV/0!</v>
      </c>
      <c r="V3" s="4" t="s">
        <v>121</v>
      </c>
      <c r="W3" s="166">
        <v>1</v>
      </c>
      <c r="X3" s="4">
        <v>1</v>
      </c>
      <c r="Y3" s="65">
        <f t="shared" ref="Y3:Y4" si="6">LEN(V3)-LEN(SUBSTITUTE(V3,"|",""))+1</f>
        <v>1</v>
      </c>
      <c r="Z3" s="4">
        <v>1</v>
      </c>
      <c r="AA3" s="65">
        <v>1</v>
      </c>
      <c r="AB3" s="169">
        <v>1</v>
      </c>
      <c r="AC3" s="65">
        <f t="shared" ref="AC3:AC15" si="7">X3/Y3</f>
        <v>1</v>
      </c>
      <c r="AD3" s="169">
        <f t="shared" ref="AD3:AD15" si="8">(1+3*3)*(Z3*AC3)/((3*3*AC3)+Z3)</f>
        <v>1</v>
      </c>
      <c r="AE3" s="4" t="s">
        <v>120</v>
      </c>
      <c r="AF3" s="166">
        <v>0</v>
      </c>
      <c r="AG3" s="4">
        <v>0</v>
      </c>
      <c r="AH3" s="65">
        <f t="shared" ref="AH3:AH4" si="9">LEN(AE3)-LEN(SUBSTITUTE(AE3,"|",""))+1</f>
        <v>1</v>
      </c>
      <c r="AI3" s="4">
        <v>0</v>
      </c>
      <c r="AJ3" s="65">
        <v>0</v>
      </c>
      <c r="AK3" s="170">
        <v>0</v>
      </c>
      <c r="AL3" s="65">
        <f t="shared" ref="AL3:AL15" si="10">AG3/AH3</f>
        <v>0</v>
      </c>
      <c r="AM3" s="169" t="e">
        <f t="shared" ref="AM3:AM15" si="11">(1+3*3)*(AI3*AL3)/((3*3*AL3)+AI3)</f>
        <v>#DIV/0!</v>
      </c>
    </row>
    <row r="4" spans="1:39" ht="15.75" customHeight="1">
      <c r="A4" s="166" t="s">
        <v>43</v>
      </c>
      <c r="B4" s="33" t="s">
        <v>130</v>
      </c>
      <c r="C4" s="4" t="s">
        <v>127</v>
      </c>
      <c r="D4" s="33">
        <v>1</v>
      </c>
      <c r="E4" s="4" t="s">
        <v>132</v>
      </c>
      <c r="F4" s="166">
        <v>0</v>
      </c>
      <c r="G4" s="4">
        <v>0</v>
      </c>
      <c r="H4" s="65">
        <f t="shared" si="0"/>
        <v>3</v>
      </c>
      <c r="I4" s="4">
        <v>0</v>
      </c>
      <c r="J4" s="167">
        <f t="shared" si="1"/>
        <v>0</v>
      </c>
      <c r="K4" s="168">
        <v>0</v>
      </c>
      <c r="L4" s="169" t="e">
        <f t="shared" si="2"/>
        <v>#DIV/0!</v>
      </c>
      <c r="M4" s="4" t="s">
        <v>127</v>
      </c>
      <c r="N4" s="166">
        <v>1</v>
      </c>
      <c r="O4" s="4">
        <v>1</v>
      </c>
      <c r="P4" s="65">
        <f t="shared" si="3"/>
        <v>1</v>
      </c>
      <c r="Q4" s="4">
        <v>1</v>
      </c>
      <c r="R4" s="65">
        <v>1</v>
      </c>
      <c r="S4" s="169">
        <v>1</v>
      </c>
      <c r="T4" s="65">
        <f t="shared" si="4"/>
        <v>1</v>
      </c>
      <c r="U4" s="169">
        <f t="shared" si="5"/>
        <v>1</v>
      </c>
      <c r="V4" s="4" t="s">
        <v>128</v>
      </c>
      <c r="W4" s="166">
        <v>0</v>
      </c>
      <c r="X4" s="4">
        <v>0</v>
      </c>
      <c r="Y4" s="65">
        <f t="shared" si="6"/>
        <v>1</v>
      </c>
      <c r="Z4" s="4">
        <v>0</v>
      </c>
      <c r="AA4" s="65">
        <v>0</v>
      </c>
      <c r="AB4" s="170">
        <v>0</v>
      </c>
      <c r="AC4" s="65">
        <f t="shared" si="7"/>
        <v>0</v>
      </c>
      <c r="AD4" s="169" t="e">
        <f t="shared" si="8"/>
        <v>#DIV/0!</v>
      </c>
      <c r="AE4" s="4" t="s">
        <v>129</v>
      </c>
      <c r="AF4" s="166">
        <v>1</v>
      </c>
      <c r="AG4" s="4">
        <v>1</v>
      </c>
      <c r="AH4" s="65">
        <f t="shared" si="9"/>
        <v>2</v>
      </c>
      <c r="AI4" s="4">
        <v>1</v>
      </c>
      <c r="AJ4" s="65">
        <v>0.5</v>
      </c>
      <c r="AK4" s="171">
        <v>0.90909090909090906</v>
      </c>
      <c r="AL4" s="65">
        <f t="shared" si="10"/>
        <v>0.5</v>
      </c>
      <c r="AM4" s="169">
        <f t="shared" si="11"/>
        <v>0.90909090909090906</v>
      </c>
    </row>
    <row r="5" spans="1:39" ht="15.75" customHeight="1">
      <c r="A5" s="166" t="s">
        <v>49</v>
      </c>
      <c r="B5" s="33" t="s">
        <v>134</v>
      </c>
      <c r="C5" s="4" t="s">
        <v>120</v>
      </c>
      <c r="D5" s="33">
        <v>1</v>
      </c>
      <c r="E5" s="4" t="s">
        <v>135</v>
      </c>
      <c r="F5" s="166">
        <v>1</v>
      </c>
      <c r="G5" s="4">
        <v>1</v>
      </c>
      <c r="H5" s="65">
        <f t="shared" si="0"/>
        <v>3</v>
      </c>
      <c r="I5" s="4">
        <v>1</v>
      </c>
      <c r="J5" s="167">
        <f t="shared" si="1"/>
        <v>0.33333333333333331</v>
      </c>
      <c r="K5" s="171">
        <v>0.83333333333333326</v>
      </c>
      <c r="L5" s="169">
        <f>(1+L33*3)*(I5*J5)/((3*3*J5)+I5)</f>
        <v>8.3333333333333329E-2</v>
      </c>
      <c r="M5" s="4" t="s">
        <v>80</v>
      </c>
      <c r="N5" s="166">
        <v>0</v>
      </c>
      <c r="O5" s="4">
        <v>0</v>
      </c>
      <c r="P5" s="4">
        <v>0</v>
      </c>
      <c r="Q5" s="4">
        <v>0</v>
      </c>
      <c r="R5" s="4">
        <v>0</v>
      </c>
      <c r="S5" s="170">
        <v>0</v>
      </c>
      <c r="T5" s="65" t="e">
        <f>O5/P5</f>
        <v>#DIV/0!</v>
      </c>
      <c r="U5" s="169" t="e">
        <f t="shared" si="5"/>
        <v>#DIV/0!</v>
      </c>
      <c r="V5" s="4" t="s">
        <v>52</v>
      </c>
      <c r="W5" s="166">
        <v>0</v>
      </c>
      <c r="X5" s="4">
        <v>0</v>
      </c>
      <c r="Y5" s="4">
        <v>0</v>
      </c>
      <c r="Z5" s="4">
        <v>0</v>
      </c>
      <c r="AA5" s="4">
        <v>0</v>
      </c>
      <c r="AB5" s="170">
        <v>0</v>
      </c>
      <c r="AC5" s="65" t="e">
        <f t="shared" si="7"/>
        <v>#DIV/0!</v>
      </c>
      <c r="AD5" s="169" t="e">
        <f t="shared" si="8"/>
        <v>#DIV/0!</v>
      </c>
      <c r="AE5" s="4" t="s">
        <v>80</v>
      </c>
      <c r="AF5" s="166">
        <v>0</v>
      </c>
      <c r="AG5" s="4">
        <v>0</v>
      </c>
      <c r="AH5" s="4">
        <v>0</v>
      </c>
      <c r="AI5" s="4">
        <v>0</v>
      </c>
      <c r="AJ5" s="4">
        <v>0</v>
      </c>
      <c r="AK5" s="170">
        <v>0</v>
      </c>
      <c r="AL5" s="65" t="e">
        <f t="shared" si="10"/>
        <v>#DIV/0!</v>
      </c>
      <c r="AM5" s="169" t="e">
        <f t="shared" si="11"/>
        <v>#DIV/0!</v>
      </c>
    </row>
    <row r="6" spans="1:39" ht="15.75" customHeight="1">
      <c r="A6" s="166" t="s">
        <v>54</v>
      </c>
      <c r="B6" s="33" t="s">
        <v>137</v>
      </c>
      <c r="C6" s="4" t="s">
        <v>138</v>
      </c>
      <c r="D6" s="33">
        <v>1</v>
      </c>
      <c r="E6" s="4" t="s">
        <v>139</v>
      </c>
      <c r="F6" s="166">
        <v>1</v>
      </c>
      <c r="G6" s="4">
        <v>1</v>
      </c>
      <c r="H6" s="65">
        <f t="shared" si="0"/>
        <v>4</v>
      </c>
      <c r="I6" s="4">
        <v>1</v>
      </c>
      <c r="J6" s="167">
        <f t="shared" si="1"/>
        <v>0.25</v>
      </c>
      <c r="K6" s="171">
        <v>0.76923076923076927</v>
      </c>
      <c r="L6" s="169">
        <f t="shared" si="2"/>
        <v>0.76923076923076927</v>
      </c>
      <c r="M6" s="4" t="s">
        <v>80</v>
      </c>
      <c r="N6" s="166">
        <v>0</v>
      </c>
      <c r="O6" s="4">
        <v>0</v>
      </c>
      <c r="P6" s="4">
        <v>0</v>
      </c>
      <c r="Q6" s="4">
        <v>0</v>
      </c>
      <c r="R6" s="4">
        <v>0</v>
      </c>
      <c r="S6" s="170">
        <v>0</v>
      </c>
      <c r="T6" s="65" t="e">
        <f t="shared" si="4"/>
        <v>#DIV/0!</v>
      </c>
      <c r="U6" s="169" t="e">
        <f t="shared" si="5"/>
        <v>#DIV/0!</v>
      </c>
      <c r="V6" s="4" t="s">
        <v>80</v>
      </c>
      <c r="W6" s="166">
        <v>0</v>
      </c>
      <c r="X6" s="4">
        <v>0</v>
      </c>
      <c r="Y6" s="4">
        <v>0</v>
      </c>
      <c r="Z6" s="4">
        <v>0</v>
      </c>
      <c r="AA6" s="4">
        <v>0</v>
      </c>
      <c r="AB6" s="170">
        <v>0</v>
      </c>
      <c r="AC6" s="65" t="e">
        <f t="shared" si="7"/>
        <v>#DIV/0!</v>
      </c>
      <c r="AD6" s="169" t="e">
        <f t="shared" si="8"/>
        <v>#DIV/0!</v>
      </c>
      <c r="AE6" s="4" t="s">
        <v>80</v>
      </c>
      <c r="AF6" s="166">
        <v>0</v>
      </c>
      <c r="AG6" s="4">
        <v>0</v>
      </c>
      <c r="AH6" s="4">
        <v>0</v>
      </c>
      <c r="AI6" s="4">
        <v>0</v>
      </c>
      <c r="AJ6" s="4">
        <v>0</v>
      </c>
      <c r="AK6" s="170">
        <v>0</v>
      </c>
      <c r="AL6" s="65" t="e">
        <f t="shared" si="10"/>
        <v>#DIV/0!</v>
      </c>
      <c r="AM6" s="169" t="e">
        <f t="shared" si="11"/>
        <v>#DIV/0!</v>
      </c>
    </row>
    <row r="7" spans="1:39" ht="15.75" customHeight="1">
      <c r="A7" s="166" t="s">
        <v>57</v>
      </c>
      <c r="B7" s="33" t="s">
        <v>140</v>
      </c>
      <c r="C7" s="4" t="s">
        <v>141</v>
      </c>
      <c r="D7" s="33">
        <v>1</v>
      </c>
      <c r="E7" s="4" t="s">
        <v>142</v>
      </c>
      <c r="F7" s="166">
        <v>0</v>
      </c>
      <c r="G7" s="4">
        <v>0</v>
      </c>
      <c r="H7" s="65">
        <f t="shared" si="0"/>
        <v>3</v>
      </c>
      <c r="I7" s="4">
        <v>0</v>
      </c>
      <c r="J7" s="167">
        <f t="shared" si="1"/>
        <v>0</v>
      </c>
      <c r="K7" s="168">
        <v>0</v>
      </c>
      <c r="L7" s="169" t="e">
        <f t="shared" si="2"/>
        <v>#DIV/0!</v>
      </c>
      <c r="M7" s="4" t="s">
        <v>80</v>
      </c>
      <c r="N7" s="166">
        <v>0</v>
      </c>
      <c r="O7" s="4">
        <v>0</v>
      </c>
      <c r="P7" s="4">
        <v>0</v>
      </c>
      <c r="Q7" s="4">
        <v>0</v>
      </c>
      <c r="R7" s="4">
        <v>0</v>
      </c>
      <c r="S7" s="170">
        <v>0</v>
      </c>
      <c r="T7" s="65" t="e">
        <f>O7/P7</f>
        <v>#DIV/0!</v>
      </c>
      <c r="U7" s="169" t="e">
        <f t="shared" si="5"/>
        <v>#DIV/0!</v>
      </c>
      <c r="V7" s="4" t="s">
        <v>80</v>
      </c>
      <c r="W7" s="166">
        <v>0</v>
      </c>
      <c r="X7" s="4">
        <v>0</v>
      </c>
      <c r="Y7" s="4">
        <v>0</v>
      </c>
      <c r="Z7" s="4">
        <v>0</v>
      </c>
      <c r="AA7" s="4">
        <v>0</v>
      </c>
      <c r="AB7" s="170">
        <v>0</v>
      </c>
      <c r="AC7" s="65" t="e">
        <f t="shared" si="7"/>
        <v>#DIV/0!</v>
      </c>
      <c r="AD7" s="169" t="e">
        <f t="shared" si="8"/>
        <v>#DIV/0!</v>
      </c>
      <c r="AE7" s="4" t="s">
        <v>80</v>
      </c>
      <c r="AF7" s="166">
        <v>0</v>
      </c>
      <c r="AG7" s="4">
        <v>0</v>
      </c>
      <c r="AH7" s="4">
        <v>0</v>
      </c>
      <c r="AI7" s="4">
        <v>0</v>
      </c>
      <c r="AJ7" s="4">
        <v>0</v>
      </c>
      <c r="AK7" s="170">
        <v>0</v>
      </c>
      <c r="AL7" s="65" t="e">
        <f t="shared" si="10"/>
        <v>#DIV/0!</v>
      </c>
      <c r="AM7" s="169" t="e">
        <f t="shared" si="11"/>
        <v>#DIV/0!</v>
      </c>
    </row>
    <row r="8" spans="1:39" ht="15.75" customHeight="1">
      <c r="A8" s="166" t="s">
        <v>59</v>
      </c>
      <c r="B8" s="33" t="s">
        <v>144</v>
      </c>
      <c r="C8" s="4" t="s">
        <v>145</v>
      </c>
      <c r="D8" s="33">
        <v>1</v>
      </c>
      <c r="E8" s="4" t="s">
        <v>146</v>
      </c>
      <c r="F8" s="166">
        <v>0</v>
      </c>
      <c r="G8" s="4">
        <v>0</v>
      </c>
      <c r="H8" s="65">
        <f t="shared" si="0"/>
        <v>4</v>
      </c>
      <c r="I8" s="4">
        <v>0</v>
      </c>
      <c r="J8" s="167">
        <f t="shared" si="1"/>
        <v>0</v>
      </c>
      <c r="K8" s="168">
        <v>0</v>
      </c>
      <c r="L8" s="169" t="e">
        <f t="shared" si="2"/>
        <v>#DIV/0!</v>
      </c>
      <c r="M8" s="4" t="s">
        <v>80</v>
      </c>
      <c r="N8" s="166">
        <v>0</v>
      </c>
      <c r="O8" s="4">
        <v>0</v>
      </c>
      <c r="P8" s="4">
        <v>0</v>
      </c>
      <c r="Q8" s="4">
        <v>0</v>
      </c>
      <c r="R8" s="4">
        <v>0</v>
      </c>
      <c r="S8" s="170">
        <v>0</v>
      </c>
      <c r="T8" s="65" t="e">
        <f t="shared" si="4"/>
        <v>#DIV/0!</v>
      </c>
      <c r="U8" s="169" t="e">
        <f t="shared" si="5"/>
        <v>#DIV/0!</v>
      </c>
      <c r="V8" s="4" t="s">
        <v>143</v>
      </c>
      <c r="W8" s="166">
        <v>1</v>
      </c>
      <c r="X8" s="4">
        <v>1</v>
      </c>
      <c r="Y8" s="65">
        <f>LEN(V8)-LEN(SUBSTITUTE(V8,"|",""))+1</f>
        <v>1</v>
      </c>
      <c r="Z8" s="4">
        <v>1</v>
      </c>
      <c r="AA8" s="65">
        <v>1</v>
      </c>
      <c r="AB8" s="169">
        <v>1</v>
      </c>
      <c r="AC8" s="65">
        <f t="shared" si="7"/>
        <v>1</v>
      </c>
      <c r="AD8" s="169">
        <f t="shared" si="8"/>
        <v>1</v>
      </c>
      <c r="AE8" s="4" t="s">
        <v>80</v>
      </c>
      <c r="AF8" s="166">
        <v>0</v>
      </c>
      <c r="AG8" s="4">
        <v>0</v>
      </c>
      <c r="AH8" s="4">
        <v>0</v>
      </c>
      <c r="AI8" s="4">
        <v>0</v>
      </c>
      <c r="AJ8" s="4">
        <v>0</v>
      </c>
      <c r="AK8" s="170">
        <v>0</v>
      </c>
      <c r="AL8" s="65" t="e">
        <f t="shared" si="10"/>
        <v>#DIV/0!</v>
      </c>
      <c r="AM8" s="169" t="e">
        <f t="shared" si="11"/>
        <v>#DIV/0!</v>
      </c>
    </row>
    <row r="9" spans="1:39" ht="15.75" customHeight="1">
      <c r="A9" s="166" t="s">
        <v>63</v>
      </c>
      <c r="B9" s="33" t="s">
        <v>147</v>
      </c>
      <c r="C9" s="4" t="s">
        <v>148</v>
      </c>
      <c r="D9" s="33">
        <v>1</v>
      </c>
      <c r="E9" s="4" t="s">
        <v>149</v>
      </c>
      <c r="F9" s="166">
        <v>0</v>
      </c>
      <c r="G9" s="4">
        <v>0</v>
      </c>
      <c r="H9" s="65">
        <f t="shared" si="0"/>
        <v>3</v>
      </c>
      <c r="I9" s="4">
        <v>0</v>
      </c>
      <c r="J9" s="167">
        <f t="shared" si="1"/>
        <v>0</v>
      </c>
      <c r="K9" s="168">
        <v>0</v>
      </c>
      <c r="L9" s="169" t="e">
        <f t="shared" si="2"/>
        <v>#DIV/0!</v>
      </c>
      <c r="M9" s="4" t="s">
        <v>80</v>
      </c>
      <c r="N9" s="166">
        <v>0</v>
      </c>
      <c r="O9" s="4">
        <v>0</v>
      </c>
      <c r="P9" s="4">
        <v>0</v>
      </c>
      <c r="Q9" s="4">
        <v>0</v>
      </c>
      <c r="R9" s="4">
        <v>0</v>
      </c>
      <c r="S9" s="170">
        <v>0</v>
      </c>
      <c r="T9" s="65" t="e">
        <f t="shared" si="4"/>
        <v>#DIV/0!</v>
      </c>
      <c r="U9" s="169" t="e">
        <f t="shared" si="5"/>
        <v>#DIV/0!</v>
      </c>
      <c r="V9" s="4" t="s">
        <v>80</v>
      </c>
      <c r="W9" s="166">
        <v>0</v>
      </c>
      <c r="X9" s="4">
        <v>0</v>
      </c>
      <c r="Y9" s="4">
        <v>0</v>
      </c>
      <c r="Z9" s="4">
        <v>0</v>
      </c>
      <c r="AA9" s="4">
        <v>0</v>
      </c>
      <c r="AB9" s="170">
        <v>0</v>
      </c>
      <c r="AC9" s="65" t="e">
        <f t="shared" si="7"/>
        <v>#DIV/0!</v>
      </c>
      <c r="AD9" s="169" t="e">
        <f t="shared" si="8"/>
        <v>#DIV/0!</v>
      </c>
      <c r="AE9" s="4" t="s">
        <v>80</v>
      </c>
      <c r="AF9" s="166">
        <v>0</v>
      </c>
      <c r="AG9" s="4">
        <v>0</v>
      </c>
      <c r="AH9" s="4">
        <v>0</v>
      </c>
      <c r="AI9" s="4">
        <v>0</v>
      </c>
      <c r="AJ9" s="4">
        <v>0</v>
      </c>
      <c r="AK9" s="170">
        <v>0</v>
      </c>
      <c r="AL9" s="65" t="e">
        <f t="shared" si="10"/>
        <v>#DIV/0!</v>
      </c>
      <c r="AM9" s="169" t="e">
        <f t="shared" si="11"/>
        <v>#DIV/0!</v>
      </c>
    </row>
    <row r="10" spans="1:39" ht="15.75" customHeight="1">
      <c r="A10" s="166" t="s">
        <v>66</v>
      </c>
      <c r="B10" s="33" t="s">
        <v>150</v>
      </c>
      <c r="C10" s="4" t="s">
        <v>138</v>
      </c>
      <c r="D10" s="33">
        <v>1</v>
      </c>
      <c r="E10" s="4" t="s">
        <v>151</v>
      </c>
      <c r="F10" s="166">
        <v>0</v>
      </c>
      <c r="G10" s="4">
        <v>0</v>
      </c>
      <c r="H10" s="65">
        <f t="shared" si="0"/>
        <v>3</v>
      </c>
      <c r="I10" s="4">
        <v>0</v>
      </c>
      <c r="J10" s="167">
        <f t="shared" si="1"/>
        <v>0</v>
      </c>
      <c r="K10" s="168">
        <v>0</v>
      </c>
      <c r="L10" s="169" t="e">
        <f t="shared" si="2"/>
        <v>#DIV/0!</v>
      </c>
      <c r="M10" s="4" t="s">
        <v>138</v>
      </c>
      <c r="N10" s="166">
        <v>1</v>
      </c>
      <c r="O10" s="4">
        <v>1</v>
      </c>
      <c r="P10" s="65">
        <f>LEN(M10)-LEN(SUBSTITUTE(M10,"|",""))+1</f>
        <v>1</v>
      </c>
      <c r="Q10" s="4">
        <v>1</v>
      </c>
      <c r="R10" s="65">
        <v>1</v>
      </c>
      <c r="S10" s="169">
        <v>1</v>
      </c>
      <c r="T10" s="65">
        <f t="shared" si="4"/>
        <v>1</v>
      </c>
      <c r="U10" s="169">
        <f t="shared" si="5"/>
        <v>1</v>
      </c>
      <c r="V10" s="4" t="s">
        <v>128</v>
      </c>
      <c r="W10" s="166">
        <v>0</v>
      </c>
      <c r="X10" s="4">
        <v>0</v>
      </c>
      <c r="Y10" s="65">
        <f>LEN(V10)-LEN(SUBSTITUTE(V10,"|",""))+1</f>
        <v>1</v>
      </c>
      <c r="Z10" s="4">
        <v>0</v>
      </c>
      <c r="AA10" s="65">
        <v>0</v>
      </c>
      <c r="AB10" s="170">
        <v>0</v>
      </c>
      <c r="AC10" s="65">
        <f t="shared" si="7"/>
        <v>0</v>
      </c>
      <c r="AD10" s="169" t="e">
        <f t="shared" si="8"/>
        <v>#DIV/0!</v>
      </c>
      <c r="AE10" s="4" t="s">
        <v>138</v>
      </c>
      <c r="AF10" s="166">
        <v>1</v>
      </c>
      <c r="AG10" s="4">
        <v>1</v>
      </c>
      <c r="AH10" s="65">
        <f t="shared" ref="AH10:AH11" si="12">LEN(AE10)-LEN(SUBSTITUTE(AE10,"|",""))+1</f>
        <v>1</v>
      </c>
      <c r="AI10" s="4">
        <v>1</v>
      </c>
      <c r="AJ10" s="65">
        <v>1</v>
      </c>
      <c r="AK10" s="169">
        <v>1</v>
      </c>
      <c r="AL10" s="65">
        <f t="shared" si="10"/>
        <v>1</v>
      </c>
      <c r="AM10" s="169">
        <f t="shared" si="11"/>
        <v>1</v>
      </c>
    </row>
    <row r="11" spans="1:39" ht="15.75" customHeight="1">
      <c r="A11" s="166" t="s">
        <v>68</v>
      </c>
      <c r="B11" s="33" t="s">
        <v>153</v>
      </c>
      <c r="C11" s="4" t="s">
        <v>120</v>
      </c>
      <c r="D11" s="33">
        <v>1</v>
      </c>
      <c r="E11" s="4" t="s">
        <v>151</v>
      </c>
      <c r="F11" s="166">
        <v>0</v>
      </c>
      <c r="G11" s="4">
        <v>0</v>
      </c>
      <c r="H11" s="65">
        <f t="shared" si="0"/>
        <v>3</v>
      </c>
      <c r="I11" s="4">
        <v>0</v>
      </c>
      <c r="J11" s="167">
        <f t="shared" si="1"/>
        <v>0</v>
      </c>
      <c r="K11" s="168">
        <v>0</v>
      </c>
      <c r="L11" s="169" t="e">
        <f t="shared" si="2"/>
        <v>#DIV/0!</v>
      </c>
      <c r="M11" s="4" t="s">
        <v>80</v>
      </c>
      <c r="N11" s="166">
        <v>0</v>
      </c>
      <c r="O11" s="4">
        <v>0</v>
      </c>
      <c r="P11" s="4">
        <v>0</v>
      </c>
      <c r="Q11" s="4">
        <v>0</v>
      </c>
      <c r="R11" s="4">
        <v>0</v>
      </c>
      <c r="S11" s="170">
        <v>0</v>
      </c>
      <c r="T11" s="65" t="e">
        <f t="shared" si="4"/>
        <v>#DIV/0!</v>
      </c>
      <c r="U11" s="169" t="e">
        <f t="shared" si="5"/>
        <v>#DIV/0!</v>
      </c>
      <c r="V11" s="4" t="s">
        <v>52</v>
      </c>
      <c r="W11" s="166">
        <v>0</v>
      </c>
      <c r="X11" s="4">
        <v>0</v>
      </c>
      <c r="Y11" s="4">
        <v>0</v>
      </c>
      <c r="Z11" s="4">
        <v>0</v>
      </c>
      <c r="AA11" s="4">
        <v>0</v>
      </c>
      <c r="AB11" s="170">
        <v>0</v>
      </c>
      <c r="AC11" s="65" t="e">
        <f t="shared" si="7"/>
        <v>#DIV/0!</v>
      </c>
      <c r="AD11" s="169" t="e">
        <f t="shared" si="8"/>
        <v>#DIV/0!</v>
      </c>
      <c r="AE11" s="4" t="s">
        <v>120</v>
      </c>
      <c r="AF11" s="166">
        <v>1</v>
      </c>
      <c r="AG11" s="4">
        <v>1</v>
      </c>
      <c r="AH11" s="65">
        <f t="shared" si="12"/>
        <v>1</v>
      </c>
      <c r="AI11" s="4">
        <v>1</v>
      </c>
      <c r="AJ11" s="65">
        <v>1</v>
      </c>
      <c r="AK11" s="169">
        <v>1</v>
      </c>
      <c r="AL11" s="65">
        <f t="shared" si="10"/>
        <v>1</v>
      </c>
      <c r="AM11" s="169">
        <f t="shared" si="11"/>
        <v>1</v>
      </c>
    </row>
    <row r="12" spans="1:39" ht="15.75" customHeight="1">
      <c r="A12" s="166" t="s">
        <v>70</v>
      </c>
      <c r="B12" s="33" t="s">
        <v>155</v>
      </c>
      <c r="C12" s="4" t="s">
        <v>128</v>
      </c>
      <c r="D12" s="33">
        <v>1</v>
      </c>
      <c r="E12" s="4" t="s">
        <v>156</v>
      </c>
      <c r="F12" s="166">
        <v>1</v>
      </c>
      <c r="G12" s="4">
        <v>1</v>
      </c>
      <c r="H12" s="65">
        <f t="shared" si="0"/>
        <v>2</v>
      </c>
      <c r="I12" s="4">
        <v>1</v>
      </c>
      <c r="J12" s="167">
        <f t="shared" si="1"/>
        <v>0.5</v>
      </c>
      <c r="K12" s="171">
        <v>0.90909090909090906</v>
      </c>
      <c r="L12" s="169">
        <f t="shared" si="2"/>
        <v>0.90909090909090906</v>
      </c>
      <c r="M12" s="4" t="s">
        <v>154</v>
      </c>
      <c r="N12" s="166">
        <v>0</v>
      </c>
      <c r="O12" s="4">
        <v>0</v>
      </c>
      <c r="P12" s="65">
        <f>LEN(M12)-LEN(SUBSTITUTE(M12,"|",""))+1</f>
        <v>1</v>
      </c>
      <c r="Q12" s="4">
        <v>0</v>
      </c>
      <c r="R12" s="65">
        <v>0</v>
      </c>
      <c r="S12" s="170">
        <v>0</v>
      </c>
      <c r="T12" s="65">
        <f t="shared" si="4"/>
        <v>0</v>
      </c>
      <c r="U12" s="169" t="e">
        <f t="shared" si="5"/>
        <v>#DIV/0!</v>
      </c>
      <c r="V12" s="4" t="s">
        <v>128</v>
      </c>
      <c r="W12" s="166">
        <v>1</v>
      </c>
      <c r="X12" s="4">
        <v>1</v>
      </c>
      <c r="Y12" s="65">
        <f>LEN(V12)-LEN(SUBSTITUTE(V12,"|",""))+1</f>
        <v>1</v>
      </c>
      <c r="Z12" s="4">
        <v>1</v>
      </c>
      <c r="AA12" s="65">
        <v>1</v>
      </c>
      <c r="AB12" s="169">
        <v>1</v>
      </c>
      <c r="AC12" s="65">
        <f t="shared" si="7"/>
        <v>1</v>
      </c>
      <c r="AD12" s="169">
        <f t="shared" si="8"/>
        <v>1</v>
      </c>
      <c r="AE12" s="4" t="s">
        <v>80</v>
      </c>
      <c r="AF12" s="166">
        <v>0</v>
      </c>
      <c r="AG12" s="4">
        <v>0</v>
      </c>
      <c r="AH12" s="4">
        <v>0</v>
      </c>
      <c r="AI12" s="4">
        <v>0</v>
      </c>
      <c r="AJ12" s="4">
        <v>0</v>
      </c>
      <c r="AK12" s="170">
        <v>0</v>
      </c>
      <c r="AL12" s="65" t="e">
        <f t="shared" si="10"/>
        <v>#DIV/0!</v>
      </c>
      <c r="AM12" s="169" t="e">
        <f t="shared" si="11"/>
        <v>#DIV/0!</v>
      </c>
    </row>
    <row r="13" spans="1:39" ht="15.75" customHeight="1">
      <c r="A13" s="166" t="s">
        <v>74</v>
      </c>
      <c r="B13" s="33" t="s">
        <v>157</v>
      </c>
      <c r="C13" s="4" t="s">
        <v>158</v>
      </c>
      <c r="D13" s="33">
        <v>1</v>
      </c>
      <c r="E13" s="4" t="s">
        <v>159</v>
      </c>
      <c r="F13" s="166">
        <v>1</v>
      </c>
      <c r="G13" s="4">
        <v>1</v>
      </c>
      <c r="H13" s="65">
        <f t="shared" si="0"/>
        <v>3</v>
      </c>
      <c r="I13" s="4">
        <v>1</v>
      </c>
      <c r="J13" s="167">
        <f t="shared" si="1"/>
        <v>0.33333333333333331</v>
      </c>
      <c r="K13" s="171">
        <v>0.83333333333333326</v>
      </c>
      <c r="L13" s="169">
        <f t="shared" si="2"/>
        <v>0.83333333333333326</v>
      </c>
      <c r="M13" s="4" t="s">
        <v>80</v>
      </c>
      <c r="N13" s="166">
        <v>0</v>
      </c>
      <c r="O13" s="4">
        <v>0</v>
      </c>
      <c r="P13" s="4">
        <v>0</v>
      </c>
      <c r="Q13" s="4">
        <v>0</v>
      </c>
      <c r="R13" s="4">
        <v>0</v>
      </c>
      <c r="S13" s="170">
        <v>0</v>
      </c>
      <c r="T13" s="65" t="e">
        <f t="shared" si="4"/>
        <v>#DIV/0!</v>
      </c>
      <c r="U13" s="169" t="e">
        <f t="shared" si="5"/>
        <v>#DIV/0!</v>
      </c>
      <c r="V13" s="4" t="s">
        <v>80</v>
      </c>
      <c r="W13" s="166">
        <v>0</v>
      </c>
      <c r="X13" s="4">
        <v>0</v>
      </c>
      <c r="Y13" s="4">
        <v>0</v>
      </c>
      <c r="Z13" s="4">
        <v>0</v>
      </c>
      <c r="AA13" s="4">
        <v>0</v>
      </c>
      <c r="AB13" s="170">
        <v>0</v>
      </c>
      <c r="AC13" s="65" t="e">
        <f t="shared" si="7"/>
        <v>#DIV/0!</v>
      </c>
      <c r="AD13" s="169" t="e">
        <f t="shared" si="8"/>
        <v>#DIV/0!</v>
      </c>
      <c r="AE13" s="4" t="s">
        <v>80</v>
      </c>
      <c r="AF13" s="166">
        <v>0</v>
      </c>
      <c r="AG13" s="4">
        <v>0</v>
      </c>
      <c r="AH13" s="4">
        <v>0</v>
      </c>
      <c r="AI13" s="4">
        <v>0</v>
      </c>
      <c r="AJ13" s="4">
        <v>0</v>
      </c>
      <c r="AK13" s="170">
        <v>0</v>
      </c>
      <c r="AL13" s="65" t="e">
        <f t="shared" si="10"/>
        <v>#DIV/0!</v>
      </c>
      <c r="AM13" s="169" t="e">
        <f t="shared" si="11"/>
        <v>#DIV/0!</v>
      </c>
    </row>
    <row r="14" spans="1:39" ht="15.75" customHeight="1">
      <c r="A14" s="166" t="s">
        <v>76</v>
      </c>
      <c r="B14" s="33" t="s">
        <v>160</v>
      </c>
      <c r="C14" s="4" t="s">
        <v>121</v>
      </c>
      <c r="D14" s="33">
        <v>1</v>
      </c>
      <c r="E14" s="4" t="s">
        <v>161</v>
      </c>
      <c r="F14" s="166">
        <v>0</v>
      </c>
      <c r="G14" s="4">
        <v>0</v>
      </c>
      <c r="H14" s="65">
        <f t="shared" si="0"/>
        <v>4</v>
      </c>
      <c r="I14" s="4">
        <v>0</v>
      </c>
      <c r="J14" s="167">
        <f t="shared" si="1"/>
        <v>0</v>
      </c>
      <c r="K14" s="168">
        <v>0</v>
      </c>
      <c r="L14" s="169" t="e">
        <f t="shared" si="2"/>
        <v>#DIV/0!</v>
      </c>
      <c r="M14" s="4" t="s">
        <v>80</v>
      </c>
      <c r="N14" s="166">
        <v>0</v>
      </c>
      <c r="O14" s="4">
        <v>0</v>
      </c>
      <c r="P14" s="4">
        <v>0</v>
      </c>
      <c r="Q14" s="4">
        <v>0</v>
      </c>
      <c r="R14" s="4">
        <v>0</v>
      </c>
      <c r="S14" s="170">
        <v>0</v>
      </c>
      <c r="T14" s="65" t="e">
        <f t="shared" si="4"/>
        <v>#DIV/0!</v>
      </c>
      <c r="U14" s="169" t="e">
        <f t="shared" si="5"/>
        <v>#DIV/0!</v>
      </c>
      <c r="V14" s="4" t="s">
        <v>121</v>
      </c>
      <c r="W14" s="166">
        <v>1</v>
      </c>
      <c r="X14" s="4">
        <v>1</v>
      </c>
      <c r="Y14" s="65">
        <f t="shared" ref="Y14:Y15" si="13">LEN(V14)-LEN(SUBSTITUTE(V14,"|",""))+1</f>
        <v>1</v>
      </c>
      <c r="Z14" s="4">
        <v>1</v>
      </c>
      <c r="AA14" s="65">
        <v>1</v>
      </c>
      <c r="AB14" s="169">
        <v>1</v>
      </c>
      <c r="AC14" s="65">
        <f t="shared" si="7"/>
        <v>1</v>
      </c>
      <c r="AD14" s="169">
        <f t="shared" si="8"/>
        <v>1</v>
      </c>
      <c r="AE14" s="4" t="s">
        <v>80</v>
      </c>
      <c r="AF14" s="166">
        <v>0</v>
      </c>
      <c r="AG14" s="4">
        <v>0</v>
      </c>
      <c r="AH14" s="4">
        <v>0</v>
      </c>
      <c r="AI14" s="4">
        <v>0</v>
      </c>
      <c r="AJ14" s="4">
        <v>0</v>
      </c>
      <c r="AK14" s="170">
        <v>0</v>
      </c>
      <c r="AL14" s="65" t="e">
        <f t="shared" si="10"/>
        <v>#DIV/0!</v>
      </c>
      <c r="AM14" s="169" t="e">
        <f t="shared" si="11"/>
        <v>#DIV/0!</v>
      </c>
    </row>
    <row r="15" spans="1:39" ht="15.75" customHeight="1">
      <c r="A15" s="166" t="s">
        <v>77</v>
      </c>
      <c r="B15" s="33" t="s">
        <v>162</v>
      </c>
      <c r="C15" s="4" t="s">
        <v>138</v>
      </c>
      <c r="D15" s="33">
        <v>1</v>
      </c>
      <c r="E15" s="4" t="s">
        <v>151</v>
      </c>
      <c r="F15" s="166">
        <v>0</v>
      </c>
      <c r="G15" s="4">
        <v>0</v>
      </c>
      <c r="H15" s="65">
        <f t="shared" si="0"/>
        <v>3</v>
      </c>
      <c r="I15" s="4">
        <v>0</v>
      </c>
      <c r="J15" s="167">
        <f t="shared" si="1"/>
        <v>0</v>
      </c>
      <c r="K15" s="168">
        <v>0</v>
      </c>
      <c r="L15" s="169" t="e">
        <f t="shared" si="2"/>
        <v>#DIV/0!</v>
      </c>
      <c r="M15" s="4" t="s">
        <v>138</v>
      </c>
      <c r="N15" s="166">
        <v>1</v>
      </c>
      <c r="O15" s="4">
        <v>1</v>
      </c>
      <c r="P15" s="65">
        <f>LEN(M15)-LEN(SUBSTITUTE(M15,"|",""))+1</f>
        <v>1</v>
      </c>
      <c r="Q15" s="4">
        <v>1</v>
      </c>
      <c r="R15" s="65">
        <v>1</v>
      </c>
      <c r="S15" s="169">
        <v>1</v>
      </c>
      <c r="T15" s="65">
        <f t="shared" si="4"/>
        <v>1</v>
      </c>
      <c r="U15" s="169">
        <f t="shared" si="5"/>
        <v>1</v>
      </c>
      <c r="V15" s="4" t="s">
        <v>128</v>
      </c>
      <c r="W15" s="166">
        <v>0</v>
      </c>
      <c r="X15" s="4">
        <v>0</v>
      </c>
      <c r="Y15" s="65">
        <f t="shared" si="13"/>
        <v>1</v>
      </c>
      <c r="Z15" s="4">
        <v>0</v>
      </c>
      <c r="AA15" s="65">
        <v>0</v>
      </c>
      <c r="AB15" s="170">
        <v>0</v>
      </c>
      <c r="AC15" s="65">
        <f t="shared" si="7"/>
        <v>0</v>
      </c>
      <c r="AD15" s="169" t="e">
        <f t="shared" si="8"/>
        <v>#DIV/0!</v>
      </c>
      <c r="AE15" s="4" t="s">
        <v>138</v>
      </c>
      <c r="AF15" s="166">
        <v>1</v>
      </c>
      <c r="AG15" s="4">
        <v>1</v>
      </c>
      <c r="AH15" s="65">
        <f>LEN(AE15)-LEN(SUBSTITUTE(AE15,"|",""))+1</f>
        <v>1</v>
      </c>
      <c r="AI15" s="4">
        <v>1</v>
      </c>
      <c r="AJ15" s="65">
        <v>1</v>
      </c>
      <c r="AK15" s="169">
        <v>1</v>
      </c>
      <c r="AL15" s="65">
        <f t="shared" si="10"/>
        <v>1</v>
      </c>
      <c r="AM15" s="169">
        <f t="shared" si="11"/>
        <v>1</v>
      </c>
    </row>
    <row r="16" spans="1:39" ht="18">
      <c r="A16" s="172"/>
      <c r="B16" s="172" t="s">
        <v>247</v>
      </c>
      <c r="C16" s="173"/>
      <c r="D16" s="172"/>
      <c r="E16" s="173"/>
      <c r="F16" s="174"/>
      <c r="G16" s="173"/>
      <c r="H16" s="175"/>
      <c r="I16" s="173">
        <v>0.31</v>
      </c>
      <c r="J16" s="176">
        <f t="shared" ref="J16:K16" si="14">AVERAGE(J3:J15)</f>
        <v>0.10897435897435896</v>
      </c>
      <c r="K16" s="177">
        <f t="shared" si="14"/>
        <v>0.25730679576833426</v>
      </c>
      <c r="L16" s="178"/>
      <c r="M16" s="173"/>
      <c r="N16" s="174"/>
      <c r="O16" s="173"/>
      <c r="P16" s="175"/>
      <c r="Q16" s="173">
        <v>0.23</v>
      </c>
      <c r="R16" s="176">
        <f t="shared" ref="R16:S16" si="15">AVERAGE(R3:R15)</f>
        <v>0.23076923076923078</v>
      </c>
      <c r="S16" s="176">
        <f t="shared" si="15"/>
        <v>0.23076923076923078</v>
      </c>
      <c r="T16" s="175"/>
      <c r="U16" s="169"/>
      <c r="V16" s="173"/>
      <c r="W16" s="174"/>
      <c r="X16" s="173"/>
      <c r="Y16" s="175"/>
      <c r="Z16" s="173">
        <v>0.31</v>
      </c>
      <c r="AA16" s="167">
        <f t="shared" ref="AA16:AB16" si="16">AVERAGE(AA3:AA15)</f>
        <v>0.30769230769230771</v>
      </c>
      <c r="AB16" s="171">
        <f t="shared" si="16"/>
        <v>0.30769230769230771</v>
      </c>
      <c r="AD16" s="169"/>
      <c r="AE16" s="173"/>
      <c r="AF16" s="174"/>
      <c r="AG16" s="173"/>
      <c r="AH16" s="173"/>
      <c r="AI16" s="173">
        <v>0.31</v>
      </c>
      <c r="AJ16" s="176">
        <f t="shared" ref="AJ16:AK16" si="17">AVERAGE(AJ3:AJ15)</f>
        <v>0.26923076923076922</v>
      </c>
      <c r="AK16" s="177">
        <f t="shared" si="17"/>
        <v>0.30069930069930073</v>
      </c>
      <c r="AM16" s="169"/>
    </row>
    <row r="17" spans="1:39" ht="15.75" customHeight="1">
      <c r="A17" s="33">
        <v>31880720</v>
      </c>
      <c r="B17" s="33" t="s">
        <v>164</v>
      </c>
      <c r="C17" s="4" t="s">
        <v>127</v>
      </c>
      <c r="D17" s="33">
        <v>1</v>
      </c>
      <c r="E17" s="4" t="s">
        <v>165</v>
      </c>
      <c r="F17" s="166">
        <v>1</v>
      </c>
      <c r="G17" s="4">
        <v>1</v>
      </c>
      <c r="H17" s="65">
        <f t="shared" ref="H17:H25" si="18">LEN(E17)-LEN(SUBSTITUTE(E17,"|",""))+1</f>
        <v>1</v>
      </c>
      <c r="I17" s="4">
        <v>1</v>
      </c>
      <c r="J17" s="167">
        <f t="shared" ref="J17:J25" si="19">G17/H17</f>
        <v>1</v>
      </c>
      <c r="K17" s="171">
        <v>1</v>
      </c>
      <c r="L17" s="169">
        <f t="shared" ref="L17:L25" si="20">(1+3*3)*(I17*J17)/((3*3*J17)+I17)</f>
        <v>1</v>
      </c>
      <c r="M17" s="4" t="s">
        <v>120</v>
      </c>
      <c r="N17" s="166">
        <v>0</v>
      </c>
      <c r="O17" s="4">
        <v>0</v>
      </c>
      <c r="P17" s="65">
        <f>LEN(M17)-LEN(SUBSTITUTE(M17,"|",""))+1</f>
        <v>1</v>
      </c>
      <c r="Q17" s="4">
        <v>0</v>
      </c>
      <c r="R17" s="65">
        <v>0</v>
      </c>
      <c r="S17" s="170">
        <v>0</v>
      </c>
      <c r="T17" s="65">
        <f t="shared" ref="T17:T25" si="21">O17/P17</f>
        <v>0</v>
      </c>
      <c r="U17" s="169" t="e">
        <f t="shared" ref="U17:U25" si="22">(1+3*3)*(Q17*T17)/((3*3*T17)+Q17)</f>
        <v>#DIV/0!</v>
      </c>
      <c r="V17" s="4" t="s">
        <v>128</v>
      </c>
      <c r="W17" s="166">
        <v>0</v>
      </c>
      <c r="X17" s="4">
        <v>0</v>
      </c>
      <c r="Y17" s="65">
        <f>LEN(V17)-LEN(SUBSTITUTE(V17,"|",""))+1</f>
        <v>1</v>
      </c>
      <c r="Z17" s="4">
        <v>0</v>
      </c>
      <c r="AA17" s="65">
        <v>0</v>
      </c>
      <c r="AB17" s="170">
        <v>0</v>
      </c>
      <c r="AC17" s="65">
        <f t="shared" ref="AC17:AC25" si="23">X17/Y17</f>
        <v>0</v>
      </c>
      <c r="AD17" s="169" t="e">
        <f t="shared" ref="AD17:AD25" si="24">(1+3*3)*(Z17*AC17)/((3*3*AC17)+Z17)</f>
        <v>#DIV/0!</v>
      </c>
      <c r="AE17" s="4" t="s">
        <v>80</v>
      </c>
      <c r="AF17" s="166">
        <v>0</v>
      </c>
      <c r="AG17" s="4">
        <v>0</v>
      </c>
      <c r="AH17" s="4">
        <v>0</v>
      </c>
      <c r="AI17" s="4">
        <v>0</v>
      </c>
      <c r="AJ17" s="4">
        <v>0</v>
      </c>
      <c r="AK17" s="170">
        <v>0</v>
      </c>
      <c r="AL17" s="65" t="e">
        <f t="shared" ref="AL17:AL25" si="25">AG17/AH17</f>
        <v>#DIV/0!</v>
      </c>
      <c r="AM17" s="169" t="e">
        <f t="shared" ref="AM17:AM25" si="26">(1+3*3)*(AI17*AL17)/((3*3*AL17)+AI17)</f>
        <v>#DIV/0!</v>
      </c>
    </row>
    <row r="18" spans="1:39" ht="15.75" customHeight="1">
      <c r="A18" s="33">
        <v>41600519</v>
      </c>
      <c r="B18" s="33" t="s">
        <v>170</v>
      </c>
      <c r="C18" s="4" t="s">
        <v>171</v>
      </c>
      <c r="D18" s="33">
        <v>3</v>
      </c>
      <c r="E18" s="4" t="s">
        <v>165</v>
      </c>
      <c r="F18" s="166" t="s">
        <v>169</v>
      </c>
      <c r="G18" s="4">
        <v>0</v>
      </c>
      <c r="H18" s="65">
        <f t="shared" si="18"/>
        <v>1</v>
      </c>
      <c r="I18" s="4">
        <v>0</v>
      </c>
      <c r="J18" s="167">
        <f t="shared" si="19"/>
        <v>0</v>
      </c>
      <c r="K18" s="168">
        <v>0</v>
      </c>
      <c r="L18" s="169" t="e">
        <f t="shared" si="20"/>
        <v>#DIV/0!</v>
      </c>
      <c r="M18" s="4" t="s">
        <v>80</v>
      </c>
      <c r="N18" s="166" t="s">
        <v>169</v>
      </c>
      <c r="O18" s="4">
        <v>0</v>
      </c>
      <c r="P18" s="4">
        <v>0</v>
      </c>
      <c r="Q18" s="4">
        <v>0</v>
      </c>
      <c r="R18" s="4">
        <v>0</v>
      </c>
      <c r="S18" s="170">
        <v>0</v>
      </c>
      <c r="T18" s="65" t="e">
        <f t="shared" si="21"/>
        <v>#DIV/0!</v>
      </c>
      <c r="U18" s="169" t="e">
        <f t="shared" si="22"/>
        <v>#DIV/0!</v>
      </c>
      <c r="V18" s="4" t="s">
        <v>80</v>
      </c>
      <c r="W18" s="166" t="s">
        <v>169</v>
      </c>
      <c r="X18" s="4">
        <v>0</v>
      </c>
      <c r="Y18" s="4">
        <v>0</v>
      </c>
      <c r="Z18" s="4">
        <v>0</v>
      </c>
      <c r="AA18" s="4">
        <v>0</v>
      </c>
      <c r="AB18" s="170">
        <v>0</v>
      </c>
      <c r="AC18" s="65" t="e">
        <f t="shared" si="23"/>
        <v>#DIV/0!</v>
      </c>
      <c r="AD18" s="169" t="e">
        <f t="shared" si="24"/>
        <v>#DIV/0!</v>
      </c>
      <c r="AE18" s="4" t="s">
        <v>127</v>
      </c>
      <c r="AF18" s="166">
        <v>0</v>
      </c>
      <c r="AG18" s="4">
        <v>0</v>
      </c>
      <c r="AH18" s="65">
        <f>LEN(AE18)-LEN(SUBSTITUTE(AE18,"|",""))+1</f>
        <v>1</v>
      </c>
      <c r="AI18" s="4">
        <v>0</v>
      </c>
      <c r="AJ18" s="65">
        <v>0</v>
      </c>
      <c r="AK18" s="170">
        <v>0</v>
      </c>
      <c r="AL18" s="65">
        <f t="shared" si="25"/>
        <v>0</v>
      </c>
      <c r="AM18" s="169" t="e">
        <f t="shared" si="26"/>
        <v>#DIV/0!</v>
      </c>
    </row>
    <row r="19" spans="1:39" ht="15.75" customHeight="1">
      <c r="A19" s="33">
        <v>45442843</v>
      </c>
      <c r="B19" s="33" t="s">
        <v>178</v>
      </c>
      <c r="C19" s="4" t="s">
        <v>179</v>
      </c>
      <c r="D19" s="33">
        <v>5</v>
      </c>
      <c r="E19" s="4" t="s">
        <v>181</v>
      </c>
      <c r="F19" s="166" t="s">
        <v>180</v>
      </c>
      <c r="G19" s="4">
        <v>1</v>
      </c>
      <c r="H19" s="65">
        <f t="shared" si="18"/>
        <v>2</v>
      </c>
      <c r="I19" s="4">
        <v>0.2</v>
      </c>
      <c r="J19" s="167">
        <f t="shared" si="19"/>
        <v>0.5</v>
      </c>
      <c r="K19" s="171">
        <v>0.21276595744680851</v>
      </c>
      <c r="L19" s="169">
        <f t="shared" si="20"/>
        <v>0.21276595744680851</v>
      </c>
      <c r="M19" s="4" t="s">
        <v>80</v>
      </c>
      <c r="N19" s="166" t="s">
        <v>174</v>
      </c>
      <c r="O19" s="4">
        <v>0</v>
      </c>
      <c r="P19" s="4">
        <v>0</v>
      </c>
      <c r="Q19" s="4">
        <v>0</v>
      </c>
      <c r="R19" s="4">
        <v>0</v>
      </c>
      <c r="S19" s="170">
        <v>0</v>
      </c>
      <c r="T19" s="65" t="e">
        <f t="shared" si="21"/>
        <v>#DIV/0!</v>
      </c>
      <c r="U19" s="169" t="e">
        <f t="shared" si="22"/>
        <v>#DIV/0!</v>
      </c>
      <c r="V19" s="4" t="s">
        <v>176</v>
      </c>
      <c r="W19" s="166" t="s">
        <v>175</v>
      </c>
      <c r="X19" s="4">
        <v>2</v>
      </c>
      <c r="Y19" s="65">
        <f t="shared" ref="Y19:Y21" si="27">LEN(V19)-LEN(SUBSTITUTE(V19,"|",""))+1</f>
        <v>3</v>
      </c>
      <c r="Z19" s="4">
        <v>0.4</v>
      </c>
      <c r="AA19" s="167">
        <v>0.66666666666666663</v>
      </c>
      <c r="AB19" s="171">
        <v>0.41666666666666663</v>
      </c>
      <c r="AC19" s="65">
        <f t="shared" si="23"/>
        <v>0.66666666666666663</v>
      </c>
      <c r="AD19" s="169">
        <f t="shared" si="24"/>
        <v>0.41666666666666663</v>
      </c>
      <c r="AE19" s="4" t="s">
        <v>80</v>
      </c>
      <c r="AF19" s="166" t="s">
        <v>174</v>
      </c>
      <c r="AG19" s="4">
        <v>0</v>
      </c>
      <c r="AH19" s="4">
        <v>0</v>
      </c>
      <c r="AI19" s="4">
        <v>0</v>
      </c>
      <c r="AJ19" s="4">
        <v>0</v>
      </c>
      <c r="AK19" s="170">
        <v>0</v>
      </c>
      <c r="AL19" s="65" t="e">
        <f t="shared" si="25"/>
        <v>#DIV/0!</v>
      </c>
      <c r="AM19" s="169" t="e">
        <f t="shared" si="26"/>
        <v>#DIV/0!</v>
      </c>
    </row>
    <row r="20" spans="1:39" ht="15.75" customHeight="1">
      <c r="A20" s="33">
        <v>48385830</v>
      </c>
      <c r="B20" s="33" t="s">
        <v>189</v>
      </c>
      <c r="C20" s="4" t="s">
        <v>190</v>
      </c>
      <c r="D20" s="33">
        <v>3</v>
      </c>
      <c r="E20" s="4" t="s">
        <v>158</v>
      </c>
      <c r="F20" s="166" t="s">
        <v>169</v>
      </c>
      <c r="G20" s="4">
        <v>0</v>
      </c>
      <c r="H20" s="65">
        <f t="shared" si="18"/>
        <v>1</v>
      </c>
      <c r="I20" s="4">
        <v>0</v>
      </c>
      <c r="J20" s="167">
        <f t="shared" si="19"/>
        <v>0</v>
      </c>
      <c r="K20" s="168">
        <v>0</v>
      </c>
      <c r="L20" s="169" t="e">
        <f t="shared" si="20"/>
        <v>#DIV/0!</v>
      </c>
      <c r="M20" s="4" t="s">
        <v>185</v>
      </c>
      <c r="N20" s="166" t="s">
        <v>184</v>
      </c>
      <c r="O20" s="4">
        <v>1</v>
      </c>
      <c r="P20" s="65">
        <f>LEN(M20)-LEN(SUBSTITUTE(M20,"|",""))+1</f>
        <v>1</v>
      </c>
      <c r="Q20" s="4">
        <v>0.33</v>
      </c>
      <c r="R20" s="65">
        <v>1</v>
      </c>
      <c r="S20" s="171">
        <v>0.3536977491961415</v>
      </c>
      <c r="T20" s="65">
        <f t="shared" si="21"/>
        <v>1</v>
      </c>
      <c r="U20" s="169">
        <f t="shared" si="22"/>
        <v>0.3536977491961415</v>
      </c>
      <c r="V20" s="4" t="s">
        <v>186</v>
      </c>
      <c r="W20" s="166" t="s">
        <v>184</v>
      </c>
      <c r="X20" s="4">
        <v>1</v>
      </c>
      <c r="Y20" s="65">
        <f t="shared" si="27"/>
        <v>2</v>
      </c>
      <c r="Z20" s="4">
        <v>0.33</v>
      </c>
      <c r="AA20" s="65">
        <v>0.5</v>
      </c>
      <c r="AB20" s="171">
        <v>0.34161490683229817</v>
      </c>
      <c r="AC20" s="65">
        <f t="shared" si="23"/>
        <v>0.5</v>
      </c>
      <c r="AD20" s="169">
        <f t="shared" si="24"/>
        <v>0.34161490683229817</v>
      </c>
      <c r="AE20" s="4" t="s">
        <v>188</v>
      </c>
      <c r="AF20" s="166" t="s">
        <v>187</v>
      </c>
      <c r="AG20" s="4">
        <v>2</v>
      </c>
      <c r="AH20" s="65">
        <f>LEN(AE20)-LEN(SUBSTITUTE(AE20,"|",""))+1</f>
        <v>2</v>
      </c>
      <c r="AI20" s="4">
        <v>0.67</v>
      </c>
      <c r="AJ20" s="65">
        <v>1</v>
      </c>
      <c r="AK20" s="171">
        <v>0.69286452947259569</v>
      </c>
      <c r="AL20" s="65">
        <f t="shared" si="25"/>
        <v>1</v>
      </c>
      <c r="AM20" s="169">
        <f t="shared" si="26"/>
        <v>0.69286452947259569</v>
      </c>
    </row>
    <row r="21" spans="1:39" ht="15.75" customHeight="1">
      <c r="A21" s="33">
        <v>48594888</v>
      </c>
      <c r="B21" s="33" t="s">
        <v>195</v>
      </c>
      <c r="C21" s="4" t="s">
        <v>196</v>
      </c>
      <c r="D21" s="33">
        <v>2</v>
      </c>
      <c r="E21" s="4" t="s">
        <v>197</v>
      </c>
      <c r="F21" s="166" t="s">
        <v>193</v>
      </c>
      <c r="G21" s="4">
        <v>0</v>
      </c>
      <c r="H21" s="65">
        <f t="shared" si="18"/>
        <v>2</v>
      </c>
      <c r="I21" s="4">
        <v>0</v>
      </c>
      <c r="J21" s="167">
        <f t="shared" si="19"/>
        <v>0</v>
      </c>
      <c r="K21" s="168">
        <v>0</v>
      </c>
      <c r="L21" s="169" t="e">
        <f t="shared" si="20"/>
        <v>#DIV/0!</v>
      </c>
      <c r="M21" s="4" t="s">
        <v>80</v>
      </c>
      <c r="N21" s="166" t="s">
        <v>193</v>
      </c>
      <c r="O21" s="4">
        <v>0</v>
      </c>
      <c r="P21" s="4">
        <v>0</v>
      </c>
      <c r="Q21" s="4">
        <v>0</v>
      </c>
      <c r="R21" s="4">
        <v>0</v>
      </c>
      <c r="S21" s="170">
        <v>0</v>
      </c>
      <c r="T21" s="65" t="e">
        <f t="shared" si="21"/>
        <v>#DIV/0!</v>
      </c>
      <c r="U21" s="169" t="e">
        <f t="shared" si="22"/>
        <v>#DIV/0!</v>
      </c>
      <c r="V21" s="4" t="s">
        <v>194</v>
      </c>
      <c r="W21" s="166" t="s">
        <v>193</v>
      </c>
      <c r="X21" s="4">
        <v>0</v>
      </c>
      <c r="Y21" s="65">
        <f t="shared" si="27"/>
        <v>1</v>
      </c>
      <c r="Z21" s="4">
        <v>0</v>
      </c>
      <c r="AA21" s="65">
        <v>0</v>
      </c>
      <c r="AB21" s="170">
        <v>0</v>
      </c>
      <c r="AC21" s="65">
        <f t="shared" si="23"/>
        <v>0</v>
      </c>
      <c r="AD21" s="169" t="e">
        <f t="shared" si="24"/>
        <v>#DIV/0!</v>
      </c>
      <c r="AE21" s="4" t="s">
        <v>80</v>
      </c>
      <c r="AF21" s="166" t="s">
        <v>193</v>
      </c>
      <c r="AG21" s="4">
        <v>0</v>
      </c>
      <c r="AH21" s="4">
        <v>0</v>
      </c>
      <c r="AI21" s="4">
        <v>0</v>
      </c>
      <c r="AJ21" s="4">
        <v>0</v>
      </c>
      <c r="AK21" s="170">
        <v>0</v>
      </c>
      <c r="AL21" s="65" t="e">
        <f t="shared" si="25"/>
        <v>#DIV/0!</v>
      </c>
      <c r="AM21" s="169" t="e">
        <f t="shared" si="26"/>
        <v>#DIV/0!</v>
      </c>
    </row>
    <row r="22" spans="1:39" ht="15.75" customHeight="1">
      <c r="A22" s="33">
        <v>50306988</v>
      </c>
      <c r="B22" s="33" t="s">
        <v>202</v>
      </c>
      <c r="C22" s="4" t="s">
        <v>203</v>
      </c>
      <c r="D22" s="33">
        <v>4</v>
      </c>
      <c r="E22" s="4" t="s">
        <v>132</v>
      </c>
      <c r="F22" s="166" t="s">
        <v>204</v>
      </c>
      <c r="G22" s="4">
        <v>2</v>
      </c>
      <c r="H22" s="65">
        <f t="shared" si="18"/>
        <v>3</v>
      </c>
      <c r="I22" s="4">
        <v>0.5</v>
      </c>
      <c r="J22" s="167">
        <f t="shared" si="19"/>
        <v>0.66666666666666663</v>
      </c>
      <c r="K22" s="171">
        <v>0.51282051282051277</v>
      </c>
      <c r="L22" s="169">
        <f t="shared" si="20"/>
        <v>0.51282051282051277</v>
      </c>
      <c r="M22" s="4" t="s">
        <v>80</v>
      </c>
      <c r="N22" s="166" t="s">
        <v>201</v>
      </c>
      <c r="O22" s="4">
        <v>0</v>
      </c>
      <c r="P22" s="4">
        <v>0</v>
      </c>
      <c r="Q22" s="4">
        <v>0</v>
      </c>
      <c r="R22" s="4">
        <v>0</v>
      </c>
      <c r="S22" s="170">
        <v>0</v>
      </c>
      <c r="T22" s="65" t="e">
        <f t="shared" si="21"/>
        <v>#DIV/0!</v>
      </c>
      <c r="U22" s="169" t="e">
        <f t="shared" si="22"/>
        <v>#DIV/0!</v>
      </c>
      <c r="V22" s="4" t="s">
        <v>80</v>
      </c>
      <c r="W22" s="166" t="s">
        <v>201</v>
      </c>
      <c r="X22" s="4">
        <v>0</v>
      </c>
      <c r="Y22" s="4">
        <v>0</v>
      </c>
      <c r="Z22" s="4">
        <v>0</v>
      </c>
      <c r="AA22" s="4">
        <v>0</v>
      </c>
      <c r="AB22" s="170">
        <v>0</v>
      </c>
      <c r="AC22" s="65" t="e">
        <f t="shared" si="23"/>
        <v>#DIV/0!</v>
      </c>
      <c r="AD22" s="169" t="e">
        <f t="shared" si="24"/>
        <v>#DIV/0!</v>
      </c>
      <c r="AE22" s="4" t="s">
        <v>80</v>
      </c>
      <c r="AF22" s="166" t="s">
        <v>201</v>
      </c>
      <c r="AG22" s="4">
        <v>0</v>
      </c>
      <c r="AH22" s="4">
        <v>0</v>
      </c>
      <c r="AI22" s="4">
        <v>0</v>
      </c>
      <c r="AJ22" s="4">
        <v>0</v>
      </c>
      <c r="AK22" s="170">
        <v>0</v>
      </c>
      <c r="AL22" s="65" t="e">
        <f t="shared" si="25"/>
        <v>#DIV/0!</v>
      </c>
      <c r="AM22" s="169" t="e">
        <f t="shared" si="26"/>
        <v>#DIV/0!</v>
      </c>
    </row>
    <row r="23" spans="1:39" ht="15.75" customHeight="1">
      <c r="A23" s="33">
        <v>51181393</v>
      </c>
      <c r="B23" s="33" t="s">
        <v>205</v>
      </c>
      <c r="C23" s="4" t="s">
        <v>120</v>
      </c>
      <c r="D23" s="33">
        <v>1</v>
      </c>
      <c r="E23" s="4" t="s">
        <v>128</v>
      </c>
      <c r="F23" s="166">
        <v>0</v>
      </c>
      <c r="G23" s="4">
        <v>0</v>
      </c>
      <c r="H23" s="65">
        <f t="shared" si="18"/>
        <v>1</v>
      </c>
      <c r="I23" s="4">
        <v>0</v>
      </c>
      <c r="J23" s="167">
        <f t="shared" si="19"/>
        <v>0</v>
      </c>
      <c r="K23" s="168">
        <v>0</v>
      </c>
      <c r="L23" s="169" t="e">
        <f t="shared" si="20"/>
        <v>#DIV/0!</v>
      </c>
      <c r="M23" s="4" t="s">
        <v>80</v>
      </c>
      <c r="N23" s="166">
        <v>0</v>
      </c>
      <c r="O23" s="4">
        <v>0</v>
      </c>
      <c r="P23" s="4">
        <v>0</v>
      </c>
      <c r="Q23" s="4">
        <v>0</v>
      </c>
      <c r="R23" s="4">
        <v>0</v>
      </c>
      <c r="S23" s="170">
        <v>0</v>
      </c>
      <c r="T23" s="65" t="e">
        <f t="shared" si="21"/>
        <v>#DIV/0!</v>
      </c>
      <c r="U23" s="169" t="e">
        <f t="shared" si="22"/>
        <v>#DIV/0!</v>
      </c>
      <c r="V23" s="4" t="s">
        <v>52</v>
      </c>
      <c r="W23" s="166">
        <v>0</v>
      </c>
      <c r="X23" s="4">
        <v>0</v>
      </c>
      <c r="Y23" s="4">
        <v>0</v>
      </c>
      <c r="Z23" s="4">
        <v>0</v>
      </c>
      <c r="AA23" s="4">
        <v>0</v>
      </c>
      <c r="AB23" s="170">
        <v>0</v>
      </c>
      <c r="AC23" s="65" t="e">
        <f t="shared" si="23"/>
        <v>#DIV/0!</v>
      </c>
      <c r="AD23" s="169" t="e">
        <f t="shared" si="24"/>
        <v>#DIV/0!</v>
      </c>
      <c r="AE23" s="4" t="s">
        <v>80</v>
      </c>
      <c r="AF23" s="166">
        <v>0</v>
      </c>
      <c r="AG23" s="4">
        <v>0</v>
      </c>
      <c r="AH23" s="4">
        <v>0</v>
      </c>
      <c r="AI23" s="4">
        <v>0</v>
      </c>
      <c r="AJ23" s="4">
        <v>0</v>
      </c>
      <c r="AK23" s="170">
        <v>0</v>
      </c>
      <c r="AL23" s="65" t="e">
        <f t="shared" si="25"/>
        <v>#DIV/0!</v>
      </c>
      <c r="AM23" s="169" t="e">
        <f t="shared" si="26"/>
        <v>#DIV/0!</v>
      </c>
    </row>
    <row r="24" spans="1:39" ht="15.75" customHeight="1">
      <c r="A24" s="33">
        <v>56380303</v>
      </c>
      <c r="B24" s="33" t="s">
        <v>208</v>
      </c>
      <c r="C24" s="4" t="s">
        <v>181</v>
      </c>
      <c r="D24" s="33">
        <v>2</v>
      </c>
      <c r="E24" s="4" t="s">
        <v>210</v>
      </c>
      <c r="F24" s="166" t="s">
        <v>209</v>
      </c>
      <c r="G24" s="4">
        <v>2</v>
      </c>
      <c r="H24" s="65">
        <f t="shared" si="18"/>
        <v>4</v>
      </c>
      <c r="I24" s="4">
        <v>1</v>
      </c>
      <c r="J24" s="167">
        <f t="shared" si="19"/>
        <v>0.5</v>
      </c>
      <c r="K24" s="171">
        <v>0.90909090909090906</v>
      </c>
      <c r="L24" s="169">
        <f t="shared" si="20"/>
        <v>0.90909090909090906</v>
      </c>
      <c r="M24" s="4" t="s">
        <v>80</v>
      </c>
      <c r="N24" s="166" t="s">
        <v>193</v>
      </c>
      <c r="O24" s="4">
        <v>0</v>
      </c>
      <c r="P24" s="4">
        <v>0</v>
      </c>
      <c r="Q24" s="4">
        <v>0</v>
      </c>
      <c r="R24" s="4">
        <v>0</v>
      </c>
      <c r="S24" s="170">
        <v>0</v>
      </c>
      <c r="T24" s="65" t="e">
        <f t="shared" si="21"/>
        <v>#DIV/0!</v>
      </c>
      <c r="U24" s="169" t="e">
        <f t="shared" si="22"/>
        <v>#DIV/0!</v>
      </c>
      <c r="V24" s="4" t="s">
        <v>80</v>
      </c>
      <c r="W24" s="166" t="s">
        <v>193</v>
      </c>
      <c r="X24" s="4">
        <v>0</v>
      </c>
      <c r="Y24" s="4">
        <v>0</v>
      </c>
      <c r="Z24" s="4">
        <v>0</v>
      </c>
      <c r="AA24" s="4">
        <v>0</v>
      </c>
      <c r="AB24" s="170">
        <v>0</v>
      </c>
      <c r="AC24" s="65" t="e">
        <f t="shared" si="23"/>
        <v>#DIV/0!</v>
      </c>
      <c r="AD24" s="169" t="e">
        <f t="shared" si="24"/>
        <v>#DIV/0!</v>
      </c>
      <c r="AE24" s="4" t="s">
        <v>80</v>
      </c>
      <c r="AF24" s="166" t="s">
        <v>193</v>
      </c>
      <c r="AG24" s="4">
        <v>0</v>
      </c>
      <c r="AH24" s="4">
        <v>0</v>
      </c>
      <c r="AI24" s="4">
        <v>0</v>
      </c>
      <c r="AJ24" s="4">
        <v>0</v>
      </c>
      <c r="AK24" s="170">
        <v>0</v>
      </c>
      <c r="AL24" s="65" t="e">
        <f t="shared" si="25"/>
        <v>#DIV/0!</v>
      </c>
      <c r="AM24" s="169" t="e">
        <f t="shared" si="26"/>
        <v>#DIV/0!</v>
      </c>
    </row>
    <row r="25" spans="1:39" ht="15.75" customHeight="1">
      <c r="A25" s="33">
        <v>59325381</v>
      </c>
      <c r="B25" s="33" t="s">
        <v>224</v>
      </c>
      <c r="C25" s="4" t="s">
        <v>225</v>
      </c>
      <c r="D25" s="33">
        <v>3</v>
      </c>
      <c r="E25" s="4" t="s">
        <v>52</v>
      </c>
      <c r="F25" s="166" t="s">
        <v>169</v>
      </c>
      <c r="G25" s="4">
        <v>0</v>
      </c>
      <c r="H25" s="65">
        <f t="shared" si="18"/>
        <v>1</v>
      </c>
      <c r="I25" s="4">
        <v>0</v>
      </c>
      <c r="J25" s="167">
        <f t="shared" si="19"/>
        <v>0</v>
      </c>
      <c r="K25" s="168">
        <v>0</v>
      </c>
      <c r="L25" s="169" t="e">
        <f t="shared" si="20"/>
        <v>#DIV/0!</v>
      </c>
      <c r="M25" s="4" t="s">
        <v>52</v>
      </c>
      <c r="N25" s="166" t="s">
        <v>169</v>
      </c>
      <c r="O25" s="4">
        <v>0</v>
      </c>
      <c r="P25" s="4">
        <v>0</v>
      </c>
      <c r="Q25" s="4">
        <v>0</v>
      </c>
      <c r="R25" s="4">
        <v>0</v>
      </c>
      <c r="S25" s="170">
        <v>0</v>
      </c>
      <c r="T25" s="65" t="e">
        <f t="shared" si="21"/>
        <v>#DIV/0!</v>
      </c>
      <c r="U25" s="169" t="e">
        <f t="shared" si="22"/>
        <v>#DIV/0!</v>
      </c>
      <c r="V25" s="4" t="s">
        <v>226</v>
      </c>
      <c r="W25" s="166" t="s">
        <v>169</v>
      </c>
      <c r="X25" s="4">
        <v>0</v>
      </c>
      <c r="Y25" s="65">
        <f>LEN(V25)-LEN(SUBSTITUTE(V25,"|",""))+1</f>
        <v>2</v>
      </c>
      <c r="Z25" s="4">
        <v>0</v>
      </c>
      <c r="AA25" s="65">
        <v>0</v>
      </c>
      <c r="AB25" s="170">
        <v>0</v>
      </c>
      <c r="AC25" s="65">
        <f t="shared" si="23"/>
        <v>0</v>
      </c>
      <c r="AD25" s="169" t="e">
        <f t="shared" si="24"/>
        <v>#DIV/0!</v>
      </c>
      <c r="AE25" s="4" t="s">
        <v>227</v>
      </c>
      <c r="AF25" s="166" t="s">
        <v>169</v>
      </c>
      <c r="AG25" s="4">
        <v>0</v>
      </c>
      <c r="AH25" s="65">
        <f>LEN(AE25)-LEN(SUBSTITUTE(AE25,"|",""))+1</f>
        <v>1</v>
      </c>
      <c r="AI25" s="4">
        <v>0</v>
      </c>
      <c r="AJ25" s="65">
        <v>0</v>
      </c>
      <c r="AK25" s="170">
        <v>0</v>
      </c>
      <c r="AL25" s="65">
        <f t="shared" si="25"/>
        <v>0</v>
      </c>
      <c r="AM25" s="169" t="e">
        <f t="shared" si="26"/>
        <v>#DIV/0!</v>
      </c>
    </row>
    <row r="26" spans="1:39" ht="16">
      <c r="A26" s="1"/>
      <c r="B26" s="1" t="s">
        <v>247</v>
      </c>
      <c r="C26" s="48"/>
      <c r="D26" s="3"/>
      <c r="E26" s="48"/>
      <c r="F26" s="179"/>
      <c r="G26" s="48"/>
      <c r="H26" s="48"/>
      <c r="I26" s="163">
        <v>0.3</v>
      </c>
      <c r="J26" s="180">
        <f t="shared" ref="J26:K26" si="28">AVERAGE(J17:J25)</f>
        <v>0.29629629629629628</v>
      </c>
      <c r="K26" s="181">
        <f t="shared" si="28"/>
        <v>0.29274193103980339</v>
      </c>
      <c r="L26" s="182"/>
      <c r="M26" s="48"/>
      <c r="N26" s="179"/>
      <c r="O26" s="48"/>
      <c r="P26" s="48"/>
      <c r="Q26" s="163">
        <v>0.04</v>
      </c>
      <c r="R26" s="180">
        <f t="shared" ref="R26:S26" si="29">AVERAGE(R17:R25)</f>
        <v>0.1111111111111111</v>
      </c>
      <c r="S26" s="180">
        <f t="shared" si="29"/>
        <v>3.9299749910682386E-2</v>
      </c>
      <c r="T26" s="48"/>
      <c r="U26" s="182"/>
      <c r="V26" s="48"/>
      <c r="W26" s="48"/>
      <c r="X26" s="48"/>
      <c r="Y26" s="48"/>
      <c r="Z26" s="163">
        <v>0.08</v>
      </c>
      <c r="AA26" s="180">
        <f t="shared" ref="AA26:AB26" si="30">AVERAGE(AA17:AA25)</f>
        <v>0.12962962962962962</v>
      </c>
      <c r="AB26" s="181">
        <f t="shared" si="30"/>
        <v>8.4253508166551638E-2</v>
      </c>
      <c r="AC26" s="48"/>
      <c r="AD26" s="182"/>
      <c r="AE26" s="48"/>
      <c r="AF26" s="48"/>
      <c r="AG26" s="48"/>
      <c r="AH26" s="48"/>
      <c r="AI26" s="163">
        <v>7.0000000000000007E-2</v>
      </c>
      <c r="AJ26" s="183">
        <f t="shared" ref="AJ26:AK26" si="31">AVERAGE(AJ17:AJ25)</f>
        <v>0.1111111111111111</v>
      </c>
      <c r="AK26" s="184">
        <f t="shared" si="31"/>
        <v>7.6984947719177299E-2</v>
      </c>
      <c r="AL26" s="48"/>
      <c r="AM26" s="182"/>
    </row>
    <row r="27" spans="1:39" ht="16">
      <c r="A27" s="1"/>
      <c r="B27" s="1" t="s">
        <v>248</v>
      </c>
      <c r="C27" s="48"/>
      <c r="D27" s="3"/>
      <c r="E27" s="48"/>
      <c r="F27" s="179"/>
      <c r="G27" s="48"/>
      <c r="H27" s="48"/>
      <c r="I27" s="163">
        <v>0.31</v>
      </c>
      <c r="J27" s="180">
        <f>AVERAGE(J3:J15,J17:J26)</f>
        <v>0.19041867954911434</v>
      </c>
      <c r="K27" s="181">
        <f>AVERAGE(K3:K15,K17:K25)</f>
        <v>0.27180298747029891</v>
      </c>
      <c r="L27" s="182"/>
      <c r="M27" s="48"/>
      <c r="N27" s="179"/>
      <c r="O27" s="48"/>
      <c r="P27" s="48"/>
      <c r="Q27" s="163">
        <v>0.15</v>
      </c>
      <c r="R27" s="180">
        <f t="shared" ref="R27:S27" si="32">AVERAGE(R3:R15,R17:R25)</f>
        <v>0.18181818181818182</v>
      </c>
      <c r="S27" s="181">
        <f t="shared" si="32"/>
        <v>0.15244080678164279</v>
      </c>
      <c r="T27" s="48"/>
      <c r="U27" s="182"/>
      <c r="V27" s="48"/>
      <c r="W27" s="48"/>
      <c r="X27" s="48"/>
      <c r="Y27" s="48"/>
      <c r="Z27" s="163">
        <v>0.22</v>
      </c>
      <c r="AA27" s="180">
        <f t="shared" ref="AA27:AB27" si="33">AVERAGE(AA3:AA15,AA17:AA25)</f>
        <v>0.23484848484848486</v>
      </c>
      <c r="AB27" s="181">
        <f t="shared" si="33"/>
        <v>0.21628552606813478</v>
      </c>
      <c r="AC27" s="48"/>
      <c r="AD27" s="182"/>
      <c r="AE27" s="48"/>
      <c r="AF27" s="48"/>
      <c r="AG27" s="48"/>
      <c r="AH27" s="48"/>
      <c r="AI27" s="163">
        <v>0.21</v>
      </c>
      <c r="AJ27" s="183">
        <f t="shared" ref="AJ27:AK27" si="34">AVERAGE(AJ3:AJ15,AJ17:AJ25)</f>
        <v>0.20454545454545456</v>
      </c>
      <c r="AK27" s="184">
        <f t="shared" si="34"/>
        <v>0.2091797926619775</v>
      </c>
      <c r="AL27" s="48"/>
      <c r="AM27" s="182"/>
    </row>
    <row r="28" spans="1:39" ht="15.75" customHeight="1">
      <c r="A28" s="54"/>
      <c r="B28" s="54"/>
      <c r="D28" s="54"/>
      <c r="F28" s="185"/>
      <c r="K28" s="169"/>
      <c r="L28" s="169"/>
      <c r="N28" s="185"/>
      <c r="S28" s="169"/>
      <c r="U28" s="169"/>
      <c r="AB28" s="169"/>
      <c r="AD28" s="169"/>
      <c r="AK28" s="169"/>
      <c r="AM28" s="169"/>
    </row>
    <row r="29" spans="1:39" ht="15.75" customHeight="1">
      <c r="A29" s="54"/>
      <c r="B29" s="54"/>
      <c r="D29" s="54"/>
      <c r="F29" s="185"/>
      <c r="K29" s="169"/>
      <c r="L29" s="169"/>
      <c r="N29" s="185"/>
      <c r="S29" s="169"/>
      <c r="U29" s="169"/>
      <c r="AB29" s="169"/>
      <c r="AD29" s="169"/>
      <c r="AK29" s="169"/>
      <c r="AM29" s="169"/>
    </row>
    <row r="30" spans="1:39" ht="15.75" customHeight="1">
      <c r="A30" s="54"/>
      <c r="B30" s="54"/>
      <c r="D30" s="54"/>
      <c r="F30" s="185"/>
      <c r="K30" s="169"/>
      <c r="L30" s="169"/>
      <c r="N30" s="185"/>
      <c r="S30" s="169"/>
      <c r="U30" s="169"/>
      <c r="AB30" s="169"/>
      <c r="AD30" s="169"/>
      <c r="AK30" s="169"/>
      <c r="AM30" s="169"/>
    </row>
    <row r="31" spans="1:39" ht="15.75" customHeight="1">
      <c r="A31" s="54"/>
      <c r="B31" s="54"/>
      <c r="D31" s="54"/>
      <c r="F31" s="185"/>
      <c r="K31" s="169"/>
      <c r="L31" s="169"/>
      <c r="N31" s="185"/>
      <c r="S31" s="169"/>
      <c r="U31" s="169"/>
      <c r="AB31" s="169"/>
      <c r="AD31" s="169"/>
      <c r="AK31" s="169"/>
      <c r="AM31" s="169"/>
    </row>
    <row r="32" spans="1:39" ht="15.75" customHeight="1">
      <c r="A32" s="54"/>
      <c r="B32" s="54"/>
      <c r="D32" s="54"/>
      <c r="F32" s="185"/>
      <c r="K32" s="169"/>
      <c r="L32" s="169"/>
      <c r="N32" s="185"/>
      <c r="S32" s="169"/>
      <c r="U32" s="169"/>
      <c r="AB32" s="169"/>
      <c r="AD32" s="169"/>
      <c r="AK32" s="169"/>
      <c r="AM32" s="169"/>
    </row>
    <row r="33" spans="1:39" ht="15.75" customHeight="1">
      <c r="A33" s="54"/>
      <c r="B33" s="54"/>
      <c r="D33" s="54"/>
      <c r="F33" s="166"/>
      <c r="G33" s="4"/>
      <c r="H33" s="4"/>
      <c r="K33" s="169"/>
      <c r="L33" s="169"/>
      <c r="N33" s="185"/>
      <c r="S33" s="169"/>
      <c r="U33" s="169"/>
      <c r="AB33" s="169"/>
      <c r="AD33" s="169"/>
      <c r="AK33" s="169"/>
      <c r="AM33" s="169"/>
    </row>
    <row r="34" spans="1:39" ht="15.75" customHeight="1">
      <c r="A34" s="54"/>
      <c r="B34" s="54"/>
      <c r="D34" s="54"/>
      <c r="F34" s="166"/>
      <c r="G34" s="4"/>
      <c r="H34" s="65"/>
      <c r="K34" s="169"/>
      <c r="L34" s="169"/>
      <c r="N34" s="185"/>
      <c r="S34" s="169"/>
      <c r="U34" s="169"/>
      <c r="AB34" s="169"/>
      <c r="AD34" s="169"/>
      <c r="AK34" s="169"/>
      <c r="AM34" s="169"/>
    </row>
    <row r="35" spans="1:39" ht="15.75" customHeight="1">
      <c r="A35" s="54"/>
      <c r="B35" s="54"/>
      <c r="D35" s="54"/>
      <c r="F35" s="185"/>
      <c r="K35" s="169"/>
      <c r="L35" s="169"/>
      <c r="N35" s="185"/>
      <c r="S35" s="169"/>
      <c r="U35" s="169"/>
      <c r="AB35" s="169"/>
      <c r="AD35" s="169"/>
      <c r="AK35" s="169"/>
      <c r="AM35" s="169"/>
    </row>
    <row r="36" spans="1:39" ht="15.75" customHeight="1">
      <c r="A36" s="54"/>
      <c r="B36" s="54"/>
      <c r="D36" s="54"/>
      <c r="F36" s="185"/>
      <c r="K36" s="169"/>
      <c r="L36" s="169"/>
      <c r="N36" s="185"/>
      <c r="S36" s="169"/>
      <c r="U36" s="169"/>
      <c r="AB36" s="169"/>
      <c r="AD36" s="169"/>
      <c r="AK36" s="169"/>
      <c r="AM36" s="169"/>
    </row>
    <row r="37" spans="1:39" ht="15.75" customHeight="1">
      <c r="A37" s="54"/>
      <c r="B37" s="54"/>
      <c r="D37" s="54"/>
      <c r="F37" s="185"/>
      <c r="K37" s="169"/>
      <c r="L37" s="169"/>
      <c r="N37" s="185"/>
      <c r="S37" s="169"/>
      <c r="U37" s="169"/>
      <c r="AB37" s="169"/>
      <c r="AD37" s="169"/>
      <c r="AK37" s="169"/>
      <c r="AM37" s="169"/>
    </row>
    <row r="38" spans="1:39" ht="15.75" customHeight="1">
      <c r="A38" s="54"/>
      <c r="B38" s="54"/>
      <c r="D38" s="54"/>
      <c r="F38" s="185"/>
      <c r="K38" s="169"/>
      <c r="L38" s="169"/>
      <c r="N38" s="185"/>
      <c r="S38" s="169"/>
      <c r="U38" s="169"/>
      <c r="AB38" s="169"/>
      <c r="AD38" s="169"/>
      <c r="AK38" s="169"/>
      <c r="AM38" s="169"/>
    </row>
    <row r="39" spans="1:39" ht="15.75" customHeight="1">
      <c r="A39" s="54"/>
      <c r="B39" s="54"/>
      <c r="D39" s="54"/>
      <c r="F39" s="185"/>
      <c r="K39" s="169"/>
      <c r="L39" s="169"/>
      <c r="N39" s="185"/>
      <c r="S39" s="169"/>
      <c r="U39" s="169"/>
      <c r="AB39" s="169"/>
      <c r="AD39" s="169"/>
      <c r="AK39" s="169"/>
      <c r="AM39" s="169"/>
    </row>
    <row r="40" spans="1:39" ht="15.75" customHeight="1">
      <c r="A40" s="54"/>
      <c r="B40" s="54"/>
      <c r="D40" s="54"/>
      <c r="F40" s="185"/>
      <c r="K40" s="169"/>
      <c r="L40" s="169"/>
      <c r="N40" s="185"/>
      <c r="S40" s="169"/>
      <c r="U40" s="169"/>
      <c r="AB40" s="169"/>
      <c r="AD40" s="169"/>
      <c r="AK40" s="169"/>
      <c r="AM40" s="169"/>
    </row>
    <row r="41" spans="1:39" ht="15.75" customHeight="1">
      <c r="A41" s="54"/>
      <c r="B41" s="54"/>
      <c r="D41" s="54"/>
      <c r="F41" s="185"/>
      <c r="K41" s="169"/>
      <c r="L41" s="169"/>
      <c r="N41" s="185"/>
      <c r="S41" s="169"/>
      <c r="U41" s="169"/>
      <c r="AB41" s="169"/>
      <c r="AD41" s="169"/>
      <c r="AK41" s="169"/>
      <c r="AM41" s="169"/>
    </row>
    <row r="42" spans="1:39" ht="15.75" customHeight="1">
      <c r="A42" s="54"/>
      <c r="B42" s="54"/>
      <c r="D42" s="54"/>
      <c r="F42" s="185"/>
      <c r="K42" s="169"/>
      <c r="L42" s="169"/>
      <c r="N42" s="185"/>
      <c r="S42" s="169"/>
      <c r="U42" s="169"/>
      <c r="AB42" s="169"/>
      <c r="AD42" s="169"/>
      <c r="AK42" s="169"/>
      <c r="AM42" s="169"/>
    </row>
    <row r="43" spans="1:39" ht="15.75" customHeight="1">
      <c r="A43" s="54"/>
      <c r="B43" s="54"/>
      <c r="D43" s="54"/>
      <c r="F43" s="185"/>
      <c r="K43" s="169"/>
      <c r="L43" s="169"/>
      <c r="N43" s="185"/>
      <c r="S43" s="169"/>
      <c r="U43" s="169"/>
      <c r="AB43" s="169"/>
      <c r="AD43" s="169"/>
      <c r="AK43" s="169"/>
      <c r="AM43" s="169"/>
    </row>
    <row r="44" spans="1:39" ht="15.75" customHeight="1">
      <c r="A44" s="54"/>
      <c r="B44" s="54"/>
      <c r="D44" s="54"/>
      <c r="F44" s="185"/>
      <c r="K44" s="169"/>
      <c r="L44" s="169"/>
      <c r="N44" s="185"/>
      <c r="S44" s="169"/>
      <c r="U44" s="169"/>
      <c r="AB44" s="169"/>
      <c r="AD44" s="169"/>
      <c r="AK44" s="169"/>
      <c r="AM44" s="169"/>
    </row>
    <row r="45" spans="1:39" ht="15.75" customHeight="1">
      <c r="A45" s="54"/>
      <c r="B45" s="54"/>
      <c r="D45" s="54"/>
      <c r="F45" s="185"/>
      <c r="K45" s="169"/>
      <c r="L45" s="169"/>
      <c r="N45" s="185"/>
      <c r="S45" s="169"/>
      <c r="U45" s="169"/>
      <c r="AB45" s="169"/>
      <c r="AD45" s="169"/>
      <c r="AK45" s="169"/>
      <c r="AM45" s="169"/>
    </row>
    <row r="46" spans="1:39" ht="15.75" customHeight="1">
      <c r="A46" s="54"/>
      <c r="B46" s="54"/>
      <c r="D46" s="54"/>
      <c r="F46" s="185"/>
      <c r="K46" s="169"/>
      <c r="L46" s="169"/>
      <c r="N46" s="185"/>
      <c r="S46" s="169"/>
      <c r="U46" s="169"/>
      <c r="AB46" s="169"/>
      <c r="AD46" s="169"/>
      <c r="AK46" s="169"/>
      <c r="AM46" s="169"/>
    </row>
    <row r="47" spans="1:39" ht="15.75" customHeight="1">
      <c r="A47" s="54"/>
      <c r="B47" s="54"/>
      <c r="D47" s="54"/>
      <c r="F47" s="185"/>
      <c r="K47" s="169"/>
      <c r="L47" s="169"/>
      <c r="N47" s="185"/>
      <c r="S47" s="169"/>
      <c r="U47" s="169"/>
      <c r="AB47" s="169"/>
      <c r="AD47" s="169"/>
      <c r="AK47" s="169"/>
      <c r="AM47" s="169"/>
    </row>
    <row r="48" spans="1:39" ht="15.75" customHeight="1">
      <c r="A48" s="54"/>
      <c r="B48" s="54"/>
      <c r="D48" s="54"/>
      <c r="F48" s="185"/>
      <c r="K48" s="169"/>
      <c r="L48" s="169"/>
      <c r="N48" s="185"/>
      <c r="S48" s="169"/>
      <c r="U48" s="169"/>
      <c r="AB48" s="169"/>
      <c r="AD48" s="169"/>
      <c r="AK48" s="169"/>
      <c r="AM48" s="169"/>
    </row>
    <row r="49" spans="1:39" ht="15.75" customHeight="1">
      <c r="A49" s="54"/>
      <c r="B49" s="54"/>
      <c r="D49" s="54"/>
      <c r="F49" s="185"/>
      <c r="K49" s="169"/>
      <c r="L49" s="169"/>
      <c r="N49" s="185"/>
      <c r="S49" s="169"/>
      <c r="U49" s="169"/>
      <c r="AB49" s="169"/>
      <c r="AD49" s="169"/>
      <c r="AK49" s="169"/>
      <c r="AM49" s="169"/>
    </row>
    <row r="50" spans="1:39" ht="15.75" customHeight="1">
      <c r="A50" s="54"/>
      <c r="B50" s="54"/>
      <c r="D50" s="54"/>
      <c r="F50" s="185"/>
      <c r="K50" s="169"/>
      <c r="L50" s="169"/>
      <c r="N50" s="185"/>
      <c r="S50" s="169"/>
      <c r="U50" s="169"/>
      <c r="AB50" s="169"/>
      <c r="AD50" s="169"/>
      <c r="AK50" s="169"/>
      <c r="AM50" s="169"/>
    </row>
    <row r="51" spans="1:39" ht="15.75" customHeight="1">
      <c r="A51" s="54"/>
      <c r="B51" s="54"/>
      <c r="D51" s="54"/>
      <c r="F51" s="185"/>
      <c r="K51" s="169"/>
      <c r="L51" s="169"/>
      <c r="N51" s="185"/>
      <c r="S51" s="169"/>
      <c r="U51" s="169"/>
      <c r="AB51" s="169"/>
      <c r="AD51" s="169"/>
      <c r="AK51" s="169"/>
      <c r="AM51" s="169"/>
    </row>
    <row r="52" spans="1:39" ht="15.75" customHeight="1">
      <c r="A52" s="54"/>
      <c r="B52" s="54"/>
      <c r="D52" s="54"/>
      <c r="F52" s="185"/>
      <c r="K52" s="169"/>
      <c r="L52" s="169"/>
      <c r="N52" s="185"/>
      <c r="S52" s="169"/>
      <c r="U52" s="169"/>
      <c r="AB52" s="169"/>
      <c r="AD52" s="169"/>
      <c r="AK52" s="169"/>
      <c r="AM52" s="169"/>
    </row>
    <row r="53" spans="1:39" ht="15.75" customHeight="1">
      <c r="A53" s="54"/>
      <c r="B53" s="54"/>
      <c r="D53" s="54"/>
      <c r="F53" s="185"/>
      <c r="K53" s="169"/>
      <c r="L53" s="169"/>
      <c r="N53" s="185"/>
      <c r="S53" s="169"/>
      <c r="U53" s="169"/>
      <c r="AB53" s="169"/>
      <c r="AD53" s="169"/>
      <c r="AK53" s="169"/>
      <c r="AM53" s="169"/>
    </row>
    <row r="54" spans="1:39" ht="15.75" customHeight="1">
      <c r="A54" s="54"/>
      <c r="B54" s="54"/>
      <c r="D54" s="54"/>
      <c r="F54" s="185"/>
      <c r="K54" s="169"/>
      <c r="L54" s="169"/>
      <c r="N54" s="185"/>
      <c r="S54" s="169"/>
      <c r="U54" s="169"/>
      <c r="AB54" s="169"/>
      <c r="AD54" s="169"/>
      <c r="AK54" s="169"/>
      <c r="AM54" s="169"/>
    </row>
    <row r="55" spans="1:39" ht="15.75" customHeight="1">
      <c r="A55" s="54"/>
      <c r="B55" s="54"/>
      <c r="D55" s="54"/>
      <c r="F55" s="185"/>
      <c r="K55" s="169"/>
      <c r="L55" s="169"/>
      <c r="N55" s="185"/>
      <c r="S55" s="169"/>
      <c r="U55" s="169"/>
      <c r="AB55" s="169"/>
      <c r="AD55" s="169"/>
      <c r="AK55" s="169"/>
      <c r="AM55" s="169"/>
    </row>
    <row r="56" spans="1:39" ht="15.75" customHeight="1">
      <c r="A56" s="54"/>
      <c r="B56" s="54"/>
      <c r="D56" s="54"/>
      <c r="F56" s="185"/>
      <c r="K56" s="169"/>
      <c r="L56" s="169"/>
      <c r="N56" s="185"/>
      <c r="S56" s="169"/>
      <c r="U56" s="169"/>
      <c r="AB56" s="169"/>
      <c r="AD56" s="169"/>
      <c r="AK56" s="169"/>
      <c r="AM56" s="169"/>
    </row>
    <row r="57" spans="1:39" ht="13">
      <c r="A57" s="54"/>
      <c r="B57" s="54"/>
      <c r="D57" s="54"/>
      <c r="F57" s="185"/>
      <c r="K57" s="169"/>
      <c r="L57" s="169"/>
      <c r="N57" s="185"/>
      <c r="S57" s="169"/>
      <c r="U57" s="169"/>
      <c r="AB57" s="169"/>
      <c r="AD57" s="169"/>
      <c r="AK57" s="169"/>
      <c r="AM57" s="169"/>
    </row>
    <row r="58" spans="1:39" ht="13">
      <c r="A58" s="54"/>
      <c r="B58" s="54"/>
      <c r="D58" s="54"/>
      <c r="F58" s="185"/>
      <c r="K58" s="169"/>
      <c r="L58" s="169"/>
      <c r="N58" s="185"/>
      <c r="S58" s="169"/>
      <c r="U58" s="169"/>
      <c r="AB58" s="169"/>
      <c r="AD58" s="169"/>
      <c r="AK58" s="169"/>
      <c r="AM58" s="169"/>
    </row>
    <row r="59" spans="1:39" ht="13">
      <c r="A59" s="54"/>
      <c r="B59" s="54"/>
      <c r="D59" s="54"/>
      <c r="F59" s="185"/>
      <c r="K59" s="169"/>
      <c r="L59" s="169"/>
      <c r="N59" s="185"/>
      <c r="S59" s="169"/>
      <c r="U59" s="169"/>
      <c r="AB59" s="169"/>
      <c r="AD59" s="169"/>
      <c r="AK59" s="169"/>
      <c r="AM59" s="169"/>
    </row>
    <row r="60" spans="1:39" ht="13">
      <c r="A60" s="54"/>
      <c r="B60" s="54"/>
      <c r="D60" s="54"/>
      <c r="F60" s="185"/>
      <c r="K60" s="169"/>
      <c r="L60" s="169"/>
      <c r="N60" s="185"/>
      <c r="S60" s="169"/>
      <c r="U60" s="169"/>
      <c r="AB60" s="169"/>
      <c r="AD60" s="169"/>
      <c r="AK60" s="169"/>
      <c r="AM60" s="169"/>
    </row>
    <row r="61" spans="1:39" ht="13">
      <c r="A61" s="54"/>
      <c r="B61" s="54"/>
      <c r="D61" s="54"/>
      <c r="F61" s="185"/>
      <c r="K61" s="169"/>
      <c r="L61" s="169"/>
      <c r="N61" s="185"/>
      <c r="S61" s="169"/>
      <c r="U61" s="169"/>
      <c r="AB61" s="169"/>
      <c r="AD61" s="169"/>
      <c r="AK61" s="169"/>
      <c r="AM61" s="169"/>
    </row>
    <row r="62" spans="1:39" ht="13">
      <c r="A62" s="54"/>
      <c r="B62" s="54"/>
      <c r="D62" s="54"/>
      <c r="F62" s="185"/>
      <c r="K62" s="169"/>
      <c r="L62" s="169"/>
      <c r="N62" s="185"/>
      <c r="S62" s="169"/>
      <c r="U62" s="169"/>
      <c r="AB62" s="169"/>
      <c r="AD62" s="169"/>
      <c r="AK62" s="169"/>
      <c r="AM62" s="169"/>
    </row>
    <row r="63" spans="1:39" ht="13">
      <c r="A63" s="54"/>
      <c r="B63" s="54"/>
      <c r="D63" s="54"/>
      <c r="F63" s="185"/>
      <c r="K63" s="169"/>
      <c r="L63" s="169"/>
      <c r="N63" s="185"/>
      <c r="S63" s="169"/>
      <c r="U63" s="169"/>
      <c r="AB63" s="169"/>
      <c r="AD63" s="169"/>
      <c r="AK63" s="169"/>
      <c r="AM63" s="169"/>
    </row>
    <row r="64" spans="1:39" ht="13">
      <c r="A64" s="54"/>
      <c r="B64" s="54"/>
      <c r="D64" s="54"/>
      <c r="F64" s="185"/>
      <c r="K64" s="169"/>
      <c r="L64" s="169"/>
      <c r="N64" s="185"/>
      <c r="S64" s="169"/>
      <c r="U64" s="169"/>
      <c r="AB64" s="169"/>
      <c r="AD64" s="169"/>
      <c r="AK64" s="169"/>
      <c r="AM64" s="169"/>
    </row>
    <row r="65" spans="1:39" ht="13">
      <c r="A65" s="54"/>
      <c r="B65" s="54"/>
      <c r="D65" s="54"/>
      <c r="F65" s="185"/>
      <c r="K65" s="169"/>
      <c r="L65" s="169"/>
      <c r="N65" s="185"/>
      <c r="S65" s="169"/>
      <c r="U65" s="169"/>
      <c r="AB65" s="169"/>
      <c r="AD65" s="169"/>
      <c r="AK65" s="169"/>
      <c r="AM65" s="169"/>
    </row>
    <row r="66" spans="1:39" ht="13">
      <c r="A66" s="54"/>
      <c r="B66" s="54"/>
      <c r="D66" s="54"/>
      <c r="F66" s="185"/>
      <c r="K66" s="169"/>
      <c r="L66" s="169"/>
      <c r="N66" s="185"/>
      <c r="S66" s="169"/>
      <c r="U66" s="169"/>
      <c r="AB66" s="169"/>
      <c r="AD66" s="169"/>
      <c r="AK66" s="169"/>
      <c r="AM66" s="169"/>
    </row>
    <row r="67" spans="1:39" ht="13">
      <c r="A67" s="54"/>
      <c r="B67" s="54"/>
      <c r="D67" s="54"/>
      <c r="F67" s="185"/>
      <c r="K67" s="169"/>
      <c r="L67" s="169"/>
      <c r="N67" s="185"/>
      <c r="S67" s="169"/>
      <c r="U67" s="169"/>
      <c r="AB67" s="169"/>
      <c r="AD67" s="169"/>
      <c r="AK67" s="169"/>
      <c r="AM67" s="169"/>
    </row>
    <row r="68" spans="1:39" ht="13">
      <c r="A68" s="54"/>
      <c r="B68" s="54"/>
      <c r="D68" s="54"/>
      <c r="F68" s="185"/>
      <c r="K68" s="169"/>
      <c r="L68" s="169"/>
      <c r="N68" s="185"/>
      <c r="S68" s="169"/>
      <c r="U68" s="169"/>
      <c r="AB68" s="169"/>
      <c r="AD68" s="169"/>
      <c r="AK68" s="169"/>
      <c r="AM68" s="169"/>
    </row>
    <row r="69" spans="1:39" ht="13">
      <c r="A69" s="54"/>
      <c r="B69" s="54"/>
      <c r="D69" s="54"/>
      <c r="F69" s="185"/>
      <c r="K69" s="169"/>
      <c r="L69" s="169"/>
      <c r="N69" s="185"/>
      <c r="S69" s="169"/>
      <c r="U69" s="169"/>
      <c r="AB69" s="169"/>
      <c r="AD69" s="169"/>
      <c r="AK69" s="169"/>
      <c r="AM69" s="169"/>
    </row>
    <row r="70" spans="1:39" ht="13">
      <c r="A70" s="54"/>
      <c r="B70" s="54"/>
      <c r="D70" s="54"/>
      <c r="F70" s="185"/>
      <c r="K70" s="169"/>
      <c r="L70" s="169"/>
      <c r="N70" s="185"/>
      <c r="S70" s="169"/>
      <c r="U70" s="169"/>
      <c r="AB70" s="169"/>
      <c r="AD70" s="169"/>
      <c r="AK70" s="169"/>
      <c r="AM70" s="169"/>
    </row>
    <row r="71" spans="1:39" ht="13">
      <c r="A71" s="54"/>
      <c r="B71" s="54"/>
      <c r="D71" s="54"/>
      <c r="F71" s="185"/>
      <c r="K71" s="169"/>
      <c r="L71" s="169"/>
      <c r="N71" s="185"/>
      <c r="S71" s="169"/>
      <c r="U71" s="169"/>
      <c r="AB71" s="169"/>
      <c r="AD71" s="169"/>
      <c r="AK71" s="169"/>
      <c r="AM71" s="169"/>
    </row>
    <row r="72" spans="1:39" ht="13">
      <c r="A72" s="54"/>
      <c r="B72" s="54"/>
      <c r="D72" s="54"/>
      <c r="F72" s="185"/>
      <c r="K72" s="169"/>
      <c r="L72" s="169"/>
      <c r="N72" s="185"/>
      <c r="S72" s="169"/>
      <c r="U72" s="169"/>
      <c r="AB72" s="169"/>
      <c r="AD72" s="169"/>
      <c r="AK72" s="169"/>
      <c r="AM72" s="169"/>
    </row>
    <row r="73" spans="1:39" ht="13">
      <c r="A73" s="54"/>
      <c r="B73" s="54"/>
      <c r="D73" s="54"/>
      <c r="F73" s="185"/>
      <c r="K73" s="169"/>
      <c r="L73" s="169"/>
      <c r="N73" s="185"/>
      <c r="S73" s="169"/>
      <c r="U73" s="169"/>
      <c r="AB73" s="169"/>
      <c r="AD73" s="169"/>
      <c r="AK73" s="169"/>
      <c r="AM73" s="169"/>
    </row>
    <row r="74" spans="1:39" ht="13">
      <c r="A74" s="54"/>
      <c r="B74" s="54"/>
      <c r="D74" s="54"/>
      <c r="F74" s="185"/>
      <c r="K74" s="169"/>
      <c r="L74" s="169"/>
      <c r="N74" s="185"/>
      <c r="S74" s="169"/>
      <c r="U74" s="169"/>
      <c r="AB74" s="169"/>
      <c r="AD74" s="169"/>
      <c r="AK74" s="169"/>
      <c r="AM74" s="169"/>
    </row>
    <row r="75" spans="1:39" ht="13">
      <c r="A75" s="54"/>
      <c r="B75" s="54"/>
      <c r="D75" s="54"/>
      <c r="F75" s="185"/>
      <c r="K75" s="169"/>
      <c r="L75" s="169"/>
      <c r="N75" s="185"/>
      <c r="S75" s="169"/>
      <c r="U75" s="169"/>
      <c r="AB75" s="169"/>
      <c r="AD75" s="169"/>
      <c r="AK75" s="169"/>
      <c r="AM75" s="169"/>
    </row>
    <row r="76" spans="1:39" ht="13">
      <c r="A76" s="54"/>
      <c r="B76" s="54"/>
      <c r="D76" s="54"/>
      <c r="F76" s="185"/>
      <c r="K76" s="169"/>
      <c r="L76" s="169"/>
      <c r="N76" s="185"/>
      <c r="S76" s="169"/>
      <c r="U76" s="169"/>
      <c r="AB76" s="169"/>
      <c r="AD76" s="169"/>
      <c r="AK76" s="169"/>
      <c r="AM76" s="169"/>
    </row>
    <row r="77" spans="1:39" ht="13">
      <c r="A77" s="54"/>
      <c r="B77" s="54"/>
      <c r="D77" s="54"/>
      <c r="F77" s="185"/>
      <c r="K77" s="169"/>
      <c r="L77" s="169"/>
      <c r="N77" s="185"/>
      <c r="S77" s="169"/>
      <c r="U77" s="169"/>
      <c r="AB77" s="169"/>
      <c r="AD77" s="169"/>
      <c r="AK77" s="169"/>
      <c r="AM77" s="169"/>
    </row>
    <row r="78" spans="1:39" ht="13">
      <c r="A78" s="54"/>
      <c r="B78" s="54"/>
      <c r="D78" s="54"/>
      <c r="F78" s="185"/>
      <c r="K78" s="169"/>
      <c r="L78" s="169"/>
      <c r="N78" s="185"/>
      <c r="S78" s="169"/>
      <c r="U78" s="169"/>
      <c r="AB78" s="169"/>
      <c r="AD78" s="169"/>
      <c r="AK78" s="169"/>
      <c r="AM78" s="169"/>
    </row>
    <row r="79" spans="1:39" ht="13">
      <c r="A79" s="54"/>
      <c r="B79" s="54"/>
      <c r="D79" s="54"/>
      <c r="F79" s="185"/>
      <c r="K79" s="169"/>
      <c r="L79" s="169"/>
      <c r="N79" s="185"/>
      <c r="S79" s="169"/>
      <c r="U79" s="169"/>
      <c r="AB79" s="169"/>
      <c r="AD79" s="169"/>
      <c r="AK79" s="169"/>
      <c r="AM79" s="169"/>
    </row>
    <row r="80" spans="1:39" ht="13">
      <c r="A80" s="54"/>
      <c r="B80" s="54"/>
      <c r="D80" s="54"/>
      <c r="F80" s="185"/>
      <c r="K80" s="169"/>
      <c r="L80" s="169"/>
      <c r="N80" s="185"/>
      <c r="S80" s="169"/>
      <c r="U80" s="169"/>
      <c r="AB80" s="169"/>
      <c r="AD80" s="169"/>
      <c r="AK80" s="169"/>
      <c r="AM80" s="169"/>
    </row>
    <row r="81" spans="1:39" ht="13">
      <c r="A81" s="54"/>
      <c r="B81" s="54"/>
      <c r="D81" s="54"/>
      <c r="F81" s="185"/>
      <c r="K81" s="169"/>
      <c r="L81" s="169"/>
      <c r="N81" s="185"/>
      <c r="S81" s="169"/>
      <c r="U81" s="169"/>
      <c r="AB81" s="169"/>
      <c r="AD81" s="169"/>
      <c r="AK81" s="169"/>
      <c r="AM81" s="169"/>
    </row>
    <row r="82" spans="1:39" ht="13">
      <c r="A82" s="54"/>
      <c r="B82" s="54"/>
      <c r="D82" s="54"/>
      <c r="F82" s="185"/>
      <c r="K82" s="169"/>
      <c r="L82" s="169"/>
      <c r="N82" s="185"/>
      <c r="S82" s="169"/>
      <c r="U82" s="169"/>
      <c r="AB82" s="169"/>
      <c r="AD82" s="169"/>
      <c r="AK82" s="169"/>
      <c r="AM82" s="169"/>
    </row>
    <row r="83" spans="1:39" ht="13">
      <c r="A83" s="54"/>
      <c r="B83" s="54"/>
      <c r="D83" s="54"/>
      <c r="F83" s="185"/>
      <c r="K83" s="169"/>
      <c r="L83" s="169"/>
      <c r="N83" s="185"/>
      <c r="S83" s="169"/>
      <c r="U83" s="169"/>
      <c r="AB83" s="169"/>
      <c r="AD83" s="169"/>
      <c r="AK83" s="169"/>
      <c r="AM83" s="169"/>
    </row>
    <row r="84" spans="1:39" ht="13">
      <c r="A84" s="54"/>
      <c r="B84" s="54"/>
      <c r="D84" s="54"/>
      <c r="F84" s="185"/>
      <c r="K84" s="169"/>
      <c r="L84" s="169"/>
      <c r="N84" s="185"/>
      <c r="S84" s="169"/>
      <c r="U84" s="169"/>
      <c r="AB84" s="169"/>
      <c r="AD84" s="169"/>
      <c r="AK84" s="169"/>
      <c r="AM84" s="169"/>
    </row>
    <row r="85" spans="1:39" ht="13">
      <c r="A85" s="54"/>
      <c r="B85" s="54"/>
      <c r="D85" s="54"/>
      <c r="F85" s="185"/>
      <c r="K85" s="169"/>
      <c r="L85" s="169"/>
      <c r="N85" s="185"/>
      <c r="S85" s="169"/>
      <c r="U85" s="169"/>
      <c r="AB85" s="169"/>
      <c r="AD85" s="169"/>
      <c r="AK85" s="169"/>
      <c r="AM85" s="169"/>
    </row>
    <row r="86" spans="1:39" ht="13">
      <c r="A86" s="54"/>
      <c r="B86" s="54"/>
      <c r="D86" s="54"/>
      <c r="F86" s="185"/>
      <c r="K86" s="169"/>
      <c r="L86" s="169"/>
      <c r="N86" s="185"/>
      <c r="S86" s="169"/>
      <c r="U86" s="169"/>
      <c r="AB86" s="169"/>
      <c r="AD86" s="169"/>
      <c r="AK86" s="169"/>
      <c r="AM86" s="169"/>
    </row>
    <row r="87" spans="1:39" ht="13">
      <c r="A87" s="54"/>
      <c r="B87" s="54"/>
      <c r="D87" s="54"/>
      <c r="F87" s="185"/>
      <c r="K87" s="169"/>
      <c r="L87" s="169"/>
      <c r="N87" s="185"/>
      <c r="S87" s="169"/>
      <c r="U87" s="169"/>
      <c r="AB87" s="169"/>
      <c r="AD87" s="169"/>
      <c r="AK87" s="169"/>
      <c r="AM87" s="169"/>
    </row>
    <row r="88" spans="1:39" ht="13">
      <c r="A88" s="54"/>
      <c r="B88" s="54"/>
      <c r="D88" s="54"/>
      <c r="F88" s="185"/>
      <c r="K88" s="169"/>
      <c r="L88" s="169"/>
      <c r="N88" s="185"/>
      <c r="S88" s="169"/>
      <c r="U88" s="169"/>
      <c r="AB88" s="169"/>
      <c r="AD88" s="169"/>
      <c r="AK88" s="169"/>
      <c r="AM88" s="169"/>
    </row>
    <row r="89" spans="1:39" ht="13">
      <c r="A89" s="54"/>
      <c r="B89" s="54"/>
      <c r="D89" s="54"/>
      <c r="F89" s="185"/>
      <c r="K89" s="169"/>
      <c r="L89" s="169"/>
      <c r="N89" s="185"/>
      <c r="S89" s="169"/>
      <c r="U89" s="169"/>
      <c r="AB89" s="169"/>
      <c r="AD89" s="169"/>
      <c r="AK89" s="169"/>
      <c r="AM89" s="169"/>
    </row>
    <row r="90" spans="1:39" ht="13">
      <c r="A90" s="54"/>
      <c r="B90" s="54"/>
      <c r="D90" s="54"/>
      <c r="F90" s="185"/>
      <c r="K90" s="169"/>
      <c r="L90" s="169"/>
      <c r="N90" s="185"/>
      <c r="S90" s="169"/>
      <c r="U90" s="169"/>
      <c r="AB90" s="169"/>
      <c r="AD90" s="169"/>
      <c r="AK90" s="169"/>
      <c r="AM90" s="169"/>
    </row>
    <row r="91" spans="1:39" ht="13">
      <c r="A91" s="54"/>
      <c r="B91" s="54"/>
      <c r="D91" s="54"/>
      <c r="F91" s="185"/>
      <c r="K91" s="169"/>
      <c r="L91" s="169"/>
      <c r="N91" s="185"/>
      <c r="S91" s="169"/>
      <c r="U91" s="169"/>
      <c r="AB91" s="169"/>
      <c r="AD91" s="169"/>
      <c r="AK91" s="169"/>
      <c r="AM91" s="169"/>
    </row>
    <row r="92" spans="1:39" ht="13">
      <c r="A92" s="54"/>
      <c r="B92" s="54"/>
      <c r="D92" s="54"/>
      <c r="F92" s="185"/>
      <c r="K92" s="169"/>
      <c r="L92" s="169"/>
      <c r="N92" s="185"/>
      <c r="S92" s="169"/>
      <c r="U92" s="169"/>
      <c r="AB92" s="169"/>
      <c r="AD92" s="169"/>
      <c r="AK92" s="169"/>
      <c r="AM92" s="169"/>
    </row>
    <row r="93" spans="1:39" ht="13">
      <c r="A93" s="54"/>
      <c r="B93" s="54"/>
      <c r="D93" s="54"/>
      <c r="F93" s="185"/>
      <c r="K93" s="169"/>
      <c r="L93" s="169"/>
      <c r="N93" s="185"/>
      <c r="S93" s="169"/>
      <c r="U93" s="169"/>
      <c r="AB93" s="169"/>
      <c r="AD93" s="169"/>
      <c r="AK93" s="169"/>
      <c r="AM93" s="169"/>
    </row>
    <row r="94" spans="1:39" ht="13">
      <c r="A94" s="54"/>
      <c r="B94" s="54"/>
      <c r="D94" s="54"/>
      <c r="F94" s="185"/>
      <c r="K94" s="169"/>
      <c r="L94" s="169"/>
      <c r="N94" s="185"/>
      <c r="S94" s="169"/>
      <c r="U94" s="169"/>
      <c r="AB94" s="169"/>
      <c r="AD94" s="169"/>
      <c r="AK94" s="169"/>
      <c r="AM94" s="169"/>
    </row>
    <row r="95" spans="1:39" ht="13">
      <c r="A95" s="54"/>
      <c r="B95" s="54"/>
      <c r="D95" s="54"/>
      <c r="F95" s="185"/>
      <c r="K95" s="169"/>
      <c r="L95" s="169"/>
      <c r="N95" s="185"/>
      <c r="S95" s="169"/>
      <c r="U95" s="169"/>
      <c r="AB95" s="169"/>
      <c r="AD95" s="169"/>
      <c r="AK95" s="169"/>
      <c r="AM95" s="169"/>
    </row>
    <row r="96" spans="1:39" ht="13">
      <c r="A96" s="54"/>
      <c r="B96" s="54"/>
      <c r="D96" s="54"/>
      <c r="F96" s="185"/>
      <c r="K96" s="169"/>
      <c r="L96" s="169"/>
      <c r="N96" s="185"/>
      <c r="S96" s="169"/>
      <c r="U96" s="169"/>
      <c r="AB96" s="169"/>
      <c r="AD96" s="169"/>
      <c r="AK96" s="169"/>
      <c r="AM96" s="169"/>
    </row>
    <row r="97" spans="1:39" ht="13">
      <c r="A97" s="54"/>
      <c r="B97" s="54"/>
      <c r="D97" s="54"/>
      <c r="F97" s="185"/>
      <c r="K97" s="169"/>
      <c r="L97" s="169"/>
      <c r="N97" s="185"/>
      <c r="S97" s="169"/>
      <c r="U97" s="169"/>
      <c r="AB97" s="169"/>
      <c r="AD97" s="169"/>
      <c r="AK97" s="169"/>
      <c r="AM97" s="169"/>
    </row>
    <row r="98" spans="1:39" ht="13">
      <c r="A98" s="54"/>
      <c r="B98" s="54"/>
      <c r="D98" s="54"/>
      <c r="F98" s="185"/>
      <c r="K98" s="169"/>
      <c r="L98" s="169"/>
      <c r="N98" s="185"/>
      <c r="S98" s="169"/>
      <c r="U98" s="169"/>
      <c r="AB98" s="169"/>
      <c r="AD98" s="169"/>
      <c r="AK98" s="169"/>
      <c r="AM98" s="169"/>
    </row>
    <row r="99" spans="1:39" ht="13">
      <c r="A99" s="54"/>
      <c r="B99" s="54"/>
      <c r="D99" s="54"/>
      <c r="F99" s="185"/>
      <c r="K99" s="169"/>
      <c r="L99" s="169"/>
      <c r="N99" s="185"/>
      <c r="S99" s="169"/>
      <c r="U99" s="169"/>
      <c r="AB99" s="169"/>
      <c r="AD99" s="169"/>
      <c r="AK99" s="169"/>
      <c r="AM99" s="169"/>
    </row>
    <row r="100" spans="1:39" ht="13">
      <c r="A100" s="54"/>
      <c r="B100" s="54"/>
      <c r="D100" s="54"/>
      <c r="F100" s="185"/>
      <c r="K100" s="169"/>
      <c r="L100" s="169"/>
      <c r="N100" s="185"/>
      <c r="S100" s="169"/>
      <c r="U100" s="169"/>
      <c r="AB100" s="169"/>
      <c r="AD100" s="169"/>
      <c r="AK100" s="169"/>
      <c r="AM100" s="169"/>
    </row>
    <row r="101" spans="1:39" ht="13">
      <c r="A101" s="54"/>
      <c r="B101" s="54"/>
      <c r="D101" s="54"/>
      <c r="F101" s="185"/>
      <c r="K101" s="169"/>
      <c r="L101" s="169"/>
      <c r="N101" s="185"/>
      <c r="S101" s="169"/>
      <c r="U101" s="169"/>
      <c r="AB101" s="169"/>
      <c r="AD101" s="169"/>
      <c r="AK101" s="169"/>
      <c r="AM101" s="169"/>
    </row>
    <row r="102" spans="1:39" ht="13">
      <c r="A102" s="54"/>
      <c r="B102" s="54"/>
      <c r="D102" s="54"/>
      <c r="F102" s="185"/>
      <c r="K102" s="169"/>
      <c r="L102" s="169"/>
      <c r="N102" s="185"/>
      <c r="S102" s="169"/>
      <c r="U102" s="169"/>
      <c r="AB102" s="169"/>
      <c r="AD102" s="169"/>
      <c r="AK102" s="169"/>
      <c r="AM102" s="169"/>
    </row>
    <row r="103" spans="1:39" ht="13">
      <c r="A103" s="54"/>
      <c r="B103" s="54"/>
      <c r="D103" s="54"/>
      <c r="F103" s="185"/>
      <c r="K103" s="169"/>
      <c r="L103" s="169"/>
      <c r="N103" s="185"/>
      <c r="S103" s="169"/>
      <c r="U103" s="169"/>
      <c r="AB103" s="169"/>
      <c r="AD103" s="169"/>
      <c r="AK103" s="169"/>
      <c r="AM103" s="169"/>
    </row>
    <row r="104" spans="1:39" ht="13">
      <c r="A104" s="54"/>
      <c r="B104" s="54"/>
      <c r="D104" s="54"/>
      <c r="F104" s="185"/>
      <c r="K104" s="169"/>
      <c r="L104" s="169"/>
      <c r="N104" s="185"/>
      <c r="S104" s="169"/>
      <c r="U104" s="169"/>
      <c r="AB104" s="169"/>
      <c r="AD104" s="169"/>
      <c r="AK104" s="169"/>
      <c r="AM104" s="169"/>
    </row>
    <row r="105" spans="1:39" ht="13">
      <c r="A105" s="54"/>
      <c r="B105" s="54"/>
      <c r="D105" s="54"/>
      <c r="F105" s="185"/>
      <c r="K105" s="169"/>
      <c r="L105" s="169"/>
      <c r="N105" s="185"/>
      <c r="S105" s="169"/>
      <c r="U105" s="169"/>
      <c r="AB105" s="169"/>
      <c r="AD105" s="169"/>
      <c r="AK105" s="169"/>
      <c r="AM105" s="169"/>
    </row>
    <row r="106" spans="1:39" ht="13">
      <c r="A106" s="54"/>
      <c r="B106" s="54"/>
      <c r="D106" s="54"/>
      <c r="F106" s="185"/>
      <c r="K106" s="169"/>
      <c r="L106" s="169"/>
      <c r="N106" s="185"/>
      <c r="S106" s="169"/>
      <c r="U106" s="169"/>
      <c r="AB106" s="169"/>
      <c r="AD106" s="169"/>
      <c r="AK106" s="169"/>
      <c r="AM106" s="169"/>
    </row>
    <row r="107" spans="1:39" ht="13">
      <c r="A107" s="54"/>
      <c r="B107" s="54"/>
      <c r="D107" s="54"/>
      <c r="F107" s="185"/>
      <c r="K107" s="169"/>
      <c r="L107" s="169"/>
      <c r="N107" s="185"/>
      <c r="S107" s="169"/>
      <c r="U107" s="169"/>
      <c r="AB107" s="169"/>
      <c r="AD107" s="169"/>
      <c r="AK107" s="169"/>
      <c r="AM107" s="169"/>
    </row>
    <row r="108" spans="1:39" ht="13">
      <c r="A108" s="54"/>
      <c r="B108" s="54"/>
      <c r="D108" s="54"/>
      <c r="F108" s="185"/>
      <c r="K108" s="169"/>
      <c r="L108" s="169"/>
      <c r="N108" s="185"/>
      <c r="S108" s="169"/>
      <c r="U108" s="169"/>
      <c r="AB108" s="169"/>
      <c r="AD108" s="169"/>
      <c r="AK108" s="169"/>
      <c r="AM108" s="169"/>
    </row>
    <row r="109" spans="1:39" ht="13">
      <c r="A109" s="54"/>
      <c r="B109" s="54"/>
      <c r="D109" s="54"/>
      <c r="F109" s="185"/>
      <c r="K109" s="169"/>
      <c r="L109" s="169"/>
      <c r="N109" s="185"/>
      <c r="S109" s="169"/>
      <c r="U109" s="169"/>
      <c r="AB109" s="169"/>
      <c r="AD109" s="169"/>
      <c r="AK109" s="169"/>
      <c r="AM109" s="169"/>
    </row>
    <row r="110" spans="1:39" ht="13">
      <c r="A110" s="54"/>
      <c r="B110" s="54"/>
      <c r="D110" s="54"/>
      <c r="F110" s="185"/>
      <c r="K110" s="169"/>
      <c r="L110" s="169"/>
      <c r="N110" s="185"/>
      <c r="S110" s="169"/>
      <c r="U110" s="169"/>
      <c r="AB110" s="169"/>
      <c r="AD110" s="169"/>
      <c r="AK110" s="169"/>
      <c r="AM110" s="169"/>
    </row>
    <row r="111" spans="1:39" ht="13">
      <c r="A111" s="54"/>
      <c r="B111" s="54"/>
      <c r="D111" s="54"/>
      <c r="F111" s="185"/>
      <c r="K111" s="169"/>
      <c r="L111" s="169"/>
      <c r="N111" s="185"/>
      <c r="S111" s="169"/>
      <c r="U111" s="169"/>
      <c r="AB111" s="169"/>
      <c r="AD111" s="169"/>
      <c r="AK111" s="169"/>
      <c r="AM111" s="169"/>
    </row>
    <row r="112" spans="1:39" ht="13">
      <c r="A112" s="54"/>
      <c r="B112" s="54"/>
      <c r="D112" s="54"/>
      <c r="F112" s="185"/>
      <c r="K112" s="169"/>
      <c r="L112" s="169"/>
      <c r="N112" s="185"/>
      <c r="S112" s="169"/>
      <c r="U112" s="169"/>
      <c r="AB112" s="169"/>
      <c r="AD112" s="169"/>
      <c r="AK112" s="169"/>
      <c r="AM112" s="169"/>
    </row>
    <row r="113" spans="1:39" ht="13">
      <c r="A113" s="54"/>
      <c r="B113" s="54"/>
      <c r="D113" s="54"/>
      <c r="F113" s="185"/>
      <c r="K113" s="169"/>
      <c r="L113" s="169"/>
      <c r="N113" s="185"/>
      <c r="S113" s="169"/>
      <c r="U113" s="169"/>
      <c r="AB113" s="169"/>
      <c r="AD113" s="169"/>
      <c r="AK113" s="169"/>
      <c r="AM113" s="169"/>
    </row>
    <row r="114" spans="1:39" ht="13">
      <c r="A114" s="54"/>
      <c r="B114" s="54"/>
      <c r="D114" s="54"/>
      <c r="F114" s="185"/>
      <c r="K114" s="169"/>
      <c r="L114" s="169"/>
      <c r="N114" s="185"/>
      <c r="S114" s="169"/>
      <c r="U114" s="169"/>
      <c r="AB114" s="169"/>
      <c r="AD114" s="169"/>
      <c r="AK114" s="169"/>
      <c r="AM114" s="169"/>
    </row>
    <row r="115" spans="1:39" ht="13">
      <c r="A115" s="54"/>
      <c r="B115" s="54"/>
      <c r="D115" s="54"/>
      <c r="F115" s="185"/>
      <c r="K115" s="169"/>
      <c r="L115" s="169"/>
      <c r="N115" s="185"/>
      <c r="S115" s="169"/>
      <c r="U115" s="169"/>
      <c r="AB115" s="169"/>
      <c r="AD115" s="169"/>
      <c r="AK115" s="169"/>
      <c r="AM115" s="169"/>
    </row>
    <row r="116" spans="1:39" ht="13">
      <c r="A116" s="54"/>
      <c r="B116" s="54"/>
      <c r="D116" s="54"/>
      <c r="F116" s="185"/>
      <c r="K116" s="169"/>
      <c r="L116" s="169"/>
      <c r="N116" s="185"/>
      <c r="S116" s="169"/>
      <c r="U116" s="169"/>
      <c r="AB116" s="169"/>
      <c r="AD116" s="169"/>
      <c r="AK116" s="169"/>
      <c r="AM116" s="169"/>
    </row>
    <row r="117" spans="1:39" ht="13">
      <c r="A117" s="54"/>
      <c r="B117" s="54"/>
      <c r="D117" s="54"/>
      <c r="F117" s="185"/>
      <c r="K117" s="169"/>
      <c r="L117" s="169"/>
      <c r="N117" s="185"/>
      <c r="S117" s="169"/>
      <c r="U117" s="169"/>
      <c r="AB117" s="169"/>
      <c r="AD117" s="169"/>
      <c r="AK117" s="169"/>
      <c r="AM117" s="169"/>
    </row>
    <row r="118" spans="1:39" ht="13">
      <c r="A118" s="54"/>
      <c r="B118" s="54"/>
      <c r="D118" s="54"/>
      <c r="F118" s="185"/>
      <c r="K118" s="169"/>
      <c r="L118" s="169"/>
      <c r="N118" s="185"/>
      <c r="S118" s="169"/>
      <c r="U118" s="169"/>
      <c r="AB118" s="169"/>
      <c r="AD118" s="169"/>
      <c r="AK118" s="169"/>
      <c r="AM118" s="169"/>
    </row>
    <row r="119" spans="1:39" ht="13">
      <c r="A119" s="54"/>
      <c r="B119" s="54"/>
      <c r="D119" s="54"/>
      <c r="F119" s="185"/>
      <c r="K119" s="169"/>
      <c r="L119" s="169"/>
      <c r="N119" s="185"/>
      <c r="S119" s="169"/>
      <c r="U119" s="169"/>
      <c r="AB119" s="169"/>
      <c r="AD119" s="169"/>
      <c r="AK119" s="169"/>
      <c r="AM119" s="169"/>
    </row>
    <row r="120" spans="1:39" ht="13">
      <c r="A120" s="54"/>
      <c r="B120" s="54"/>
      <c r="D120" s="54"/>
      <c r="F120" s="185"/>
      <c r="K120" s="169"/>
      <c r="L120" s="169"/>
      <c r="N120" s="185"/>
      <c r="S120" s="169"/>
      <c r="U120" s="169"/>
      <c r="AB120" s="169"/>
      <c r="AD120" s="169"/>
      <c r="AK120" s="169"/>
      <c r="AM120" s="169"/>
    </row>
    <row r="121" spans="1:39" ht="13">
      <c r="A121" s="54"/>
      <c r="B121" s="54"/>
      <c r="D121" s="54"/>
      <c r="F121" s="185"/>
      <c r="K121" s="169"/>
      <c r="L121" s="169"/>
      <c r="N121" s="185"/>
      <c r="S121" s="169"/>
      <c r="U121" s="169"/>
      <c r="AB121" s="169"/>
      <c r="AD121" s="169"/>
      <c r="AK121" s="169"/>
      <c r="AM121" s="169"/>
    </row>
    <row r="122" spans="1:39" ht="13">
      <c r="A122" s="54"/>
      <c r="B122" s="54"/>
      <c r="D122" s="54"/>
      <c r="F122" s="185"/>
      <c r="K122" s="169"/>
      <c r="L122" s="169"/>
      <c r="N122" s="185"/>
      <c r="S122" s="169"/>
      <c r="U122" s="169"/>
      <c r="AB122" s="169"/>
      <c r="AD122" s="169"/>
      <c r="AK122" s="169"/>
      <c r="AM122" s="169"/>
    </row>
    <row r="123" spans="1:39" ht="13">
      <c r="A123" s="54"/>
      <c r="B123" s="54"/>
      <c r="D123" s="54"/>
      <c r="F123" s="185"/>
      <c r="K123" s="169"/>
      <c r="L123" s="169"/>
      <c r="N123" s="185"/>
      <c r="S123" s="169"/>
      <c r="U123" s="169"/>
      <c r="AB123" s="169"/>
      <c r="AD123" s="169"/>
      <c r="AK123" s="169"/>
      <c r="AM123" s="169"/>
    </row>
    <row r="124" spans="1:39" ht="13">
      <c r="A124" s="54"/>
      <c r="B124" s="54"/>
      <c r="D124" s="54"/>
      <c r="F124" s="185"/>
      <c r="K124" s="169"/>
      <c r="L124" s="169"/>
      <c r="N124" s="185"/>
      <c r="S124" s="169"/>
      <c r="U124" s="169"/>
      <c r="AB124" s="169"/>
      <c r="AD124" s="169"/>
      <c r="AK124" s="169"/>
      <c r="AM124" s="169"/>
    </row>
    <row r="125" spans="1:39" ht="13">
      <c r="A125" s="54"/>
      <c r="B125" s="54"/>
      <c r="D125" s="54"/>
      <c r="F125" s="185"/>
      <c r="K125" s="169"/>
      <c r="L125" s="169"/>
      <c r="N125" s="185"/>
      <c r="S125" s="169"/>
      <c r="U125" s="169"/>
      <c r="AB125" s="169"/>
      <c r="AD125" s="169"/>
      <c r="AK125" s="169"/>
      <c r="AM125" s="169"/>
    </row>
    <row r="126" spans="1:39" ht="13">
      <c r="A126" s="54"/>
      <c r="B126" s="54"/>
      <c r="D126" s="54"/>
      <c r="F126" s="185"/>
      <c r="K126" s="169"/>
      <c r="L126" s="169"/>
      <c r="N126" s="185"/>
      <c r="S126" s="169"/>
      <c r="U126" s="169"/>
      <c r="AB126" s="169"/>
      <c r="AD126" s="169"/>
      <c r="AK126" s="169"/>
      <c r="AM126" s="169"/>
    </row>
    <row r="127" spans="1:39" ht="13">
      <c r="A127" s="54"/>
      <c r="B127" s="54"/>
      <c r="D127" s="54"/>
      <c r="F127" s="185"/>
      <c r="K127" s="169"/>
      <c r="L127" s="169"/>
      <c r="N127" s="185"/>
      <c r="S127" s="169"/>
      <c r="U127" s="169"/>
      <c r="AB127" s="169"/>
      <c r="AD127" s="169"/>
      <c r="AK127" s="169"/>
      <c r="AM127" s="169"/>
    </row>
    <row r="128" spans="1:39" ht="13">
      <c r="A128" s="54"/>
      <c r="B128" s="54"/>
      <c r="D128" s="54"/>
      <c r="F128" s="185"/>
      <c r="K128" s="169"/>
      <c r="L128" s="169"/>
      <c r="N128" s="185"/>
      <c r="S128" s="169"/>
      <c r="U128" s="169"/>
      <c r="AB128" s="169"/>
      <c r="AD128" s="169"/>
      <c r="AK128" s="169"/>
      <c r="AM128" s="169"/>
    </row>
    <row r="129" spans="1:39" ht="13">
      <c r="A129" s="54"/>
      <c r="B129" s="54"/>
      <c r="D129" s="54"/>
      <c r="F129" s="185"/>
      <c r="K129" s="169"/>
      <c r="L129" s="169"/>
      <c r="N129" s="185"/>
      <c r="S129" s="169"/>
      <c r="U129" s="169"/>
      <c r="AB129" s="169"/>
      <c r="AD129" s="169"/>
      <c r="AK129" s="169"/>
      <c r="AM129" s="169"/>
    </row>
    <row r="130" spans="1:39" ht="13">
      <c r="A130" s="54"/>
      <c r="B130" s="54"/>
      <c r="D130" s="54"/>
      <c r="F130" s="185"/>
      <c r="K130" s="169"/>
      <c r="L130" s="169"/>
      <c r="N130" s="185"/>
      <c r="S130" s="169"/>
      <c r="U130" s="169"/>
      <c r="AB130" s="169"/>
      <c r="AD130" s="169"/>
      <c r="AK130" s="169"/>
      <c r="AM130" s="169"/>
    </row>
    <row r="131" spans="1:39" ht="13">
      <c r="A131" s="54"/>
      <c r="B131" s="54"/>
      <c r="D131" s="54"/>
      <c r="F131" s="185"/>
      <c r="K131" s="169"/>
      <c r="L131" s="169"/>
      <c r="N131" s="185"/>
      <c r="S131" s="169"/>
      <c r="U131" s="169"/>
      <c r="AB131" s="169"/>
      <c r="AD131" s="169"/>
      <c r="AK131" s="169"/>
      <c r="AM131" s="169"/>
    </row>
    <row r="132" spans="1:39" ht="13">
      <c r="A132" s="54"/>
      <c r="B132" s="54"/>
      <c r="D132" s="54"/>
      <c r="F132" s="185"/>
      <c r="K132" s="169"/>
      <c r="L132" s="169"/>
      <c r="N132" s="185"/>
      <c r="S132" s="169"/>
      <c r="U132" s="169"/>
      <c r="AB132" s="169"/>
      <c r="AD132" s="169"/>
      <c r="AK132" s="169"/>
      <c r="AM132" s="169"/>
    </row>
    <row r="133" spans="1:39" ht="13">
      <c r="A133" s="54"/>
      <c r="B133" s="54"/>
      <c r="D133" s="54"/>
      <c r="F133" s="185"/>
      <c r="K133" s="169"/>
      <c r="L133" s="169"/>
      <c r="N133" s="185"/>
      <c r="S133" s="169"/>
      <c r="U133" s="169"/>
      <c r="AB133" s="169"/>
      <c r="AD133" s="169"/>
      <c r="AK133" s="169"/>
      <c r="AM133" s="169"/>
    </row>
    <row r="134" spans="1:39" ht="13">
      <c r="A134" s="54"/>
      <c r="B134" s="54"/>
      <c r="D134" s="54"/>
      <c r="F134" s="185"/>
      <c r="K134" s="169"/>
      <c r="L134" s="169"/>
      <c r="N134" s="185"/>
      <c r="S134" s="169"/>
      <c r="U134" s="169"/>
      <c r="AB134" s="169"/>
      <c r="AD134" s="169"/>
      <c r="AK134" s="169"/>
      <c r="AM134" s="169"/>
    </row>
    <row r="135" spans="1:39" ht="13">
      <c r="A135" s="54"/>
      <c r="B135" s="54"/>
      <c r="D135" s="54"/>
      <c r="F135" s="185"/>
      <c r="K135" s="169"/>
      <c r="L135" s="169"/>
      <c r="N135" s="185"/>
      <c r="S135" s="169"/>
      <c r="U135" s="169"/>
      <c r="AB135" s="169"/>
      <c r="AD135" s="169"/>
      <c r="AK135" s="169"/>
      <c r="AM135" s="169"/>
    </row>
    <row r="136" spans="1:39" ht="13">
      <c r="A136" s="54"/>
      <c r="B136" s="54"/>
      <c r="D136" s="54"/>
      <c r="F136" s="185"/>
      <c r="K136" s="169"/>
      <c r="L136" s="169"/>
      <c r="N136" s="185"/>
      <c r="S136" s="169"/>
      <c r="U136" s="169"/>
      <c r="AB136" s="169"/>
      <c r="AD136" s="169"/>
      <c r="AK136" s="169"/>
      <c r="AM136" s="169"/>
    </row>
    <row r="137" spans="1:39" ht="13">
      <c r="A137" s="54"/>
      <c r="B137" s="54"/>
      <c r="D137" s="54"/>
      <c r="F137" s="185"/>
      <c r="K137" s="169"/>
      <c r="L137" s="169"/>
      <c r="N137" s="185"/>
      <c r="S137" s="169"/>
      <c r="U137" s="169"/>
      <c r="AB137" s="169"/>
      <c r="AD137" s="169"/>
      <c r="AK137" s="169"/>
      <c r="AM137" s="169"/>
    </row>
    <row r="138" spans="1:39" ht="13">
      <c r="A138" s="54"/>
      <c r="B138" s="54"/>
      <c r="D138" s="54"/>
      <c r="F138" s="185"/>
      <c r="K138" s="169"/>
      <c r="L138" s="169"/>
      <c r="N138" s="185"/>
      <c r="S138" s="169"/>
      <c r="U138" s="169"/>
      <c r="AB138" s="169"/>
      <c r="AD138" s="169"/>
      <c r="AK138" s="169"/>
      <c r="AM138" s="169"/>
    </row>
    <row r="139" spans="1:39" ht="13">
      <c r="A139" s="54"/>
      <c r="B139" s="54"/>
      <c r="D139" s="54"/>
      <c r="F139" s="185"/>
      <c r="K139" s="169"/>
      <c r="L139" s="169"/>
      <c r="N139" s="185"/>
      <c r="S139" s="169"/>
      <c r="U139" s="169"/>
      <c r="AB139" s="169"/>
      <c r="AD139" s="169"/>
      <c r="AK139" s="169"/>
      <c r="AM139" s="169"/>
    </row>
    <row r="140" spans="1:39" ht="13">
      <c r="A140" s="54"/>
      <c r="B140" s="54"/>
      <c r="D140" s="54"/>
      <c r="F140" s="185"/>
      <c r="K140" s="169"/>
      <c r="L140" s="169"/>
      <c r="N140" s="185"/>
      <c r="S140" s="169"/>
      <c r="U140" s="169"/>
      <c r="AB140" s="169"/>
      <c r="AD140" s="169"/>
      <c r="AK140" s="169"/>
      <c r="AM140" s="169"/>
    </row>
    <row r="141" spans="1:39" ht="13">
      <c r="A141" s="54"/>
      <c r="B141" s="54"/>
      <c r="D141" s="54"/>
      <c r="F141" s="185"/>
      <c r="K141" s="169"/>
      <c r="L141" s="169"/>
      <c r="N141" s="185"/>
      <c r="S141" s="169"/>
      <c r="U141" s="169"/>
      <c r="AB141" s="169"/>
      <c r="AD141" s="169"/>
      <c r="AK141" s="169"/>
      <c r="AM141" s="169"/>
    </row>
    <row r="142" spans="1:39" ht="13">
      <c r="A142" s="54"/>
      <c r="B142" s="54"/>
      <c r="D142" s="54"/>
      <c r="F142" s="185"/>
      <c r="K142" s="169"/>
      <c r="L142" s="169"/>
      <c r="N142" s="185"/>
      <c r="S142" s="169"/>
      <c r="U142" s="169"/>
      <c r="AB142" s="169"/>
      <c r="AD142" s="169"/>
      <c r="AK142" s="169"/>
      <c r="AM142" s="169"/>
    </row>
    <row r="143" spans="1:39" ht="13">
      <c r="A143" s="54"/>
      <c r="B143" s="54"/>
      <c r="D143" s="54"/>
      <c r="F143" s="185"/>
      <c r="K143" s="169"/>
      <c r="L143" s="169"/>
      <c r="N143" s="185"/>
      <c r="S143" s="169"/>
      <c r="U143" s="169"/>
      <c r="AB143" s="169"/>
      <c r="AD143" s="169"/>
      <c r="AK143" s="169"/>
      <c r="AM143" s="169"/>
    </row>
    <row r="144" spans="1:39" ht="13">
      <c r="A144" s="54"/>
      <c r="B144" s="54"/>
      <c r="D144" s="54"/>
      <c r="F144" s="185"/>
      <c r="K144" s="169"/>
      <c r="L144" s="169"/>
      <c r="N144" s="185"/>
      <c r="S144" s="169"/>
      <c r="U144" s="169"/>
      <c r="AB144" s="169"/>
      <c r="AD144" s="169"/>
      <c r="AK144" s="169"/>
      <c r="AM144" s="169"/>
    </row>
    <row r="145" spans="1:39" ht="13">
      <c r="A145" s="54"/>
      <c r="B145" s="54"/>
      <c r="D145" s="54"/>
      <c r="F145" s="185"/>
      <c r="K145" s="169"/>
      <c r="L145" s="169"/>
      <c r="N145" s="185"/>
      <c r="S145" s="169"/>
      <c r="U145" s="169"/>
      <c r="AB145" s="169"/>
      <c r="AD145" s="169"/>
      <c r="AK145" s="169"/>
      <c r="AM145" s="169"/>
    </row>
    <row r="146" spans="1:39" ht="13">
      <c r="A146" s="54"/>
      <c r="B146" s="54"/>
      <c r="D146" s="54"/>
      <c r="F146" s="185"/>
      <c r="K146" s="169"/>
      <c r="L146" s="169"/>
      <c r="N146" s="185"/>
      <c r="S146" s="169"/>
      <c r="U146" s="169"/>
      <c r="AB146" s="169"/>
      <c r="AD146" s="169"/>
      <c r="AK146" s="169"/>
      <c r="AM146" s="169"/>
    </row>
    <row r="147" spans="1:39" ht="13">
      <c r="A147" s="54"/>
      <c r="B147" s="54"/>
      <c r="D147" s="54"/>
      <c r="F147" s="185"/>
      <c r="K147" s="169"/>
      <c r="L147" s="169"/>
      <c r="N147" s="185"/>
      <c r="S147" s="169"/>
      <c r="U147" s="169"/>
      <c r="AB147" s="169"/>
      <c r="AD147" s="169"/>
      <c r="AK147" s="169"/>
      <c r="AM147" s="169"/>
    </row>
    <row r="148" spans="1:39" ht="13">
      <c r="A148" s="54"/>
      <c r="B148" s="54"/>
      <c r="D148" s="54"/>
      <c r="F148" s="185"/>
      <c r="K148" s="169"/>
      <c r="L148" s="169"/>
      <c r="N148" s="185"/>
      <c r="S148" s="169"/>
      <c r="U148" s="169"/>
      <c r="AB148" s="169"/>
      <c r="AD148" s="169"/>
      <c r="AK148" s="169"/>
      <c r="AM148" s="169"/>
    </row>
    <row r="149" spans="1:39" ht="13">
      <c r="A149" s="54"/>
      <c r="B149" s="54"/>
      <c r="D149" s="54"/>
      <c r="F149" s="185"/>
      <c r="K149" s="169"/>
      <c r="L149" s="169"/>
      <c r="N149" s="185"/>
      <c r="S149" s="169"/>
      <c r="U149" s="169"/>
      <c r="AB149" s="169"/>
      <c r="AD149" s="169"/>
      <c r="AK149" s="169"/>
      <c r="AM149" s="169"/>
    </row>
    <row r="150" spans="1:39" ht="13">
      <c r="A150" s="54"/>
      <c r="B150" s="54"/>
      <c r="D150" s="54"/>
      <c r="F150" s="185"/>
      <c r="K150" s="169"/>
      <c r="L150" s="169"/>
      <c r="N150" s="185"/>
      <c r="S150" s="169"/>
      <c r="U150" s="169"/>
      <c r="AB150" s="169"/>
      <c r="AD150" s="169"/>
      <c r="AK150" s="169"/>
      <c r="AM150" s="169"/>
    </row>
    <row r="151" spans="1:39" ht="13">
      <c r="A151" s="54"/>
      <c r="B151" s="54"/>
      <c r="D151" s="54"/>
      <c r="F151" s="185"/>
      <c r="K151" s="169"/>
      <c r="L151" s="169"/>
      <c r="N151" s="185"/>
      <c r="S151" s="169"/>
      <c r="U151" s="169"/>
      <c r="AB151" s="169"/>
      <c r="AD151" s="169"/>
      <c r="AK151" s="169"/>
      <c r="AM151" s="169"/>
    </row>
    <row r="152" spans="1:39" ht="13">
      <c r="A152" s="54"/>
      <c r="B152" s="54"/>
      <c r="D152" s="54"/>
      <c r="F152" s="185"/>
      <c r="K152" s="169"/>
      <c r="L152" s="169"/>
      <c r="N152" s="185"/>
      <c r="S152" s="169"/>
      <c r="U152" s="169"/>
      <c r="AB152" s="169"/>
      <c r="AD152" s="169"/>
      <c r="AK152" s="169"/>
      <c r="AM152" s="169"/>
    </row>
    <row r="153" spans="1:39" ht="13">
      <c r="A153" s="54"/>
      <c r="B153" s="54"/>
      <c r="D153" s="54"/>
      <c r="F153" s="185"/>
      <c r="K153" s="169"/>
      <c r="L153" s="169"/>
      <c r="N153" s="185"/>
      <c r="S153" s="169"/>
      <c r="U153" s="169"/>
      <c r="AB153" s="169"/>
      <c r="AD153" s="169"/>
      <c r="AK153" s="169"/>
      <c r="AM153" s="169"/>
    </row>
    <row r="154" spans="1:39" ht="13">
      <c r="A154" s="54"/>
      <c r="B154" s="54"/>
      <c r="D154" s="54"/>
      <c r="F154" s="185"/>
      <c r="K154" s="169"/>
      <c r="L154" s="169"/>
      <c r="N154" s="185"/>
      <c r="S154" s="169"/>
      <c r="U154" s="169"/>
      <c r="AB154" s="169"/>
      <c r="AD154" s="169"/>
      <c r="AK154" s="169"/>
      <c r="AM154" s="169"/>
    </row>
    <row r="155" spans="1:39" ht="13">
      <c r="A155" s="54"/>
      <c r="B155" s="54"/>
      <c r="D155" s="54"/>
      <c r="F155" s="185"/>
      <c r="K155" s="169"/>
      <c r="L155" s="169"/>
      <c r="N155" s="185"/>
      <c r="S155" s="169"/>
      <c r="U155" s="169"/>
      <c r="AB155" s="169"/>
      <c r="AD155" s="169"/>
      <c r="AK155" s="169"/>
      <c r="AM155" s="169"/>
    </row>
    <row r="156" spans="1:39" ht="13">
      <c r="A156" s="54"/>
      <c r="B156" s="54"/>
      <c r="D156" s="54"/>
      <c r="F156" s="185"/>
      <c r="K156" s="169"/>
      <c r="L156" s="169"/>
      <c r="N156" s="185"/>
      <c r="S156" s="169"/>
      <c r="U156" s="169"/>
      <c r="AB156" s="169"/>
      <c r="AD156" s="169"/>
      <c r="AK156" s="169"/>
      <c r="AM156" s="169"/>
    </row>
    <row r="157" spans="1:39" ht="13">
      <c r="A157" s="54"/>
      <c r="B157" s="54"/>
      <c r="D157" s="54"/>
      <c r="F157" s="185"/>
      <c r="K157" s="169"/>
      <c r="L157" s="169"/>
      <c r="N157" s="185"/>
      <c r="S157" s="169"/>
      <c r="U157" s="169"/>
      <c r="AB157" s="169"/>
      <c r="AD157" s="169"/>
      <c r="AK157" s="169"/>
      <c r="AM157" s="169"/>
    </row>
    <row r="158" spans="1:39" ht="13">
      <c r="A158" s="54"/>
      <c r="B158" s="54"/>
      <c r="D158" s="54"/>
      <c r="F158" s="185"/>
      <c r="K158" s="169"/>
      <c r="L158" s="169"/>
      <c r="N158" s="185"/>
      <c r="S158" s="169"/>
      <c r="U158" s="169"/>
      <c r="AB158" s="169"/>
      <c r="AD158" s="169"/>
      <c r="AK158" s="169"/>
      <c r="AM158" s="169"/>
    </row>
    <row r="159" spans="1:39" ht="13">
      <c r="A159" s="54"/>
      <c r="B159" s="54"/>
      <c r="D159" s="54"/>
      <c r="F159" s="185"/>
      <c r="K159" s="169"/>
      <c r="L159" s="169"/>
      <c r="N159" s="185"/>
      <c r="S159" s="169"/>
      <c r="U159" s="169"/>
      <c r="AB159" s="169"/>
      <c r="AD159" s="169"/>
      <c r="AK159" s="169"/>
      <c r="AM159" s="169"/>
    </row>
    <row r="160" spans="1:39" ht="13">
      <c r="A160" s="54"/>
      <c r="B160" s="54"/>
      <c r="D160" s="54"/>
      <c r="F160" s="185"/>
      <c r="K160" s="169"/>
      <c r="L160" s="169"/>
      <c r="N160" s="185"/>
      <c r="S160" s="169"/>
      <c r="U160" s="169"/>
      <c r="AB160" s="169"/>
      <c r="AD160" s="169"/>
      <c r="AK160" s="169"/>
      <c r="AM160" s="169"/>
    </row>
    <row r="161" spans="1:39" ht="13">
      <c r="A161" s="54"/>
      <c r="B161" s="54"/>
      <c r="D161" s="54"/>
      <c r="F161" s="185"/>
      <c r="K161" s="169"/>
      <c r="L161" s="169"/>
      <c r="N161" s="185"/>
      <c r="S161" s="169"/>
      <c r="U161" s="169"/>
      <c r="AB161" s="169"/>
      <c r="AD161" s="169"/>
      <c r="AK161" s="169"/>
      <c r="AM161" s="169"/>
    </row>
    <row r="162" spans="1:39" ht="13">
      <c r="A162" s="54"/>
      <c r="B162" s="54"/>
      <c r="D162" s="54"/>
      <c r="F162" s="185"/>
      <c r="K162" s="169"/>
      <c r="L162" s="169"/>
      <c r="N162" s="185"/>
      <c r="S162" s="169"/>
      <c r="U162" s="169"/>
      <c r="AB162" s="169"/>
      <c r="AD162" s="169"/>
      <c r="AK162" s="169"/>
      <c r="AM162" s="169"/>
    </row>
    <row r="163" spans="1:39" ht="13">
      <c r="A163" s="54"/>
      <c r="B163" s="54"/>
      <c r="D163" s="54"/>
      <c r="F163" s="185"/>
      <c r="K163" s="169"/>
      <c r="L163" s="169"/>
      <c r="N163" s="185"/>
      <c r="S163" s="169"/>
      <c r="U163" s="169"/>
      <c r="AB163" s="169"/>
      <c r="AD163" s="169"/>
      <c r="AK163" s="169"/>
      <c r="AM163" s="169"/>
    </row>
    <row r="164" spans="1:39" ht="13">
      <c r="A164" s="54"/>
      <c r="B164" s="54"/>
      <c r="D164" s="54"/>
      <c r="F164" s="185"/>
      <c r="K164" s="169"/>
      <c r="L164" s="169"/>
      <c r="N164" s="185"/>
      <c r="S164" s="169"/>
      <c r="U164" s="169"/>
      <c r="AB164" s="169"/>
      <c r="AD164" s="169"/>
      <c r="AK164" s="169"/>
      <c r="AM164" s="169"/>
    </row>
    <row r="165" spans="1:39" ht="13">
      <c r="A165" s="54"/>
      <c r="B165" s="54"/>
      <c r="D165" s="54"/>
      <c r="F165" s="185"/>
      <c r="K165" s="169"/>
      <c r="L165" s="169"/>
      <c r="N165" s="185"/>
      <c r="S165" s="169"/>
      <c r="U165" s="169"/>
      <c r="AB165" s="169"/>
      <c r="AD165" s="169"/>
      <c r="AK165" s="169"/>
      <c r="AM165" s="169"/>
    </row>
    <row r="166" spans="1:39" ht="13">
      <c r="A166" s="54"/>
      <c r="B166" s="54"/>
      <c r="D166" s="54"/>
      <c r="F166" s="185"/>
      <c r="K166" s="169"/>
      <c r="L166" s="169"/>
      <c r="N166" s="185"/>
      <c r="S166" s="169"/>
      <c r="U166" s="169"/>
      <c r="AB166" s="169"/>
      <c r="AD166" s="169"/>
      <c r="AK166" s="169"/>
      <c r="AM166" s="169"/>
    </row>
    <row r="167" spans="1:39" ht="13">
      <c r="A167" s="54"/>
      <c r="B167" s="54"/>
      <c r="D167" s="54"/>
      <c r="F167" s="185"/>
      <c r="K167" s="169"/>
      <c r="L167" s="169"/>
      <c r="N167" s="185"/>
      <c r="S167" s="169"/>
      <c r="U167" s="169"/>
      <c r="AB167" s="169"/>
      <c r="AD167" s="169"/>
      <c r="AK167" s="169"/>
      <c r="AM167" s="169"/>
    </row>
    <row r="168" spans="1:39" ht="13">
      <c r="A168" s="54"/>
      <c r="B168" s="54"/>
      <c r="D168" s="54"/>
      <c r="F168" s="185"/>
      <c r="K168" s="169"/>
      <c r="L168" s="169"/>
      <c r="N168" s="185"/>
      <c r="S168" s="169"/>
      <c r="U168" s="169"/>
      <c r="AB168" s="169"/>
      <c r="AD168" s="169"/>
      <c r="AK168" s="169"/>
      <c r="AM168" s="169"/>
    </row>
    <row r="169" spans="1:39" ht="13">
      <c r="A169" s="54"/>
      <c r="B169" s="54"/>
      <c r="D169" s="54"/>
      <c r="F169" s="185"/>
      <c r="K169" s="169"/>
      <c r="L169" s="169"/>
      <c r="N169" s="185"/>
      <c r="S169" s="169"/>
      <c r="U169" s="169"/>
      <c r="AB169" s="169"/>
      <c r="AD169" s="169"/>
      <c r="AK169" s="169"/>
      <c r="AM169" s="169"/>
    </row>
    <row r="170" spans="1:39" ht="13">
      <c r="A170" s="54"/>
      <c r="B170" s="54"/>
      <c r="D170" s="54"/>
      <c r="F170" s="185"/>
      <c r="K170" s="169"/>
      <c r="L170" s="169"/>
      <c r="N170" s="185"/>
      <c r="S170" s="169"/>
      <c r="U170" s="169"/>
      <c r="AB170" s="169"/>
      <c r="AD170" s="169"/>
      <c r="AK170" s="169"/>
      <c r="AM170" s="169"/>
    </row>
    <row r="171" spans="1:39" ht="13">
      <c r="A171" s="54"/>
      <c r="B171" s="54"/>
      <c r="D171" s="54"/>
      <c r="F171" s="185"/>
      <c r="K171" s="169"/>
      <c r="L171" s="169"/>
      <c r="N171" s="185"/>
      <c r="S171" s="169"/>
      <c r="U171" s="169"/>
      <c r="AB171" s="169"/>
      <c r="AD171" s="169"/>
      <c r="AK171" s="169"/>
      <c r="AM171" s="169"/>
    </row>
    <row r="172" spans="1:39" ht="13">
      <c r="A172" s="54"/>
      <c r="B172" s="54"/>
      <c r="D172" s="54"/>
      <c r="F172" s="185"/>
      <c r="K172" s="169"/>
      <c r="L172" s="169"/>
      <c r="N172" s="185"/>
      <c r="S172" s="169"/>
      <c r="U172" s="169"/>
      <c r="AB172" s="169"/>
      <c r="AD172" s="169"/>
      <c r="AK172" s="169"/>
      <c r="AM172" s="169"/>
    </row>
    <row r="173" spans="1:39" ht="13">
      <c r="A173" s="54"/>
      <c r="B173" s="54"/>
      <c r="D173" s="54"/>
      <c r="F173" s="185"/>
      <c r="K173" s="169"/>
      <c r="L173" s="169"/>
      <c r="N173" s="185"/>
      <c r="S173" s="169"/>
      <c r="U173" s="169"/>
      <c r="AB173" s="169"/>
      <c r="AD173" s="169"/>
      <c r="AK173" s="169"/>
      <c r="AM173" s="169"/>
    </row>
    <row r="174" spans="1:39" ht="13">
      <c r="A174" s="54"/>
      <c r="B174" s="54"/>
      <c r="D174" s="54"/>
      <c r="F174" s="185"/>
      <c r="K174" s="169"/>
      <c r="L174" s="169"/>
      <c r="N174" s="185"/>
      <c r="S174" s="169"/>
      <c r="U174" s="169"/>
      <c r="AB174" s="169"/>
      <c r="AD174" s="169"/>
      <c r="AK174" s="169"/>
      <c r="AM174" s="169"/>
    </row>
    <row r="175" spans="1:39" ht="13">
      <c r="A175" s="54"/>
      <c r="B175" s="54"/>
      <c r="D175" s="54"/>
      <c r="F175" s="185"/>
      <c r="K175" s="169"/>
      <c r="L175" s="169"/>
      <c r="N175" s="185"/>
      <c r="S175" s="169"/>
      <c r="U175" s="169"/>
      <c r="AB175" s="169"/>
      <c r="AD175" s="169"/>
      <c r="AK175" s="169"/>
      <c r="AM175" s="169"/>
    </row>
    <row r="176" spans="1:39" ht="13">
      <c r="A176" s="54"/>
      <c r="B176" s="54"/>
      <c r="D176" s="54"/>
      <c r="F176" s="185"/>
      <c r="K176" s="169"/>
      <c r="L176" s="169"/>
      <c r="N176" s="185"/>
      <c r="S176" s="169"/>
      <c r="U176" s="169"/>
      <c r="AB176" s="169"/>
      <c r="AD176" s="169"/>
      <c r="AK176" s="169"/>
      <c r="AM176" s="169"/>
    </row>
    <row r="177" spans="1:39" ht="13">
      <c r="A177" s="54"/>
      <c r="B177" s="54"/>
      <c r="D177" s="54"/>
      <c r="F177" s="185"/>
      <c r="K177" s="169"/>
      <c r="L177" s="169"/>
      <c r="N177" s="185"/>
      <c r="S177" s="169"/>
      <c r="U177" s="169"/>
      <c r="AB177" s="169"/>
      <c r="AD177" s="169"/>
      <c r="AK177" s="169"/>
      <c r="AM177" s="169"/>
    </row>
    <row r="178" spans="1:39" ht="13">
      <c r="A178" s="54"/>
      <c r="B178" s="54"/>
      <c r="D178" s="54"/>
      <c r="F178" s="185"/>
      <c r="K178" s="169"/>
      <c r="L178" s="169"/>
      <c r="N178" s="185"/>
      <c r="S178" s="169"/>
      <c r="U178" s="169"/>
      <c r="AB178" s="169"/>
      <c r="AD178" s="169"/>
      <c r="AK178" s="169"/>
      <c r="AM178" s="169"/>
    </row>
    <row r="179" spans="1:39" ht="13">
      <c r="A179" s="54"/>
      <c r="B179" s="54"/>
      <c r="D179" s="54"/>
      <c r="F179" s="185"/>
      <c r="K179" s="169"/>
      <c r="L179" s="169"/>
      <c r="N179" s="185"/>
      <c r="S179" s="169"/>
      <c r="U179" s="169"/>
      <c r="AB179" s="169"/>
      <c r="AD179" s="169"/>
      <c r="AK179" s="169"/>
      <c r="AM179" s="169"/>
    </row>
    <row r="180" spans="1:39" ht="13">
      <c r="A180" s="54"/>
      <c r="B180" s="54"/>
      <c r="D180" s="54"/>
      <c r="F180" s="185"/>
      <c r="K180" s="169"/>
      <c r="L180" s="169"/>
      <c r="N180" s="185"/>
      <c r="S180" s="169"/>
      <c r="U180" s="169"/>
      <c r="AB180" s="169"/>
      <c r="AD180" s="169"/>
      <c r="AK180" s="169"/>
      <c r="AM180" s="169"/>
    </row>
    <row r="181" spans="1:39" ht="13">
      <c r="A181" s="54"/>
      <c r="B181" s="54"/>
      <c r="D181" s="54"/>
      <c r="F181" s="185"/>
      <c r="K181" s="169"/>
      <c r="L181" s="169"/>
      <c r="N181" s="185"/>
      <c r="S181" s="169"/>
      <c r="U181" s="169"/>
      <c r="AB181" s="169"/>
      <c r="AD181" s="169"/>
      <c r="AK181" s="169"/>
      <c r="AM181" s="169"/>
    </row>
    <row r="182" spans="1:39" ht="13">
      <c r="A182" s="54"/>
      <c r="B182" s="54"/>
      <c r="D182" s="54"/>
      <c r="F182" s="185"/>
      <c r="K182" s="169"/>
      <c r="L182" s="169"/>
      <c r="N182" s="185"/>
      <c r="S182" s="169"/>
      <c r="U182" s="169"/>
      <c r="AB182" s="169"/>
      <c r="AD182" s="169"/>
      <c r="AK182" s="169"/>
      <c r="AM182" s="169"/>
    </row>
    <row r="183" spans="1:39" ht="13">
      <c r="A183" s="54"/>
      <c r="B183" s="54"/>
      <c r="D183" s="54"/>
      <c r="F183" s="185"/>
      <c r="K183" s="169"/>
      <c r="L183" s="169"/>
      <c r="N183" s="185"/>
      <c r="S183" s="169"/>
      <c r="U183" s="169"/>
      <c r="AB183" s="169"/>
      <c r="AD183" s="169"/>
      <c r="AK183" s="169"/>
      <c r="AM183" s="169"/>
    </row>
    <row r="184" spans="1:39" ht="13">
      <c r="A184" s="54"/>
      <c r="B184" s="54"/>
      <c r="D184" s="54"/>
      <c r="F184" s="185"/>
      <c r="K184" s="169"/>
      <c r="L184" s="169"/>
      <c r="N184" s="185"/>
      <c r="S184" s="169"/>
      <c r="U184" s="169"/>
      <c r="AB184" s="169"/>
      <c r="AD184" s="169"/>
      <c r="AK184" s="169"/>
      <c r="AM184" s="169"/>
    </row>
    <row r="185" spans="1:39" ht="13">
      <c r="A185" s="54"/>
      <c r="B185" s="54"/>
      <c r="D185" s="54"/>
      <c r="F185" s="185"/>
      <c r="K185" s="169"/>
      <c r="L185" s="169"/>
      <c r="N185" s="185"/>
      <c r="S185" s="169"/>
      <c r="U185" s="169"/>
      <c r="AB185" s="169"/>
      <c r="AD185" s="169"/>
      <c r="AK185" s="169"/>
      <c r="AM185" s="169"/>
    </row>
    <row r="186" spans="1:39" ht="13">
      <c r="A186" s="54"/>
      <c r="B186" s="54"/>
      <c r="D186" s="54"/>
      <c r="F186" s="185"/>
      <c r="K186" s="169"/>
      <c r="L186" s="169"/>
      <c r="N186" s="185"/>
      <c r="S186" s="169"/>
      <c r="U186" s="169"/>
      <c r="AB186" s="169"/>
      <c r="AD186" s="169"/>
      <c r="AK186" s="169"/>
      <c r="AM186" s="169"/>
    </row>
    <row r="187" spans="1:39" ht="13">
      <c r="A187" s="54"/>
      <c r="B187" s="54"/>
      <c r="D187" s="54"/>
      <c r="F187" s="185"/>
      <c r="K187" s="169"/>
      <c r="L187" s="169"/>
      <c r="N187" s="185"/>
      <c r="S187" s="169"/>
      <c r="U187" s="169"/>
      <c r="AB187" s="169"/>
      <c r="AD187" s="169"/>
      <c r="AK187" s="169"/>
      <c r="AM187" s="169"/>
    </row>
    <row r="188" spans="1:39" ht="13">
      <c r="A188" s="54"/>
      <c r="B188" s="54"/>
      <c r="D188" s="54"/>
      <c r="F188" s="185"/>
      <c r="K188" s="169"/>
      <c r="L188" s="169"/>
      <c r="N188" s="185"/>
      <c r="S188" s="169"/>
      <c r="U188" s="169"/>
      <c r="AB188" s="169"/>
      <c r="AD188" s="169"/>
      <c r="AK188" s="169"/>
      <c r="AM188" s="169"/>
    </row>
    <row r="189" spans="1:39" ht="13">
      <c r="A189" s="54"/>
      <c r="B189" s="54"/>
      <c r="D189" s="54"/>
      <c r="F189" s="185"/>
      <c r="K189" s="169"/>
      <c r="L189" s="169"/>
      <c r="N189" s="185"/>
      <c r="S189" s="169"/>
      <c r="U189" s="169"/>
      <c r="AB189" s="169"/>
      <c r="AD189" s="169"/>
      <c r="AK189" s="169"/>
      <c r="AM189" s="169"/>
    </row>
    <row r="190" spans="1:39" ht="13">
      <c r="A190" s="54"/>
      <c r="B190" s="54"/>
      <c r="D190" s="54"/>
      <c r="F190" s="185"/>
      <c r="K190" s="169"/>
      <c r="L190" s="169"/>
      <c r="N190" s="185"/>
      <c r="S190" s="169"/>
      <c r="U190" s="169"/>
      <c r="AB190" s="169"/>
      <c r="AD190" s="169"/>
      <c r="AK190" s="169"/>
      <c r="AM190" s="169"/>
    </row>
    <row r="191" spans="1:39" ht="13">
      <c r="A191" s="54"/>
      <c r="B191" s="54"/>
      <c r="D191" s="54"/>
      <c r="F191" s="185"/>
      <c r="K191" s="169"/>
      <c r="L191" s="169"/>
      <c r="N191" s="185"/>
      <c r="S191" s="169"/>
      <c r="U191" s="169"/>
      <c r="AB191" s="169"/>
      <c r="AD191" s="169"/>
      <c r="AK191" s="169"/>
      <c r="AM191" s="169"/>
    </row>
    <row r="192" spans="1:39" ht="13">
      <c r="A192" s="54"/>
      <c r="B192" s="54"/>
      <c r="D192" s="54"/>
      <c r="F192" s="185"/>
      <c r="K192" s="169"/>
      <c r="L192" s="169"/>
      <c r="N192" s="185"/>
      <c r="S192" s="169"/>
      <c r="U192" s="169"/>
      <c r="AB192" s="169"/>
      <c r="AD192" s="169"/>
      <c r="AK192" s="169"/>
      <c r="AM192" s="169"/>
    </row>
    <row r="193" spans="1:39" ht="13">
      <c r="A193" s="54"/>
      <c r="B193" s="54"/>
      <c r="D193" s="54"/>
      <c r="F193" s="185"/>
      <c r="K193" s="169"/>
      <c r="L193" s="169"/>
      <c r="N193" s="185"/>
      <c r="S193" s="169"/>
      <c r="U193" s="169"/>
      <c r="AB193" s="169"/>
      <c r="AD193" s="169"/>
      <c r="AK193" s="169"/>
      <c r="AM193" s="169"/>
    </row>
    <row r="194" spans="1:39" ht="13">
      <c r="A194" s="54"/>
      <c r="B194" s="54"/>
      <c r="D194" s="54"/>
      <c r="F194" s="185"/>
      <c r="K194" s="169"/>
      <c r="L194" s="169"/>
      <c r="N194" s="185"/>
      <c r="S194" s="169"/>
      <c r="U194" s="169"/>
      <c r="AB194" s="169"/>
      <c r="AD194" s="169"/>
      <c r="AK194" s="169"/>
      <c r="AM194" s="169"/>
    </row>
    <row r="195" spans="1:39" ht="13">
      <c r="A195" s="54"/>
      <c r="B195" s="54"/>
      <c r="D195" s="54"/>
      <c r="F195" s="185"/>
      <c r="K195" s="169"/>
      <c r="L195" s="169"/>
      <c r="N195" s="185"/>
      <c r="S195" s="169"/>
      <c r="U195" s="169"/>
      <c r="AB195" s="169"/>
      <c r="AD195" s="169"/>
      <c r="AK195" s="169"/>
      <c r="AM195" s="169"/>
    </row>
    <row r="196" spans="1:39" ht="13">
      <c r="A196" s="54"/>
      <c r="B196" s="54"/>
      <c r="D196" s="54"/>
      <c r="F196" s="185"/>
      <c r="K196" s="169"/>
      <c r="L196" s="169"/>
      <c r="N196" s="185"/>
      <c r="S196" s="169"/>
      <c r="U196" s="169"/>
      <c r="AB196" s="169"/>
      <c r="AD196" s="169"/>
      <c r="AK196" s="169"/>
      <c r="AM196" s="169"/>
    </row>
    <row r="197" spans="1:39" ht="13">
      <c r="A197" s="54"/>
      <c r="B197" s="54"/>
      <c r="D197" s="54"/>
      <c r="F197" s="185"/>
      <c r="K197" s="169"/>
      <c r="L197" s="169"/>
      <c r="N197" s="185"/>
      <c r="S197" s="169"/>
      <c r="U197" s="169"/>
      <c r="AB197" s="169"/>
      <c r="AD197" s="169"/>
      <c r="AK197" s="169"/>
      <c r="AM197" s="169"/>
    </row>
    <row r="198" spans="1:39" ht="13">
      <c r="A198" s="54"/>
      <c r="B198" s="54"/>
      <c r="D198" s="54"/>
      <c r="F198" s="185"/>
      <c r="K198" s="169"/>
      <c r="L198" s="169"/>
      <c r="N198" s="185"/>
      <c r="S198" s="169"/>
      <c r="U198" s="169"/>
      <c r="AB198" s="169"/>
      <c r="AD198" s="169"/>
      <c r="AK198" s="169"/>
      <c r="AM198" s="169"/>
    </row>
    <row r="199" spans="1:39" ht="13">
      <c r="A199" s="54"/>
      <c r="B199" s="54"/>
      <c r="D199" s="54"/>
      <c r="F199" s="185"/>
      <c r="K199" s="169"/>
      <c r="L199" s="169"/>
      <c r="N199" s="185"/>
      <c r="S199" s="169"/>
      <c r="U199" s="169"/>
      <c r="AB199" s="169"/>
      <c r="AD199" s="169"/>
      <c r="AK199" s="169"/>
      <c r="AM199" s="169"/>
    </row>
    <row r="200" spans="1:39" ht="13">
      <c r="A200" s="54"/>
      <c r="B200" s="54"/>
      <c r="D200" s="54"/>
      <c r="F200" s="185"/>
      <c r="K200" s="169"/>
      <c r="L200" s="169"/>
      <c r="N200" s="185"/>
      <c r="S200" s="169"/>
      <c r="U200" s="169"/>
      <c r="AB200" s="169"/>
      <c r="AD200" s="169"/>
      <c r="AK200" s="169"/>
      <c r="AM200" s="169"/>
    </row>
    <row r="201" spans="1:39" ht="13">
      <c r="A201" s="54"/>
      <c r="B201" s="54"/>
      <c r="D201" s="54"/>
      <c r="F201" s="185"/>
      <c r="K201" s="169"/>
      <c r="L201" s="169"/>
      <c r="N201" s="185"/>
      <c r="S201" s="169"/>
      <c r="U201" s="169"/>
      <c r="AB201" s="169"/>
      <c r="AD201" s="169"/>
      <c r="AK201" s="169"/>
      <c r="AM201" s="169"/>
    </row>
    <row r="202" spans="1:39" ht="13">
      <c r="A202" s="54"/>
      <c r="B202" s="54"/>
      <c r="D202" s="54"/>
      <c r="F202" s="185"/>
      <c r="K202" s="169"/>
      <c r="L202" s="169"/>
      <c r="N202" s="185"/>
      <c r="S202" s="169"/>
      <c r="U202" s="169"/>
      <c r="AB202" s="169"/>
      <c r="AD202" s="169"/>
      <c r="AK202" s="169"/>
      <c r="AM202" s="169"/>
    </row>
    <row r="203" spans="1:39" ht="13">
      <c r="A203" s="54"/>
      <c r="B203" s="54"/>
      <c r="D203" s="54"/>
      <c r="F203" s="185"/>
      <c r="K203" s="169"/>
      <c r="L203" s="169"/>
      <c r="N203" s="185"/>
      <c r="S203" s="169"/>
      <c r="U203" s="169"/>
      <c r="AB203" s="169"/>
      <c r="AD203" s="169"/>
      <c r="AK203" s="169"/>
      <c r="AM203" s="169"/>
    </row>
    <row r="204" spans="1:39" ht="13">
      <c r="A204" s="54"/>
      <c r="B204" s="54"/>
      <c r="D204" s="54"/>
      <c r="F204" s="185"/>
      <c r="K204" s="169"/>
      <c r="L204" s="169"/>
      <c r="N204" s="185"/>
      <c r="S204" s="169"/>
      <c r="U204" s="169"/>
      <c r="AB204" s="169"/>
      <c r="AD204" s="169"/>
      <c r="AK204" s="169"/>
      <c r="AM204" s="169"/>
    </row>
    <row r="205" spans="1:39" ht="13">
      <c r="A205" s="54"/>
      <c r="B205" s="54"/>
      <c r="D205" s="54"/>
      <c r="F205" s="185"/>
      <c r="K205" s="169"/>
      <c r="L205" s="169"/>
      <c r="N205" s="185"/>
      <c r="S205" s="169"/>
      <c r="U205" s="169"/>
      <c r="AB205" s="169"/>
      <c r="AD205" s="169"/>
      <c r="AK205" s="169"/>
      <c r="AM205" s="169"/>
    </row>
    <row r="206" spans="1:39" ht="13">
      <c r="A206" s="54"/>
      <c r="B206" s="54"/>
      <c r="D206" s="54"/>
      <c r="F206" s="185"/>
      <c r="K206" s="169"/>
      <c r="L206" s="169"/>
      <c r="N206" s="185"/>
      <c r="S206" s="169"/>
      <c r="U206" s="169"/>
      <c r="AB206" s="169"/>
      <c r="AD206" s="169"/>
      <c r="AK206" s="169"/>
      <c r="AM206" s="169"/>
    </row>
    <row r="207" spans="1:39" ht="13">
      <c r="A207" s="54"/>
      <c r="B207" s="54"/>
      <c r="D207" s="54"/>
      <c r="F207" s="185"/>
      <c r="K207" s="169"/>
      <c r="L207" s="169"/>
      <c r="N207" s="185"/>
      <c r="S207" s="169"/>
      <c r="U207" s="169"/>
      <c r="AB207" s="169"/>
      <c r="AD207" s="169"/>
      <c r="AK207" s="169"/>
      <c r="AM207" s="169"/>
    </row>
    <row r="208" spans="1:39" ht="13">
      <c r="A208" s="54"/>
      <c r="B208" s="54"/>
      <c r="D208" s="54"/>
      <c r="F208" s="185"/>
      <c r="K208" s="169"/>
      <c r="L208" s="169"/>
      <c r="N208" s="185"/>
      <c r="S208" s="169"/>
      <c r="U208" s="169"/>
      <c r="AB208" s="169"/>
      <c r="AD208" s="169"/>
      <c r="AK208" s="169"/>
      <c r="AM208" s="169"/>
    </row>
    <row r="209" spans="1:39" ht="13">
      <c r="A209" s="54"/>
      <c r="B209" s="54"/>
      <c r="D209" s="54"/>
      <c r="F209" s="185"/>
      <c r="K209" s="169"/>
      <c r="L209" s="169"/>
      <c r="N209" s="185"/>
      <c r="S209" s="169"/>
      <c r="U209" s="169"/>
      <c r="AB209" s="169"/>
      <c r="AD209" s="169"/>
      <c r="AK209" s="169"/>
      <c r="AM209" s="169"/>
    </row>
    <row r="210" spans="1:39" ht="13">
      <c r="A210" s="54"/>
      <c r="B210" s="54"/>
      <c r="D210" s="54"/>
      <c r="F210" s="185"/>
      <c r="K210" s="169"/>
      <c r="L210" s="169"/>
      <c r="N210" s="185"/>
      <c r="S210" s="169"/>
      <c r="U210" s="169"/>
      <c r="AB210" s="169"/>
      <c r="AD210" s="169"/>
      <c r="AK210" s="169"/>
      <c r="AM210" s="169"/>
    </row>
    <row r="211" spans="1:39" ht="13">
      <c r="A211" s="54"/>
      <c r="B211" s="54"/>
      <c r="D211" s="54"/>
      <c r="F211" s="185"/>
      <c r="K211" s="169"/>
      <c r="L211" s="169"/>
      <c r="N211" s="185"/>
      <c r="S211" s="169"/>
      <c r="U211" s="169"/>
      <c r="AB211" s="169"/>
      <c r="AD211" s="169"/>
      <c r="AK211" s="169"/>
      <c r="AM211" s="169"/>
    </row>
    <row r="212" spans="1:39" ht="13">
      <c r="A212" s="54"/>
      <c r="B212" s="54"/>
      <c r="D212" s="54"/>
      <c r="F212" s="185"/>
      <c r="K212" s="169"/>
      <c r="L212" s="169"/>
      <c r="N212" s="185"/>
      <c r="S212" s="169"/>
      <c r="U212" s="169"/>
      <c r="AB212" s="169"/>
      <c r="AD212" s="169"/>
      <c r="AK212" s="169"/>
      <c r="AM212" s="169"/>
    </row>
    <row r="213" spans="1:39" ht="13">
      <c r="A213" s="54"/>
      <c r="B213" s="54"/>
      <c r="D213" s="54"/>
      <c r="F213" s="185"/>
      <c r="K213" s="169"/>
      <c r="L213" s="169"/>
      <c r="N213" s="185"/>
      <c r="S213" s="169"/>
      <c r="U213" s="169"/>
      <c r="AB213" s="169"/>
      <c r="AD213" s="169"/>
      <c r="AK213" s="169"/>
      <c r="AM213" s="169"/>
    </row>
    <row r="214" spans="1:39" ht="13">
      <c r="A214" s="54"/>
      <c r="B214" s="54"/>
      <c r="D214" s="54"/>
      <c r="F214" s="185"/>
      <c r="K214" s="169"/>
      <c r="L214" s="169"/>
      <c r="N214" s="185"/>
      <c r="S214" s="169"/>
      <c r="U214" s="169"/>
      <c r="AB214" s="169"/>
      <c r="AD214" s="169"/>
      <c r="AK214" s="169"/>
      <c r="AM214" s="169"/>
    </row>
    <row r="215" spans="1:39" ht="13">
      <c r="A215" s="54"/>
      <c r="B215" s="54"/>
      <c r="D215" s="54"/>
      <c r="F215" s="185"/>
      <c r="K215" s="169"/>
      <c r="L215" s="169"/>
      <c r="N215" s="185"/>
      <c r="S215" s="169"/>
      <c r="U215" s="169"/>
      <c r="AB215" s="169"/>
      <c r="AD215" s="169"/>
      <c r="AK215" s="169"/>
      <c r="AM215" s="169"/>
    </row>
    <row r="216" spans="1:39" ht="13">
      <c r="A216" s="54"/>
      <c r="B216" s="54"/>
      <c r="D216" s="54"/>
      <c r="F216" s="185"/>
      <c r="K216" s="169"/>
      <c r="L216" s="169"/>
      <c r="N216" s="185"/>
      <c r="S216" s="169"/>
      <c r="U216" s="169"/>
      <c r="AB216" s="169"/>
      <c r="AD216" s="169"/>
      <c r="AK216" s="169"/>
      <c r="AM216" s="169"/>
    </row>
    <row r="217" spans="1:39" ht="13">
      <c r="A217" s="54"/>
      <c r="B217" s="54"/>
      <c r="D217" s="54"/>
      <c r="F217" s="185"/>
      <c r="K217" s="169"/>
      <c r="L217" s="169"/>
      <c r="N217" s="185"/>
      <c r="S217" s="169"/>
      <c r="U217" s="169"/>
      <c r="AB217" s="169"/>
      <c r="AD217" s="169"/>
      <c r="AK217" s="169"/>
      <c r="AM217" s="169"/>
    </row>
    <row r="218" spans="1:39" ht="13">
      <c r="A218" s="54"/>
      <c r="B218" s="54"/>
      <c r="D218" s="54"/>
      <c r="F218" s="185"/>
      <c r="K218" s="169"/>
      <c r="L218" s="169"/>
      <c r="N218" s="185"/>
      <c r="S218" s="169"/>
      <c r="U218" s="169"/>
      <c r="AB218" s="169"/>
      <c r="AD218" s="169"/>
      <c r="AK218" s="169"/>
      <c r="AM218" s="169"/>
    </row>
    <row r="219" spans="1:39" ht="13">
      <c r="A219" s="54"/>
      <c r="B219" s="54"/>
      <c r="D219" s="54"/>
      <c r="F219" s="185"/>
      <c r="K219" s="169"/>
      <c r="L219" s="169"/>
      <c r="N219" s="185"/>
      <c r="S219" s="169"/>
      <c r="U219" s="169"/>
      <c r="AB219" s="169"/>
      <c r="AD219" s="169"/>
      <c r="AK219" s="169"/>
      <c r="AM219" s="169"/>
    </row>
    <row r="220" spans="1:39" ht="13">
      <c r="A220" s="54"/>
      <c r="B220" s="54"/>
      <c r="D220" s="54"/>
      <c r="F220" s="185"/>
      <c r="K220" s="169"/>
      <c r="L220" s="169"/>
      <c r="N220" s="185"/>
      <c r="S220" s="169"/>
      <c r="U220" s="169"/>
      <c r="AB220" s="169"/>
      <c r="AD220" s="169"/>
      <c r="AK220" s="169"/>
      <c r="AM220" s="169"/>
    </row>
    <row r="221" spans="1:39" ht="13">
      <c r="A221" s="54"/>
      <c r="B221" s="54"/>
      <c r="D221" s="54"/>
      <c r="F221" s="185"/>
      <c r="K221" s="169"/>
      <c r="L221" s="169"/>
      <c r="N221" s="185"/>
      <c r="S221" s="169"/>
      <c r="U221" s="169"/>
      <c r="AB221" s="169"/>
      <c r="AD221" s="169"/>
      <c r="AK221" s="169"/>
      <c r="AM221" s="169"/>
    </row>
    <row r="222" spans="1:39" ht="13">
      <c r="A222" s="54"/>
      <c r="B222" s="54"/>
      <c r="D222" s="54"/>
      <c r="F222" s="185"/>
      <c r="K222" s="169"/>
      <c r="L222" s="169"/>
      <c r="N222" s="185"/>
      <c r="S222" s="169"/>
      <c r="U222" s="169"/>
      <c r="AB222" s="169"/>
      <c r="AD222" s="169"/>
      <c r="AK222" s="169"/>
      <c r="AM222" s="169"/>
    </row>
    <row r="223" spans="1:39" ht="13">
      <c r="A223" s="54"/>
      <c r="B223" s="54"/>
      <c r="D223" s="54"/>
      <c r="F223" s="185"/>
      <c r="K223" s="169"/>
      <c r="L223" s="169"/>
      <c r="N223" s="185"/>
      <c r="S223" s="169"/>
      <c r="U223" s="169"/>
      <c r="AB223" s="169"/>
      <c r="AD223" s="169"/>
      <c r="AK223" s="169"/>
      <c r="AM223" s="169"/>
    </row>
    <row r="224" spans="1:39" ht="13">
      <c r="A224" s="54"/>
      <c r="B224" s="54"/>
      <c r="D224" s="54"/>
      <c r="F224" s="185"/>
      <c r="K224" s="169"/>
      <c r="L224" s="169"/>
      <c r="N224" s="185"/>
      <c r="S224" s="169"/>
      <c r="U224" s="169"/>
      <c r="AB224" s="169"/>
      <c r="AD224" s="169"/>
      <c r="AK224" s="169"/>
      <c r="AM224" s="169"/>
    </row>
    <row r="225" spans="1:39" ht="13">
      <c r="A225" s="54"/>
      <c r="B225" s="54"/>
      <c r="D225" s="54"/>
      <c r="F225" s="185"/>
      <c r="K225" s="169"/>
      <c r="L225" s="169"/>
      <c r="N225" s="185"/>
      <c r="S225" s="169"/>
      <c r="U225" s="169"/>
      <c r="AB225" s="169"/>
      <c r="AD225" s="169"/>
      <c r="AK225" s="169"/>
      <c r="AM225" s="169"/>
    </row>
    <row r="226" spans="1:39" ht="13">
      <c r="A226" s="54"/>
      <c r="B226" s="54"/>
      <c r="D226" s="54"/>
      <c r="F226" s="185"/>
      <c r="K226" s="169"/>
      <c r="L226" s="169"/>
      <c r="N226" s="185"/>
      <c r="S226" s="169"/>
      <c r="U226" s="169"/>
      <c r="AB226" s="169"/>
      <c r="AD226" s="169"/>
      <c r="AK226" s="169"/>
      <c r="AM226" s="169"/>
    </row>
    <row r="227" spans="1:39" ht="13">
      <c r="A227" s="54"/>
      <c r="B227" s="54"/>
      <c r="D227" s="54"/>
      <c r="F227" s="185"/>
      <c r="K227" s="169"/>
      <c r="L227" s="169"/>
      <c r="N227" s="185"/>
      <c r="S227" s="169"/>
      <c r="U227" s="169"/>
      <c r="AB227" s="169"/>
      <c r="AD227" s="169"/>
      <c r="AK227" s="169"/>
      <c r="AM227" s="169"/>
    </row>
    <row r="228" spans="1:39" ht="13">
      <c r="A228" s="54"/>
      <c r="B228" s="54"/>
      <c r="D228" s="54"/>
      <c r="F228" s="185"/>
      <c r="K228" s="169"/>
      <c r="L228" s="169"/>
      <c r="N228" s="185"/>
      <c r="S228" s="169"/>
      <c r="U228" s="169"/>
      <c r="AB228" s="169"/>
      <c r="AD228" s="169"/>
      <c r="AK228" s="169"/>
      <c r="AM228" s="169"/>
    </row>
    <row r="229" spans="1:39" ht="13">
      <c r="A229" s="54"/>
      <c r="B229" s="54"/>
      <c r="D229" s="54"/>
      <c r="F229" s="185"/>
      <c r="K229" s="169"/>
      <c r="L229" s="169"/>
      <c r="N229" s="185"/>
      <c r="S229" s="169"/>
      <c r="U229" s="169"/>
      <c r="AB229" s="169"/>
      <c r="AD229" s="169"/>
      <c r="AK229" s="169"/>
      <c r="AM229" s="169"/>
    </row>
    <row r="230" spans="1:39" ht="13">
      <c r="A230" s="54"/>
      <c r="B230" s="54"/>
      <c r="D230" s="54"/>
      <c r="F230" s="185"/>
      <c r="K230" s="169"/>
      <c r="L230" s="169"/>
      <c r="N230" s="185"/>
      <c r="S230" s="169"/>
      <c r="U230" s="169"/>
      <c r="AB230" s="169"/>
      <c r="AD230" s="169"/>
      <c r="AK230" s="169"/>
      <c r="AM230" s="169"/>
    </row>
    <row r="231" spans="1:39" ht="13">
      <c r="A231" s="54"/>
      <c r="B231" s="54"/>
      <c r="D231" s="54"/>
      <c r="F231" s="185"/>
      <c r="K231" s="169"/>
      <c r="L231" s="169"/>
      <c r="N231" s="185"/>
      <c r="S231" s="169"/>
      <c r="U231" s="169"/>
      <c r="AB231" s="169"/>
      <c r="AD231" s="169"/>
      <c r="AK231" s="169"/>
      <c r="AM231" s="169"/>
    </row>
    <row r="232" spans="1:39" ht="13">
      <c r="A232" s="54"/>
      <c r="B232" s="54"/>
      <c r="D232" s="54"/>
      <c r="F232" s="185"/>
      <c r="K232" s="169"/>
      <c r="L232" s="169"/>
      <c r="N232" s="185"/>
      <c r="S232" s="169"/>
      <c r="U232" s="169"/>
      <c r="AB232" s="169"/>
      <c r="AD232" s="169"/>
      <c r="AK232" s="169"/>
      <c r="AM232" s="169"/>
    </row>
    <row r="233" spans="1:39" ht="13">
      <c r="A233" s="54"/>
      <c r="B233" s="54"/>
      <c r="D233" s="54"/>
      <c r="F233" s="185"/>
      <c r="K233" s="169"/>
      <c r="L233" s="169"/>
      <c r="N233" s="185"/>
      <c r="S233" s="169"/>
      <c r="U233" s="169"/>
      <c r="AB233" s="169"/>
      <c r="AD233" s="169"/>
      <c r="AK233" s="169"/>
      <c r="AM233" s="169"/>
    </row>
    <row r="234" spans="1:39" ht="13">
      <c r="A234" s="54"/>
      <c r="B234" s="54"/>
      <c r="D234" s="54"/>
      <c r="F234" s="185"/>
      <c r="K234" s="169"/>
      <c r="L234" s="169"/>
      <c r="N234" s="185"/>
      <c r="S234" s="169"/>
      <c r="U234" s="169"/>
      <c r="AB234" s="169"/>
      <c r="AD234" s="169"/>
      <c r="AK234" s="169"/>
      <c r="AM234" s="169"/>
    </row>
    <row r="235" spans="1:39" ht="13">
      <c r="A235" s="54"/>
      <c r="B235" s="54"/>
      <c r="D235" s="54"/>
      <c r="F235" s="185"/>
      <c r="K235" s="169"/>
      <c r="L235" s="169"/>
      <c r="N235" s="185"/>
      <c r="S235" s="169"/>
      <c r="U235" s="169"/>
      <c r="AB235" s="169"/>
      <c r="AD235" s="169"/>
      <c r="AK235" s="169"/>
      <c r="AM235" s="169"/>
    </row>
    <row r="236" spans="1:39" ht="13">
      <c r="A236" s="54"/>
      <c r="B236" s="54"/>
      <c r="D236" s="54"/>
      <c r="F236" s="185"/>
      <c r="K236" s="169"/>
      <c r="L236" s="169"/>
      <c r="N236" s="185"/>
      <c r="S236" s="169"/>
      <c r="U236" s="169"/>
      <c r="AB236" s="169"/>
      <c r="AD236" s="169"/>
      <c r="AK236" s="169"/>
      <c r="AM236" s="169"/>
    </row>
    <row r="237" spans="1:39" ht="13">
      <c r="A237" s="54"/>
      <c r="B237" s="54"/>
      <c r="D237" s="54"/>
      <c r="F237" s="185"/>
      <c r="K237" s="169"/>
      <c r="L237" s="169"/>
      <c r="N237" s="185"/>
      <c r="S237" s="169"/>
      <c r="U237" s="169"/>
      <c r="AB237" s="169"/>
      <c r="AD237" s="169"/>
      <c r="AK237" s="169"/>
      <c r="AM237" s="169"/>
    </row>
    <row r="238" spans="1:39" ht="13">
      <c r="A238" s="54"/>
      <c r="B238" s="54"/>
      <c r="D238" s="54"/>
      <c r="F238" s="185"/>
      <c r="K238" s="169"/>
      <c r="L238" s="169"/>
      <c r="N238" s="185"/>
      <c r="S238" s="169"/>
      <c r="U238" s="169"/>
      <c r="AB238" s="169"/>
      <c r="AD238" s="169"/>
      <c r="AK238" s="169"/>
      <c r="AM238" s="169"/>
    </row>
    <row r="239" spans="1:39" ht="13">
      <c r="A239" s="54"/>
      <c r="B239" s="54"/>
      <c r="D239" s="54"/>
      <c r="F239" s="185"/>
      <c r="K239" s="169"/>
      <c r="L239" s="169"/>
      <c r="N239" s="185"/>
      <c r="S239" s="169"/>
      <c r="U239" s="169"/>
      <c r="AB239" s="169"/>
      <c r="AD239" s="169"/>
      <c r="AK239" s="169"/>
      <c r="AM239" s="169"/>
    </row>
    <row r="240" spans="1:39" ht="13">
      <c r="A240" s="54"/>
      <c r="B240" s="54"/>
      <c r="D240" s="54"/>
      <c r="F240" s="185"/>
      <c r="K240" s="169"/>
      <c r="L240" s="169"/>
      <c r="N240" s="185"/>
      <c r="S240" s="169"/>
      <c r="U240" s="169"/>
      <c r="AB240" s="169"/>
      <c r="AD240" s="169"/>
      <c r="AK240" s="169"/>
      <c r="AM240" s="169"/>
    </row>
    <row r="241" spans="1:39" ht="13">
      <c r="A241" s="54"/>
      <c r="B241" s="54"/>
      <c r="D241" s="54"/>
      <c r="F241" s="185"/>
      <c r="K241" s="169"/>
      <c r="L241" s="169"/>
      <c r="N241" s="185"/>
      <c r="S241" s="169"/>
      <c r="U241" s="169"/>
      <c r="AB241" s="169"/>
      <c r="AD241" s="169"/>
      <c r="AK241" s="169"/>
      <c r="AM241" s="169"/>
    </row>
    <row r="242" spans="1:39" ht="13">
      <c r="A242" s="54"/>
      <c r="B242" s="54"/>
      <c r="D242" s="54"/>
      <c r="F242" s="185"/>
      <c r="K242" s="169"/>
      <c r="L242" s="169"/>
      <c r="N242" s="185"/>
      <c r="S242" s="169"/>
      <c r="U242" s="169"/>
      <c r="AB242" s="169"/>
      <c r="AD242" s="169"/>
      <c r="AK242" s="169"/>
      <c r="AM242" s="169"/>
    </row>
    <row r="243" spans="1:39" ht="13">
      <c r="A243" s="54"/>
      <c r="B243" s="54"/>
      <c r="D243" s="54"/>
      <c r="F243" s="185"/>
      <c r="K243" s="169"/>
      <c r="L243" s="169"/>
      <c r="N243" s="185"/>
      <c r="S243" s="169"/>
      <c r="U243" s="169"/>
      <c r="AB243" s="169"/>
      <c r="AD243" s="169"/>
      <c r="AK243" s="169"/>
      <c r="AM243" s="169"/>
    </row>
    <row r="244" spans="1:39" ht="13">
      <c r="A244" s="54"/>
      <c r="B244" s="54"/>
      <c r="D244" s="54"/>
      <c r="F244" s="185"/>
      <c r="K244" s="169"/>
      <c r="L244" s="169"/>
      <c r="N244" s="185"/>
      <c r="S244" s="169"/>
      <c r="U244" s="169"/>
      <c r="AB244" s="169"/>
      <c r="AD244" s="169"/>
      <c r="AK244" s="169"/>
      <c r="AM244" s="169"/>
    </row>
    <row r="245" spans="1:39" ht="13">
      <c r="A245" s="54"/>
      <c r="B245" s="54"/>
      <c r="D245" s="54"/>
      <c r="F245" s="185"/>
      <c r="K245" s="169"/>
      <c r="L245" s="169"/>
      <c r="N245" s="185"/>
      <c r="S245" s="169"/>
      <c r="U245" s="169"/>
      <c r="AB245" s="169"/>
      <c r="AD245" s="169"/>
      <c r="AK245" s="169"/>
      <c r="AM245" s="169"/>
    </row>
    <row r="246" spans="1:39" ht="13">
      <c r="A246" s="54"/>
      <c r="B246" s="54"/>
      <c r="D246" s="54"/>
      <c r="F246" s="185"/>
      <c r="K246" s="169"/>
      <c r="L246" s="169"/>
      <c r="N246" s="185"/>
      <c r="S246" s="169"/>
      <c r="U246" s="169"/>
      <c r="AB246" s="169"/>
      <c r="AD246" s="169"/>
      <c r="AK246" s="169"/>
      <c r="AM246" s="169"/>
    </row>
    <row r="247" spans="1:39" ht="13">
      <c r="A247" s="54"/>
      <c r="B247" s="54"/>
      <c r="D247" s="54"/>
      <c r="F247" s="185"/>
      <c r="K247" s="169"/>
      <c r="L247" s="169"/>
      <c r="N247" s="185"/>
      <c r="S247" s="169"/>
      <c r="U247" s="169"/>
      <c r="AB247" s="169"/>
      <c r="AD247" s="169"/>
      <c r="AK247" s="169"/>
      <c r="AM247" s="169"/>
    </row>
    <row r="248" spans="1:39" ht="13">
      <c r="A248" s="54"/>
      <c r="B248" s="54"/>
      <c r="D248" s="54"/>
      <c r="F248" s="185"/>
      <c r="K248" s="169"/>
      <c r="L248" s="169"/>
      <c r="N248" s="185"/>
      <c r="S248" s="169"/>
      <c r="U248" s="169"/>
      <c r="AB248" s="169"/>
      <c r="AD248" s="169"/>
      <c r="AK248" s="169"/>
      <c r="AM248" s="169"/>
    </row>
    <row r="249" spans="1:39" ht="13">
      <c r="A249" s="54"/>
      <c r="B249" s="54"/>
      <c r="D249" s="54"/>
      <c r="F249" s="185"/>
      <c r="K249" s="169"/>
      <c r="L249" s="169"/>
      <c r="N249" s="185"/>
      <c r="S249" s="169"/>
      <c r="U249" s="169"/>
      <c r="AB249" s="169"/>
      <c r="AD249" s="169"/>
      <c r="AK249" s="169"/>
      <c r="AM249" s="169"/>
    </row>
    <row r="250" spans="1:39" ht="13">
      <c r="A250" s="54"/>
      <c r="B250" s="54"/>
      <c r="D250" s="54"/>
      <c r="F250" s="185"/>
      <c r="K250" s="169"/>
      <c r="L250" s="169"/>
      <c r="N250" s="185"/>
      <c r="S250" s="169"/>
      <c r="U250" s="169"/>
      <c r="AB250" s="169"/>
      <c r="AD250" s="169"/>
      <c r="AK250" s="169"/>
      <c r="AM250" s="169"/>
    </row>
    <row r="251" spans="1:39" ht="13">
      <c r="A251" s="54"/>
      <c r="B251" s="54"/>
      <c r="D251" s="54"/>
      <c r="F251" s="185"/>
      <c r="K251" s="169"/>
      <c r="L251" s="169"/>
      <c r="N251" s="185"/>
      <c r="S251" s="169"/>
      <c r="U251" s="169"/>
      <c r="AB251" s="169"/>
      <c r="AD251" s="169"/>
      <c r="AK251" s="169"/>
      <c r="AM251" s="169"/>
    </row>
    <row r="252" spans="1:39" ht="13">
      <c r="A252" s="54"/>
      <c r="B252" s="54"/>
      <c r="D252" s="54"/>
      <c r="F252" s="185"/>
      <c r="K252" s="169"/>
      <c r="L252" s="169"/>
      <c r="N252" s="185"/>
      <c r="S252" s="169"/>
      <c r="U252" s="169"/>
      <c r="AB252" s="169"/>
      <c r="AD252" s="169"/>
      <c r="AK252" s="169"/>
      <c r="AM252" s="169"/>
    </row>
    <row r="253" spans="1:39" ht="13">
      <c r="A253" s="54"/>
      <c r="B253" s="54"/>
      <c r="D253" s="54"/>
      <c r="F253" s="185"/>
      <c r="K253" s="169"/>
      <c r="L253" s="169"/>
      <c r="N253" s="185"/>
      <c r="S253" s="169"/>
      <c r="U253" s="169"/>
      <c r="AB253" s="169"/>
      <c r="AD253" s="169"/>
      <c r="AK253" s="169"/>
      <c r="AM253" s="169"/>
    </row>
    <row r="254" spans="1:39" ht="13">
      <c r="A254" s="54"/>
      <c r="B254" s="54"/>
      <c r="D254" s="54"/>
      <c r="F254" s="185"/>
      <c r="K254" s="169"/>
      <c r="L254" s="169"/>
      <c r="N254" s="185"/>
      <c r="S254" s="169"/>
      <c r="U254" s="169"/>
      <c r="AB254" s="169"/>
      <c r="AD254" s="169"/>
      <c r="AK254" s="169"/>
      <c r="AM254" s="169"/>
    </row>
    <row r="255" spans="1:39" ht="13">
      <c r="A255" s="54"/>
      <c r="B255" s="54"/>
      <c r="D255" s="54"/>
      <c r="F255" s="185"/>
      <c r="K255" s="169"/>
      <c r="L255" s="169"/>
      <c r="N255" s="185"/>
      <c r="S255" s="169"/>
      <c r="U255" s="169"/>
      <c r="AB255" s="169"/>
      <c r="AD255" s="169"/>
      <c r="AK255" s="169"/>
      <c r="AM255" s="169"/>
    </row>
    <row r="256" spans="1:39" ht="13">
      <c r="A256" s="54"/>
      <c r="B256" s="54"/>
      <c r="D256" s="54"/>
      <c r="F256" s="185"/>
      <c r="K256" s="169"/>
      <c r="L256" s="169"/>
      <c r="N256" s="185"/>
      <c r="S256" s="169"/>
      <c r="U256" s="169"/>
      <c r="AB256" s="169"/>
      <c r="AD256" s="169"/>
      <c r="AK256" s="169"/>
      <c r="AM256" s="169"/>
    </row>
    <row r="257" spans="1:39" ht="13">
      <c r="A257" s="54"/>
      <c r="B257" s="54"/>
      <c r="D257" s="54"/>
      <c r="F257" s="185"/>
      <c r="K257" s="169"/>
      <c r="L257" s="169"/>
      <c r="N257" s="185"/>
      <c r="S257" s="169"/>
      <c r="U257" s="169"/>
      <c r="AB257" s="169"/>
      <c r="AD257" s="169"/>
      <c r="AK257" s="169"/>
      <c r="AM257" s="169"/>
    </row>
    <row r="258" spans="1:39" ht="13">
      <c r="A258" s="54"/>
      <c r="B258" s="54"/>
      <c r="D258" s="54"/>
      <c r="F258" s="185"/>
      <c r="K258" s="169"/>
      <c r="L258" s="169"/>
      <c r="N258" s="185"/>
      <c r="S258" s="169"/>
      <c r="U258" s="169"/>
      <c r="AB258" s="169"/>
      <c r="AD258" s="169"/>
      <c r="AK258" s="169"/>
      <c r="AM258" s="169"/>
    </row>
    <row r="259" spans="1:39" ht="13">
      <c r="A259" s="54"/>
      <c r="B259" s="54"/>
      <c r="D259" s="54"/>
      <c r="F259" s="185"/>
      <c r="K259" s="169"/>
      <c r="L259" s="169"/>
      <c r="N259" s="185"/>
      <c r="S259" s="169"/>
      <c r="U259" s="169"/>
      <c r="AB259" s="169"/>
      <c r="AD259" s="169"/>
      <c r="AK259" s="169"/>
      <c r="AM259" s="169"/>
    </row>
    <row r="260" spans="1:39" ht="13">
      <c r="A260" s="54"/>
      <c r="B260" s="54"/>
      <c r="D260" s="54"/>
      <c r="F260" s="185"/>
      <c r="K260" s="169"/>
      <c r="L260" s="169"/>
      <c r="N260" s="185"/>
      <c r="S260" s="169"/>
      <c r="U260" s="169"/>
      <c r="AB260" s="169"/>
      <c r="AD260" s="169"/>
      <c r="AK260" s="169"/>
      <c r="AM260" s="169"/>
    </row>
    <row r="261" spans="1:39" ht="13">
      <c r="A261" s="54"/>
      <c r="B261" s="54"/>
      <c r="D261" s="54"/>
      <c r="F261" s="185"/>
      <c r="K261" s="169"/>
      <c r="L261" s="169"/>
      <c r="N261" s="185"/>
      <c r="S261" s="169"/>
      <c r="U261" s="169"/>
      <c r="AB261" s="169"/>
      <c r="AD261" s="169"/>
      <c r="AK261" s="169"/>
      <c r="AM261" s="169"/>
    </row>
    <row r="262" spans="1:39" ht="13">
      <c r="A262" s="54"/>
      <c r="B262" s="54"/>
      <c r="D262" s="54"/>
      <c r="F262" s="185"/>
      <c r="K262" s="169"/>
      <c r="L262" s="169"/>
      <c r="N262" s="185"/>
      <c r="S262" s="169"/>
      <c r="U262" s="169"/>
      <c r="AB262" s="169"/>
      <c r="AD262" s="169"/>
      <c r="AK262" s="169"/>
      <c r="AM262" s="169"/>
    </row>
    <row r="263" spans="1:39" ht="13">
      <c r="A263" s="54"/>
      <c r="B263" s="54"/>
      <c r="D263" s="54"/>
      <c r="F263" s="185"/>
      <c r="K263" s="169"/>
      <c r="L263" s="169"/>
      <c r="N263" s="185"/>
      <c r="S263" s="169"/>
      <c r="U263" s="169"/>
      <c r="AB263" s="169"/>
      <c r="AD263" s="169"/>
      <c r="AK263" s="169"/>
      <c r="AM263" s="169"/>
    </row>
    <row r="264" spans="1:39" ht="13">
      <c r="A264" s="54"/>
      <c r="B264" s="54"/>
      <c r="D264" s="54"/>
      <c r="F264" s="185"/>
      <c r="K264" s="169"/>
      <c r="L264" s="169"/>
      <c r="N264" s="185"/>
      <c r="S264" s="169"/>
      <c r="U264" s="169"/>
      <c r="AB264" s="169"/>
      <c r="AD264" s="169"/>
      <c r="AK264" s="169"/>
      <c r="AM264" s="169"/>
    </row>
    <row r="265" spans="1:39" ht="13">
      <c r="A265" s="54"/>
      <c r="B265" s="54"/>
      <c r="D265" s="54"/>
      <c r="F265" s="185"/>
      <c r="K265" s="169"/>
      <c r="L265" s="169"/>
      <c r="N265" s="185"/>
      <c r="S265" s="169"/>
      <c r="U265" s="169"/>
      <c r="AB265" s="169"/>
      <c r="AD265" s="169"/>
      <c r="AK265" s="169"/>
      <c r="AM265" s="169"/>
    </row>
    <row r="266" spans="1:39" ht="13">
      <c r="A266" s="54"/>
      <c r="B266" s="54"/>
      <c r="D266" s="54"/>
      <c r="F266" s="185"/>
      <c r="K266" s="169"/>
      <c r="L266" s="169"/>
      <c r="N266" s="185"/>
      <c r="S266" s="169"/>
      <c r="U266" s="169"/>
      <c r="AB266" s="169"/>
      <c r="AD266" s="169"/>
      <c r="AK266" s="169"/>
      <c r="AM266" s="169"/>
    </row>
    <row r="267" spans="1:39" ht="13">
      <c r="A267" s="54"/>
      <c r="B267" s="54"/>
      <c r="D267" s="54"/>
      <c r="F267" s="185"/>
      <c r="K267" s="169"/>
      <c r="L267" s="169"/>
      <c r="N267" s="185"/>
      <c r="S267" s="169"/>
      <c r="U267" s="169"/>
      <c r="AB267" s="169"/>
      <c r="AD267" s="169"/>
      <c r="AK267" s="169"/>
      <c r="AM267" s="169"/>
    </row>
    <row r="268" spans="1:39" ht="13">
      <c r="A268" s="54"/>
      <c r="B268" s="54"/>
      <c r="D268" s="54"/>
      <c r="F268" s="185"/>
      <c r="K268" s="169"/>
      <c r="L268" s="169"/>
      <c r="N268" s="185"/>
      <c r="S268" s="169"/>
      <c r="U268" s="169"/>
      <c r="AB268" s="169"/>
      <c r="AD268" s="169"/>
      <c r="AK268" s="169"/>
      <c r="AM268" s="169"/>
    </row>
    <row r="269" spans="1:39" ht="13">
      <c r="A269" s="54"/>
      <c r="B269" s="54"/>
      <c r="D269" s="54"/>
      <c r="F269" s="185"/>
      <c r="K269" s="169"/>
      <c r="L269" s="169"/>
      <c r="N269" s="185"/>
      <c r="S269" s="169"/>
      <c r="U269" s="169"/>
      <c r="AB269" s="169"/>
      <c r="AD269" s="169"/>
      <c r="AK269" s="169"/>
      <c r="AM269" s="169"/>
    </row>
    <row r="270" spans="1:39" ht="13">
      <c r="A270" s="54"/>
      <c r="B270" s="54"/>
      <c r="D270" s="54"/>
      <c r="F270" s="185"/>
      <c r="K270" s="169"/>
      <c r="L270" s="169"/>
      <c r="N270" s="185"/>
      <c r="S270" s="169"/>
      <c r="U270" s="169"/>
      <c r="AB270" s="169"/>
      <c r="AD270" s="169"/>
      <c r="AK270" s="169"/>
      <c r="AM270" s="169"/>
    </row>
    <row r="271" spans="1:39" ht="13">
      <c r="A271" s="54"/>
      <c r="B271" s="54"/>
      <c r="D271" s="54"/>
      <c r="F271" s="185"/>
      <c r="K271" s="169"/>
      <c r="L271" s="169"/>
      <c r="N271" s="185"/>
      <c r="S271" s="169"/>
      <c r="U271" s="169"/>
      <c r="AB271" s="169"/>
      <c r="AD271" s="169"/>
      <c r="AK271" s="169"/>
      <c r="AM271" s="169"/>
    </row>
    <row r="272" spans="1:39" ht="13">
      <c r="A272" s="54"/>
      <c r="B272" s="54"/>
      <c r="D272" s="54"/>
      <c r="F272" s="185"/>
      <c r="K272" s="169"/>
      <c r="L272" s="169"/>
      <c r="N272" s="185"/>
      <c r="S272" s="169"/>
      <c r="U272" s="169"/>
      <c r="AB272" s="169"/>
      <c r="AD272" s="169"/>
      <c r="AK272" s="169"/>
      <c r="AM272" s="169"/>
    </row>
    <row r="273" spans="1:39" ht="13">
      <c r="A273" s="54"/>
      <c r="B273" s="54"/>
      <c r="D273" s="54"/>
      <c r="F273" s="185"/>
      <c r="K273" s="169"/>
      <c r="L273" s="169"/>
      <c r="N273" s="185"/>
      <c r="S273" s="169"/>
      <c r="U273" s="169"/>
      <c r="AB273" s="169"/>
      <c r="AD273" s="169"/>
      <c r="AK273" s="169"/>
      <c r="AM273" s="169"/>
    </row>
    <row r="274" spans="1:39" ht="13">
      <c r="A274" s="54"/>
      <c r="B274" s="54"/>
      <c r="D274" s="54"/>
      <c r="F274" s="185"/>
      <c r="K274" s="169"/>
      <c r="L274" s="169"/>
      <c r="N274" s="185"/>
      <c r="S274" s="169"/>
      <c r="U274" s="169"/>
      <c r="AB274" s="169"/>
      <c r="AD274" s="169"/>
      <c r="AK274" s="169"/>
      <c r="AM274" s="169"/>
    </row>
    <row r="275" spans="1:39" ht="13">
      <c r="A275" s="54"/>
      <c r="B275" s="54"/>
      <c r="D275" s="54"/>
      <c r="F275" s="185"/>
      <c r="K275" s="169"/>
      <c r="L275" s="169"/>
      <c r="N275" s="185"/>
      <c r="S275" s="169"/>
      <c r="U275" s="169"/>
      <c r="AB275" s="169"/>
      <c r="AD275" s="169"/>
      <c r="AK275" s="169"/>
      <c r="AM275" s="169"/>
    </row>
    <row r="276" spans="1:39" ht="13">
      <c r="A276" s="54"/>
      <c r="B276" s="54"/>
      <c r="D276" s="54"/>
      <c r="F276" s="185"/>
      <c r="K276" s="169"/>
      <c r="L276" s="169"/>
      <c r="N276" s="185"/>
      <c r="S276" s="169"/>
      <c r="U276" s="169"/>
      <c r="AB276" s="169"/>
      <c r="AD276" s="169"/>
      <c r="AK276" s="169"/>
      <c r="AM276" s="169"/>
    </row>
    <row r="277" spans="1:39" ht="13">
      <c r="A277" s="54"/>
      <c r="B277" s="54"/>
      <c r="D277" s="54"/>
      <c r="F277" s="185"/>
      <c r="K277" s="169"/>
      <c r="L277" s="169"/>
      <c r="N277" s="185"/>
      <c r="S277" s="169"/>
      <c r="U277" s="169"/>
      <c r="AB277" s="169"/>
      <c r="AD277" s="169"/>
      <c r="AK277" s="169"/>
      <c r="AM277" s="169"/>
    </row>
    <row r="278" spans="1:39" ht="13">
      <c r="A278" s="54"/>
      <c r="B278" s="54"/>
      <c r="D278" s="54"/>
      <c r="F278" s="185"/>
      <c r="K278" s="169"/>
      <c r="L278" s="169"/>
      <c r="N278" s="185"/>
      <c r="S278" s="169"/>
      <c r="U278" s="169"/>
      <c r="AB278" s="169"/>
      <c r="AD278" s="169"/>
      <c r="AK278" s="169"/>
      <c r="AM278" s="169"/>
    </row>
    <row r="279" spans="1:39" ht="13">
      <c r="A279" s="54"/>
      <c r="B279" s="54"/>
      <c r="D279" s="54"/>
      <c r="F279" s="185"/>
      <c r="K279" s="169"/>
      <c r="L279" s="169"/>
      <c r="N279" s="185"/>
      <c r="S279" s="169"/>
      <c r="U279" s="169"/>
      <c r="AB279" s="169"/>
      <c r="AD279" s="169"/>
      <c r="AK279" s="169"/>
      <c r="AM279" s="169"/>
    </row>
    <row r="280" spans="1:39" ht="13">
      <c r="A280" s="54"/>
      <c r="B280" s="54"/>
      <c r="D280" s="54"/>
      <c r="F280" s="185"/>
      <c r="K280" s="169"/>
      <c r="L280" s="169"/>
      <c r="N280" s="185"/>
      <c r="S280" s="169"/>
      <c r="U280" s="169"/>
      <c r="AB280" s="169"/>
      <c r="AD280" s="169"/>
      <c r="AK280" s="169"/>
      <c r="AM280" s="169"/>
    </row>
    <row r="281" spans="1:39" ht="13">
      <c r="A281" s="54"/>
      <c r="B281" s="54"/>
      <c r="D281" s="54"/>
      <c r="F281" s="185"/>
      <c r="K281" s="169"/>
      <c r="L281" s="169"/>
      <c r="N281" s="185"/>
      <c r="S281" s="169"/>
      <c r="U281" s="169"/>
      <c r="AB281" s="169"/>
      <c r="AD281" s="169"/>
      <c r="AK281" s="169"/>
      <c r="AM281" s="169"/>
    </row>
    <row r="282" spans="1:39" ht="13">
      <c r="A282" s="54"/>
      <c r="B282" s="54"/>
      <c r="D282" s="54"/>
      <c r="F282" s="185"/>
      <c r="K282" s="169"/>
      <c r="L282" s="169"/>
      <c r="N282" s="185"/>
      <c r="S282" s="169"/>
      <c r="U282" s="169"/>
      <c r="AB282" s="169"/>
      <c r="AD282" s="169"/>
      <c r="AK282" s="169"/>
      <c r="AM282" s="169"/>
    </row>
    <row r="283" spans="1:39" ht="13">
      <c r="A283" s="54"/>
      <c r="B283" s="54"/>
      <c r="D283" s="54"/>
      <c r="F283" s="185"/>
      <c r="K283" s="169"/>
      <c r="L283" s="169"/>
      <c r="N283" s="185"/>
      <c r="S283" s="169"/>
      <c r="U283" s="169"/>
      <c r="AB283" s="169"/>
      <c r="AD283" s="169"/>
      <c r="AK283" s="169"/>
      <c r="AM283" s="169"/>
    </row>
    <row r="284" spans="1:39" ht="13">
      <c r="A284" s="54"/>
      <c r="B284" s="54"/>
      <c r="D284" s="54"/>
      <c r="F284" s="185"/>
      <c r="K284" s="169"/>
      <c r="L284" s="169"/>
      <c r="N284" s="185"/>
      <c r="S284" s="169"/>
      <c r="U284" s="169"/>
      <c r="AB284" s="169"/>
      <c r="AD284" s="169"/>
      <c r="AK284" s="169"/>
      <c r="AM284" s="169"/>
    </row>
    <row r="285" spans="1:39" ht="13">
      <c r="A285" s="54"/>
      <c r="B285" s="54"/>
      <c r="D285" s="54"/>
      <c r="F285" s="185"/>
      <c r="K285" s="169"/>
      <c r="L285" s="169"/>
      <c r="N285" s="185"/>
      <c r="S285" s="169"/>
      <c r="U285" s="169"/>
      <c r="AB285" s="169"/>
      <c r="AD285" s="169"/>
      <c r="AK285" s="169"/>
      <c r="AM285" s="169"/>
    </row>
    <row r="286" spans="1:39" ht="13">
      <c r="A286" s="54"/>
      <c r="B286" s="54"/>
      <c r="D286" s="54"/>
      <c r="F286" s="185"/>
      <c r="K286" s="169"/>
      <c r="L286" s="169"/>
      <c r="N286" s="185"/>
      <c r="S286" s="169"/>
      <c r="U286" s="169"/>
      <c r="AB286" s="169"/>
      <c r="AD286" s="169"/>
      <c r="AK286" s="169"/>
      <c r="AM286" s="169"/>
    </row>
    <row r="287" spans="1:39" ht="13">
      <c r="A287" s="54"/>
      <c r="B287" s="54"/>
      <c r="D287" s="54"/>
      <c r="F287" s="185"/>
      <c r="K287" s="169"/>
      <c r="L287" s="169"/>
      <c r="N287" s="185"/>
      <c r="S287" s="169"/>
      <c r="U287" s="169"/>
      <c r="AB287" s="169"/>
      <c r="AD287" s="169"/>
      <c r="AK287" s="169"/>
      <c r="AM287" s="169"/>
    </row>
    <row r="288" spans="1:39" ht="13">
      <c r="A288" s="54"/>
      <c r="B288" s="54"/>
      <c r="D288" s="54"/>
      <c r="F288" s="185"/>
      <c r="K288" s="169"/>
      <c r="L288" s="169"/>
      <c r="N288" s="185"/>
      <c r="S288" s="169"/>
      <c r="U288" s="169"/>
      <c r="AB288" s="169"/>
      <c r="AD288" s="169"/>
      <c r="AK288" s="169"/>
      <c r="AM288" s="169"/>
    </row>
    <row r="289" spans="1:39" ht="13">
      <c r="A289" s="54"/>
      <c r="B289" s="54"/>
      <c r="D289" s="54"/>
      <c r="F289" s="185"/>
      <c r="K289" s="169"/>
      <c r="L289" s="169"/>
      <c r="N289" s="185"/>
      <c r="S289" s="169"/>
      <c r="U289" s="169"/>
      <c r="AB289" s="169"/>
      <c r="AD289" s="169"/>
      <c r="AK289" s="169"/>
      <c r="AM289" s="169"/>
    </row>
    <row r="290" spans="1:39" ht="13">
      <c r="A290" s="54"/>
      <c r="B290" s="54"/>
      <c r="D290" s="54"/>
      <c r="F290" s="185"/>
      <c r="K290" s="169"/>
      <c r="L290" s="169"/>
      <c r="N290" s="185"/>
      <c r="S290" s="169"/>
      <c r="U290" s="169"/>
      <c r="AB290" s="169"/>
      <c r="AD290" s="169"/>
      <c r="AK290" s="169"/>
      <c r="AM290" s="169"/>
    </row>
    <row r="291" spans="1:39" ht="13">
      <c r="A291" s="54"/>
      <c r="B291" s="54"/>
      <c r="D291" s="54"/>
      <c r="F291" s="185"/>
      <c r="K291" s="169"/>
      <c r="L291" s="169"/>
      <c r="N291" s="185"/>
      <c r="S291" s="169"/>
      <c r="U291" s="169"/>
      <c r="AB291" s="169"/>
      <c r="AD291" s="169"/>
      <c r="AK291" s="169"/>
      <c r="AM291" s="169"/>
    </row>
    <row r="292" spans="1:39" ht="13">
      <c r="A292" s="54"/>
      <c r="B292" s="54"/>
      <c r="D292" s="54"/>
      <c r="F292" s="185"/>
      <c r="K292" s="169"/>
      <c r="L292" s="169"/>
      <c r="N292" s="185"/>
      <c r="S292" s="169"/>
      <c r="U292" s="169"/>
      <c r="AB292" s="169"/>
      <c r="AD292" s="169"/>
      <c r="AK292" s="169"/>
      <c r="AM292" s="169"/>
    </row>
    <row r="293" spans="1:39" ht="13">
      <c r="A293" s="54"/>
      <c r="B293" s="54"/>
      <c r="D293" s="54"/>
      <c r="F293" s="185"/>
      <c r="K293" s="169"/>
      <c r="L293" s="169"/>
      <c r="N293" s="185"/>
      <c r="S293" s="169"/>
      <c r="U293" s="169"/>
      <c r="AB293" s="169"/>
      <c r="AD293" s="169"/>
      <c r="AK293" s="169"/>
      <c r="AM293" s="169"/>
    </row>
    <row r="294" spans="1:39" ht="13">
      <c r="A294" s="54"/>
      <c r="B294" s="54"/>
      <c r="D294" s="54"/>
      <c r="F294" s="185"/>
      <c r="K294" s="169"/>
      <c r="L294" s="169"/>
      <c r="N294" s="185"/>
      <c r="S294" s="169"/>
      <c r="U294" s="169"/>
      <c r="AB294" s="169"/>
      <c r="AD294" s="169"/>
      <c r="AK294" s="169"/>
      <c r="AM294" s="169"/>
    </row>
    <row r="295" spans="1:39" ht="13">
      <c r="A295" s="54"/>
      <c r="B295" s="54"/>
      <c r="D295" s="54"/>
      <c r="F295" s="185"/>
      <c r="K295" s="169"/>
      <c r="L295" s="169"/>
      <c r="N295" s="185"/>
      <c r="S295" s="169"/>
      <c r="U295" s="169"/>
      <c r="AB295" s="169"/>
      <c r="AD295" s="169"/>
      <c r="AK295" s="169"/>
      <c r="AM295" s="169"/>
    </row>
    <row r="296" spans="1:39" ht="13">
      <c r="A296" s="54"/>
      <c r="B296" s="54"/>
      <c r="D296" s="54"/>
      <c r="F296" s="185"/>
      <c r="K296" s="169"/>
      <c r="L296" s="169"/>
      <c r="N296" s="185"/>
      <c r="S296" s="169"/>
      <c r="U296" s="169"/>
      <c r="AB296" s="169"/>
      <c r="AD296" s="169"/>
      <c r="AK296" s="169"/>
      <c r="AM296" s="169"/>
    </row>
    <row r="297" spans="1:39" ht="13">
      <c r="A297" s="54"/>
      <c r="B297" s="54"/>
      <c r="D297" s="54"/>
      <c r="F297" s="185"/>
      <c r="K297" s="169"/>
      <c r="L297" s="169"/>
      <c r="N297" s="185"/>
      <c r="S297" s="169"/>
      <c r="U297" s="169"/>
      <c r="AB297" s="169"/>
      <c r="AD297" s="169"/>
      <c r="AK297" s="169"/>
      <c r="AM297" s="169"/>
    </row>
    <row r="298" spans="1:39" ht="13">
      <c r="A298" s="54"/>
      <c r="B298" s="54"/>
      <c r="D298" s="54"/>
      <c r="F298" s="185"/>
      <c r="K298" s="169"/>
      <c r="L298" s="169"/>
      <c r="N298" s="185"/>
      <c r="S298" s="169"/>
      <c r="U298" s="169"/>
      <c r="AB298" s="169"/>
      <c r="AD298" s="169"/>
      <c r="AK298" s="169"/>
      <c r="AM298" s="169"/>
    </row>
    <row r="299" spans="1:39" ht="13">
      <c r="A299" s="54"/>
      <c r="B299" s="54"/>
      <c r="D299" s="54"/>
      <c r="F299" s="185"/>
      <c r="K299" s="169"/>
      <c r="L299" s="169"/>
      <c r="N299" s="185"/>
      <c r="S299" s="169"/>
      <c r="U299" s="169"/>
      <c r="AB299" s="169"/>
      <c r="AD299" s="169"/>
      <c r="AK299" s="169"/>
      <c r="AM299" s="169"/>
    </row>
    <row r="300" spans="1:39" ht="13">
      <c r="A300" s="54"/>
      <c r="B300" s="54"/>
      <c r="D300" s="54"/>
      <c r="F300" s="185"/>
      <c r="K300" s="169"/>
      <c r="L300" s="169"/>
      <c r="N300" s="185"/>
      <c r="S300" s="169"/>
      <c r="U300" s="169"/>
      <c r="AB300" s="169"/>
      <c r="AD300" s="169"/>
      <c r="AK300" s="169"/>
      <c r="AM300" s="169"/>
    </row>
    <row r="301" spans="1:39" ht="13">
      <c r="A301" s="54"/>
      <c r="B301" s="54"/>
      <c r="D301" s="54"/>
      <c r="F301" s="185"/>
      <c r="K301" s="169"/>
      <c r="L301" s="169"/>
      <c r="N301" s="185"/>
      <c r="S301" s="169"/>
      <c r="U301" s="169"/>
      <c r="AB301" s="169"/>
      <c r="AD301" s="169"/>
      <c r="AK301" s="169"/>
      <c r="AM301" s="169"/>
    </row>
    <row r="302" spans="1:39" ht="13">
      <c r="A302" s="54"/>
      <c r="B302" s="54"/>
      <c r="D302" s="54"/>
      <c r="F302" s="185"/>
      <c r="K302" s="169"/>
      <c r="L302" s="169"/>
      <c r="N302" s="185"/>
      <c r="S302" s="169"/>
      <c r="U302" s="169"/>
      <c r="AB302" s="169"/>
      <c r="AD302" s="169"/>
      <c r="AK302" s="169"/>
      <c r="AM302" s="169"/>
    </row>
    <row r="303" spans="1:39" ht="13">
      <c r="A303" s="54"/>
      <c r="B303" s="54"/>
      <c r="D303" s="54"/>
      <c r="F303" s="185"/>
      <c r="K303" s="169"/>
      <c r="L303" s="169"/>
      <c r="N303" s="185"/>
      <c r="S303" s="169"/>
      <c r="U303" s="169"/>
      <c r="AB303" s="169"/>
      <c r="AD303" s="169"/>
      <c r="AK303" s="169"/>
      <c r="AM303" s="169"/>
    </row>
    <row r="304" spans="1:39" ht="13">
      <c r="A304" s="54"/>
      <c r="B304" s="54"/>
      <c r="D304" s="54"/>
      <c r="F304" s="185"/>
      <c r="K304" s="169"/>
      <c r="L304" s="169"/>
      <c r="N304" s="185"/>
      <c r="S304" s="169"/>
      <c r="U304" s="169"/>
      <c r="AB304" s="169"/>
      <c r="AD304" s="169"/>
      <c r="AK304" s="169"/>
      <c r="AM304" s="169"/>
    </row>
    <row r="305" spans="1:39" ht="13">
      <c r="A305" s="54"/>
      <c r="B305" s="54"/>
      <c r="D305" s="54"/>
      <c r="F305" s="185"/>
      <c r="K305" s="169"/>
      <c r="L305" s="169"/>
      <c r="N305" s="185"/>
      <c r="S305" s="169"/>
      <c r="U305" s="169"/>
      <c r="AB305" s="169"/>
      <c r="AD305" s="169"/>
      <c r="AK305" s="169"/>
      <c r="AM305" s="169"/>
    </row>
    <row r="306" spans="1:39" ht="13">
      <c r="A306" s="54"/>
      <c r="B306" s="54"/>
      <c r="D306" s="54"/>
      <c r="F306" s="185"/>
      <c r="K306" s="169"/>
      <c r="L306" s="169"/>
      <c r="N306" s="185"/>
      <c r="S306" s="169"/>
      <c r="U306" s="169"/>
      <c r="AB306" s="169"/>
      <c r="AD306" s="169"/>
      <c r="AK306" s="169"/>
      <c r="AM306" s="169"/>
    </row>
    <row r="307" spans="1:39" ht="13">
      <c r="A307" s="54"/>
      <c r="B307" s="54"/>
      <c r="D307" s="54"/>
      <c r="F307" s="185"/>
      <c r="K307" s="169"/>
      <c r="L307" s="169"/>
      <c r="N307" s="185"/>
      <c r="S307" s="169"/>
      <c r="U307" s="169"/>
      <c r="AB307" s="169"/>
      <c r="AD307" s="169"/>
      <c r="AK307" s="169"/>
      <c r="AM307" s="169"/>
    </row>
    <row r="308" spans="1:39" ht="13">
      <c r="A308" s="54"/>
      <c r="B308" s="54"/>
      <c r="D308" s="54"/>
      <c r="F308" s="185"/>
      <c r="K308" s="169"/>
      <c r="L308" s="169"/>
      <c r="N308" s="185"/>
      <c r="S308" s="169"/>
      <c r="U308" s="169"/>
      <c r="AB308" s="169"/>
      <c r="AD308" s="169"/>
      <c r="AK308" s="169"/>
      <c r="AM308" s="169"/>
    </row>
    <row r="309" spans="1:39" ht="13">
      <c r="A309" s="54"/>
      <c r="B309" s="54"/>
      <c r="D309" s="54"/>
      <c r="F309" s="185"/>
      <c r="K309" s="169"/>
      <c r="L309" s="169"/>
      <c r="N309" s="185"/>
      <c r="S309" s="169"/>
      <c r="U309" s="169"/>
      <c r="AB309" s="169"/>
      <c r="AD309" s="169"/>
      <c r="AK309" s="169"/>
      <c r="AM309" s="169"/>
    </row>
    <row r="310" spans="1:39" ht="13">
      <c r="A310" s="54"/>
      <c r="B310" s="54"/>
      <c r="D310" s="54"/>
      <c r="F310" s="185"/>
      <c r="K310" s="169"/>
      <c r="L310" s="169"/>
      <c r="N310" s="185"/>
      <c r="S310" s="169"/>
      <c r="U310" s="169"/>
      <c r="AB310" s="169"/>
      <c r="AD310" s="169"/>
      <c r="AK310" s="169"/>
      <c r="AM310" s="169"/>
    </row>
    <row r="311" spans="1:39" ht="13">
      <c r="A311" s="54"/>
      <c r="B311" s="54"/>
      <c r="D311" s="54"/>
      <c r="F311" s="185"/>
      <c r="K311" s="169"/>
      <c r="L311" s="169"/>
      <c r="N311" s="185"/>
      <c r="S311" s="169"/>
      <c r="U311" s="169"/>
      <c r="AB311" s="169"/>
      <c r="AD311" s="169"/>
      <c r="AK311" s="169"/>
      <c r="AM311" s="169"/>
    </row>
    <row r="312" spans="1:39" ht="13">
      <c r="A312" s="54"/>
      <c r="B312" s="54"/>
      <c r="D312" s="54"/>
      <c r="F312" s="185"/>
      <c r="K312" s="169"/>
      <c r="L312" s="169"/>
      <c r="N312" s="185"/>
      <c r="S312" s="169"/>
      <c r="U312" s="169"/>
      <c r="AB312" s="169"/>
      <c r="AD312" s="169"/>
      <c r="AK312" s="169"/>
      <c r="AM312" s="169"/>
    </row>
    <row r="313" spans="1:39" ht="13">
      <c r="A313" s="54"/>
      <c r="B313" s="54"/>
      <c r="D313" s="54"/>
      <c r="F313" s="185"/>
      <c r="K313" s="169"/>
      <c r="L313" s="169"/>
      <c r="N313" s="185"/>
      <c r="S313" s="169"/>
      <c r="U313" s="169"/>
      <c r="AB313" s="169"/>
      <c r="AD313" s="169"/>
      <c r="AK313" s="169"/>
      <c r="AM313" s="169"/>
    </row>
    <row r="314" spans="1:39" ht="13">
      <c r="A314" s="54"/>
      <c r="B314" s="54"/>
      <c r="D314" s="54"/>
      <c r="F314" s="185"/>
      <c r="K314" s="169"/>
      <c r="L314" s="169"/>
      <c r="N314" s="185"/>
      <c r="S314" s="169"/>
      <c r="U314" s="169"/>
      <c r="AB314" s="169"/>
      <c r="AD314" s="169"/>
      <c r="AK314" s="169"/>
      <c r="AM314" s="169"/>
    </row>
    <row r="315" spans="1:39" ht="13">
      <c r="A315" s="54"/>
      <c r="B315" s="54"/>
      <c r="D315" s="54"/>
      <c r="F315" s="185"/>
      <c r="K315" s="169"/>
      <c r="L315" s="169"/>
      <c r="N315" s="185"/>
      <c r="S315" s="169"/>
      <c r="U315" s="169"/>
      <c r="AB315" s="169"/>
      <c r="AD315" s="169"/>
      <c r="AK315" s="169"/>
      <c r="AM315" s="169"/>
    </row>
    <row r="316" spans="1:39" ht="13">
      <c r="A316" s="54"/>
      <c r="B316" s="54"/>
      <c r="D316" s="54"/>
      <c r="F316" s="185"/>
      <c r="K316" s="169"/>
      <c r="L316" s="169"/>
      <c r="N316" s="185"/>
      <c r="S316" s="169"/>
      <c r="U316" s="169"/>
      <c r="AB316" s="169"/>
      <c r="AD316" s="169"/>
      <c r="AK316" s="169"/>
      <c r="AM316" s="169"/>
    </row>
    <row r="317" spans="1:39" ht="13">
      <c r="A317" s="54"/>
      <c r="B317" s="54"/>
      <c r="D317" s="54"/>
      <c r="F317" s="185"/>
      <c r="K317" s="169"/>
      <c r="L317" s="169"/>
      <c r="N317" s="185"/>
      <c r="S317" s="169"/>
      <c r="U317" s="169"/>
      <c r="AB317" s="169"/>
      <c r="AD317" s="169"/>
      <c r="AK317" s="169"/>
      <c r="AM317" s="169"/>
    </row>
    <row r="318" spans="1:39" ht="13">
      <c r="A318" s="54"/>
      <c r="B318" s="54"/>
      <c r="D318" s="54"/>
      <c r="F318" s="185"/>
      <c r="K318" s="169"/>
      <c r="L318" s="169"/>
      <c r="N318" s="185"/>
      <c r="S318" s="169"/>
      <c r="U318" s="169"/>
      <c r="AB318" s="169"/>
      <c r="AD318" s="169"/>
      <c r="AK318" s="169"/>
      <c r="AM318" s="169"/>
    </row>
    <row r="319" spans="1:39" ht="13">
      <c r="A319" s="54"/>
      <c r="B319" s="54"/>
      <c r="D319" s="54"/>
      <c r="F319" s="185"/>
      <c r="K319" s="169"/>
      <c r="L319" s="169"/>
      <c r="N319" s="185"/>
      <c r="S319" s="169"/>
      <c r="U319" s="169"/>
      <c r="AB319" s="169"/>
      <c r="AD319" s="169"/>
      <c r="AK319" s="169"/>
      <c r="AM319" s="169"/>
    </row>
    <row r="320" spans="1:39" ht="13">
      <c r="A320" s="54"/>
      <c r="B320" s="54"/>
      <c r="D320" s="54"/>
      <c r="F320" s="185"/>
      <c r="K320" s="169"/>
      <c r="L320" s="169"/>
      <c r="N320" s="185"/>
      <c r="S320" s="169"/>
      <c r="U320" s="169"/>
      <c r="AB320" s="169"/>
      <c r="AD320" s="169"/>
      <c r="AK320" s="169"/>
      <c r="AM320" s="169"/>
    </row>
    <row r="321" spans="1:39" ht="13">
      <c r="A321" s="54"/>
      <c r="B321" s="54"/>
      <c r="D321" s="54"/>
      <c r="F321" s="185"/>
      <c r="K321" s="169"/>
      <c r="L321" s="169"/>
      <c r="N321" s="185"/>
      <c r="S321" s="169"/>
      <c r="U321" s="169"/>
      <c r="AB321" s="169"/>
      <c r="AD321" s="169"/>
      <c r="AK321" s="169"/>
      <c r="AM321" s="169"/>
    </row>
    <row r="322" spans="1:39" ht="13">
      <c r="A322" s="54"/>
      <c r="B322" s="54"/>
      <c r="D322" s="54"/>
      <c r="F322" s="185"/>
      <c r="K322" s="169"/>
      <c r="L322" s="169"/>
      <c r="N322" s="185"/>
      <c r="S322" s="169"/>
      <c r="U322" s="169"/>
      <c r="AB322" s="169"/>
      <c r="AD322" s="169"/>
      <c r="AK322" s="169"/>
      <c r="AM322" s="169"/>
    </row>
    <row r="323" spans="1:39" ht="13">
      <c r="A323" s="54"/>
      <c r="B323" s="54"/>
      <c r="D323" s="54"/>
      <c r="F323" s="185"/>
      <c r="K323" s="169"/>
      <c r="L323" s="169"/>
      <c r="N323" s="185"/>
      <c r="S323" s="169"/>
      <c r="U323" s="169"/>
      <c r="AB323" s="169"/>
      <c r="AD323" s="169"/>
      <c r="AK323" s="169"/>
      <c r="AM323" s="169"/>
    </row>
    <row r="324" spans="1:39" ht="13">
      <c r="A324" s="54"/>
      <c r="B324" s="54"/>
      <c r="D324" s="54"/>
      <c r="F324" s="185"/>
      <c r="K324" s="169"/>
      <c r="L324" s="169"/>
      <c r="N324" s="185"/>
      <c r="S324" s="169"/>
      <c r="U324" s="169"/>
      <c r="AB324" s="169"/>
      <c r="AD324" s="169"/>
      <c r="AK324" s="169"/>
      <c r="AM324" s="169"/>
    </row>
    <row r="325" spans="1:39" ht="13">
      <c r="A325" s="54"/>
      <c r="B325" s="54"/>
      <c r="D325" s="54"/>
      <c r="F325" s="185"/>
      <c r="K325" s="169"/>
      <c r="L325" s="169"/>
      <c r="N325" s="185"/>
      <c r="S325" s="169"/>
      <c r="U325" s="169"/>
      <c r="AB325" s="169"/>
      <c r="AD325" s="169"/>
      <c r="AK325" s="169"/>
      <c r="AM325" s="169"/>
    </row>
    <row r="326" spans="1:39" ht="13">
      <c r="A326" s="54"/>
      <c r="B326" s="54"/>
      <c r="D326" s="54"/>
      <c r="F326" s="185"/>
      <c r="K326" s="169"/>
      <c r="L326" s="169"/>
      <c r="N326" s="185"/>
      <c r="S326" s="169"/>
      <c r="U326" s="169"/>
      <c r="AB326" s="169"/>
      <c r="AD326" s="169"/>
      <c r="AK326" s="169"/>
      <c r="AM326" s="169"/>
    </row>
    <row r="327" spans="1:39" ht="13">
      <c r="A327" s="54"/>
      <c r="B327" s="54"/>
      <c r="D327" s="54"/>
      <c r="F327" s="185"/>
      <c r="K327" s="169"/>
      <c r="L327" s="169"/>
      <c r="N327" s="185"/>
      <c r="S327" s="169"/>
      <c r="U327" s="169"/>
      <c r="AB327" s="169"/>
      <c r="AD327" s="169"/>
      <c r="AK327" s="169"/>
      <c r="AM327" s="169"/>
    </row>
    <row r="328" spans="1:39" ht="13">
      <c r="A328" s="54"/>
      <c r="B328" s="54"/>
      <c r="D328" s="54"/>
      <c r="F328" s="185"/>
      <c r="K328" s="169"/>
      <c r="L328" s="169"/>
      <c r="N328" s="185"/>
      <c r="S328" s="169"/>
      <c r="U328" s="169"/>
      <c r="AB328" s="169"/>
      <c r="AD328" s="169"/>
      <c r="AK328" s="169"/>
      <c r="AM328" s="169"/>
    </row>
    <row r="329" spans="1:39" ht="13">
      <c r="A329" s="54"/>
      <c r="B329" s="54"/>
      <c r="D329" s="54"/>
      <c r="F329" s="185"/>
      <c r="K329" s="169"/>
      <c r="L329" s="169"/>
      <c r="N329" s="185"/>
      <c r="S329" s="169"/>
      <c r="U329" s="169"/>
      <c r="AB329" s="169"/>
      <c r="AD329" s="169"/>
      <c r="AK329" s="169"/>
      <c r="AM329" s="169"/>
    </row>
    <row r="330" spans="1:39" ht="13">
      <c r="A330" s="54"/>
      <c r="B330" s="54"/>
      <c r="D330" s="54"/>
      <c r="F330" s="185"/>
      <c r="K330" s="169"/>
      <c r="L330" s="169"/>
      <c r="N330" s="185"/>
      <c r="S330" s="169"/>
      <c r="U330" s="169"/>
      <c r="AB330" s="169"/>
      <c r="AD330" s="169"/>
      <c r="AK330" s="169"/>
      <c r="AM330" s="169"/>
    </row>
    <row r="331" spans="1:39" ht="13">
      <c r="A331" s="54"/>
      <c r="B331" s="54"/>
      <c r="D331" s="54"/>
      <c r="F331" s="185"/>
      <c r="K331" s="169"/>
      <c r="L331" s="169"/>
      <c r="N331" s="185"/>
      <c r="S331" s="169"/>
      <c r="U331" s="169"/>
      <c r="AB331" s="169"/>
      <c r="AD331" s="169"/>
      <c r="AK331" s="169"/>
      <c r="AM331" s="169"/>
    </row>
    <row r="332" spans="1:39" ht="13">
      <c r="A332" s="54"/>
      <c r="B332" s="54"/>
      <c r="D332" s="54"/>
      <c r="F332" s="185"/>
      <c r="K332" s="169"/>
      <c r="L332" s="169"/>
      <c r="N332" s="185"/>
      <c r="S332" s="169"/>
      <c r="U332" s="169"/>
      <c r="AB332" s="169"/>
      <c r="AD332" s="169"/>
      <c r="AK332" s="169"/>
      <c r="AM332" s="169"/>
    </row>
    <row r="333" spans="1:39" ht="13">
      <c r="A333" s="54"/>
      <c r="B333" s="54"/>
      <c r="D333" s="54"/>
      <c r="F333" s="185"/>
      <c r="K333" s="169"/>
      <c r="L333" s="169"/>
      <c r="N333" s="185"/>
      <c r="S333" s="169"/>
      <c r="U333" s="169"/>
      <c r="AB333" s="169"/>
      <c r="AD333" s="169"/>
      <c r="AK333" s="169"/>
      <c r="AM333" s="169"/>
    </row>
    <row r="334" spans="1:39" ht="13">
      <c r="A334" s="54"/>
      <c r="B334" s="54"/>
      <c r="D334" s="54"/>
      <c r="F334" s="185"/>
      <c r="K334" s="169"/>
      <c r="L334" s="169"/>
      <c r="N334" s="185"/>
      <c r="S334" s="169"/>
      <c r="U334" s="169"/>
      <c r="AB334" s="169"/>
      <c r="AD334" s="169"/>
      <c r="AK334" s="169"/>
      <c r="AM334" s="169"/>
    </row>
    <row r="335" spans="1:39" ht="13">
      <c r="A335" s="54"/>
      <c r="B335" s="54"/>
      <c r="D335" s="54"/>
      <c r="F335" s="185"/>
      <c r="K335" s="169"/>
      <c r="L335" s="169"/>
      <c r="N335" s="185"/>
      <c r="S335" s="169"/>
      <c r="U335" s="169"/>
      <c r="AB335" s="169"/>
      <c r="AD335" s="169"/>
      <c r="AK335" s="169"/>
      <c r="AM335" s="169"/>
    </row>
    <row r="336" spans="1:39" ht="13">
      <c r="A336" s="54"/>
      <c r="B336" s="54"/>
      <c r="D336" s="54"/>
      <c r="F336" s="185"/>
      <c r="K336" s="169"/>
      <c r="L336" s="169"/>
      <c r="N336" s="185"/>
      <c r="S336" s="169"/>
      <c r="U336" s="169"/>
      <c r="AB336" s="169"/>
      <c r="AD336" s="169"/>
      <c r="AK336" s="169"/>
      <c r="AM336" s="169"/>
    </row>
    <row r="337" spans="1:39" ht="13">
      <c r="A337" s="54"/>
      <c r="B337" s="54"/>
      <c r="D337" s="54"/>
      <c r="F337" s="185"/>
      <c r="K337" s="169"/>
      <c r="L337" s="169"/>
      <c r="N337" s="185"/>
      <c r="S337" s="169"/>
      <c r="U337" s="169"/>
      <c r="AB337" s="169"/>
      <c r="AD337" s="169"/>
      <c r="AK337" s="169"/>
      <c r="AM337" s="169"/>
    </row>
    <row r="338" spans="1:39" ht="13">
      <c r="A338" s="54"/>
      <c r="B338" s="54"/>
      <c r="D338" s="54"/>
      <c r="F338" s="185"/>
      <c r="K338" s="169"/>
      <c r="L338" s="169"/>
      <c r="N338" s="185"/>
      <c r="S338" s="169"/>
      <c r="U338" s="169"/>
      <c r="AB338" s="169"/>
      <c r="AD338" s="169"/>
      <c r="AK338" s="169"/>
      <c r="AM338" s="169"/>
    </row>
    <row r="339" spans="1:39" ht="13">
      <c r="A339" s="54"/>
      <c r="B339" s="54"/>
      <c r="D339" s="54"/>
      <c r="F339" s="185"/>
      <c r="K339" s="169"/>
      <c r="L339" s="169"/>
      <c r="N339" s="185"/>
      <c r="S339" s="169"/>
      <c r="U339" s="169"/>
      <c r="AB339" s="169"/>
      <c r="AD339" s="169"/>
      <c r="AK339" s="169"/>
      <c r="AM339" s="169"/>
    </row>
    <row r="340" spans="1:39" ht="13">
      <c r="A340" s="54"/>
      <c r="B340" s="54"/>
      <c r="D340" s="54"/>
      <c r="F340" s="185"/>
      <c r="K340" s="169"/>
      <c r="L340" s="169"/>
      <c r="N340" s="185"/>
      <c r="S340" s="169"/>
      <c r="U340" s="169"/>
      <c r="AB340" s="169"/>
      <c r="AD340" s="169"/>
      <c r="AK340" s="169"/>
      <c r="AM340" s="169"/>
    </row>
    <row r="341" spans="1:39" ht="13">
      <c r="A341" s="54"/>
      <c r="B341" s="54"/>
      <c r="D341" s="54"/>
      <c r="F341" s="185"/>
      <c r="K341" s="169"/>
      <c r="L341" s="169"/>
      <c r="N341" s="185"/>
      <c r="S341" s="169"/>
      <c r="U341" s="169"/>
      <c r="AB341" s="169"/>
      <c r="AD341" s="169"/>
      <c r="AK341" s="169"/>
      <c r="AM341" s="169"/>
    </row>
    <row r="342" spans="1:39" ht="13">
      <c r="A342" s="54"/>
      <c r="B342" s="54"/>
      <c r="D342" s="54"/>
      <c r="F342" s="185"/>
      <c r="K342" s="169"/>
      <c r="L342" s="169"/>
      <c r="N342" s="185"/>
      <c r="S342" s="169"/>
      <c r="U342" s="169"/>
      <c r="AB342" s="169"/>
      <c r="AD342" s="169"/>
      <c r="AK342" s="169"/>
      <c r="AM342" s="169"/>
    </row>
    <row r="343" spans="1:39" ht="13">
      <c r="A343" s="54"/>
      <c r="B343" s="54"/>
      <c r="D343" s="54"/>
      <c r="F343" s="185"/>
      <c r="K343" s="169"/>
      <c r="L343" s="169"/>
      <c r="N343" s="185"/>
      <c r="S343" s="169"/>
      <c r="U343" s="169"/>
      <c r="AB343" s="169"/>
      <c r="AD343" s="169"/>
      <c r="AK343" s="169"/>
      <c r="AM343" s="169"/>
    </row>
    <row r="344" spans="1:39" ht="13">
      <c r="A344" s="54"/>
      <c r="B344" s="54"/>
      <c r="D344" s="54"/>
      <c r="F344" s="185"/>
      <c r="K344" s="169"/>
      <c r="L344" s="169"/>
      <c r="N344" s="185"/>
      <c r="S344" s="169"/>
      <c r="U344" s="169"/>
      <c r="AB344" s="169"/>
      <c r="AD344" s="169"/>
      <c r="AK344" s="169"/>
      <c r="AM344" s="169"/>
    </row>
    <row r="345" spans="1:39" ht="13">
      <c r="A345" s="54"/>
      <c r="B345" s="54"/>
      <c r="D345" s="54"/>
      <c r="F345" s="185"/>
      <c r="K345" s="169"/>
      <c r="L345" s="169"/>
      <c r="N345" s="185"/>
      <c r="S345" s="169"/>
      <c r="U345" s="169"/>
      <c r="AB345" s="169"/>
      <c r="AD345" s="169"/>
      <c r="AK345" s="169"/>
      <c r="AM345" s="169"/>
    </row>
    <row r="346" spans="1:39" ht="13">
      <c r="A346" s="54"/>
      <c r="B346" s="54"/>
      <c r="D346" s="54"/>
      <c r="F346" s="185"/>
      <c r="K346" s="169"/>
      <c r="L346" s="169"/>
      <c r="N346" s="185"/>
      <c r="S346" s="169"/>
      <c r="U346" s="169"/>
      <c r="AB346" s="169"/>
      <c r="AD346" s="169"/>
      <c r="AK346" s="169"/>
      <c r="AM346" s="169"/>
    </row>
    <row r="347" spans="1:39" ht="13">
      <c r="A347" s="54"/>
      <c r="B347" s="54"/>
      <c r="D347" s="54"/>
      <c r="F347" s="185"/>
      <c r="K347" s="169"/>
      <c r="L347" s="169"/>
      <c r="N347" s="185"/>
      <c r="S347" s="169"/>
      <c r="U347" s="169"/>
      <c r="AB347" s="169"/>
      <c r="AD347" s="169"/>
      <c r="AK347" s="169"/>
      <c r="AM347" s="169"/>
    </row>
    <row r="348" spans="1:39" ht="13">
      <c r="A348" s="54"/>
      <c r="B348" s="54"/>
      <c r="D348" s="54"/>
      <c r="F348" s="185"/>
      <c r="K348" s="169"/>
      <c r="L348" s="169"/>
      <c r="N348" s="185"/>
      <c r="S348" s="169"/>
      <c r="U348" s="169"/>
      <c r="AB348" s="169"/>
      <c r="AD348" s="169"/>
      <c r="AK348" s="169"/>
      <c r="AM348" s="169"/>
    </row>
    <row r="349" spans="1:39" ht="13">
      <c r="A349" s="54"/>
      <c r="B349" s="54"/>
      <c r="D349" s="54"/>
      <c r="F349" s="185"/>
      <c r="K349" s="169"/>
      <c r="L349" s="169"/>
      <c r="N349" s="185"/>
      <c r="S349" s="169"/>
      <c r="U349" s="169"/>
      <c r="AB349" s="169"/>
      <c r="AD349" s="169"/>
      <c r="AK349" s="169"/>
      <c r="AM349" s="169"/>
    </row>
    <row r="350" spans="1:39" ht="13">
      <c r="A350" s="54"/>
      <c r="B350" s="54"/>
      <c r="D350" s="54"/>
      <c r="F350" s="185"/>
      <c r="K350" s="169"/>
      <c r="L350" s="169"/>
      <c r="N350" s="185"/>
      <c r="S350" s="169"/>
      <c r="U350" s="169"/>
      <c r="AB350" s="169"/>
      <c r="AD350" s="169"/>
      <c r="AK350" s="169"/>
      <c r="AM350" s="169"/>
    </row>
    <row r="351" spans="1:39" ht="13">
      <c r="A351" s="54"/>
      <c r="B351" s="54"/>
      <c r="D351" s="54"/>
      <c r="F351" s="185"/>
      <c r="K351" s="169"/>
      <c r="L351" s="169"/>
      <c r="N351" s="185"/>
      <c r="S351" s="169"/>
      <c r="U351" s="169"/>
      <c r="AB351" s="169"/>
      <c r="AD351" s="169"/>
      <c r="AK351" s="169"/>
      <c r="AM351" s="169"/>
    </row>
    <row r="352" spans="1:39" ht="13">
      <c r="A352" s="54"/>
      <c r="B352" s="54"/>
      <c r="D352" s="54"/>
      <c r="F352" s="185"/>
      <c r="K352" s="169"/>
      <c r="L352" s="169"/>
      <c r="N352" s="185"/>
      <c r="S352" s="169"/>
      <c r="U352" s="169"/>
      <c r="AB352" s="169"/>
      <c r="AD352" s="169"/>
      <c r="AK352" s="169"/>
      <c r="AM352" s="169"/>
    </row>
    <row r="353" spans="1:39" ht="13">
      <c r="A353" s="54"/>
      <c r="B353" s="54"/>
      <c r="D353" s="54"/>
      <c r="F353" s="185"/>
      <c r="K353" s="169"/>
      <c r="L353" s="169"/>
      <c r="N353" s="185"/>
      <c r="S353" s="169"/>
      <c r="U353" s="169"/>
      <c r="AB353" s="169"/>
      <c r="AD353" s="169"/>
      <c r="AK353" s="169"/>
      <c r="AM353" s="169"/>
    </row>
    <row r="354" spans="1:39" ht="13">
      <c r="A354" s="54"/>
      <c r="B354" s="54"/>
      <c r="D354" s="54"/>
      <c r="F354" s="185"/>
      <c r="K354" s="169"/>
      <c r="L354" s="169"/>
      <c r="N354" s="185"/>
      <c r="S354" s="169"/>
      <c r="U354" s="169"/>
      <c r="AB354" s="169"/>
      <c r="AD354" s="169"/>
      <c r="AK354" s="169"/>
      <c r="AM354" s="169"/>
    </row>
    <row r="355" spans="1:39" ht="13">
      <c r="A355" s="54"/>
      <c r="B355" s="54"/>
      <c r="D355" s="54"/>
      <c r="F355" s="185"/>
      <c r="K355" s="169"/>
      <c r="L355" s="169"/>
      <c r="N355" s="185"/>
      <c r="S355" s="169"/>
      <c r="U355" s="169"/>
      <c r="AB355" s="169"/>
      <c r="AD355" s="169"/>
      <c r="AK355" s="169"/>
      <c r="AM355" s="169"/>
    </row>
    <row r="356" spans="1:39" ht="13">
      <c r="A356" s="54"/>
      <c r="B356" s="54"/>
      <c r="D356" s="54"/>
      <c r="F356" s="185"/>
      <c r="K356" s="169"/>
      <c r="L356" s="169"/>
      <c r="N356" s="185"/>
      <c r="S356" s="169"/>
      <c r="U356" s="169"/>
      <c r="AB356" s="169"/>
      <c r="AD356" s="169"/>
      <c r="AK356" s="169"/>
      <c r="AM356" s="169"/>
    </row>
    <row r="357" spans="1:39" ht="13">
      <c r="A357" s="54"/>
      <c r="B357" s="54"/>
      <c r="D357" s="54"/>
      <c r="F357" s="185"/>
      <c r="K357" s="169"/>
      <c r="L357" s="169"/>
      <c r="N357" s="185"/>
      <c r="S357" s="169"/>
      <c r="U357" s="169"/>
      <c r="AB357" s="169"/>
      <c r="AD357" s="169"/>
      <c r="AK357" s="169"/>
      <c r="AM357" s="169"/>
    </row>
    <row r="358" spans="1:39" ht="13">
      <c r="A358" s="54"/>
      <c r="B358" s="54"/>
      <c r="D358" s="54"/>
      <c r="F358" s="185"/>
      <c r="K358" s="169"/>
      <c r="L358" s="169"/>
      <c r="N358" s="185"/>
      <c r="S358" s="169"/>
      <c r="U358" s="169"/>
      <c r="AB358" s="169"/>
      <c r="AD358" s="169"/>
      <c r="AK358" s="169"/>
      <c r="AM358" s="169"/>
    </row>
    <row r="359" spans="1:39" ht="13">
      <c r="A359" s="54"/>
      <c r="B359" s="54"/>
      <c r="D359" s="54"/>
      <c r="F359" s="185"/>
      <c r="K359" s="169"/>
      <c r="L359" s="169"/>
      <c r="N359" s="185"/>
      <c r="S359" s="169"/>
      <c r="U359" s="169"/>
      <c r="AB359" s="169"/>
      <c r="AD359" s="169"/>
      <c r="AK359" s="169"/>
      <c r="AM359" s="169"/>
    </row>
    <row r="360" spans="1:39" ht="13">
      <c r="A360" s="54"/>
      <c r="B360" s="54"/>
      <c r="D360" s="54"/>
      <c r="F360" s="185"/>
      <c r="K360" s="169"/>
      <c r="L360" s="169"/>
      <c r="N360" s="185"/>
      <c r="S360" s="169"/>
      <c r="U360" s="169"/>
      <c r="AB360" s="169"/>
      <c r="AD360" s="169"/>
      <c r="AK360" s="169"/>
      <c r="AM360" s="169"/>
    </row>
    <row r="361" spans="1:39" ht="13">
      <c r="A361" s="54"/>
      <c r="B361" s="54"/>
      <c r="D361" s="54"/>
      <c r="F361" s="185"/>
      <c r="K361" s="169"/>
      <c r="L361" s="169"/>
      <c r="N361" s="185"/>
      <c r="S361" s="169"/>
      <c r="U361" s="169"/>
      <c r="AB361" s="169"/>
      <c r="AD361" s="169"/>
      <c r="AK361" s="169"/>
      <c r="AM361" s="169"/>
    </row>
    <row r="362" spans="1:39" ht="13">
      <c r="A362" s="54"/>
      <c r="B362" s="54"/>
      <c r="D362" s="54"/>
      <c r="F362" s="185"/>
      <c r="K362" s="169"/>
      <c r="L362" s="169"/>
      <c r="N362" s="185"/>
      <c r="S362" s="169"/>
      <c r="U362" s="169"/>
      <c r="AB362" s="169"/>
      <c r="AD362" s="169"/>
      <c r="AK362" s="169"/>
      <c r="AM362" s="169"/>
    </row>
    <row r="363" spans="1:39" ht="13">
      <c r="A363" s="54"/>
      <c r="B363" s="54"/>
      <c r="D363" s="54"/>
      <c r="F363" s="185"/>
      <c r="K363" s="169"/>
      <c r="L363" s="169"/>
      <c r="N363" s="185"/>
      <c r="S363" s="169"/>
      <c r="U363" s="169"/>
      <c r="AB363" s="169"/>
      <c r="AD363" s="169"/>
      <c r="AK363" s="169"/>
      <c r="AM363" s="169"/>
    </row>
    <row r="364" spans="1:39" ht="13">
      <c r="A364" s="54"/>
      <c r="B364" s="54"/>
      <c r="D364" s="54"/>
      <c r="F364" s="185"/>
      <c r="K364" s="169"/>
      <c r="L364" s="169"/>
      <c r="N364" s="185"/>
      <c r="S364" s="169"/>
      <c r="U364" s="169"/>
      <c r="AB364" s="169"/>
      <c r="AD364" s="169"/>
      <c r="AK364" s="169"/>
      <c r="AM364" s="169"/>
    </row>
    <row r="365" spans="1:39" ht="13">
      <c r="A365" s="54"/>
      <c r="B365" s="54"/>
      <c r="D365" s="54"/>
      <c r="F365" s="185"/>
      <c r="K365" s="169"/>
      <c r="L365" s="169"/>
      <c r="N365" s="185"/>
      <c r="S365" s="169"/>
      <c r="U365" s="169"/>
      <c r="AB365" s="169"/>
      <c r="AD365" s="169"/>
      <c r="AK365" s="169"/>
      <c r="AM365" s="169"/>
    </row>
    <row r="366" spans="1:39" ht="13">
      <c r="A366" s="54"/>
      <c r="B366" s="54"/>
      <c r="D366" s="54"/>
      <c r="F366" s="185"/>
      <c r="K366" s="169"/>
      <c r="L366" s="169"/>
      <c r="N366" s="185"/>
      <c r="S366" s="169"/>
      <c r="U366" s="169"/>
      <c r="AB366" s="169"/>
      <c r="AD366" s="169"/>
      <c r="AK366" s="169"/>
      <c r="AM366" s="169"/>
    </row>
    <row r="367" spans="1:39" ht="13">
      <c r="A367" s="54"/>
      <c r="B367" s="54"/>
      <c r="D367" s="54"/>
      <c r="F367" s="185"/>
      <c r="K367" s="169"/>
      <c r="L367" s="169"/>
      <c r="N367" s="185"/>
      <c r="S367" s="169"/>
      <c r="U367" s="169"/>
      <c r="AB367" s="169"/>
      <c r="AD367" s="169"/>
      <c r="AK367" s="169"/>
      <c r="AM367" s="169"/>
    </row>
    <row r="368" spans="1:39" ht="13">
      <c r="A368" s="54"/>
      <c r="B368" s="54"/>
      <c r="D368" s="54"/>
      <c r="F368" s="185"/>
      <c r="K368" s="169"/>
      <c r="L368" s="169"/>
      <c r="N368" s="185"/>
      <c r="S368" s="169"/>
      <c r="U368" s="169"/>
      <c r="AB368" s="169"/>
      <c r="AD368" s="169"/>
      <c r="AK368" s="169"/>
      <c r="AM368" s="169"/>
    </row>
    <row r="369" spans="1:39" ht="13">
      <c r="A369" s="54"/>
      <c r="B369" s="54"/>
      <c r="D369" s="54"/>
      <c r="F369" s="185"/>
      <c r="K369" s="169"/>
      <c r="L369" s="169"/>
      <c r="N369" s="185"/>
      <c r="S369" s="169"/>
      <c r="U369" s="169"/>
      <c r="AB369" s="169"/>
      <c r="AD369" s="169"/>
      <c r="AK369" s="169"/>
      <c r="AM369" s="169"/>
    </row>
    <row r="370" spans="1:39" ht="13">
      <c r="A370" s="54"/>
      <c r="B370" s="54"/>
      <c r="D370" s="54"/>
      <c r="F370" s="185"/>
      <c r="K370" s="169"/>
      <c r="L370" s="169"/>
      <c r="N370" s="185"/>
      <c r="S370" s="169"/>
      <c r="U370" s="169"/>
      <c r="AB370" s="169"/>
      <c r="AD370" s="169"/>
      <c r="AK370" s="169"/>
      <c r="AM370" s="169"/>
    </row>
    <row r="371" spans="1:39" ht="13">
      <c r="A371" s="54"/>
      <c r="B371" s="54"/>
      <c r="D371" s="54"/>
      <c r="F371" s="185"/>
      <c r="K371" s="169"/>
      <c r="L371" s="169"/>
      <c r="N371" s="185"/>
      <c r="S371" s="169"/>
      <c r="U371" s="169"/>
      <c r="AB371" s="169"/>
      <c r="AD371" s="169"/>
      <c r="AK371" s="169"/>
      <c r="AM371" s="169"/>
    </row>
    <row r="372" spans="1:39" ht="13">
      <c r="A372" s="54"/>
      <c r="B372" s="54"/>
      <c r="D372" s="54"/>
      <c r="F372" s="185"/>
      <c r="K372" s="169"/>
      <c r="L372" s="169"/>
      <c r="N372" s="185"/>
      <c r="S372" s="169"/>
      <c r="U372" s="169"/>
      <c r="AB372" s="169"/>
      <c r="AD372" s="169"/>
      <c r="AK372" s="169"/>
      <c r="AM372" s="169"/>
    </row>
    <row r="373" spans="1:39" ht="13">
      <c r="A373" s="54"/>
      <c r="B373" s="54"/>
      <c r="D373" s="54"/>
      <c r="F373" s="185"/>
      <c r="K373" s="169"/>
      <c r="L373" s="169"/>
      <c r="N373" s="185"/>
      <c r="S373" s="169"/>
      <c r="U373" s="169"/>
      <c r="AB373" s="169"/>
      <c r="AD373" s="169"/>
      <c r="AK373" s="169"/>
      <c r="AM373" s="169"/>
    </row>
    <row r="374" spans="1:39" ht="13">
      <c r="A374" s="54"/>
      <c r="B374" s="54"/>
      <c r="D374" s="54"/>
      <c r="F374" s="185"/>
      <c r="K374" s="169"/>
      <c r="L374" s="169"/>
      <c r="N374" s="185"/>
      <c r="S374" s="169"/>
      <c r="U374" s="169"/>
      <c r="AB374" s="169"/>
      <c r="AD374" s="169"/>
      <c r="AK374" s="169"/>
      <c r="AM374" s="169"/>
    </row>
    <row r="375" spans="1:39" ht="13">
      <c r="A375" s="54"/>
      <c r="B375" s="54"/>
      <c r="D375" s="54"/>
      <c r="F375" s="185"/>
      <c r="K375" s="169"/>
      <c r="L375" s="169"/>
      <c r="N375" s="185"/>
      <c r="S375" s="169"/>
      <c r="U375" s="169"/>
      <c r="AB375" s="169"/>
      <c r="AD375" s="169"/>
      <c r="AK375" s="169"/>
      <c r="AM375" s="169"/>
    </row>
    <row r="376" spans="1:39" ht="13">
      <c r="A376" s="54"/>
      <c r="B376" s="54"/>
      <c r="D376" s="54"/>
      <c r="F376" s="185"/>
      <c r="K376" s="169"/>
      <c r="L376" s="169"/>
      <c r="N376" s="185"/>
      <c r="S376" s="169"/>
      <c r="U376" s="169"/>
      <c r="AB376" s="169"/>
      <c r="AD376" s="169"/>
      <c r="AK376" s="169"/>
      <c r="AM376" s="169"/>
    </row>
    <row r="377" spans="1:39" ht="13">
      <c r="A377" s="54"/>
      <c r="B377" s="54"/>
      <c r="D377" s="54"/>
      <c r="F377" s="185"/>
      <c r="K377" s="169"/>
      <c r="L377" s="169"/>
      <c r="N377" s="185"/>
      <c r="S377" s="169"/>
      <c r="U377" s="169"/>
      <c r="AB377" s="169"/>
      <c r="AD377" s="169"/>
      <c r="AK377" s="169"/>
      <c r="AM377" s="169"/>
    </row>
    <row r="378" spans="1:39" ht="13">
      <c r="A378" s="54"/>
      <c r="B378" s="54"/>
      <c r="D378" s="54"/>
      <c r="F378" s="185"/>
      <c r="K378" s="169"/>
      <c r="L378" s="169"/>
      <c r="N378" s="185"/>
      <c r="S378" s="169"/>
      <c r="U378" s="169"/>
      <c r="AB378" s="169"/>
      <c r="AD378" s="169"/>
      <c r="AK378" s="169"/>
      <c r="AM378" s="169"/>
    </row>
    <row r="379" spans="1:39" ht="13">
      <c r="A379" s="54"/>
      <c r="B379" s="54"/>
      <c r="D379" s="54"/>
      <c r="F379" s="185"/>
      <c r="K379" s="169"/>
      <c r="L379" s="169"/>
      <c r="N379" s="185"/>
      <c r="S379" s="169"/>
      <c r="U379" s="169"/>
      <c r="AB379" s="169"/>
      <c r="AD379" s="169"/>
      <c r="AK379" s="169"/>
      <c r="AM379" s="169"/>
    </row>
    <row r="380" spans="1:39" ht="13">
      <c r="A380" s="54"/>
      <c r="B380" s="54"/>
      <c r="D380" s="54"/>
      <c r="F380" s="185"/>
      <c r="K380" s="169"/>
      <c r="L380" s="169"/>
      <c r="N380" s="185"/>
      <c r="S380" s="169"/>
      <c r="U380" s="169"/>
      <c r="AB380" s="169"/>
      <c r="AD380" s="169"/>
      <c r="AK380" s="169"/>
      <c r="AM380" s="169"/>
    </row>
    <row r="381" spans="1:39" ht="13">
      <c r="A381" s="54"/>
      <c r="B381" s="54"/>
      <c r="D381" s="54"/>
      <c r="F381" s="185"/>
      <c r="K381" s="169"/>
      <c r="L381" s="169"/>
      <c r="N381" s="185"/>
      <c r="S381" s="169"/>
      <c r="U381" s="169"/>
      <c r="AB381" s="169"/>
      <c r="AD381" s="169"/>
      <c r="AK381" s="169"/>
      <c r="AM381" s="169"/>
    </row>
    <row r="382" spans="1:39" ht="13">
      <c r="A382" s="54"/>
      <c r="B382" s="54"/>
      <c r="D382" s="54"/>
      <c r="F382" s="185"/>
      <c r="K382" s="169"/>
      <c r="L382" s="169"/>
      <c r="N382" s="185"/>
      <c r="S382" s="169"/>
      <c r="U382" s="169"/>
      <c r="AB382" s="169"/>
      <c r="AD382" s="169"/>
      <c r="AK382" s="169"/>
      <c r="AM382" s="169"/>
    </row>
    <row r="383" spans="1:39" ht="13">
      <c r="A383" s="54"/>
      <c r="B383" s="54"/>
      <c r="D383" s="54"/>
      <c r="F383" s="185"/>
      <c r="K383" s="169"/>
      <c r="L383" s="169"/>
      <c r="N383" s="185"/>
      <c r="S383" s="169"/>
      <c r="U383" s="169"/>
      <c r="AB383" s="169"/>
      <c r="AD383" s="169"/>
      <c r="AK383" s="169"/>
      <c r="AM383" s="169"/>
    </row>
    <row r="384" spans="1:39" ht="13">
      <c r="A384" s="54"/>
      <c r="B384" s="54"/>
      <c r="D384" s="54"/>
      <c r="F384" s="185"/>
      <c r="K384" s="169"/>
      <c r="L384" s="169"/>
      <c r="N384" s="185"/>
      <c r="S384" s="169"/>
      <c r="U384" s="169"/>
      <c r="AB384" s="169"/>
      <c r="AD384" s="169"/>
      <c r="AK384" s="169"/>
      <c r="AM384" s="169"/>
    </row>
    <row r="385" spans="1:39" ht="13">
      <c r="A385" s="54"/>
      <c r="B385" s="54"/>
      <c r="D385" s="54"/>
      <c r="F385" s="185"/>
      <c r="K385" s="169"/>
      <c r="L385" s="169"/>
      <c r="N385" s="185"/>
      <c r="S385" s="169"/>
      <c r="U385" s="169"/>
      <c r="AB385" s="169"/>
      <c r="AD385" s="169"/>
      <c r="AK385" s="169"/>
      <c r="AM385" s="169"/>
    </row>
    <row r="386" spans="1:39" ht="13">
      <c r="A386" s="54"/>
      <c r="B386" s="54"/>
      <c r="D386" s="54"/>
      <c r="F386" s="185"/>
      <c r="K386" s="169"/>
      <c r="L386" s="169"/>
      <c r="N386" s="185"/>
      <c r="S386" s="169"/>
      <c r="U386" s="169"/>
      <c r="AB386" s="169"/>
      <c r="AD386" s="169"/>
      <c r="AK386" s="169"/>
      <c r="AM386" s="169"/>
    </row>
    <row r="387" spans="1:39" ht="13">
      <c r="A387" s="54"/>
      <c r="B387" s="54"/>
      <c r="D387" s="54"/>
      <c r="F387" s="185"/>
      <c r="K387" s="169"/>
      <c r="L387" s="169"/>
      <c r="N387" s="185"/>
      <c r="S387" s="169"/>
      <c r="U387" s="169"/>
      <c r="AB387" s="169"/>
      <c r="AD387" s="169"/>
      <c r="AK387" s="169"/>
      <c r="AM387" s="169"/>
    </row>
    <row r="388" spans="1:39" ht="13">
      <c r="A388" s="54"/>
      <c r="B388" s="54"/>
      <c r="D388" s="54"/>
      <c r="F388" s="185"/>
      <c r="K388" s="169"/>
      <c r="L388" s="169"/>
      <c r="N388" s="185"/>
      <c r="S388" s="169"/>
      <c r="U388" s="169"/>
      <c r="AB388" s="169"/>
      <c r="AD388" s="169"/>
      <c r="AK388" s="169"/>
      <c r="AM388" s="169"/>
    </row>
    <row r="389" spans="1:39" ht="13">
      <c r="A389" s="54"/>
      <c r="B389" s="54"/>
      <c r="D389" s="54"/>
      <c r="F389" s="185"/>
      <c r="K389" s="169"/>
      <c r="L389" s="169"/>
      <c r="N389" s="185"/>
      <c r="S389" s="169"/>
      <c r="U389" s="169"/>
      <c r="AB389" s="169"/>
      <c r="AD389" s="169"/>
      <c r="AK389" s="169"/>
      <c r="AM389" s="169"/>
    </row>
    <row r="390" spans="1:39" ht="13">
      <c r="A390" s="54"/>
      <c r="B390" s="54"/>
      <c r="D390" s="54"/>
      <c r="F390" s="185"/>
      <c r="K390" s="169"/>
      <c r="L390" s="169"/>
      <c r="N390" s="185"/>
      <c r="S390" s="169"/>
      <c r="U390" s="169"/>
      <c r="AB390" s="169"/>
      <c r="AD390" s="169"/>
      <c r="AK390" s="169"/>
      <c r="AM390" s="169"/>
    </row>
    <row r="391" spans="1:39" ht="13">
      <c r="A391" s="54"/>
      <c r="B391" s="54"/>
      <c r="D391" s="54"/>
      <c r="F391" s="185"/>
      <c r="K391" s="169"/>
      <c r="L391" s="169"/>
      <c r="N391" s="185"/>
      <c r="S391" s="169"/>
      <c r="U391" s="169"/>
      <c r="AB391" s="169"/>
      <c r="AD391" s="169"/>
      <c r="AK391" s="169"/>
      <c r="AM391" s="169"/>
    </row>
    <row r="392" spans="1:39" ht="13">
      <c r="A392" s="54"/>
      <c r="B392" s="54"/>
      <c r="D392" s="54"/>
      <c r="F392" s="185"/>
      <c r="K392" s="169"/>
      <c r="L392" s="169"/>
      <c r="N392" s="185"/>
      <c r="S392" s="169"/>
      <c r="U392" s="169"/>
      <c r="AB392" s="169"/>
      <c r="AD392" s="169"/>
      <c r="AK392" s="169"/>
      <c r="AM392" s="169"/>
    </row>
    <row r="393" spans="1:39" ht="13">
      <c r="A393" s="54"/>
      <c r="B393" s="54"/>
      <c r="D393" s="54"/>
      <c r="F393" s="185"/>
      <c r="K393" s="169"/>
      <c r="L393" s="169"/>
      <c r="N393" s="185"/>
      <c r="S393" s="169"/>
      <c r="U393" s="169"/>
      <c r="AB393" s="169"/>
      <c r="AD393" s="169"/>
      <c r="AK393" s="169"/>
      <c r="AM393" s="169"/>
    </row>
    <row r="394" spans="1:39" ht="13">
      <c r="A394" s="54"/>
      <c r="B394" s="54"/>
      <c r="D394" s="54"/>
      <c r="F394" s="185"/>
      <c r="K394" s="169"/>
      <c r="L394" s="169"/>
      <c r="N394" s="185"/>
      <c r="S394" s="169"/>
      <c r="U394" s="169"/>
      <c r="AB394" s="169"/>
      <c r="AD394" s="169"/>
      <c r="AK394" s="169"/>
      <c r="AM394" s="169"/>
    </row>
    <row r="395" spans="1:39" ht="13">
      <c r="A395" s="54"/>
      <c r="B395" s="54"/>
      <c r="D395" s="54"/>
      <c r="F395" s="185"/>
      <c r="K395" s="169"/>
      <c r="L395" s="169"/>
      <c r="N395" s="185"/>
      <c r="S395" s="169"/>
      <c r="U395" s="169"/>
      <c r="AB395" s="169"/>
      <c r="AD395" s="169"/>
      <c r="AK395" s="169"/>
      <c r="AM395" s="169"/>
    </row>
    <row r="396" spans="1:39" ht="13">
      <c r="A396" s="54"/>
      <c r="B396" s="54"/>
      <c r="D396" s="54"/>
      <c r="F396" s="185"/>
      <c r="K396" s="169"/>
      <c r="L396" s="169"/>
      <c r="N396" s="185"/>
      <c r="S396" s="169"/>
      <c r="U396" s="169"/>
      <c r="AB396" s="169"/>
      <c r="AD396" s="169"/>
      <c r="AK396" s="169"/>
      <c r="AM396" s="169"/>
    </row>
    <row r="397" spans="1:39" ht="13">
      <c r="A397" s="54"/>
      <c r="B397" s="54"/>
      <c r="D397" s="54"/>
      <c r="F397" s="185"/>
      <c r="K397" s="169"/>
      <c r="L397" s="169"/>
      <c r="N397" s="185"/>
      <c r="S397" s="169"/>
      <c r="U397" s="169"/>
      <c r="AB397" s="169"/>
      <c r="AD397" s="169"/>
      <c r="AK397" s="169"/>
      <c r="AM397" s="169"/>
    </row>
    <row r="398" spans="1:39" ht="13">
      <c r="A398" s="54"/>
      <c r="B398" s="54"/>
      <c r="D398" s="54"/>
      <c r="F398" s="185"/>
      <c r="K398" s="169"/>
      <c r="L398" s="169"/>
      <c r="N398" s="185"/>
      <c r="S398" s="169"/>
      <c r="U398" s="169"/>
      <c r="AB398" s="169"/>
      <c r="AD398" s="169"/>
      <c r="AK398" s="169"/>
      <c r="AM398" s="169"/>
    </row>
    <row r="399" spans="1:39" ht="13">
      <c r="A399" s="54"/>
      <c r="B399" s="54"/>
      <c r="D399" s="54"/>
      <c r="F399" s="185"/>
      <c r="K399" s="169"/>
      <c r="L399" s="169"/>
      <c r="N399" s="185"/>
      <c r="S399" s="169"/>
      <c r="U399" s="169"/>
      <c r="AB399" s="169"/>
      <c r="AD399" s="169"/>
      <c r="AK399" s="169"/>
      <c r="AM399" s="169"/>
    </row>
    <row r="400" spans="1:39" ht="13">
      <c r="A400" s="54"/>
      <c r="B400" s="54"/>
      <c r="D400" s="54"/>
      <c r="F400" s="185"/>
      <c r="K400" s="169"/>
      <c r="L400" s="169"/>
      <c r="N400" s="185"/>
      <c r="S400" s="169"/>
      <c r="U400" s="169"/>
      <c r="AB400" s="169"/>
      <c r="AD400" s="169"/>
      <c r="AK400" s="169"/>
      <c r="AM400" s="169"/>
    </row>
    <row r="401" spans="1:39" ht="13">
      <c r="A401" s="54"/>
      <c r="B401" s="54"/>
      <c r="D401" s="54"/>
      <c r="F401" s="185"/>
      <c r="K401" s="169"/>
      <c r="L401" s="169"/>
      <c r="N401" s="185"/>
      <c r="S401" s="169"/>
      <c r="U401" s="169"/>
      <c r="AB401" s="169"/>
      <c r="AD401" s="169"/>
      <c r="AK401" s="169"/>
      <c r="AM401" s="169"/>
    </row>
    <row r="402" spans="1:39" ht="13">
      <c r="A402" s="54"/>
      <c r="B402" s="54"/>
      <c r="D402" s="54"/>
      <c r="F402" s="185"/>
      <c r="K402" s="169"/>
      <c r="L402" s="169"/>
      <c r="N402" s="185"/>
      <c r="S402" s="169"/>
      <c r="U402" s="169"/>
      <c r="AB402" s="169"/>
      <c r="AD402" s="169"/>
      <c r="AK402" s="169"/>
      <c r="AM402" s="169"/>
    </row>
    <row r="403" spans="1:39" ht="13">
      <c r="A403" s="54"/>
      <c r="B403" s="54"/>
      <c r="D403" s="54"/>
      <c r="F403" s="185"/>
      <c r="K403" s="169"/>
      <c r="L403" s="169"/>
      <c r="N403" s="185"/>
      <c r="S403" s="169"/>
      <c r="U403" s="169"/>
      <c r="AB403" s="169"/>
      <c r="AD403" s="169"/>
      <c r="AK403" s="169"/>
      <c r="AM403" s="169"/>
    </row>
    <row r="404" spans="1:39" ht="13">
      <c r="A404" s="54"/>
      <c r="B404" s="54"/>
      <c r="D404" s="54"/>
      <c r="F404" s="185"/>
      <c r="K404" s="169"/>
      <c r="L404" s="169"/>
      <c r="N404" s="185"/>
      <c r="S404" s="169"/>
      <c r="U404" s="169"/>
      <c r="AB404" s="169"/>
      <c r="AD404" s="169"/>
      <c r="AK404" s="169"/>
      <c r="AM404" s="169"/>
    </row>
    <row r="405" spans="1:39" ht="13">
      <c r="A405" s="54"/>
      <c r="B405" s="54"/>
      <c r="D405" s="54"/>
      <c r="F405" s="185"/>
      <c r="K405" s="169"/>
      <c r="L405" s="169"/>
      <c r="N405" s="185"/>
      <c r="S405" s="169"/>
      <c r="U405" s="169"/>
      <c r="AB405" s="169"/>
      <c r="AD405" s="169"/>
      <c r="AK405" s="169"/>
      <c r="AM405" s="169"/>
    </row>
    <row r="406" spans="1:39" ht="13">
      <c r="A406" s="54"/>
      <c r="B406" s="54"/>
      <c r="D406" s="54"/>
      <c r="F406" s="185"/>
      <c r="K406" s="169"/>
      <c r="L406" s="169"/>
      <c r="N406" s="185"/>
      <c r="S406" s="169"/>
      <c r="U406" s="169"/>
      <c r="AB406" s="169"/>
      <c r="AD406" s="169"/>
      <c r="AK406" s="169"/>
      <c r="AM406" s="169"/>
    </row>
    <row r="407" spans="1:39" ht="13">
      <c r="A407" s="54"/>
      <c r="B407" s="54"/>
      <c r="D407" s="54"/>
      <c r="F407" s="185"/>
      <c r="K407" s="169"/>
      <c r="L407" s="169"/>
      <c r="N407" s="185"/>
      <c r="S407" s="169"/>
      <c r="U407" s="169"/>
      <c r="AB407" s="169"/>
      <c r="AD407" s="169"/>
      <c r="AK407" s="169"/>
      <c r="AM407" s="169"/>
    </row>
    <row r="408" spans="1:39" ht="13">
      <c r="A408" s="54"/>
      <c r="B408" s="54"/>
      <c r="D408" s="54"/>
      <c r="F408" s="185"/>
      <c r="K408" s="169"/>
      <c r="L408" s="169"/>
      <c r="N408" s="185"/>
      <c r="S408" s="169"/>
      <c r="U408" s="169"/>
      <c r="AB408" s="169"/>
      <c r="AD408" s="169"/>
      <c r="AK408" s="169"/>
      <c r="AM408" s="169"/>
    </row>
    <row r="409" spans="1:39" ht="13">
      <c r="A409" s="54"/>
      <c r="B409" s="54"/>
      <c r="D409" s="54"/>
      <c r="F409" s="185"/>
      <c r="K409" s="169"/>
      <c r="L409" s="169"/>
      <c r="N409" s="185"/>
      <c r="S409" s="169"/>
      <c r="U409" s="169"/>
      <c r="AB409" s="169"/>
      <c r="AD409" s="169"/>
      <c r="AK409" s="169"/>
      <c r="AM409" s="169"/>
    </row>
    <row r="410" spans="1:39" ht="13">
      <c r="A410" s="54"/>
      <c r="B410" s="54"/>
      <c r="D410" s="54"/>
      <c r="F410" s="185"/>
      <c r="K410" s="169"/>
      <c r="L410" s="169"/>
      <c r="N410" s="185"/>
      <c r="S410" s="169"/>
      <c r="U410" s="169"/>
      <c r="AB410" s="169"/>
      <c r="AD410" s="169"/>
      <c r="AK410" s="169"/>
      <c r="AM410" s="169"/>
    </row>
    <row r="411" spans="1:39" ht="13">
      <c r="A411" s="54"/>
      <c r="B411" s="54"/>
      <c r="D411" s="54"/>
      <c r="F411" s="185"/>
      <c r="K411" s="169"/>
      <c r="L411" s="169"/>
      <c r="N411" s="185"/>
      <c r="S411" s="169"/>
      <c r="U411" s="169"/>
      <c r="AB411" s="169"/>
      <c r="AD411" s="169"/>
      <c r="AK411" s="169"/>
      <c r="AM411" s="169"/>
    </row>
    <row r="412" spans="1:39" ht="13">
      <c r="A412" s="54"/>
      <c r="B412" s="54"/>
      <c r="D412" s="54"/>
      <c r="F412" s="185"/>
      <c r="K412" s="169"/>
      <c r="L412" s="169"/>
      <c r="N412" s="185"/>
      <c r="S412" s="169"/>
      <c r="U412" s="169"/>
      <c r="AB412" s="169"/>
      <c r="AD412" s="169"/>
      <c r="AK412" s="169"/>
      <c r="AM412" s="169"/>
    </row>
    <row r="413" spans="1:39" ht="13">
      <c r="A413" s="54"/>
      <c r="B413" s="54"/>
      <c r="D413" s="54"/>
      <c r="F413" s="185"/>
      <c r="K413" s="169"/>
      <c r="L413" s="169"/>
      <c r="N413" s="185"/>
      <c r="S413" s="169"/>
      <c r="U413" s="169"/>
      <c r="AB413" s="169"/>
      <c r="AD413" s="169"/>
      <c r="AK413" s="169"/>
      <c r="AM413" s="169"/>
    </row>
    <row r="414" spans="1:39" ht="13">
      <c r="A414" s="54"/>
      <c r="B414" s="54"/>
      <c r="D414" s="54"/>
      <c r="F414" s="185"/>
      <c r="K414" s="169"/>
      <c r="L414" s="169"/>
      <c r="N414" s="185"/>
      <c r="S414" s="169"/>
      <c r="U414" s="169"/>
      <c r="AB414" s="169"/>
      <c r="AD414" s="169"/>
      <c r="AK414" s="169"/>
      <c r="AM414" s="169"/>
    </row>
    <row r="415" spans="1:39" ht="13">
      <c r="A415" s="54"/>
      <c r="B415" s="54"/>
      <c r="D415" s="54"/>
      <c r="F415" s="185"/>
      <c r="K415" s="169"/>
      <c r="L415" s="169"/>
      <c r="N415" s="185"/>
      <c r="S415" s="169"/>
      <c r="U415" s="169"/>
      <c r="AB415" s="169"/>
      <c r="AD415" s="169"/>
      <c r="AK415" s="169"/>
      <c r="AM415" s="169"/>
    </row>
    <row r="416" spans="1:39" ht="13">
      <c r="A416" s="54"/>
      <c r="B416" s="54"/>
      <c r="D416" s="54"/>
      <c r="F416" s="185"/>
      <c r="K416" s="169"/>
      <c r="L416" s="169"/>
      <c r="N416" s="185"/>
      <c r="S416" s="169"/>
      <c r="U416" s="169"/>
      <c r="AB416" s="169"/>
      <c r="AD416" s="169"/>
      <c r="AK416" s="169"/>
      <c r="AM416" s="169"/>
    </row>
    <row r="417" spans="1:39" ht="13">
      <c r="A417" s="54"/>
      <c r="B417" s="54"/>
      <c r="D417" s="54"/>
      <c r="F417" s="185"/>
      <c r="K417" s="169"/>
      <c r="L417" s="169"/>
      <c r="N417" s="185"/>
      <c r="S417" s="169"/>
      <c r="U417" s="169"/>
      <c r="AB417" s="169"/>
      <c r="AD417" s="169"/>
      <c r="AK417" s="169"/>
      <c r="AM417" s="169"/>
    </row>
    <row r="418" spans="1:39" ht="13">
      <c r="A418" s="54"/>
      <c r="B418" s="54"/>
      <c r="D418" s="54"/>
      <c r="F418" s="185"/>
      <c r="K418" s="169"/>
      <c r="L418" s="169"/>
      <c r="N418" s="185"/>
      <c r="S418" s="169"/>
      <c r="U418" s="169"/>
      <c r="AB418" s="169"/>
      <c r="AD418" s="169"/>
      <c r="AK418" s="169"/>
      <c r="AM418" s="169"/>
    </row>
    <row r="419" spans="1:39" ht="13">
      <c r="A419" s="54"/>
      <c r="B419" s="54"/>
      <c r="D419" s="54"/>
      <c r="F419" s="185"/>
      <c r="K419" s="169"/>
      <c r="L419" s="169"/>
      <c r="N419" s="185"/>
      <c r="S419" s="169"/>
      <c r="U419" s="169"/>
      <c r="AB419" s="169"/>
      <c r="AD419" s="169"/>
      <c r="AK419" s="169"/>
      <c r="AM419" s="169"/>
    </row>
    <row r="420" spans="1:39" ht="13">
      <c r="A420" s="54"/>
      <c r="B420" s="54"/>
      <c r="D420" s="54"/>
      <c r="F420" s="185"/>
      <c r="K420" s="169"/>
      <c r="L420" s="169"/>
      <c r="N420" s="185"/>
      <c r="S420" s="169"/>
      <c r="U420" s="169"/>
      <c r="AB420" s="169"/>
      <c r="AD420" s="169"/>
      <c r="AK420" s="169"/>
      <c r="AM420" s="169"/>
    </row>
    <row r="421" spans="1:39" ht="13">
      <c r="A421" s="54"/>
      <c r="B421" s="54"/>
      <c r="D421" s="54"/>
      <c r="F421" s="185"/>
      <c r="K421" s="169"/>
      <c r="L421" s="169"/>
      <c r="N421" s="185"/>
      <c r="S421" s="169"/>
      <c r="U421" s="169"/>
      <c r="AB421" s="169"/>
      <c r="AD421" s="169"/>
      <c r="AK421" s="169"/>
      <c r="AM421" s="169"/>
    </row>
    <row r="422" spans="1:39" ht="13">
      <c r="A422" s="54"/>
      <c r="B422" s="54"/>
      <c r="D422" s="54"/>
      <c r="F422" s="185"/>
      <c r="K422" s="169"/>
      <c r="L422" s="169"/>
      <c r="N422" s="185"/>
      <c r="S422" s="169"/>
      <c r="U422" s="169"/>
      <c r="AB422" s="169"/>
      <c r="AD422" s="169"/>
      <c r="AK422" s="169"/>
      <c r="AM422" s="169"/>
    </row>
    <row r="423" spans="1:39" ht="13">
      <c r="A423" s="54"/>
      <c r="B423" s="54"/>
      <c r="D423" s="54"/>
      <c r="F423" s="185"/>
      <c r="K423" s="169"/>
      <c r="L423" s="169"/>
      <c r="N423" s="185"/>
      <c r="S423" s="169"/>
      <c r="U423" s="169"/>
      <c r="AB423" s="169"/>
      <c r="AD423" s="169"/>
      <c r="AK423" s="169"/>
      <c r="AM423" s="169"/>
    </row>
    <row r="424" spans="1:39" ht="13">
      <c r="A424" s="54"/>
      <c r="B424" s="54"/>
      <c r="D424" s="54"/>
      <c r="F424" s="185"/>
      <c r="K424" s="169"/>
      <c r="L424" s="169"/>
      <c r="N424" s="185"/>
      <c r="S424" s="169"/>
      <c r="U424" s="169"/>
      <c r="AB424" s="169"/>
      <c r="AD424" s="169"/>
      <c r="AK424" s="169"/>
      <c r="AM424" s="169"/>
    </row>
    <row r="425" spans="1:39" ht="13">
      <c r="A425" s="54"/>
      <c r="B425" s="54"/>
      <c r="D425" s="54"/>
      <c r="F425" s="185"/>
      <c r="K425" s="169"/>
      <c r="L425" s="169"/>
      <c r="N425" s="185"/>
      <c r="S425" s="169"/>
      <c r="U425" s="169"/>
      <c r="AB425" s="169"/>
      <c r="AD425" s="169"/>
      <c r="AK425" s="169"/>
      <c r="AM425" s="169"/>
    </row>
    <row r="426" spans="1:39" ht="13">
      <c r="A426" s="54"/>
      <c r="B426" s="54"/>
      <c r="D426" s="54"/>
      <c r="F426" s="185"/>
      <c r="K426" s="169"/>
      <c r="L426" s="169"/>
      <c r="N426" s="185"/>
      <c r="S426" s="169"/>
      <c r="U426" s="169"/>
      <c r="AB426" s="169"/>
      <c r="AD426" s="169"/>
      <c r="AK426" s="169"/>
      <c r="AM426" s="169"/>
    </row>
    <row r="427" spans="1:39" ht="13">
      <c r="A427" s="54"/>
      <c r="B427" s="54"/>
      <c r="D427" s="54"/>
      <c r="F427" s="185"/>
      <c r="K427" s="169"/>
      <c r="L427" s="169"/>
      <c r="N427" s="185"/>
      <c r="S427" s="169"/>
      <c r="U427" s="169"/>
      <c r="AB427" s="169"/>
      <c r="AD427" s="169"/>
      <c r="AK427" s="169"/>
      <c r="AM427" s="169"/>
    </row>
    <row r="428" spans="1:39" ht="13">
      <c r="A428" s="54"/>
      <c r="B428" s="54"/>
      <c r="D428" s="54"/>
      <c r="F428" s="185"/>
      <c r="K428" s="169"/>
      <c r="L428" s="169"/>
      <c r="N428" s="185"/>
      <c r="S428" s="169"/>
      <c r="U428" s="169"/>
      <c r="AB428" s="169"/>
      <c r="AD428" s="169"/>
      <c r="AK428" s="169"/>
      <c r="AM428" s="169"/>
    </row>
    <row r="429" spans="1:39" ht="13">
      <c r="A429" s="54"/>
      <c r="B429" s="54"/>
      <c r="D429" s="54"/>
      <c r="F429" s="185"/>
      <c r="K429" s="169"/>
      <c r="L429" s="169"/>
      <c r="N429" s="185"/>
      <c r="S429" s="169"/>
      <c r="U429" s="169"/>
      <c r="AB429" s="169"/>
      <c r="AD429" s="169"/>
      <c r="AK429" s="169"/>
      <c r="AM429" s="169"/>
    </row>
    <row r="430" spans="1:39" ht="13">
      <c r="A430" s="54"/>
      <c r="B430" s="54"/>
      <c r="D430" s="54"/>
      <c r="F430" s="185"/>
      <c r="K430" s="169"/>
      <c r="L430" s="169"/>
      <c r="N430" s="185"/>
      <c r="S430" s="169"/>
      <c r="U430" s="169"/>
      <c r="AB430" s="169"/>
      <c r="AD430" s="169"/>
      <c r="AK430" s="169"/>
      <c r="AM430" s="169"/>
    </row>
    <row r="431" spans="1:39" ht="13">
      <c r="A431" s="54"/>
      <c r="B431" s="54"/>
      <c r="D431" s="54"/>
      <c r="F431" s="185"/>
      <c r="K431" s="169"/>
      <c r="L431" s="169"/>
      <c r="N431" s="185"/>
      <c r="S431" s="169"/>
      <c r="U431" s="169"/>
      <c r="AB431" s="169"/>
      <c r="AD431" s="169"/>
      <c r="AK431" s="169"/>
      <c r="AM431" s="169"/>
    </row>
    <row r="432" spans="1:39" ht="13">
      <c r="A432" s="54"/>
      <c r="B432" s="54"/>
      <c r="D432" s="54"/>
      <c r="F432" s="185"/>
      <c r="K432" s="169"/>
      <c r="L432" s="169"/>
      <c r="N432" s="185"/>
      <c r="S432" s="169"/>
      <c r="U432" s="169"/>
      <c r="AB432" s="169"/>
      <c r="AD432" s="169"/>
      <c r="AK432" s="169"/>
      <c r="AM432" s="169"/>
    </row>
    <row r="433" spans="1:39" ht="13">
      <c r="A433" s="54"/>
      <c r="B433" s="54"/>
      <c r="D433" s="54"/>
      <c r="F433" s="185"/>
      <c r="K433" s="169"/>
      <c r="L433" s="169"/>
      <c r="N433" s="185"/>
      <c r="S433" s="169"/>
      <c r="U433" s="169"/>
      <c r="AB433" s="169"/>
      <c r="AD433" s="169"/>
      <c r="AK433" s="169"/>
      <c r="AM433" s="169"/>
    </row>
    <row r="434" spans="1:39" ht="13">
      <c r="A434" s="54"/>
      <c r="B434" s="54"/>
      <c r="D434" s="54"/>
      <c r="F434" s="185"/>
      <c r="K434" s="169"/>
      <c r="L434" s="169"/>
      <c r="N434" s="185"/>
      <c r="S434" s="169"/>
      <c r="U434" s="169"/>
      <c r="AB434" s="169"/>
      <c r="AD434" s="169"/>
      <c r="AK434" s="169"/>
      <c r="AM434" s="169"/>
    </row>
    <row r="435" spans="1:39" ht="13">
      <c r="A435" s="54"/>
      <c r="B435" s="54"/>
      <c r="D435" s="54"/>
      <c r="F435" s="185"/>
      <c r="K435" s="169"/>
      <c r="L435" s="169"/>
      <c r="N435" s="185"/>
      <c r="S435" s="169"/>
      <c r="U435" s="169"/>
      <c r="AB435" s="169"/>
      <c r="AD435" s="169"/>
      <c r="AK435" s="169"/>
      <c r="AM435" s="169"/>
    </row>
    <row r="436" spans="1:39" ht="13">
      <c r="A436" s="54"/>
      <c r="B436" s="54"/>
      <c r="D436" s="54"/>
      <c r="F436" s="185"/>
      <c r="K436" s="169"/>
      <c r="L436" s="169"/>
      <c r="N436" s="185"/>
      <c r="S436" s="169"/>
      <c r="U436" s="169"/>
      <c r="AB436" s="169"/>
      <c r="AD436" s="169"/>
      <c r="AK436" s="169"/>
      <c r="AM436" s="169"/>
    </row>
    <row r="437" spans="1:39" ht="13">
      <c r="A437" s="54"/>
      <c r="B437" s="54"/>
      <c r="D437" s="54"/>
      <c r="F437" s="185"/>
      <c r="K437" s="169"/>
      <c r="L437" s="169"/>
      <c r="N437" s="185"/>
      <c r="S437" s="169"/>
      <c r="U437" s="169"/>
      <c r="AB437" s="169"/>
      <c r="AD437" s="169"/>
      <c r="AK437" s="169"/>
      <c r="AM437" s="169"/>
    </row>
    <row r="438" spans="1:39" ht="13">
      <c r="A438" s="54"/>
      <c r="B438" s="54"/>
      <c r="D438" s="54"/>
      <c r="F438" s="185"/>
      <c r="K438" s="169"/>
      <c r="L438" s="169"/>
      <c r="N438" s="185"/>
      <c r="S438" s="169"/>
      <c r="U438" s="169"/>
      <c r="AB438" s="169"/>
      <c r="AD438" s="169"/>
      <c r="AK438" s="169"/>
      <c r="AM438" s="169"/>
    </row>
    <row r="439" spans="1:39" ht="13">
      <c r="A439" s="54"/>
      <c r="B439" s="54"/>
      <c r="D439" s="54"/>
      <c r="F439" s="185"/>
      <c r="K439" s="169"/>
      <c r="L439" s="169"/>
      <c r="N439" s="185"/>
      <c r="S439" s="169"/>
      <c r="U439" s="169"/>
      <c r="AB439" s="169"/>
      <c r="AD439" s="169"/>
      <c r="AK439" s="169"/>
      <c r="AM439" s="169"/>
    </row>
    <row r="440" spans="1:39" ht="13">
      <c r="A440" s="54"/>
      <c r="B440" s="54"/>
      <c r="D440" s="54"/>
      <c r="F440" s="185"/>
      <c r="K440" s="169"/>
      <c r="L440" s="169"/>
      <c r="N440" s="185"/>
      <c r="S440" s="169"/>
      <c r="U440" s="169"/>
      <c r="AB440" s="169"/>
      <c r="AD440" s="169"/>
      <c r="AK440" s="169"/>
      <c r="AM440" s="169"/>
    </row>
    <row r="441" spans="1:39" ht="13">
      <c r="A441" s="54"/>
      <c r="B441" s="54"/>
      <c r="D441" s="54"/>
      <c r="F441" s="185"/>
      <c r="K441" s="169"/>
      <c r="L441" s="169"/>
      <c r="N441" s="185"/>
      <c r="S441" s="169"/>
      <c r="U441" s="169"/>
      <c r="AB441" s="169"/>
      <c r="AD441" s="169"/>
      <c r="AK441" s="169"/>
      <c r="AM441" s="169"/>
    </row>
    <row r="442" spans="1:39" ht="13">
      <c r="A442" s="54"/>
      <c r="B442" s="54"/>
      <c r="D442" s="54"/>
      <c r="F442" s="185"/>
      <c r="K442" s="169"/>
      <c r="L442" s="169"/>
      <c r="N442" s="185"/>
      <c r="S442" s="169"/>
      <c r="U442" s="169"/>
      <c r="AB442" s="169"/>
      <c r="AD442" s="169"/>
      <c r="AK442" s="169"/>
      <c r="AM442" s="169"/>
    </row>
    <row r="443" spans="1:39" ht="13">
      <c r="A443" s="54"/>
      <c r="B443" s="54"/>
      <c r="D443" s="54"/>
      <c r="F443" s="185"/>
      <c r="K443" s="169"/>
      <c r="L443" s="169"/>
      <c r="N443" s="185"/>
      <c r="S443" s="169"/>
      <c r="U443" s="169"/>
      <c r="AB443" s="169"/>
      <c r="AD443" s="169"/>
      <c r="AK443" s="169"/>
      <c r="AM443" s="169"/>
    </row>
    <row r="444" spans="1:39" ht="13">
      <c r="A444" s="54"/>
      <c r="B444" s="54"/>
      <c r="D444" s="54"/>
      <c r="F444" s="185"/>
      <c r="K444" s="169"/>
      <c r="L444" s="169"/>
      <c r="N444" s="185"/>
      <c r="S444" s="169"/>
      <c r="U444" s="169"/>
      <c r="AB444" s="169"/>
      <c r="AD444" s="169"/>
      <c r="AK444" s="169"/>
      <c r="AM444" s="169"/>
    </row>
    <row r="445" spans="1:39" ht="13">
      <c r="A445" s="54"/>
      <c r="B445" s="54"/>
      <c r="D445" s="54"/>
      <c r="F445" s="185"/>
      <c r="K445" s="169"/>
      <c r="L445" s="169"/>
      <c r="N445" s="185"/>
      <c r="S445" s="169"/>
      <c r="U445" s="169"/>
      <c r="AB445" s="169"/>
      <c r="AD445" s="169"/>
      <c r="AK445" s="169"/>
      <c r="AM445" s="169"/>
    </row>
    <row r="446" spans="1:39" ht="13">
      <c r="A446" s="54"/>
      <c r="B446" s="54"/>
      <c r="D446" s="54"/>
      <c r="F446" s="185"/>
      <c r="K446" s="169"/>
      <c r="L446" s="169"/>
      <c r="N446" s="185"/>
      <c r="S446" s="169"/>
      <c r="U446" s="169"/>
      <c r="AB446" s="169"/>
      <c r="AD446" s="169"/>
      <c r="AK446" s="169"/>
      <c r="AM446" s="169"/>
    </row>
    <row r="447" spans="1:39" ht="13">
      <c r="A447" s="54"/>
      <c r="B447" s="54"/>
      <c r="D447" s="54"/>
      <c r="F447" s="185"/>
      <c r="K447" s="169"/>
      <c r="L447" s="169"/>
      <c r="N447" s="185"/>
      <c r="S447" s="169"/>
      <c r="U447" s="169"/>
      <c r="AB447" s="169"/>
      <c r="AD447" s="169"/>
      <c r="AK447" s="169"/>
      <c r="AM447" s="169"/>
    </row>
    <row r="448" spans="1:39" ht="13">
      <c r="A448" s="54"/>
      <c r="B448" s="54"/>
      <c r="D448" s="54"/>
      <c r="F448" s="185"/>
      <c r="K448" s="169"/>
      <c r="L448" s="169"/>
      <c r="N448" s="185"/>
      <c r="S448" s="169"/>
      <c r="U448" s="169"/>
      <c r="AB448" s="169"/>
      <c r="AD448" s="169"/>
      <c r="AK448" s="169"/>
      <c r="AM448" s="169"/>
    </row>
    <row r="449" spans="1:39" ht="13">
      <c r="A449" s="54"/>
      <c r="B449" s="54"/>
      <c r="D449" s="54"/>
      <c r="F449" s="185"/>
      <c r="K449" s="169"/>
      <c r="L449" s="169"/>
      <c r="N449" s="185"/>
      <c r="S449" s="169"/>
      <c r="U449" s="169"/>
      <c r="AB449" s="169"/>
      <c r="AD449" s="169"/>
      <c r="AK449" s="169"/>
      <c r="AM449" s="169"/>
    </row>
    <row r="450" spans="1:39" ht="13">
      <c r="A450" s="54"/>
      <c r="B450" s="54"/>
      <c r="D450" s="54"/>
      <c r="F450" s="185"/>
      <c r="K450" s="169"/>
      <c r="L450" s="169"/>
      <c r="N450" s="185"/>
      <c r="S450" s="169"/>
      <c r="U450" s="169"/>
      <c r="AB450" s="169"/>
      <c r="AD450" s="169"/>
      <c r="AK450" s="169"/>
      <c r="AM450" s="169"/>
    </row>
    <row r="451" spans="1:39" ht="13">
      <c r="A451" s="54"/>
      <c r="B451" s="54"/>
      <c r="D451" s="54"/>
      <c r="F451" s="185"/>
      <c r="K451" s="169"/>
      <c r="L451" s="169"/>
      <c r="N451" s="185"/>
      <c r="S451" s="169"/>
      <c r="U451" s="169"/>
      <c r="AB451" s="169"/>
      <c r="AD451" s="169"/>
      <c r="AK451" s="169"/>
      <c r="AM451" s="169"/>
    </row>
    <row r="452" spans="1:39" ht="13">
      <c r="A452" s="54"/>
      <c r="B452" s="54"/>
      <c r="D452" s="54"/>
      <c r="F452" s="185"/>
      <c r="K452" s="169"/>
      <c r="L452" s="169"/>
      <c r="N452" s="185"/>
      <c r="S452" s="169"/>
      <c r="U452" s="169"/>
      <c r="AB452" s="169"/>
      <c r="AD452" s="169"/>
      <c r="AK452" s="169"/>
      <c r="AM452" s="169"/>
    </row>
    <row r="453" spans="1:39" ht="13">
      <c r="A453" s="54"/>
      <c r="B453" s="54"/>
      <c r="D453" s="54"/>
      <c r="F453" s="185"/>
      <c r="K453" s="169"/>
      <c r="L453" s="169"/>
      <c r="N453" s="185"/>
      <c r="S453" s="169"/>
      <c r="U453" s="169"/>
      <c r="AB453" s="169"/>
      <c r="AD453" s="169"/>
      <c r="AK453" s="169"/>
      <c r="AM453" s="169"/>
    </row>
    <row r="454" spans="1:39" ht="13">
      <c r="A454" s="54"/>
      <c r="B454" s="54"/>
      <c r="D454" s="54"/>
      <c r="F454" s="185"/>
      <c r="K454" s="169"/>
      <c r="L454" s="169"/>
      <c r="N454" s="185"/>
      <c r="S454" s="169"/>
      <c r="U454" s="169"/>
      <c r="AB454" s="169"/>
      <c r="AD454" s="169"/>
      <c r="AK454" s="169"/>
      <c r="AM454" s="169"/>
    </row>
    <row r="455" spans="1:39" ht="13">
      <c r="A455" s="54"/>
      <c r="B455" s="54"/>
      <c r="D455" s="54"/>
      <c r="F455" s="185"/>
      <c r="K455" s="169"/>
      <c r="L455" s="169"/>
      <c r="N455" s="185"/>
      <c r="S455" s="169"/>
      <c r="U455" s="169"/>
      <c r="AB455" s="169"/>
      <c r="AD455" s="169"/>
      <c r="AK455" s="169"/>
      <c r="AM455" s="169"/>
    </row>
    <row r="456" spans="1:39" ht="13">
      <c r="A456" s="54"/>
      <c r="B456" s="54"/>
      <c r="D456" s="54"/>
      <c r="F456" s="185"/>
      <c r="K456" s="169"/>
      <c r="L456" s="169"/>
      <c r="N456" s="185"/>
      <c r="S456" s="169"/>
      <c r="U456" s="169"/>
      <c r="AB456" s="169"/>
      <c r="AD456" s="169"/>
      <c r="AK456" s="169"/>
      <c r="AM456" s="169"/>
    </row>
    <row r="457" spans="1:39" ht="13">
      <c r="A457" s="54"/>
      <c r="B457" s="54"/>
      <c r="D457" s="54"/>
      <c r="F457" s="185"/>
      <c r="K457" s="169"/>
      <c r="L457" s="169"/>
      <c r="N457" s="185"/>
      <c r="S457" s="169"/>
      <c r="U457" s="169"/>
      <c r="AB457" s="169"/>
      <c r="AD457" s="169"/>
      <c r="AK457" s="169"/>
      <c r="AM457" s="169"/>
    </row>
    <row r="458" spans="1:39" ht="13">
      <c r="A458" s="54"/>
      <c r="B458" s="54"/>
      <c r="D458" s="54"/>
      <c r="F458" s="185"/>
      <c r="K458" s="169"/>
      <c r="L458" s="169"/>
      <c r="N458" s="185"/>
      <c r="S458" s="169"/>
      <c r="U458" s="169"/>
      <c r="AB458" s="169"/>
      <c r="AD458" s="169"/>
      <c r="AK458" s="169"/>
      <c r="AM458" s="169"/>
    </row>
    <row r="459" spans="1:39" ht="13">
      <c r="A459" s="54"/>
      <c r="B459" s="54"/>
      <c r="D459" s="54"/>
      <c r="F459" s="185"/>
      <c r="K459" s="169"/>
      <c r="L459" s="169"/>
      <c r="N459" s="185"/>
      <c r="S459" s="169"/>
      <c r="U459" s="169"/>
      <c r="AB459" s="169"/>
      <c r="AD459" s="169"/>
      <c r="AK459" s="169"/>
      <c r="AM459" s="169"/>
    </row>
    <row r="460" spans="1:39" ht="13">
      <c r="A460" s="54"/>
      <c r="B460" s="54"/>
      <c r="D460" s="54"/>
      <c r="F460" s="185"/>
      <c r="K460" s="169"/>
      <c r="L460" s="169"/>
      <c r="N460" s="185"/>
      <c r="S460" s="169"/>
      <c r="U460" s="169"/>
      <c r="AB460" s="169"/>
      <c r="AD460" s="169"/>
      <c r="AK460" s="169"/>
      <c r="AM460" s="169"/>
    </row>
    <row r="461" spans="1:39" ht="13">
      <c r="A461" s="54"/>
      <c r="B461" s="54"/>
      <c r="D461" s="54"/>
      <c r="F461" s="185"/>
      <c r="K461" s="169"/>
      <c r="L461" s="169"/>
      <c r="N461" s="185"/>
      <c r="S461" s="169"/>
      <c r="U461" s="169"/>
      <c r="AB461" s="169"/>
      <c r="AD461" s="169"/>
      <c r="AK461" s="169"/>
      <c r="AM461" s="169"/>
    </row>
    <row r="462" spans="1:39" ht="13">
      <c r="A462" s="54"/>
      <c r="B462" s="54"/>
      <c r="D462" s="54"/>
      <c r="F462" s="185"/>
      <c r="K462" s="169"/>
      <c r="L462" s="169"/>
      <c r="N462" s="185"/>
      <c r="S462" s="169"/>
      <c r="U462" s="169"/>
      <c r="AB462" s="169"/>
      <c r="AD462" s="169"/>
      <c r="AK462" s="169"/>
      <c r="AM462" s="169"/>
    </row>
    <row r="463" spans="1:39" ht="13">
      <c r="A463" s="54"/>
      <c r="B463" s="54"/>
      <c r="D463" s="54"/>
      <c r="F463" s="185"/>
      <c r="K463" s="169"/>
      <c r="L463" s="169"/>
      <c r="N463" s="185"/>
      <c r="S463" s="169"/>
      <c r="U463" s="169"/>
      <c r="AB463" s="169"/>
      <c r="AD463" s="169"/>
      <c r="AK463" s="169"/>
      <c r="AM463" s="169"/>
    </row>
    <row r="464" spans="1:39" ht="13">
      <c r="A464" s="54"/>
      <c r="B464" s="54"/>
      <c r="D464" s="54"/>
      <c r="F464" s="185"/>
      <c r="K464" s="169"/>
      <c r="L464" s="169"/>
      <c r="N464" s="185"/>
      <c r="S464" s="169"/>
      <c r="U464" s="169"/>
      <c r="AB464" s="169"/>
      <c r="AD464" s="169"/>
      <c r="AK464" s="169"/>
      <c r="AM464" s="169"/>
    </row>
    <row r="465" spans="1:39" ht="13">
      <c r="A465" s="54"/>
      <c r="B465" s="54"/>
      <c r="D465" s="54"/>
      <c r="F465" s="185"/>
      <c r="K465" s="169"/>
      <c r="L465" s="169"/>
      <c r="N465" s="185"/>
      <c r="S465" s="169"/>
      <c r="U465" s="169"/>
      <c r="AB465" s="169"/>
      <c r="AD465" s="169"/>
      <c r="AK465" s="169"/>
      <c r="AM465" s="169"/>
    </row>
    <row r="466" spans="1:39" ht="13">
      <c r="A466" s="54"/>
      <c r="B466" s="54"/>
      <c r="D466" s="54"/>
      <c r="F466" s="185"/>
      <c r="K466" s="169"/>
      <c r="L466" s="169"/>
      <c r="N466" s="185"/>
      <c r="S466" s="169"/>
      <c r="U466" s="169"/>
      <c r="AB466" s="169"/>
      <c r="AD466" s="169"/>
      <c r="AK466" s="169"/>
      <c r="AM466" s="169"/>
    </row>
    <row r="467" spans="1:39" ht="13">
      <c r="A467" s="54"/>
      <c r="B467" s="54"/>
      <c r="D467" s="54"/>
      <c r="F467" s="185"/>
      <c r="K467" s="169"/>
      <c r="L467" s="169"/>
      <c r="N467" s="185"/>
      <c r="S467" s="169"/>
      <c r="U467" s="169"/>
      <c r="AB467" s="169"/>
      <c r="AD467" s="169"/>
      <c r="AK467" s="169"/>
      <c r="AM467" s="169"/>
    </row>
    <row r="468" spans="1:39" ht="13">
      <c r="A468" s="54"/>
      <c r="B468" s="54"/>
      <c r="D468" s="54"/>
      <c r="F468" s="185"/>
      <c r="K468" s="169"/>
      <c r="L468" s="169"/>
      <c r="N468" s="185"/>
      <c r="S468" s="169"/>
      <c r="U468" s="169"/>
      <c r="AB468" s="169"/>
      <c r="AD468" s="169"/>
      <c r="AK468" s="169"/>
      <c r="AM468" s="169"/>
    </row>
    <row r="469" spans="1:39" ht="13">
      <c r="A469" s="54"/>
      <c r="B469" s="54"/>
      <c r="D469" s="54"/>
      <c r="F469" s="185"/>
      <c r="K469" s="169"/>
      <c r="L469" s="169"/>
      <c r="N469" s="185"/>
      <c r="S469" s="169"/>
      <c r="U469" s="169"/>
      <c r="AB469" s="169"/>
      <c r="AD469" s="169"/>
      <c r="AK469" s="169"/>
      <c r="AM469" s="169"/>
    </row>
    <row r="470" spans="1:39" ht="13">
      <c r="A470" s="54"/>
      <c r="B470" s="54"/>
      <c r="D470" s="54"/>
      <c r="F470" s="185"/>
      <c r="K470" s="169"/>
      <c r="L470" s="169"/>
      <c r="N470" s="185"/>
      <c r="S470" s="169"/>
      <c r="U470" s="169"/>
      <c r="AB470" s="169"/>
      <c r="AD470" s="169"/>
      <c r="AK470" s="169"/>
      <c r="AM470" s="169"/>
    </row>
    <row r="471" spans="1:39" ht="13">
      <c r="A471" s="54"/>
      <c r="B471" s="54"/>
      <c r="D471" s="54"/>
      <c r="F471" s="185"/>
      <c r="K471" s="169"/>
      <c r="L471" s="169"/>
      <c r="N471" s="185"/>
      <c r="S471" s="169"/>
      <c r="U471" s="169"/>
      <c r="AB471" s="169"/>
      <c r="AD471" s="169"/>
      <c r="AK471" s="169"/>
      <c r="AM471" s="169"/>
    </row>
    <row r="472" spans="1:39" ht="13">
      <c r="A472" s="54"/>
      <c r="B472" s="54"/>
      <c r="D472" s="54"/>
      <c r="F472" s="185"/>
      <c r="K472" s="169"/>
      <c r="L472" s="169"/>
      <c r="N472" s="185"/>
      <c r="S472" s="169"/>
      <c r="U472" s="169"/>
      <c r="AB472" s="169"/>
      <c r="AD472" s="169"/>
      <c r="AK472" s="169"/>
      <c r="AM472" s="169"/>
    </row>
    <row r="473" spans="1:39" ht="13">
      <c r="A473" s="54"/>
      <c r="B473" s="54"/>
      <c r="D473" s="54"/>
      <c r="F473" s="185"/>
      <c r="K473" s="169"/>
      <c r="L473" s="169"/>
      <c r="N473" s="185"/>
      <c r="S473" s="169"/>
      <c r="U473" s="169"/>
      <c r="AB473" s="169"/>
      <c r="AD473" s="169"/>
      <c r="AK473" s="169"/>
      <c r="AM473" s="169"/>
    </row>
    <row r="474" spans="1:39" ht="13">
      <c r="A474" s="54"/>
      <c r="B474" s="54"/>
      <c r="D474" s="54"/>
      <c r="F474" s="185"/>
      <c r="K474" s="169"/>
      <c r="L474" s="169"/>
      <c r="N474" s="185"/>
      <c r="S474" s="169"/>
      <c r="U474" s="169"/>
      <c r="AB474" s="169"/>
      <c r="AD474" s="169"/>
      <c r="AK474" s="169"/>
      <c r="AM474" s="169"/>
    </row>
    <row r="475" spans="1:39" ht="13">
      <c r="A475" s="54"/>
      <c r="B475" s="54"/>
      <c r="D475" s="54"/>
      <c r="F475" s="185"/>
      <c r="K475" s="169"/>
      <c r="L475" s="169"/>
      <c r="N475" s="185"/>
      <c r="S475" s="169"/>
      <c r="U475" s="169"/>
      <c r="AB475" s="169"/>
      <c r="AD475" s="169"/>
      <c r="AK475" s="169"/>
      <c r="AM475" s="169"/>
    </row>
    <row r="476" spans="1:39" ht="13">
      <c r="A476" s="54"/>
      <c r="B476" s="54"/>
      <c r="D476" s="54"/>
      <c r="F476" s="185"/>
      <c r="K476" s="169"/>
      <c r="L476" s="169"/>
      <c r="N476" s="185"/>
      <c r="S476" s="169"/>
      <c r="U476" s="169"/>
      <c r="AB476" s="169"/>
      <c r="AD476" s="169"/>
      <c r="AK476" s="169"/>
      <c r="AM476" s="169"/>
    </row>
    <row r="477" spans="1:39" ht="13">
      <c r="A477" s="54"/>
      <c r="B477" s="54"/>
      <c r="D477" s="54"/>
      <c r="F477" s="185"/>
      <c r="K477" s="169"/>
      <c r="L477" s="169"/>
      <c r="N477" s="185"/>
      <c r="S477" s="169"/>
      <c r="U477" s="169"/>
      <c r="AB477" s="169"/>
      <c r="AD477" s="169"/>
      <c r="AK477" s="169"/>
      <c r="AM477" s="169"/>
    </row>
    <row r="478" spans="1:39" ht="13">
      <c r="A478" s="54"/>
      <c r="B478" s="54"/>
      <c r="D478" s="54"/>
      <c r="F478" s="185"/>
      <c r="K478" s="169"/>
      <c r="L478" s="169"/>
      <c r="N478" s="185"/>
      <c r="S478" s="169"/>
      <c r="U478" s="169"/>
      <c r="AB478" s="169"/>
      <c r="AD478" s="169"/>
      <c r="AK478" s="169"/>
      <c r="AM478" s="169"/>
    </row>
    <row r="479" spans="1:39" ht="13">
      <c r="A479" s="54"/>
      <c r="B479" s="54"/>
      <c r="D479" s="54"/>
      <c r="F479" s="185"/>
      <c r="K479" s="169"/>
      <c r="L479" s="169"/>
      <c r="N479" s="185"/>
      <c r="S479" s="169"/>
      <c r="U479" s="169"/>
      <c r="AB479" s="169"/>
      <c r="AD479" s="169"/>
      <c r="AK479" s="169"/>
      <c r="AM479" s="169"/>
    </row>
    <row r="480" spans="1:39" ht="13">
      <c r="A480" s="54"/>
      <c r="B480" s="54"/>
      <c r="D480" s="54"/>
      <c r="F480" s="185"/>
      <c r="K480" s="169"/>
      <c r="L480" s="169"/>
      <c r="N480" s="185"/>
      <c r="S480" s="169"/>
      <c r="U480" s="169"/>
      <c r="AB480" s="169"/>
      <c r="AD480" s="169"/>
      <c r="AK480" s="169"/>
      <c r="AM480" s="169"/>
    </row>
    <row r="481" spans="1:39" ht="13">
      <c r="A481" s="54"/>
      <c r="B481" s="54"/>
      <c r="D481" s="54"/>
      <c r="F481" s="185"/>
      <c r="K481" s="169"/>
      <c r="L481" s="169"/>
      <c r="N481" s="185"/>
      <c r="S481" s="169"/>
      <c r="U481" s="169"/>
      <c r="AB481" s="169"/>
      <c r="AD481" s="169"/>
      <c r="AK481" s="169"/>
      <c r="AM481" s="169"/>
    </row>
    <row r="482" spans="1:39" ht="13">
      <c r="A482" s="54"/>
      <c r="B482" s="54"/>
      <c r="D482" s="54"/>
      <c r="F482" s="185"/>
      <c r="K482" s="169"/>
      <c r="L482" s="169"/>
      <c r="N482" s="185"/>
      <c r="S482" s="169"/>
      <c r="U482" s="169"/>
      <c r="AB482" s="169"/>
      <c r="AD482" s="169"/>
      <c r="AK482" s="169"/>
      <c r="AM482" s="169"/>
    </row>
    <row r="483" spans="1:39" ht="13">
      <c r="A483" s="54"/>
      <c r="B483" s="54"/>
      <c r="D483" s="54"/>
      <c r="F483" s="185"/>
      <c r="K483" s="169"/>
      <c r="L483" s="169"/>
      <c r="N483" s="185"/>
      <c r="S483" s="169"/>
      <c r="U483" s="169"/>
      <c r="AB483" s="169"/>
      <c r="AD483" s="169"/>
      <c r="AK483" s="169"/>
      <c r="AM483" s="169"/>
    </row>
    <row r="484" spans="1:39" ht="13">
      <c r="A484" s="54"/>
      <c r="B484" s="54"/>
      <c r="D484" s="54"/>
      <c r="F484" s="185"/>
      <c r="K484" s="169"/>
      <c r="L484" s="169"/>
      <c r="N484" s="185"/>
      <c r="S484" s="169"/>
      <c r="U484" s="169"/>
      <c r="AB484" s="169"/>
      <c r="AD484" s="169"/>
      <c r="AK484" s="169"/>
      <c r="AM484" s="169"/>
    </row>
    <row r="485" spans="1:39" ht="13">
      <c r="A485" s="54"/>
      <c r="B485" s="54"/>
      <c r="D485" s="54"/>
      <c r="F485" s="185"/>
      <c r="K485" s="169"/>
      <c r="L485" s="169"/>
      <c r="N485" s="185"/>
      <c r="S485" s="169"/>
      <c r="U485" s="169"/>
      <c r="AB485" s="169"/>
      <c r="AD485" s="169"/>
      <c r="AK485" s="169"/>
      <c r="AM485" s="169"/>
    </row>
    <row r="486" spans="1:39" ht="13">
      <c r="A486" s="54"/>
      <c r="B486" s="54"/>
      <c r="D486" s="54"/>
      <c r="F486" s="185"/>
      <c r="K486" s="169"/>
      <c r="L486" s="169"/>
      <c r="N486" s="185"/>
      <c r="S486" s="169"/>
      <c r="U486" s="169"/>
      <c r="AB486" s="169"/>
      <c r="AD486" s="169"/>
      <c r="AK486" s="169"/>
      <c r="AM486" s="169"/>
    </row>
    <row r="487" spans="1:39" ht="13">
      <c r="A487" s="54"/>
      <c r="B487" s="54"/>
      <c r="D487" s="54"/>
      <c r="F487" s="185"/>
      <c r="K487" s="169"/>
      <c r="L487" s="169"/>
      <c r="N487" s="185"/>
      <c r="S487" s="169"/>
      <c r="U487" s="169"/>
      <c r="AB487" s="169"/>
      <c r="AD487" s="169"/>
      <c r="AK487" s="169"/>
      <c r="AM487" s="169"/>
    </row>
    <row r="488" spans="1:39" ht="13">
      <c r="A488" s="54"/>
      <c r="B488" s="54"/>
      <c r="D488" s="54"/>
      <c r="F488" s="185"/>
      <c r="K488" s="169"/>
      <c r="L488" s="169"/>
      <c r="N488" s="185"/>
      <c r="S488" s="169"/>
      <c r="U488" s="169"/>
      <c r="AB488" s="169"/>
      <c r="AD488" s="169"/>
      <c r="AK488" s="169"/>
      <c r="AM488" s="169"/>
    </row>
    <row r="489" spans="1:39" ht="13">
      <c r="A489" s="54"/>
      <c r="B489" s="54"/>
      <c r="D489" s="54"/>
      <c r="F489" s="185"/>
      <c r="K489" s="169"/>
      <c r="L489" s="169"/>
      <c r="N489" s="185"/>
      <c r="S489" s="169"/>
      <c r="U489" s="169"/>
      <c r="AB489" s="169"/>
      <c r="AD489" s="169"/>
      <c r="AK489" s="169"/>
      <c r="AM489" s="169"/>
    </row>
    <row r="490" spans="1:39" ht="13">
      <c r="A490" s="54"/>
      <c r="B490" s="54"/>
      <c r="D490" s="54"/>
      <c r="F490" s="185"/>
      <c r="K490" s="169"/>
      <c r="L490" s="169"/>
      <c r="N490" s="185"/>
      <c r="S490" s="169"/>
      <c r="U490" s="169"/>
      <c r="AB490" s="169"/>
      <c r="AD490" s="169"/>
      <c r="AK490" s="169"/>
      <c r="AM490" s="169"/>
    </row>
    <row r="491" spans="1:39" ht="13">
      <c r="A491" s="54"/>
      <c r="B491" s="54"/>
      <c r="D491" s="54"/>
      <c r="F491" s="185"/>
      <c r="K491" s="169"/>
      <c r="L491" s="169"/>
      <c r="N491" s="185"/>
      <c r="S491" s="169"/>
      <c r="U491" s="169"/>
      <c r="AB491" s="169"/>
      <c r="AD491" s="169"/>
      <c r="AK491" s="169"/>
      <c r="AM491" s="169"/>
    </row>
    <row r="492" spans="1:39" ht="13">
      <c r="A492" s="54"/>
      <c r="B492" s="54"/>
      <c r="D492" s="54"/>
      <c r="F492" s="185"/>
      <c r="K492" s="169"/>
      <c r="L492" s="169"/>
      <c r="N492" s="185"/>
      <c r="S492" s="169"/>
      <c r="U492" s="169"/>
      <c r="AB492" s="169"/>
      <c r="AD492" s="169"/>
      <c r="AK492" s="169"/>
      <c r="AM492" s="169"/>
    </row>
    <row r="493" spans="1:39" ht="13">
      <c r="A493" s="54"/>
      <c r="B493" s="54"/>
      <c r="D493" s="54"/>
      <c r="F493" s="185"/>
      <c r="K493" s="169"/>
      <c r="L493" s="169"/>
      <c r="N493" s="185"/>
      <c r="S493" s="169"/>
      <c r="U493" s="169"/>
      <c r="AB493" s="169"/>
      <c r="AD493" s="169"/>
      <c r="AK493" s="169"/>
      <c r="AM493" s="169"/>
    </row>
    <row r="494" spans="1:39" ht="13">
      <c r="A494" s="54"/>
      <c r="B494" s="54"/>
      <c r="D494" s="54"/>
      <c r="F494" s="185"/>
      <c r="K494" s="169"/>
      <c r="L494" s="169"/>
      <c r="N494" s="185"/>
      <c r="S494" s="169"/>
      <c r="U494" s="169"/>
      <c r="AB494" s="169"/>
      <c r="AD494" s="169"/>
      <c r="AK494" s="169"/>
      <c r="AM494" s="169"/>
    </row>
    <row r="495" spans="1:39" ht="13">
      <c r="A495" s="54"/>
      <c r="B495" s="54"/>
      <c r="D495" s="54"/>
      <c r="F495" s="185"/>
      <c r="K495" s="169"/>
      <c r="L495" s="169"/>
      <c r="N495" s="185"/>
      <c r="S495" s="169"/>
      <c r="U495" s="169"/>
      <c r="AB495" s="169"/>
      <c r="AD495" s="169"/>
      <c r="AK495" s="169"/>
      <c r="AM495" s="169"/>
    </row>
    <row r="496" spans="1:39" ht="13">
      <c r="A496" s="54"/>
      <c r="B496" s="54"/>
      <c r="D496" s="54"/>
      <c r="F496" s="185"/>
      <c r="K496" s="169"/>
      <c r="L496" s="169"/>
      <c r="N496" s="185"/>
      <c r="S496" s="169"/>
      <c r="U496" s="169"/>
      <c r="AB496" s="169"/>
      <c r="AD496" s="169"/>
      <c r="AK496" s="169"/>
      <c r="AM496" s="169"/>
    </row>
    <row r="497" spans="1:39" ht="13">
      <c r="A497" s="54"/>
      <c r="B497" s="54"/>
      <c r="D497" s="54"/>
      <c r="F497" s="185"/>
      <c r="K497" s="169"/>
      <c r="L497" s="169"/>
      <c r="N497" s="185"/>
      <c r="S497" s="169"/>
      <c r="U497" s="169"/>
      <c r="AB497" s="169"/>
      <c r="AD497" s="169"/>
      <c r="AK497" s="169"/>
      <c r="AM497" s="169"/>
    </row>
    <row r="498" spans="1:39" ht="13">
      <c r="A498" s="54"/>
      <c r="B498" s="54"/>
      <c r="D498" s="54"/>
      <c r="F498" s="185"/>
      <c r="K498" s="169"/>
      <c r="L498" s="169"/>
      <c r="N498" s="185"/>
      <c r="S498" s="169"/>
      <c r="U498" s="169"/>
      <c r="AB498" s="169"/>
      <c r="AD498" s="169"/>
      <c r="AK498" s="169"/>
      <c r="AM498" s="169"/>
    </row>
    <row r="499" spans="1:39" ht="13">
      <c r="A499" s="54"/>
      <c r="B499" s="54"/>
      <c r="D499" s="54"/>
      <c r="F499" s="185"/>
      <c r="K499" s="169"/>
      <c r="L499" s="169"/>
      <c r="N499" s="185"/>
      <c r="S499" s="169"/>
      <c r="U499" s="169"/>
      <c r="AB499" s="169"/>
      <c r="AD499" s="169"/>
      <c r="AK499" s="169"/>
      <c r="AM499" s="169"/>
    </row>
    <row r="500" spans="1:39" ht="13">
      <c r="A500" s="54"/>
      <c r="B500" s="54"/>
      <c r="D500" s="54"/>
      <c r="F500" s="185"/>
      <c r="K500" s="169"/>
      <c r="L500" s="169"/>
      <c r="N500" s="185"/>
      <c r="S500" s="169"/>
      <c r="U500" s="169"/>
      <c r="AB500" s="169"/>
      <c r="AD500" s="169"/>
      <c r="AK500" s="169"/>
      <c r="AM500" s="169"/>
    </row>
    <row r="501" spans="1:39" ht="13">
      <c r="A501" s="54"/>
      <c r="B501" s="54"/>
      <c r="D501" s="54"/>
      <c r="F501" s="185"/>
      <c r="K501" s="169"/>
      <c r="L501" s="169"/>
      <c r="N501" s="185"/>
      <c r="S501" s="169"/>
      <c r="U501" s="169"/>
      <c r="AB501" s="169"/>
      <c r="AD501" s="169"/>
      <c r="AK501" s="169"/>
      <c r="AM501" s="169"/>
    </row>
    <row r="502" spans="1:39" ht="13">
      <c r="A502" s="54"/>
      <c r="B502" s="54"/>
      <c r="D502" s="54"/>
      <c r="F502" s="185"/>
      <c r="K502" s="169"/>
      <c r="L502" s="169"/>
      <c r="N502" s="185"/>
      <c r="S502" s="169"/>
      <c r="U502" s="169"/>
      <c r="AB502" s="169"/>
      <c r="AD502" s="169"/>
      <c r="AK502" s="169"/>
      <c r="AM502" s="169"/>
    </row>
    <row r="503" spans="1:39" ht="13">
      <c r="A503" s="54"/>
      <c r="B503" s="54"/>
      <c r="D503" s="54"/>
      <c r="F503" s="185"/>
      <c r="K503" s="169"/>
      <c r="L503" s="169"/>
      <c r="N503" s="185"/>
      <c r="S503" s="169"/>
      <c r="U503" s="169"/>
      <c r="AB503" s="169"/>
      <c r="AD503" s="169"/>
      <c r="AK503" s="169"/>
      <c r="AM503" s="169"/>
    </row>
    <row r="504" spans="1:39" ht="13">
      <c r="A504" s="54"/>
      <c r="B504" s="54"/>
      <c r="D504" s="54"/>
      <c r="F504" s="185"/>
      <c r="K504" s="169"/>
      <c r="L504" s="169"/>
      <c r="N504" s="185"/>
      <c r="S504" s="169"/>
      <c r="U504" s="169"/>
      <c r="AB504" s="169"/>
      <c r="AD504" s="169"/>
      <c r="AK504" s="169"/>
      <c r="AM504" s="169"/>
    </row>
    <row r="505" spans="1:39" ht="13">
      <c r="A505" s="54"/>
      <c r="B505" s="54"/>
      <c r="D505" s="54"/>
      <c r="F505" s="185"/>
      <c r="K505" s="169"/>
      <c r="L505" s="169"/>
      <c r="N505" s="185"/>
      <c r="S505" s="169"/>
      <c r="U505" s="169"/>
      <c r="AB505" s="169"/>
      <c r="AD505" s="169"/>
      <c r="AK505" s="169"/>
      <c r="AM505" s="169"/>
    </row>
    <row r="506" spans="1:39" ht="13">
      <c r="A506" s="54"/>
      <c r="B506" s="54"/>
      <c r="D506" s="54"/>
      <c r="F506" s="185"/>
      <c r="K506" s="169"/>
      <c r="L506" s="169"/>
      <c r="N506" s="185"/>
      <c r="S506" s="169"/>
      <c r="U506" s="169"/>
      <c r="AB506" s="169"/>
      <c r="AD506" s="169"/>
      <c r="AK506" s="169"/>
      <c r="AM506" s="169"/>
    </row>
    <row r="507" spans="1:39" ht="13">
      <c r="A507" s="54"/>
      <c r="B507" s="54"/>
      <c r="D507" s="54"/>
      <c r="F507" s="185"/>
      <c r="K507" s="169"/>
      <c r="L507" s="169"/>
      <c r="N507" s="185"/>
      <c r="S507" s="169"/>
      <c r="U507" s="169"/>
      <c r="AB507" s="169"/>
      <c r="AD507" s="169"/>
      <c r="AK507" s="169"/>
      <c r="AM507" s="169"/>
    </row>
    <row r="508" spans="1:39" ht="13">
      <c r="A508" s="54"/>
      <c r="B508" s="54"/>
      <c r="D508" s="54"/>
      <c r="F508" s="185"/>
      <c r="K508" s="169"/>
      <c r="L508" s="169"/>
      <c r="N508" s="185"/>
      <c r="S508" s="169"/>
      <c r="U508" s="169"/>
      <c r="AB508" s="169"/>
      <c r="AD508" s="169"/>
      <c r="AK508" s="169"/>
      <c r="AM508" s="169"/>
    </row>
    <row r="509" spans="1:39" ht="13">
      <c r="A509" s="54"/>
      <c r="B509" s="54"/>
      <c r="D509" s="54"/>
      <c r="F509" s="185"/>
      <c r="K509" s="169"/>
      <c r="L509" s="169"/>
      <c r="N509" s="185"/>
      <c r="S509" s="169"/>
      <c r="U509" s="169"/>
      <c r="AB509" s="169"/>
      <c r="AD509" s="169"/>
      <c r="AK509" s="169"/>
      <c r="AM509" s="169"/>
    </row>
    <row r="510" spans="1:39" ht="13">
      <c r="A510" s="54"/>
      <c r="B510" s="54"/>
      <c r="D510" s="54"/>
      <c r="F510" s="185"/>
      <c r="K510" s="169"/>
      <c r="L510" s="169"/>
      <c r="N510" s="185"/>
      <c r="S510" s="169"/>
      <c r="U510" s="169"/>
      <c r="AB510" s="169"/>
      <c r="AD510" s="169"/>
      <c r="AK510" s="169"/>
      <c r="AM510" s="169"/>
    </row>
    <row r="511" spans="1:39" ht="13">
      <c r="A511" s="54"/>
      <c r="B511" s="54"/>
      <c r="D511" s="54"/>
      <c r="F511" s="185"/>
      <c r="K511" s="169"/>
      <c r="L511" s="169"/>
      <c r="N511" s="185"/>
      <c r="S511" s="169"/>
      <c r="U511" s="169"/>
      <c r="AB511" s="169"/>
      <c r="AD511" s="169"/>
      <c r="AK511" s="169"/>
      <c r="AM511" s="169"/>
    </row>
    <row r="512" spans="1:39" ht="13">
      <c r="A512" s="54"/>
      <c r="B512" s="54"/>
      <c r="D512" s="54"/>
      <c r="F512" s="185"/>
      <c r="K512" s="169"/>
      <c r="L512" s="169"/>
      <c r="N512" s="185"/>
      <c r="S512" s="169"/>
      <c r="U512" s="169"/>
      <c r="AB512" s="169"/>
      <c r="AD512" s="169"/>
      <c r="AK512" s="169"/>
      <c r="AM512" s="169"/>
    </row>
    <row r="513" spans="1:39" ht="13">
      <c r="A513" s="54"/>
      <c r="B513" s="54"/>
      <c r="D513" s="54"/>
      <c r="F513" s="185"/>
      <c r="K513" s="169"/>
      <c r="L513" s="169"/>
      <c r="N513" s="185"/>
      <c r="S513" s="169"/>
      <c r="U513" s="169"/>
      <c r="AB513" s="169"/>
      <c r="AD513" s="169"/>
      <c r="AK513" s="169"/>
      <c r="AM513" s="169"/>
    </row>
    <row r="514" spans="1:39" ht="13">
      <c r="A514" s="54"/>
      <c r="B514" s="54"/>
      <c r="D514" s="54"/>
      <c r="F514" s="185"/>
      <c r="K514" s="169"/>
      <c r="L514" s="169"/>
      <c r="N514" s="185"/>
      <c r="S514" s="169"/>
      <c r="U514" s="169"/>
      <c r="AB514" s="169"/>
      <c r="AD514" s="169"/>
      <c r="AK514" s="169"/>
      <c r="AM514" s="169"/>
    </row>
    <row r="515" spans="1:39" ht="13">
      <c r="A515" s="54"/>
      <c r="B515" s="54"/>
      <c r="D515" s="54"/>
      <c r="F515" s="185"/>
      <c r="K515" s="169"/>
      <c r="L515" s="169"/>
      <c r="N515" s="185"/>
      <c r="S515" s="169"/>
      <c r="U515" s="169"/>
      <c r="AB515" s="169"/>
      <c r="AD515" s="169"/>
      <c r="AK515" s="169"/>
      <c r="AM515" s="169"/>
    </row>
    <row r="516" spans="1:39" ht="13">
      <c r="A516" s="54"/>
      <c r="B516" s="54"/>
      <c r="D516" s="54"/>
      <c r="F516" s="185"/>
      <c r="K516" s="169"/>
      <c r="L516" s="169"/>
      <c r="N516" s="185"/>
      <c r="S516" s="169"/>
      <c r="U516" s="169"/>
      <c r="AB516" s="169"/>
      <c r="AD516" s="169"/>
      <c r="AK516" s="169"/>
      <c r="AM516" s="169"/>
    </row>
    <row r="517" spans="1:39" ht="13">
      <c r="A517" s="54"/>
      <c r="B517" s="54"/>
      <c r="D517" s="54"/>
      <c r="F517" s="185"/>
      <c r="K517" s="169"/>
      <c r="L517" s="169"/>
      <c r="N517" s="185"/>
      <c r="S517" s="169"/>
      <c r="U517" s="169"/>
      <c r="AB517" s="169"/>
      <c r="AD517" s="169"/>
      <c r="AK517" s="169"/>
      <c r="AM517" s="169"/>
    </row>
    <row r="518" spans="1:39" ht="13">
      <c r="A518" s="54"/>
      <c r="B518" s="54"/>
      <c r="D518" s="54"/>
      <c r="F518" s="185"/>
      <c r="K518" s="169"/>
      <c r="L518" s="169"/>
      <c r="N518" s="185"/>
      <c r="S518" s="169"/>
      <c r="U518" s="169"/>
      <c r="AB518" s="169"/>
      <c r="AD518" s="169"/>
      <c r="AK518" s="169"/>
      <c r="AM518" s="169"/>
    </row>
    <row r="519" spans="1:39" ht="13">
      <c r="A519" s="54"/>
      <c r="B519" s="54"/>
      <c r="D519" s="54"/>
      <c r="F519" s="185"/>
      <c r="K519" s="169"/>
      <c r="L519" s="169"/>
      <c r="N519" s="185"/>
      <c r="S519" s="169"/>
      <c r="U519" s="169"/>
      <c r="AB519" s="169"/>
      <c r="AD519" s="169"/>
      <c r="AK519" s="169"/>
      <c r="AM519" s="169"/>
    </row>
    <row r="520" spans="1:39" ht="13">
      <c r="A520" s="54"/>
      <c r="B520" s="54"/>
      <c r="D520" s="54"/>
      <c r="F520" s="185"/>
      <c r="K520" s="169"/>
      <c r="L520" s="169"/>
      <c r="N520" s="185"/>
      <c r="S520" s="169"/>
      <c r="U520" s="169"/>
      <c r="AB520" s="169"/>
      <c r="AD520" s="169"/>
      <c r="AK520" s="169"/>
      <c r="AM520" s="169"/>
    </row>
    <row r="521" spans="1:39" ht="13">
      <c r="A521" s="54"/>
      <c r="B521" s="54"/>
      <c r="D521" s="54"/>
      <c r="F521" s="185"/>
      <c r="K521" s="169"/>
      <c r="L521" s="169"/>
      <c r="N521" s="185"/>
      <c r="S521" s="169"/>
      <c r="U521" s="169"/>
      <c r="AB521" s="169"/>
      <c r="AD521" s="169"/>
      <c r="AK521" s="169"/>
      <c r="AM521" s="169"/>
    </row>
    <row r="522" spans="1:39" ht="13">
      <c r="A522" s="54"/>
      <c r="B522" s="54"/>
      <c r="D522" s="54"/>
      <c r="F522" s="185"/>
      <c r="K522" s="169"/>
      <c r="L522" s="169"/>
      <c r="N522" s="185"/>
      <c r="S522" s="169"/>
      <c r="U522" s="169"/>
      <c r="AB522" s="169"/>
      <c r="AD522" s="169"/>
      <c r="AK522" s="169"/>
      <c r="AM522" s="169"/>
    </row>
    <row r="523" spans="1:39" ht="13">
      <c r="A523" s="54"/>
      <c r="B523" s="54"/>
      <c r="D523" s="54"/>
      <c r="F523" s="185"/>
      <c r="K523" s="169"/>
      <c r="L523" s="169"/>
      <c r="N523" s="185"/>
      <c r="S523" s="169"/>
      <c r="U523" s="169"/>
      <c r="AB523" s="169"/>
      <c r="AD523" s="169"/>
      <c r="AK523" s="169"/>
      <c r="AM523" s="169"/>
    </row>
    <row r="524" spans="1:39" ht="13">
      <c r="A524" s="54"/>
      <c r="B524" s="54"/>
      <c r="D524" s="54"/>
      <c r="F524" s="185"/>
      <c r="K524" s="169"/>
      <c r="L524" s="169"/>
      <c r="N524" s="185"/>
      <c r="S524" s="169"/>
      <c r="U524" s="169"/>
      <c r="AB524" s="169"/>
      <c r="AD524" s="169"/>
      <c r="AK524" s="169"/>
      <c r="AM524" s="169"/>
    </row>
    <row r="525" spans="1:39" ht="13">
      <c r="A525" s="54"/>
      <c r="B525" s="54"/>
      <c r="D525" s="54"/>
      <c r="F525" s="185"/>
      <c r="K525" s="169"/>
      <c r="L525" s="169"/>
      <c r="N525" s="185"/>
      <c r="S525" s="169"/>
      <c r="U525" s="169"/>
      <c r="AB525" s="169"/>
      <c r="AD525" s="169"/>
      <c r="AK525" s="169"/>
      <c r="AM525" s="169"/>
    </row>
    <row r="526" spans="1:39" ht="13">
      <c r="A526" s="54"/>
      <c r="B526" s="54"/>
      <c r="D526" s="54"/>
      <c r="F526" s="185"/>
      <c r="K526" s="169"/>
      <c r="L526" s="169"/>
      <c r="N526" s="185"/>
      <c r="S526" s="169"/>
      <c r="U526" s="169"/>
      <c r="AB526" s="169"/>
      <c r="AD526" s="169"/>
      <c r="AK526" s="169"/>
      <c r="AM526" s="169"/>
    </row>
    <row r="527" spans="1:39" ht="13">
      <c r="A527" s="54"/>
      <c r="B527" s="54"/>
      <c r="D527" s="54"/>
      <c r="F527" s="185"/>
      <c r="K527" s="169"/>
      <c r="L527" s="169"/>
      <c r="N527" s="185"/>
      <c r="S527" s="169"/>
      <c r="U527" s="169"/>
      <c r="AB527" s="169"/>
      <c r="AD527" s="169"/>
      <c r="AK527" s="169"/>
      <c r="AM527" s="169"/>
    </row>
    <row r="528" spans="1:39" ht="13">
      <c r="A528" s="54"/>
      <c r="B528" s="54"/>
      <c r="D528" s="54"/>
      <c r="F528" s="185"/>
      <c r="K528" s="169"/>
      <c r="L528" s="169"/>
      <c r="N528" s="185"/>
      <c r="S528" s="169"/>
      <c r="U528" s="169"/>
      <c r="AB528" s="169"/>
      <c r="AD528" s="169"/>
      <c r="AK528" s="169"/>
      <c r="AM528" s="169"/>
    </row>
    <row r="529" spans="1:39" ht="13">
      <c r="A529" s="54"/>
      <c r="B529" s="54"/>
      <c r="D529" s="54"/>
      <c r="F529" s="185"/>
      <c r="K529" s="169"/>
      <c r="L529" s="169"/>
      <c r="N529" s="185"/>
      <c r="S529" s="169"/>
      <c r="U529" s="169"/>
      <c r="AB529" s="169"/>
      <c r="AD529" s="169"/>
      <c r="AK529" s="169"/>
      <c r="AM529" s="169"/>
    </row>
    <row r="530" spans="1:39" ht="13">
      <c r="A530" s="54"/>
      <c r="B530" s="54"/>
      <c r="D530" s="54"/>
      <c r="F530" s="185"/>
      <c r="K530" s="169"/>
      <c r="L530" s="169"/>
      <c r="N530" s="185"/>
      <c r="S530" s="169"/>
      <c r="U530" s="169"/>
      <c r="AB530" s="169"/>
      <c r="AD530" s="169"/>
      <c r="AK530" s="169"/>
      <c r="AM530" s="169"/>
    </row>
    <row r="531" spans="1:39" ht="13">
      <c r="A531" s="54"/>
      <c r="B531" s="54"/>
      <c r="D531" s="54"/>
      <c r="F531" s="185"/>
      <c r="K531" s="169"/>
      <c r="L531" s="169"/>
      <c r="N531" s="185"/>
      <c r="S531" s="169"/>
      <c r="U531" s="169"/>
      <c r="AB531" s="169"/>
      <c r="AD531" s="169"/>
      <c r="AK531" s="169"/>
      <c r="AM531" s="169"/>
    </row>
    <row r="532" spans="1:39" ht="13">
      <c r="A532" s="54"/>
      <c r="B532" s="54"/>
      <c r="D532" s="54"/>
      <c r="F532" s="185"/>
      <c r="K532" s="169"/>
      <c r="L532" s="169"/>
      <c r="N532" s="185"/>
      <c r="S532" s="169"/>
      <c r="U532" s="169"/>
      <c r="AB532" s="169"/>
      <c r="AD532" s="169"/>
      <c r="AK532" s="169"/>
      <c r="AM532" s="169"/>
    </row>
    <row r="533" spans="1:39" ht="13">
      <c r="A533" s="54"/>
      <c r="B533" s="54"/>
      <c r="D533" s="54"/>
      <c r="F533" s="185"/>
      <c r="K533" s="169"/>
      <c r="L533" s="169"/>
      <c r="N533" s="185"/>
      <c r="S533" s="169"/>
      <c r="U533" s="169"/>
      <c r="AB533" s="169"/>
      <c r="AD533" s="169"/>
      <c r="AK533" s="169"/>
      <c r="AM533" s="169"/>
    </row>
    <row r="534" spans="1:39" ht="13">
      <c r="A534" s="54"/>
      <c r="B534" s="54"/>
      <c r="D534" s="54"/>
      <c r="F534" s="185"/>
      <c r="K534" s="169"/>
      <c r="L534" s="169"/>
      <c r="N534" s="185"/>
      <c r="S534" s="169"/>
      <c r="U534" s="169"/>
      <c r="AB534" s="169"/>
      <c r="AD534" s="169"/>
      <c r="AK534" s="169"/>
      <c r="AM534" s="169"/>
    </row>
    <row r="535" spans="1:39" ht="13">
      <c r="A535" s="54"/>
      <c r="B535" s="54"/>
      <c r="D535" s="54"/>
      <c r="F535" s="185"/>
      <c r="K535" s="169"/>
      <c r="L535" s="169"/>
      <c r="N535" s="185"/>
      <c r="S535" s="169"/>
      <c r="U535" s="169"/>
      <c r="AB535" s="169"/>
      <c r="AD535" s="169"/>
      <c r="AK535" s="169"/>
      <c r="AM535" s="169"/>
    </row>
    <row r="536" spans="1:39" ht="13">
      <c r="A536" s="54"/>
      <c r="B536" s="54"/>
      <c r="D536" s="54"/>
      <c r="F536" s="185"/>
      <c r="K536" s="169"/>
      <c r="L536" s="169"/>
      <c r="N536" s="185"/>
      <c r="S536" s="169"/>
      <c r="U536" s="169"/>
      <c r="AB536" s="169"/>
      <c r="AD536" s="169"/>
      <c r="AK536" s="169"/>
      <c r="AM536" s="169"/>
    </row>
    <row r="537" spans="1:39" ht="13">
      <c r="A537" s="54"/>
      <c r="B537" s="54"/>
      <c r="D537" s="54"/>
      <c r="F537" s="185"/>
      <c r="K537" s="169"/>
      <c r="L537" s="169"/>
      <c r="N537" s="185"/>
      <c r="S537" s="169"/>
      <c r="U537" s="169"/>
      <c r="AB537" s="169"/>
      <c r="AD537" s="169"/>
      <c r="AK537" s="169"/>
      <c r="AM537" s="169"/>
    </row>
    <row r="538" spans="1:39" ht="13">
      <c r="A538" s="54"/>
      <c r="B538" s="54"/>
      <c r="D538" s="54"/>
      <c r="F538" s="185"/>
      <c r="K538" s="169"/>
      <c r="L538" s="169"/>
      <c r="N538" s="185"/>
      <c r="S538" s="169"/>
      <c r="U538" s="169"/>
      <c r="AB538" s="169"/>
      <c r="AD538" s="169"/>
      <c r="AK538" s="169"/>
      <c r="AM538" s="169"/>
    </row>
    <row r="539" spans="1:39" ht="13">
      <c r="A539" s="54"/>
      <c r="B539" s="54"/>
      <c r="D539" s="54"/>
      <c r="F539" s="185"/>
      <c r="K539" s="169"/>
      <c r="L539" s="169"/>
      <c r="N539" s="185"/>
      <c r="S539" s="169"/>
      <c r="U539" s="169"/>
      <c r="AB539" s="169"/>
      <c r="AD539" s="169"/>
      <c r="AK539" s="169"/>
      <c r="AM539" s="169"/>
    </row>
    <row r="540" spans="1:39" ht="13">
      <c r="A540" s="54"/>
      <c r="B540" s="54"/>
      <c r="D540" s="54"/>
      <c r="F540" s="185"/>
      <c r="K540" s="169"/>
      <c r="L540" s="169"/>
      <c r="N540" s="185"/>
      <c r="S540" s="169"/>
      <c r="U540" s="169"/>
      <c r="AB540" s="169"/>
      <c r="AD540" s="169"/>
      <c r="AK540" s="169"/>
      <c r="AM540" s="169"/>
    </row>
    <row r="541" spans="1:39" ht="13">
      <c r="A541" s="54"/>
      <c r="B541" s="54"/>
      <c r="D541" s="54"/>
      <c r="F541" s="185"/>
      <c r="K541" s="169"/>
      <c r="L541" s="169"/>
      <c r="N541" s="185"/>
      <c r="S541" s="169"/>
      <c r="U541" s="169"/>
      <c r="AB541" s="169"/>
      <c r="AD541" s="169"/>
      <c r="AK541" s="169"/>
      <c r="AM541" s="169"/>
    </row>
    <row r="542" spans="1:39" ht="13">
      <c r="A542" s="54"/>
      <c r="B542" s="54"/>
      <c r="D542" s="54"/>
      <c r="F542" s="185"/>
      <c r="K542" s="169"/>
      <c r="L542" s="169"/>
      <c r="N542" s="185"/>
      <c r="S542" s="169"/>
      <c r="U542" s="169"/>
      <c r="AB542" s="169"/>
      <c r="AD542" s="169"/>
      <c r="AK542" s="169"/>
      <c r="AM542" s="169"/>
    </row>
    <row r="543" spans="1:39" ht="13">
      <c r="A543" s="54"/>
      <c r="B543" s="54"/>
      <c r="D543" s="54"/>
      <c r="F543" s="185"/>
      <c r="K543" s="169"/>
      <c r="L543" s="169"/>
      <c r="N543" s="185"/>
      <c r="S543" s="169"/>
      <c r="U543" s="169"/>
      <c r="AB543" s="169"/>
      <c r="AD543" s="169"/>
      <c r="AK543" s="169"/>
      <c r="AM543" s="169"/>
    </row>
    <row r="544" spans="1:39" ht="13">
      <c r="A544" s="54"/>
      <c r="B544" s="54"/>
      <c r="D544" s="54"/>
      <c r="F544" s="185"/>
      <c r="K544" s="169"/>
      <c r="L544" s="169"/>
      <c r="N544" s="185"/>
      <c r="S544" s="169"/>
      <c r="U544" s="169"/>
      <c r="AB544" s="169"/>
      <c r="AD544" s="169"/>
      <c r="AK544" s="169"/>
      <c r="AM544" s="169"/>
    </row>
    <row r="545" spans="1:39" ht="13">
      <c r="A545" s="54"/>
      <c r="B545" s="54"/>
      <c r="D545" s="54"/>
      <c r="F545" s="185"/>
      <c r="K545" s="169"/>
      <c r="L545" s="169"/>
      <c r="N545" s="185"/>
      <c r="S545" s="169"/>
      <c r="U545" s="169"/>
      <c r="AB545" s="169"/>
      <c r="AD545" s="169"/>
      <c r="AK545" s="169"/>
      <c r="AM545" s="169"/>
    </row>
    <row r="546" spans="1:39" ht="13">
      <c r="A546" s="54"/>
      <c r="B546" s="54"/>
      <c r="D546" s="54"/>
      <c r="F546" s="185"/>
      <c r="K546" s="169"/>
      <c r="L546" s="169"/>
      <c r="N546" s="185"/>
      <c r="S546" s="169"/>
      <c r="U546" s="169"/>
      <c r="AB546" s="169"/>
      <c r="AD546" s="169"/>
      <c r="AK546" s="169"/>
      <c r="AM546" s="169"/>
    </row>
    <row r="547" spans="1:39" ht="13">
      <c r="A547" s="54"/>
      <c r="B547" s="54"/>
      <c r="D547" s="54"/>
      <c r="F547" s="185"/>
      <c r="K547" s="169"/>
      <c r="L547" s="169"/>
      <c r="N547" s="185"/>
      <c r="S547" s="169"/>
      <c r="U547" s="169"/>
      <c r="AB547" s="169"/>
      <c r="AD547" s="169"/>
      <c r="AK547" s="169"/>
      <c r="AM547" s="169"/>
    </row>
    <row r="548" spans="1:39" ht="13">
      <c r="A548" s="54"/>
      <c r="B548" s="54"/>
      <c r="D548" s="54"/>
      <c r="F548" s="185"/>
      <c r="K548" s="169"/>
      <c r="L548" s="169"/>
      <c r="N548" s="185"/>
      <c r="S548" s="169"/>
      <c r="U548" s="169"/>
      <c r="AB548" s="169"/>
      <c r="AD548" s="169"/>
      <c r="AK548" s="169"/>
      <c r="AM548" s="169"/>
    </row>
    <row r="549" spans="1:39" ht="13">
      <c r="A549" s="54"/>
      <c r="B549" s="54"/>
      <c r="D549" s="54"/>
      <c r="F549" s="185"/>
      <c r="K549" s="169"/>
      <c r="L549" s="169"/>
      <c r="N549" s="185"/>
      <c r="S549" s="169"/>
      <c r="U549" s="169"/>
      <c r="AB549" s="169"/>
      <c r="AD549" s="169"/>
      <c r="AK549" s="169"/>
      <c r="AM549" s="169"/>
    </row>
    <row r="550" spans="1:39" ht="13">
      <c r="A550" s="54"/>
      <c r="B550" s="54"/>
      <c r="D550" s="54"/>
      <c r="F550" s="185"/>
      <c r="K550" s="169"/>
      <c r="L550" s="169"/>
      <c r="N550" s="185"/>
      <c r="S550" s="169"/>
      <c r="U550" s="169"/>
      <c r="AB550" s="169"/>
      <c r="AD550" s="169"/>
      <c r="AK550" s="169"/>
      <c r="AM550" s="169"/>
    </row>
    <row r="551" spans="1:39" ht="13">
      <c r="A551" s="54"/>
      <c r="B551" s="54"/>
      <c r="D551" s="54"/>
      <c r="F551" s="185"/>
      <c r="K551" s="169"/>
      <c r="L551" s="169"/>
      <c r="N551" s="185"/>
      <c r="S551" s="169"/>
      <c r="U551" s="169"/>
      <c r="AB551" s="169"/>
      <c r="AD551" s="169"/>
      <c r="AK551" s="169"/>
      <c r="AM551" s="169"/>
    </row>
    <row r="552" spans="1:39" ht="13">
      <c r="A552" s="54"/>
      <c r="B552" s="54"/>
      <c r="D552" s="54"/>
      <c r="F552" s="185"/>
      <c r="K552" s="169"/>
      <c r="L552" s="169"/>
      <c r="N552" s="185"/>
      <c r="S552" s="169"/>
      <c r="U552" s="169"/>
      <c r="AB552" s="169"/>
      <c r="AD552" s="169"/>
      <c r="AK552" s="169"/>
      <c r="AM552" s="169"/>
    </row>
    <row r="553" spans="1:39" ht="13">
      <c r="A553" s="54"/>
      <c r="B553" s="54"/>
      <c r="D553" s="54"/>
      <c r="F553" s="185"/>
      <c r="K553" s="169"/>
      <c r="L553" s="169"/>
      <c r="N553" s="185"/>
      <c r="S553" s="169"/>
      <c r="U553" s="169"/>
      <c r="AB553" s="169"/>
      <c r="AD553" s="169"/>
      <c r="AK553" s="169"/>
      <c r="AM553" s="169"/>
    </row>
    <row r="554" spans="1:39" ht="13">
      <c r="A554" s="54"/>
      <c r="B554" s="54"/>
      <c r="D554" s="54"/>
      <c r="F554" s="185"/>
      <c r="K554" s="169"/>
      <c r="L554" s="169"/>
      <c r="N554" s="185"/>
      <c r="S554" s="169"/>
      <c r="U554" s="169"/>
      <c r="AB554" s="169"/>
      <c r="AD554" s="169"/>
      <c r="AK554" s="169"/>
      <c r="AM554" s="169"/>
    </row>
    <row r="555" spans="1:39" ht="13">
      <c r="A555" s="54"/>
      <c r="B555" s="54"/>
      <c r="D555" s="54"/>
      <c r="F555" s="185"/>
      <c r="K555" s="169"/>
      <c r="L555" s="169"/>
      <c r="N555" s="185"/>
      <c r="S555" s="169"/>
      <c r="U555" s="169"/>
      <c r="AB555" s="169"/>
      <c r="AD555" s="169"/>
      <c r="AK555" s="169"/>
      <c r="AM555" s="169"/>
    </row>
    <row r="556" spans="1:39" ht="13">
      <c r="A556" s="54"/>
      <c r="B556" s="54"/>
      <c r="D556" s="54"/>
      <c r="F556" s="185"/>
      <c r="K556" s="169"/>
      <c r="L556" s="169"/>
      <c r="N556" s="185"/>
      <c r="S556" s="169"/>
      <c r="U556" s="169"/>
      <c r="AB556" s="169"/>
      <c r="AD556" s="169"/>
      <c r="AK556" s="169"/>
      <c r="AM556" s="169"/>
    </row>
    <row r="557" spans="1:39" ht="13">
      <c r="A557" s="54"/>
      <c r="B557" s="54"/>
      <c r="D557" s="54"/>
      <c r="F557" s="185"/>
      <c r="K557" s="169"/>
      <c r="L557" s="169"/>
      <c r="N557" s="185"/>
      <c r="S557" s="169"/>
      <c r="U557" s="169"/>
      <c r="AB557" s="169"/>
      <c r="AD557" s="169"/>
      <c r="AK557" s="169"/>
      <c r="AM557" s="169"/>
    </row>
    <row r="558" spans="1:39" ht="13">
      <c r="A558" s="54"/>
      <c r="B558" s="54"/>
      <c r="D558" s="54"/>
      <c r="F558" s="185"/>
      <c r="K558" s="169"/>
      <c r="L558" s="169"/>
      <c r="N558" s="185"/>
      <c r="S558" s="169"/>
      <c r="U558" s="169"/>
      <c r="AB558" s="169"/>
      <c r="AD558" s="169"/>
      <c r="AK558" s="169"/>
      <c r="AM558" s="169"/>
    </row>
    <row r="559" spans="1:39" ht="13">
      <c r="A559" s="54"/>
      <c r="B559" s="54"/>
      <c r="D559" s="54"/>
      <c r="F559" s="185"/>
      <c r="K559" s="169"/>
      <c r="L559" s="169"/>
      <c r="N559" s="185"/>
      <c r="S559" s="169"/>
      <c r="U559" s="169"/>
      <c r="AB559" s="169"/>
      <c r="AD559" s="169"/>
      <c r="AK559" s="169"/>
      <c r="AM559" s="169"/>
    </row>
    <row r="560" spans="1:39" ht="13">
      <c r="A560" s="54"/>
      <c r="B560" s="54"/>
      <c r="D560" s="54"/>
      <c r="F560" s="185"/>
      <c r="K560" s="169"/>
      <c r="L560" s="169"/>
      <c r="N560" s="185"/>
      <c r="S560" s="169"/>
      <c r="U560" s="169"/>
      <c r="AB560" s="169"/>
      <c r="AD560" s="169"/>
      <c r="AK560" s="169"/>
      <c r="AM560" s="169"/>
    </row>
    <row r="561" spans="1:39" ht="13">
      <c r="A561" s="54"/>
      <c r="B561" s="54"/>
      <c r="D561" s="54"/>
      <c r="F561" s="185"/>
      <c r="K561" s="169"/>
      <c r="L561" s="169"/>
      <c r="N561" s="185"/>
      <c r="S561" s="169"/>
      <c r="U561" s="169"/>
      <c r="AB561" s="169"/>
      <c r="AD561" s="169"/>
      <c r="AK561" s="169"/>
      <c r="AM561" s="169"/>
    </row>
    <row r="562" spans="1:39" ht="13">
      <c r="A562" s="54"/>
      <c r="B562" s="54"/>
      <c r="D562" s="54"/>
      <c r="F562" s="185"/>
      <c r="K562" s="169"/>
      <c r="L562" s="169"/>
      <c r="N562" s="185"/>
      <c r="S562" s="169"/>
      <c r="U562" s="169"/>
      <c r="AB562" s="169"/>
      <c r="AD562" s="169"/>
      <c r="AK562" s="169"/>
      <c r="AM562" s="169"/>
    </row>
    <row r="563" spans="1:39" ht="13">
      <c r="A563" s="54"/>
      <c r="B563" s="54"/>
      <c r="D563" s="54"/>
      <c r="F563" s="185"/>
      <c r="K563" s="169"/>
      <c r="L563" s="169"/>
      <c r="N563" s="185"/>
      <c r="S563" s="169"/>
      <c r="U563" s="169"/>
      <c r="AB563" s="169"/>
      <c r="AD563" s="169"/>
      <c r="AK563" s="169"/>
      <c r="AM563" s="169"/>
    </row>
    <row r="564" spans="1:39" ht="13">
      <c r="A564" s="54"/>
      <c r="B564" s="54"/>
      <c r="D564" s="54"/>
      <c r="F564" s="185"/>
      <c r="K564" s="169"/>
      <c r="L564" s="169"/>
      <c r="N564" s="185"/>
      <c r="S564" s="169"/>
      <c r="U564" s="169"/>
      <c r="AB564" s="169"/>
      <c r="AD564" s="169"/>
      <c r="AK564" s="169"/>
      <c r="AM564" s="169"/>
    </row>
    <row r="565" spans="1:39" ht="13">
      <c r="A565" s="54"/>
      <c r="B565" s="54"/>
      <c r="D565" s="54"/>
      <c r="F565" s="185"/>
      <c r="K565" s="169"/>
      <c r="L565" s="169"/>
      <c r="N565" s="185"/>
      <c r="S565" s="169"/>
      <c r="U565" s="169"/>
      <c r="AB565" s="169"/>
      <c r="AD565" s="169"/>
      <c r="AK565" s="169"/>
      <c r="AM565" s="169"/>
    </row>
    <row r="566" spans="1:39" ht="13">
      <c r="A566" s="54"/>
      <c r="B566" s="54"/>
      <c r="D566" s="54"/>
      <c r="F566" s="185"/>
      <c r="K566" s="169"/>
      <c r="L566" s="169"/>
      <c r="N566" s="185"/>
      <c r="S566" s="169"/>
      <c r="U566" s="169"/>
      <c r="AB566" s="169"/>
      <c r="AD566" s="169"/>
      <c r="AK566" s="169"/>
      <c r="AM566" s="169"/>
    </row>
    <row r="567" spans="1:39" ht="13">
      <c r="A567" s="54"/>
      <c r="B567" s="54"/>
      <c r="D567" s="54"/>
      <c r="F567" s="185"/>
      <c r="K567" s="169"/>
      <c r="L567" s="169"/>
      <c r="N567" s="185"/>
      <c r="S567" s="169"/>
      <c r="U567" s="169"/>
      <c r="AB567" s="169"/>
      <c r="AD567" s="169"/>
      <c r="AK567" s="169"/>
      <c r="AM567" s="169"/>
    </row>
    <row r="568" spans="1:39" ht="13">
      <c r="A568" s="54"/>
      <c r="B568" s="54"/>
      <c r="D568" s="54"/>
      <c r="F568" s="185"/>
      <c r="K568" s="169"/>
      <c r="L568" s="169"/>
      <c r="N568" s="185"/>
      <c r="S568" s="169"/>
      <c r="U568" s="169"/>
      <c r="AB568" s="169"/>
      <c r="AD568" s="169"/>
      <c r="AK568" s="169"/>
      <c r="AM568" s="169"/>
    </row>
    <row r="569" spans="1:39" ht="13">
      <c r="A569" s="54"/>
      <c r="B569" s="54"/>
      <c r="D569" s="54"/>
      <c r="F569" s="185"/>
      <c r="K569" s="169"/>
      <c r="L569" s="169"/>
      <c r="N569" s="185"/>
      <c r="S569" s="169"/>
      <c r="U569" s="169"/>
      <c r="AB569" s="169"/>
      <c r="AD569" s="169"/>
      <c r="AK569" s="169"/>
      <c r="AM569" s="169"/>
    </row>
    <row r="570" spans="1:39" ht="13">
      <c r="A570" s="54"/>
      <c r="B570" s="54"/>
      <c r="D570" s="54"/>
      <c r="F570" s="185"/>
      <c r="K570" s="169"/>
      <c r="L570" s="169"/>
      <c r="N570" s="185"/>
      <c r="S570" s="169"/>
      <c r="U570" s="169"/>
      <c r="AB570" s="169"/>
      <c r="AD570" s="169"/>
      <c r="AK570" s="169"/>
      <c r="AM570" s="169"/>
    </row>
    <row r="571" spans="1:39" ht="13">
      <c r="A571" s="54"/>
      <c r="B571" s="54"/>
      <c r="D571" s="54"/>
      <c r="F571" s="185"/>
      <c r="K571" s="169"/>
      <c r="L571" s="169"/>
      <c r="N571" s="185"/>
      <c r="S571" s="169"/>
      <c r="U571" s="169"/>
      <c r="AB571" s="169"/>
      <c r="AD571" s="169"/>
      <c r="AK571" s="169"/>
      <c r="AM571" s="169"/>
    </row>
    <row r="572" spans="1:39" ht="13">
      <c r="A572" s="54"/>
      <c r="B572" s="54"/>
      <c r="D572" s="54"/>
      <c r="F572" s="185"/>
      <c r="K572" s="169"/>
      <c r="L572" s="169"/>
      <c r="N572" s="185"/>
      <c r="S572" s="169"/>
      <c r="U572" s="169"/>
      <c r="AB572" s="169"/>
      <c r="AD572" s="169"/>
      <c r="AK572" s="169"/>
      <c r="AM572" s="169"/>
    </row>
    <row r="573" spans="1:39" ht="13">
      <c r="A573" s="54"/>
      <c r="B573" s="54"/>
      <c r="D573" s="54"/>
      <c r="F573" s="185"/>
      <c r="K573" s="169"/>
      <c r="L573" s="169"/>
      <c r="N573" s="185"/>
      <c r="S573" s="169"/>
      <c r="U573" s="169"/>
      <c r="AB573" s="169"/>
      <c r="AD573" s="169"/>
      <c r="AK573" s="169"/>
      <c r="AM573" s="169"/>
    </row>
    <row r="574" spans="1:39" ht="13">
      <c r="A574" s="54"/>
      <c r="B574" s="54"/>
      <c r="D574" s="54"/>
      <c r="F574" s="185"/>
      <c r="K574" s="169"/>
      <c r="L574" s="169"/>
      <c r="N574" s="185"/>
      <c r="S574" s="169"/>
      <c r="U574" s="169"/>
      <c r="AB574" s="169"/>
      <c r="AD574" s="169"/>
      <c r="AK574" s="169"/>
      <c r="AM574" s="169"/>
    </row>
    <row r="575" spans="1:39" ht="13">
      <c r="A575" s="54"/>
      <c r="B575" s="54"/>
      <c r="D575" s="54"/>
      <c r="F575" s="185"/>
      <c r="K575" s="169"/>
      <c r="L575" s="169"/>
      <c r="N575" s="185"/>
      <c r="S575" s="169"/>
      <c r="U575" s="169"/>
      <c r="AB575" s="169"/>
      <c r="AD575" s="169"/>
      <c r="AK575" s="169"/>
      <c r="AM575" s="169"/>
    </row>
    <row r="576" spans="1:39" ht="13">
      <c r="A576" s="54"/>
      <c r="B576" s="54"/>
      <c r="D576" s="54"/>
      <c r="F576" s="185"/>
      <c r="K576" s="169"/>
      <c r="L576" s="169"/>
      <c r="N576" s="185"/>
      <c r="S576" s="169"/>
      <c r="U576" s="169"/>
      <c r="AB576" s="169"/>
      <c r="AD576" s="169"/>
      <c r="AK576" s="169"/>
      <c r="AM576" s="169"/>
    </row>
    <row r="577" spans="1:39" ht="13">
      <c r="A577" s="54"/>
      <c r="B577" s="54"/>
      <c r="D577" s="54"/>
      <c r="F577" s="185"/>
      <c r="K577" s="169"/>
      <c r="L577" s="169"/>
      <c r="N577" s="185"/>
      <c r="S577" s="169"/>
      <c r="U577" s="169"/>
      <c r="AB577" s="169"/>
      <c r="AD577" s="169"/>
      <c r="AK577" s="169"/>
      <c r="AM577" s="169"/>
    </row>
    <row r="578" spans="1:39" ht="13">
      <c r="A578" s="54"/>
      <c r="B578" s="54"/>
      <c r="D578" s="54"/>
      <c r="F578" s="185"/>
      <c r="K578" s="169"/>
      <c r="L578" s="169"/>
      <c r="N578" s="185"/>
      <c r="S578" s="169"/>
      <c r="U578" s="169"/>
      <c r="AB578" s="169"/>
      <c r="AD578" s="169"/>
      <c r="AK578" s="169"/>
      <c r="AM578" s="169"/>
    </row>
    <row r="579" spans="1:39" ht="13">
      <c r="A579" s="54"/>
      <c r="B579" s="54"/>
      <c r="D579" s="54"/>
      <c r="F579" s="185"/>
      <c r="K579" s="169"/>
      <c r="L579" s="169"/>
      <c r="N579" s="185"/>
      <c r="S579" s="169"/>
      <c r="U579" s="169"/>
      <c r="AB579" s="169"/>
      <c r="AD579" s="169"/>
      <c r="AK579" s="169"/>
      <c r="AM579" s="169"/>
    </row>
    <row r="580" spans="1:39" ht="13">
      <c r="A580" s="54"/>
      <c r="B580" s="54"/>
      <c r="D580" s="54"/>
      <c r="F580" s="185"/>
      <c r="K580" s="169"/>
      <c r="L580" s="169"/>
      <c r="N580" s="185"/>
      <c r="S580" s="169"/>
      <c r="U580" s="169"/>
      <c r="AB580" s="169"/>
      <c r="AD580" s="169"/>
      <c r="AK580" s="169"/>
      <c r="AM580" s="169"/>
    </row>
    <row r="581" spans="1:39" ht="13">
      <c r="A581" s="54"/>
      <c r="B581" s="54"/>
      <c r="D581" s="54"/>
      <c r="F581" s="185"/>
      <c r="K581" s="169"/>
      <c r="L581" s="169"/>
      <c r="N581" s="185"/>
      <c r="S581" s="169"/>
      <c r="U581" s="169"/>
      <c r="AB581" s="169"/>
      <c r="AD581" s="169"/>
      <c r="AK581" s="169"/>
      <c r="AM581" s="169"/>
    </row>
    <row r="582" spans="1:39" ht="13">
      <c r="A582" s="54"/>
      <c r="B582" s="54"/>
      <c r="D582" s="54"/>
      <c r="F582" s="185"/>
      <c r="K582" s="169"/>
      <c r="L582" s="169"/>
      <c r="N582" s="185"/>
      <c r="S582" s="169"/>
      <c r="U582" s="169"/>
      <c r="AB582" s="169"/>
      <c r="AD582" s="169"/>
      <c r="AK582" s="169"/>
      <c r="AM582" s="169"/>
    </row>
    <row r="583" spans="1:39" ht="13">
      <c r="A583" s="54"/>
      <c r="B583" s="54"/>
      <c r="D583" s="54"/>
      <c r="F583" s="185"/>
      <c r="K583" s="169"/>
      <c r="L583" s="169"/>
      <c r="N583" s="185"/>
      <c r="S583" s="169"/>
      <c r="U583" s="169"/>
      <c r="AB583" s="169"/>
      <c r="AD583" s="169"/>
      <c r="AK583" s="169"/>
      <c r="AM583" s="169"/>
    </row>
    <row r="584" spans="1:39" ht="13">
      <c r="A584" s="54"/>
      <c r="B584" s="54"/>
      <c r="D584" s="54"/>
      <c r="F584" s="185"/>
      <c r="K584" s="169"/>
      <c r="L584" s="169"/>
      <c r="N584" s="185"/>
      <c r="S584" s="169"/>
      <c r="U584" s="169"/>
      <c r="AB584" s="169"/>
      <c r="AD584" s="169"/>
      <c r="AK584" s="169"/>
      <c r="AM584" s="169"/>
    </row>
    <row r="585" spans="1:39" ht="13">
      <c r="A585" s="54"/>
      <c r="B585" s="54"/>
      <c r="D585" s="54"/>
      <c r="F585" s="185"/>
      <c r="K585" s="169"/>
      <c r="L585" s="169"/>
      <c r="N585" s="185"/>
      <c r="S585" s="169"/>
      <c r="U585" s="169"/>
      <c r="AB585" s="169"/>
      <c r="AD585" s="169"/>
      <c r="AK585" s="169"/>
      <c r="AM585" s="169"/>
    </row>
    <row r="586" spans="1:39" ht="13">
      <c r="A586" s="54"/>
      <c r="B586" s="54"/>
      <c r="D586" s="54"/>
      <c r="F586" s="185"/>
      <c r="K586" s="169"/>
      <c r="L586" s="169"/>
      <c r="N586" s="185"/>
      <c r="S586" s="169"/>
      <c r="U586" s="169"/>
      <c r="AB586" s="169"/>
      <c r="AD586" s="169"/>
      <c r="AK586" s="169"/>
      <c r="AM586" s="169"/>
    </row>
    <row r="587" spans="1:39" ht="13">
      <c r="A587" s="54"/>
      <c r="B587" s="54"/>
      <c r="D587" s="54"/>
      <c r="F587" s="185"/>
      <c r="K587" s="169"/>
      <c r="L587" s="169"/>
      <c r="N587" s="185"/>
      <c r="S587" s="169"/>
      <c r="U587" s="169"/>
      <c r="AB587" s="169"/>
      <c r="AD587" s="169"/>
      <c r="AK587" s="169"/>
      <c r="AM587" s="169"/>
    </row>
    <row r="588" spans="1:39" ht="13">
      <c r="A588" s="54"/>
      <c r="B588" s="54"/>
      <c r="D588" s="54"/>
      <c r="F588" s="185"/>
      <c r="K588" s="169"/>
      <c r="L588" s="169"/>
      <c r="N588" s="185"/>
      <c r="S588" s="169"/>
      <c r="U588" s="169"/>
      <c r="AB588" s="169"/>
      <c r="AD588" s="169"/>
      <c r="AK588" s="169"/>
      <c r="AM588" s="169"/>
    </row>
    <row r="589" spans="1:39" ht="13">
      <c r="A589" s="54"/>
      <c r="B589" s="54"/>
      <c r="D589" s="54"/>
      <c r="F589" s="185"/>
      <c r="K589" s="169"/>
      <c r="L589" s="169"/>
      <c r="N589" s="185"/>
      <c r="S589" s="169"/>
      <c r="U589" s="169"/>
      <c r="AB589" s="169"/>
      <c r="AD589" s="169"/>
      <c r="AK589" s="169"/>
      <c r="AM589" s="169"/>
    </row>
    <row r="590" spans="1:39" ht="13">
      <c r="A590" s="54"/>
      <c r="B590" s="54"/>
      <c r="D590" s="54"/>
      <c r="F590" s="185"/>
      <c r="K590" s="169"/>
      <c r="L590" s="169"/>
      <c r="N590" s="185"/>
      <c r="S590" s="169"/>
      <c r="U590" s="169"/>
      <c r="AB590" s="169"/>
      <c r="AD590" s="169"/>
      <c r="AK590" s="169"/>
      <c r="AM590" s="169"/>
    </row>
    <row r="591" spans="1:39" ht="13">
      <c r="A591" s="54"/>
      <c r="B591" s="54"/>
      <c r="D591" s="54"/>
      <c r="F591" s="185"/>
      <c r="K591" s="169"/>
      <c r="L591" s="169"/>
      <c r="N591" s="185"/>
      <c r="S591" s="169"/>
      <c r="U591" s="169"/>
      <c r="AB591" s="169"/>
      <c r="AD591" s="169"/>
      <c r="AK591" s="169"/>
      <c r="AM591" s="169"/>
    </row>
    <row r="592" spans="1:39" ht="13">
      <c r="A592" s="54"/>
      <c r="B592" s="54"/>
      <c r="D592" s="54"/>
      <c r="F592" s="185"/>
      <c r="K592" s="169"/>
      <c r="L592" s="169"/>
      <c r="N592" s="185"/>
      <c r="S592" s="169"/>
      <c r="U592" s="169"/>
      <c r="AB592" s="169"/>
      <c r="AD592" s="169"/>
      <c r="AK592" s="169"/>
      <c r="AM592" s="169"/>
    </row>
    <row r="593" spans="1:39" ht="13">
      <c r="A593" s="54"/>
      <c r="B593" s="54"/>
      <c r="D593" s="54"/>
      <c r="F593" s="185"/>
      <c r="K593" s="169"/>
      <c r="L593" s="169"/>
      <c r="N593" s="185"/>
      <c r="S593" s="169"/>
      <c r="U593" s="169"/>
      <c r="AB593" s="169"/>
      <c r="AD593" s="169"/>
      <c r="AK593" s="169"/>
      <c r="AM593" s="169"/>
    </row>
    <row r="594" spans="1:39" ht="13">
      <c r="A594" s="54"/>
      <c r="B594" s="54"/>
      <c r="D594" s="54"/>
      <c r="F594" s="185"/>
      <c r="K594" s="169"/>
      <c r="L594" s="169"/>
      <c r="N594" s="185"/>
      <c r="S594" s="169"/>
      <c r="U594" s="169"/>
      <c r="AB594" s="169"/>
      <c r="AD594" s="169"/>
      <c r="AK594" s="169"/>
      <c r="AM594" s="169"/>
    </row>
    <row r="595" spans="1:39" ht="13">
      <c r="A595" s="54"/>
      <c r="B595" s="54"/>
      <c r="D595" s="54"/>
      <c r="F595" s="185"/>
      <c r="K595" s="169"/>
      <c r="L595" s="169"/>
      <c r="N595" s="185"/>
      <c r="S595" s="169"/>
      <c r="U595" s="169"/>
      <c r="AB595" s="169"/>
      <c r="AD595" s="169"/>
      <c r="AK595" s="169"/>
      <c r="AM595" s="169"/>
    </row>
    <row r="596" spans="1:39" ht="13">
      <c r="A596" s="54"/>
      <c r="B596" s="54"/>
      <c r="D596" s="54"/>
      <c r="F596" s="185"/>
      <c r="K596" s="169"/>
      <c r="L596" s="169"/>
      <c r="N596" s="185"/>
      <c r="S596" s="169"/>
      <c r="U596" s="169"/>
      <c r="AB596" s="169"/>
      <c r="AD596" s="169"/>
      <c r="AK596" s="169"/>
      <c r="AM596" s="169"/>
    </row>
    <row r="597" spans="1:39" ht="13">
      <c r="A597" s="54"/>
      <c r="B597" s="54"/>
      <c r="D597" s="54"/>
      <c r="F597" s="185"/>
      <c r="K597" s="169"/>
      <c r="L597" s="169"/>
      <c r="N597" s="185"/>
      <c r="S597" s="169"/>
      <c r="U597" s="169"/>
      <c r="AB597" s="169"/>
      <c r="AD597" s="169"/>
      <c r="AK597" s="169"/>
      <c r="AM597" s="169"/>
    </row>
    <row r="598" spans="1:39" ht="13">
      <c r="A598" s="54"/>
      <c r="B598" s="54"/>
      <c r="D598" s="54"/>
      <c r="F598" s="185"/>
      <c r="K598" s="169"/>
      <c r="L598" s="169"/>
      <c r="N598" s="185"/>
      <c r="S598" s="169"/>
      <c r="U598" s="169"/>
      <c r="AB598" s="169"/>
      <c r="AD598" s="169"/>
      <c r="AK598" s="169"/>
      <c r="AM598" s="169"/>
    </row>
    <row r="599" spans="1:39" ht="13">
      <c r="A599" s="54"/>
      <c r="B599" s="54"/>
      <c r="D599" s="54"/>
      <c r="F599" s="185"/>
      <c r="K599" s="169"/>
      <c r="L599" s="169"/>
      <c r="N599" s="185"/>
      <c r="S599" s="169"/>
      <c r="U599" s="169"/>
      <c r="AB599" s="169"/>
      <c r="AD599" s="169"/>
      <c r="AK599" s="169"/>
      <c r="AM599" s="169"/>
    </row>
    <row r="600" spans="1:39" ht="13">
      <c r="A600" s="54"/>
      <c r="B600" s="54"/>
      <c r="D600" s="54"/>
      <c r="F600" s="185"/>
      <c r="K600" s="169"/>
      <c r="L600" s="169"/>
      <c r="N600" s="185"/>
      <c r="S600" s="169"/>
      <c r="U600" s="169"/>
      <c r="AB600" s="169"/>
      <c r="AD600" s="169"/>
      <c r="AK600" s="169"/>
      <c r="AM600" s="169"/>
    </row>
    <row r="601" spans="1:39" ht="13">
      <c r="A601" s="54"/>
      <c r="B601" s="54"/>
      <c r="D601" s="54"/>
      <c r="F601" s="185"/>
      <c r="K601" s="169"/>
      <c r="L601" s="169"/>
      <c r="N601" s="185"/>
      <c r="S601" s="169"/>
      <c r="U601" s="169"/>
      <c r="AB601" s="169"/>
      <c r="AD601" s="169"/>
      <c r="AK601" s="169"/>
      <c r="AM601" s="169"/>
    </row>
    <row r="602" spans="1:39" ht="13">
      <c r="A602" s="54"/>
      <c r="B602" s="54"/>
      <c r="D602" s="54"/>
      <c r="F602" s="185"/>
      <c r="K602" s="169"/>
      <c r="L602" s="169"/>
      <c r="N602" s="185"/>
      <c r="S602" s="169"/>
      <c r="U602" s="169"/>
      <c r="AB602" s="169"/>
      <c r="AD602" s="169"/>
      <c r="AK602" s="169"/>
      <c r="AM602" s="169"/>
    </row>
    <row r="603" spans="1:39" ht="13">
      <c r="A603" s="54"/>
      <c r="B603" s="54"/>
      <c r="D603" s="54"/>
      <c r="F603" s="185"/>
      <c r="K603" s="169"/>
      <c r="L603" s="169"/>
      <c r="N603" s="185"/>
      <c r="S603" s="169"/>
      <c r="U603" s="169"/>
      <c r="AB603" s="169"/>
      <c r="AD603" s="169"/>
      <c r="AK603" s="169"/>
      <c r="AM603" s="169"/>
    </row>
    <row r="604" spans="1:39" ht="13">
      <c r="A604" s="54"/>
      <c r="B604" s="54"/>
      <c r="D604" s="54"/>
      <c r="F604" s="185"/>
      <c r="K604" s="169"/>
      <c r="L604" s="169"/>
      <c r="N604" s="185"/>
      <c r="S604" s="169"/>
      <c r="U604" s="169"/>
      <c r="AB604" s="169"/>
      <c r="AD604" s="169"/>
      <c r="AK604" s="169"/>
      <c r="AM604" s="169"/>
    </row>
    <row r="605" spans="1:39" ht="13">
      <c r="A605" s="54"/>
      <c r="B605" s="54"/>
      <c r="D605" s="54"/>
      <c r="F605" s="185"/>
      <c r="K605" s="169"/>
      <c r="L605" s="169"/>
      <c r="N605" s="185"/>
      <c r="S605" s="169"/>
      <c r="U605" s="169"/>
      <c r="AB605" s="169"/>
      <c r="AD605" s="169"/>
      <c r="AK605" s="169"/>
      <c r="AM605" s="169"/>
    </row>
    <row r="606" spans="1:39" ht="13">
      <c r="A606" s="54"/>
      <c r="B606" s="54"/>
      <c r="D606" s="54"/>
      <c r="F606" s="185"/>
      <c r="K606" s="169"/>
      <c r="L606" s="169"/>
      <c r="N606" s="185"/>
      <c r="S606" s="169"/>
      <c r="U606" s="169"/>
      <c r="AB606" s="169"/>
      <c r="AD606" s="169"/>
      <c r="AK606" s="169"/>
      <c r="AM606" s="169"/>
    </row>
    <row r="607" spans="1:39" ht="13">
      <c r="A607" s="54"/>
      <c r="B607" s="54"/>
      <c r="D607" s="54"/>
      <c r="F607" s="185"/>
      <c r="K607" s="169"/>
      <c r="L607" s="169"/>
      <c r="N607" s="185"/>
      <c r="S607" s="169"/>
      <c r="U607" s="169"/>
      <c r="AB607" s="169"/>
      <c r="AD607" s="169"/>
      <c r="AK607" s="169"/>
      <c r="AM607" s="169"/>
    </row>
    <row r="608" spans="1:39" ht="13">
      <c r="A608" s="54"/>
      <c r="B608" s="54"/>
      <c r="D608" s="54"/>
      <c r="F608" s="185"/>
      <c r="K608" s="169"/>
      <c r="L608" s="169"/>
      <c r="N608" s="185"/>
      <c r="S608" s="169"/>
      <c r="U608" s="169"/>
      <c r="AB608" s="169"/>
      <c r="AD608" s="169"/>
      <c r="AK608" s="169"/>
      <c r="AM608" s="169"/>
    </row>
    <row r="609" spans="1:39" ht="13">
      <c r="A609" s="54"/>
      <c r="B609" s="54"/>
      <c r="D609" s="54"/>
      <c r="F609" s="185"/>
      <c r="K609" s="169"/>
      <c r="L609" s="169"/>
      <c r="N609" s="185"/>
      <c r="S609" s="169"/>
      <c r="U609" s="169"/>
      <c r="AB609" s="169"/>
      <c r="AD609" s="169"/>
      <c r="AK609" s="169"/>
      <c r="AM609" s="169"/>
    </row>
    <row r="610" spans="1:39" ht="13">
      <c r="A610" s="54"/>
      <c r="B610" s="54"/>
      <c r="D610" s="54"/>
      <c r="F610" s="185"/>
      <c r="K610" s="169"/>
      <c r="L610" s="169"/>
      <c r="N610" s="185"/>
      <c r="S610" s="169"/>
      <c r="U610" s="169"/>
      <c r="AB610" s="169"/>
      <c r="AD610" s="169"/>
      <c r="AK610" s="169"/>
      <c r="AM610" s="169"/>
    </row>
    <row r="611" spans="1:39" ht="13">
      <c r="A611" s="54"/>
      <c r="B611" s="54"/>
      <c r="D611" s="54"/>
      <c r="F611" s="185"/>
      <c r="K611" s="169"/>
      <c r="L611" s="169"/>
      <c r="N611" s="185"/>
      <c r="S611" s="169"/>
      <c r="U611" s="169"/>
      <c r="AB611" s="169"/>
      <c r="AD611" s="169"/>
      <c r="AK611" s="169"/>
      <c r="AM611" s="169"/>
    </row>
    <row r="612" spans="1:39" ht="13">
      <c r="A612" s="54"/>
      <c r="B612" s="54"/>
      <c r="D612" s="54"/>
      <c r="F612" s="185"/>
      <c r="K612" s="169"/>
      <c r="L612" s="169"/>
      <c r="N612" s="185"/>
      <c r="S612" s="169"/>
      <c r="U612" s="169"/>
      <c r="AB612" s="169"/>
      <c r="AD612" s="169"/>
      <c r="AK612" s="169"/>
      <c r="AM612" s="169"/>
    </row>
    <row r="613" spans="1:39" ht="13">
      <c r="A613" s="54"/>
      <c r="B613" s="54"/>
      <c r="D613" s="54"/>
      <c r="F613" s="185"/>
      <c r="K613" s="169"/>
      <c r="L613" s="169"/>
      <c r="N613" s="185"/>
      <c r="S613" s="169"/>
      <c r="U613" s="169"/>
      <c r="AB613" s="169"/>
      <c r="AD613" s="169"/>
      <c r="AK613" s="169"/>
      <c r="AM613" s="169"/>
    </row>
    <row r="614" spans="1:39" ht="13">
      <c r="A614" s="54"/>
      <c r="B614" s="54"/>
      <c r="D614" s="54"/>
      <c r="F614" s="185"/>
      <c r="K614" s="169"/>
      <c r="L614" s="169"/>
      <c r="N614" s="185"/>
      <c r="S614" s="169"/>
      <c r="U614" s="169"/>
      <c r="AB614" s="169"/>
      <c r="AD614" s="169"/>
      <c r="AK614" s="169"/>
      <c r="AM614" s="169"/>
    </row>
    <row r="615" spans="1:39" ht="13">
      <c r="A615" s="54"/>
      <c r="B615" s="54"/>
      <c r="D615" s="54"/>
      <c r="F615" s="185"/>
      <c r="K615" s="169"/>
      <c r="L615" s="169"/>
      <c r="N615" s="185"/>
      <c r="S615" s="169"/>
      <c r="U615" s="169"/>
      <c r="AB615" s="169"/>
      <c r="AD615" s="169"/>
      <c r="AK615" s="169"/>
      <c r="AM615" s="169"/>
    </row>
    <row r="616" spans="1:39" ht="13">
      <c r="A616" s="54"/>
      <c r="B616" s="54"/>
      <c r="D616" s="54"/>
      <c r="F616" s="185"/>
      <c r="K616" s="169"/>
      <c r="L616" s="169"/>
      <c r="N616" s="185"/>
      <c r="S616" s="169"/>
      <c r="U616" s="169"/>
      <c r="AB616" s="169"/>
      <c r="AD616" s="169"/>
      <c r="AK616" s="169"/>
      <c r="AM616" s="169"/>
    </row>
    <row r="617" spans="1:39" ht="13">
      <c r="A617" s="54"/>
      <c r="B617" s="54"/>
      <c r="D617" s="54"/>
      <c r="F617" s="185"/>
      <c r="K617" s="169"/>
      <c r="L617" s="169"/>
      <c r="N617" s="185"/>
      <c r="S617" s="169"/>
      <c r="U617" s="169"/>
      <c r="AB617" s="169"/>
      <c r="AD617" s="169"/>
      <c r="AK617" s="169"/>
      <c r="AM617" s="169"/>
    </row>
    <row r="618" spans="1:39" ht="13">
      <c r="A618" s="54"/>
      <c r="B618" s="54"/>
      <c r="D618" s="54"/>
      <c r="F618" s="185"/>
      <c r="K618" s="169"/>
      <c r="L618" s="169"/>
      <c r="N618" s="185"/>
      <c r="S618" s="169"/>
      <c r="U618" s="169"/>
      <c r="AB618" s="169"/>
      <c r="AD618" s="169"/>
      <c r="AK618" s="169"/>
      <c r="AM618" s="169"/>
    </row>
    <row r="619" spans="1:39" ht="13">
      <c r="A619" s="54"/>
      <c r="B619" s="54"/>
      <c r="D619" s="54"/>
      <c r="F619" s="185"/>
      <c r="K619" s="169"/>
      <c r="L619" s="169"/>
      <c r="N619" s="185"/>
      <c r="S619" s="169"/>
      <c r="U619" s="169"/>
      <c r="AB619" s="169"/>
      <c r="AD619" s="169"/>
      <c r="AK619" s="169"/>
      <c r="AM619" s="169"/>
    </row>
    <row r="620" spans="1:39" ht="13">
      <c r="A620" s="54"/>
      <c r="B620" s="54"/>
      <c r="D620" s="54"/>
      <c r="F620" s="185"/>
      <c r="K620" s="169"/>
      <c r="L620" s="169"/>
      <c r="N620" s="185"/>
      <c r="S620" s="169"/>
      <c r="U620" s="169"/>
      <c r="AB620" s="169"/>
      <c r="AD620" s="169"/>
      <c r="AK620" s="169"/>
      <c r="AM620" s="169"/>
    </row>
    <row r="621" spans="1:39" ht="13">
      <c r="A621" s="54"/>
      <c r="B621" s="54"/>
      <c r="D621" s="54"/>
      <c r="F621" s="185"/>
      <c r="K621" s="169"/>
      <c r="L621" s="169"/>
      <c r="N621" s="185"/>
      <c r="S621" s="169"/>
      <c r="U621" s="169"/>
      <c r="AB621" s="169"/>
      <c r="AD621" s="169"/>
      <c r="AK621" s="169"/>
      <c r="AM621" s="169"/>
    </row>
    <row r="622" spans="1:39" ht="13">
      <c r="A622" s="54"/>
      <c r="B622" s="54"/>
      <c r="D622" s="54"/>
      <c r="F622" s="185"/>
      <c r="K622" s="169"/>
      <c r="L622" s="169"/>
      <c r="N622" s="185"/>
      <c r="S622" s="169"/>
      <c r="U622" s="169"/>
      <c r="AB622" s="169"/>
      <c r="AD622" s="169"/>
      <c r="AK622" s="169"/>
      <c r="AM622" s="169"/>
    </row>
    <row r="623" spans="1:39" ht="13">
      <c r="A623" s="54"/>
      <c r="B623" s="54"/>
      <c r="D623" s="54"/>
      <c r="F623" s="185"/>
      <c r="K623" s="169"/>
      <c r="L623" s="169"/>
      <c r="N623" s="185"/>
      <c r="S623" s="169"/>
      <c r="U623" s="169"/>
      <c r="AB623" s="169"/>
      <c r="AD623" s="169"/>
      <c r="AK623" s="169"/>
      <c r="AM623" s="169"/>
    </row>
    <row r="624" spans="1:39" ht="13">
      <c r="A624" s="54"/>
      <c r="B624" s="54"/>
      <c r="D624" s="54"/>
      <c r="F624" s="185"/>
      <c r="K624" s="169"/>
      <c r="L624" s="169"/>
      <c r="N624" s="185"/>
      <c r="S624" s="169"/>
      <c r="U624" s="169"/>
      <c r="AB624" s="169"/>
      <c r="AD624" s="169"/>
      <c r="AK624" s="169"/>
      <c r="AM624" s="169"/>
    </row>
    <row r="625" spans="1:39" ht="13">
      <c r="A625" s="54"/>
      <c r="B625" s="54"/>
      <c r="D625" s="54"/>
      <c r="F625" s="185"/>
      <c r="K625" s="169"/>
      <c r="L625" s="169"/>
      <c r="N625" s="185"/>
      <c r="S625" s="169"/>
      <c r="U625" s="169"/>
      <c r="AB625" s="169"/>
      <c r="AD625" s="169"/>
      <c r="AK625" s="169"/>
      <c r="AM625" s="169"/>
    </row>
    <row r="626" spans="1:39" ht="13">
      <c r="A626" s="54"/>
      <c r="B626" s="54"/>
      <c r="D626" s="54"/>
      <c r="F626" s="185"/>
      <c r="K626" s="169"/>
      <c r="L626" s="169"/>
      <c r="N626" s="185"/>
      <c r="S626" s="169"/>
      <c r="U626" s="169"/>
      <c r="AB626" s="169"/>
      <c r="AD626" s="169"/>
      <c r="AK626" s="169"/>
      <c r="AM626" s="169"/>
    </row>
    <row r="627" spans="1:39" ht="13">
      <c r="A627" s="54"/>
      <c r="B627" s="54"/>
      <c r="D627" s="54"/>
      <c r="F627" s="185"/>
      <c r="K627" s="169"/>
      <c r="L627" s="169"/>
      <c r="N627" s="185"/>
      <c r="S627" s="169"/>
      <c r="U627" s="169"/>
      <c r="AB627" s="169"/>
      <c r="AD627" s="169"/>
      <c r="AK627" s="169"/>
      <c r="AM627" s="169"/>
    </row>
    <row r="628" spans="1:39" ht="13">
      <c r="A628" s="54"/>
      <c r="B628" s="54"/>
      <c r="D628" s="54"/>
      <c r="F628" s="185"/>
      <c r="K628" s="169"/>
      <c r="L628" s="169"/>
      <c r="N628" s="185"/>
      <c r="S628" s="169"/>
      <c r="U628" s="169"/>
      <c r="AB628" s="169"/>
      <c r="AD628" s="169"/>
      <c r="AK628" s="169"/>
      <c r="AM628" s="169"/>
    </row>
    <row r="629" spans="1:39" ht="13">
      <c r="A629" s="54"/>
      <c r="B629" s="54"/>
      <c r="D629" s="54"/>
      <c r="F629" s="185"/>
      <c r="K629" s="169"/>
      <c r="L629" s="169"/>
      <c r="N629" s="185"/>
      <c r="S629" s="169"/>
      <c r="U629" s="169"/>
      <c r="AB629" s="169"/>
      <c r="AD629" s="169"/>
      <c r="AK629" s="169"/>
      <c r="AM629" s="169"/>
    </row>
    <row r="630" spans="1:39" ht="13">
      <c r="A630" s="54"/>
      <c r="B630" s="54"/>
      <c r="D630" s="54"/>
      <c r="F630" s="185"/>
      <c r="K630" s="169"/>
      <c r="L630" s="169"/>
      <c r="N630" s="185"/>
      <c r="S630" s="169"/>
      <c r="U630" s="169"/>
      <c r="AB630" s="169"/>
      <c r="AD630" s="169"/>
      <c r="AK630" s="169"/>
      <c r="AM630" s="169"/>
    </row>
    <row r="631" spans="1:39" ht="13">
      <c r="A631" s="54"/>
      <c r="B631" s="54"/>
      <c r="D631" s="54"/>
      <c r="F631" s="185"/>
      <c r="K631" s="169"/>
      <c r="L631" s="169"/>
      <c r="N631" s="185"/>
      <c r="S631" s="169"/>
      <c r="U631" s="169"/>
      <c r="AB631" s="169"/>
      <c r="AD631" s="169"/>
      <c r="AK631" s="169"/>
      <c r="AM631" s="169"/>
    </row>
    <row r="632" spans="1:39" ht="13">
      <c r="A632" s="54"/>
      <c r="B632" s="54"/>
      <c r="D632" s="54"/>
      <c r="F632" s="185"/>
      <c r="K632" s="169"/>
      <c r="L632" s="169"/>
      <c r="N632" s="185"/>
      <c r="S632" s="169"/>
      <c r="U632" s="169"/>
      <c r="AB632" s="169"/>
      <c r="AD632" s="169"/>
      <c r="AK632" s="169"/>
      <c r="AM632" s="169"/>
    </row>
    <row r="633" spans="1:39" ht="13">
      <c r="A633" s="54"/>
      <c r="B633" s="54"/>
      <c r="D633" s="54"/>
      <c r="F633" s="185"/>
      <c r="K633" s="169"/>
      <c r="L633" s="169"/>
      <c r="N633" s="185"/>
      <c r="S633" s="169"/>
      <c r="U633" s="169"/>
      <c r="AB633" s="169"/>
      <c r="AD633" s="169"/>
      <c r="AK633" s="169"/>
      <c r="AM633" s="169"/>
    </row>
    <row r="634" spans="1:39" ht="13">
      <c r="A634" s="54"/>
      <c r="B634" s="54"/>
      <c r="D634" s="54"/>
      <c r="F634" s="185"/>
      <c r="K634" s="169"/>
      <c r="L634" s="169"/>
      <c r="N634" s="185"/>
      <c r="S634" s="169"/>
      <c r="U634" s="169"/>
      <c r="AB634" s="169"/>
      <c r="AD634" s="169"/>
      <c r="AK634" s="169"/>
      <c r="AM634" s="169"/>
    </row>
    <row r="635" spans="1:39" ht="13">
      <c r="A635" s="54"/>
      <c r="B635" s="54"/>
      <c r="D635" s="54"/>
      <c r="F635" s="185"/>
      <c r="K635" s="169"/>
      <c r="L635" s="169"/>
      <c r="N635" s="185"/>
      <c r="S635" s="169"/>
      <c r="U635" s="169"/>
      <c r="AB635" s="169"/>
      <c r="AD635" s="169"/>
      <c r="AK635" s="169"/>
      <c r="AM635" s="169"/>
    </row>
    <row r="636" spans="1:39" ht="13">
      <c r="A636" s="54"/>
      <c r="B636" s="54"/>
      <c r="D636" s="54"/>
      <c r="F636" s="185"/>
      <c r="K636" s="169"/>
      <c r="L636" s="169"/>
      <c r="N636" s="185"/>
      <c r="S636" s="169"/>
      <c r="U636" s="169"/>
      <c r="AB636" s="169"/>
      <c r="AD636" s="169"/>
      <c r="AK636" s="169"/>
      <c r="AM636" s="169"/>
    </row>
    <row r="637" spans="1:39" ht="13">
      <c r="A637" s="54"/>
      <c r="B637" s="54"/>
      <c r="D637" s="54"/>
      <c r="F637" s="185"/>
      <c r="K637" s="169"/>
      <c r="L637" s="169"/>
      <c r="N637" s="185"/>
      <c r="S637" s="169"/>
      <c r="U637" s="169"/>
      <c r="AB637" s="169"/>
      <c r="AD637" s="169"/>
      <c r="AK637" s="169"/>
      <c r="AM637" s="169"/>
    </row>
    <row r="638" spans="1:39" ht="13">
      <c r="A638" s="54"/>
      <c r="B638" s="54"/>
      <c r="D638" s="54"/>
      <c r="F638" s="185"/>
      <c r="K638" s="169"/>
      <c r="L638" s="169"/>
      <c r="N638" s="185"/>
      <c r="S638" s="169"/>
      <c r="U638" s="169"/>
      <c r="AB638" s="169"/>
      <c r="AD638" s="169"/>
      <c r="AK638" s="169"/>
      <c r="AM638" s="169"/>
    </row>
    <row r="639" spans="1:39" ht="13">
      <c r="A639" s="54"/>
      <c r="B639" s="54"/>
      <c r="D639" s="54"/>
      <c r="F639" s="185"/>
      <c r="K639" s="169"/>
      <c r="L639" s="169"/>
      <c r="N639" s="185"/>
      <c r="S639" s="169"/>
      <c r="U639" s="169"/>
      <c r="AB639" s="169"/>
      <c r="AD639" s="169"/>
      <c r="AK639" s="169"/>
      <c r="AM639" s="169"/>
    </row>
    <row r="640" spans="1:39" ht="13">
      <c r="A640" s="54"/>
      <c r="B640" s="54"/>
      <c r="D640" s="54"/>
      <c r="F640" s="185"/>
      <c r="K640" s="169"/>
      <c r="L640" s="169"/>
      <c r="N640" s="185"/>
      <c r="S640" s="169"/>
      <c r="U640" s="169"/>
      <c r="AB640" s="169"/>
      <c r="AD640" s="169"/>
      <c r="AK640" s="169"/>
      <c r="AM640" s="169"/>
    </row>
    <row r="641" spans="1:39" ht="13">
      <c r="A641" s="54"/>
      <c r="B641" s="54"/>
      <c r="D641" s="54"/>
      <c r="F641" s="185"/>
      <c r="K641" s="169"/>
      <c r="L641" s="169"/>
      <c r="N641" s="185"/>
      <c r="S641" s="169"/>
      <c r="U641" s="169"/>
      <c r="AB641" s="169"/>
      <c r="AD641" s="169"/>
      <c r="AK641" s="169"/>
      <c r="AM641" s="169"/>
    </row>
    <row r="642" spans="1:39" ht="13">
      <c r="A642" s="54"/>
      <c r="B642" s="54"/>
      <c r="D642" s="54"/>
      <c r="F642" s="185"/>
      <c r="K642" s="169"/>
      <c r="L642" s="169"/>
      <c r="N642" s="185"/>
      <c r="S642" s="169"/>
      <c r="U642" s="169"/>
      <c r="AB642" s="169"/>
      <c r="AD642" s="169"/>
      <c r="AK642" s="169"/>
      <c r="AM642" s="169"/>
    </row>
    <row r="643" spans="1:39" ht="13">
      <c r="A643" s="54"/>
      <c r="B643" s="54"/>
      <c r="D643" s="54"/>
      <c r="F643" s="185"/>
      <c r="K643" s="169"/>
      <c r="L643" s="169"/>
      <c r="N643" s="185"/>
      <c r="S643" s="169"/>
      <c r="U643" s="169"/>
      <c r="AB643" s="169"/>
      <c r="AD643" s="169"/>
      <c r="AK643" s="169"/>
      <c r="AM643" s="169"/>
    </row>
    <row r="644" spans="1:39" ht="13">
      <c r="A644" s="54"/>
      <c r="B644" s="54"/>
      <c r="D644" s="54"/>
      <c r="F644" s="185"/>
      <c r="K644" s="169"/>
      <c r="L644" s="169"/>
      <c r="N644" s="185"/>
      <c r="S644" s="169"/>
      <c r="U644" s="169"/>
      <c r="AB644" s="169"/>
      <c r="AD644" s="169"/>
      <c r="AK644" s="169"/>
      <c r="AM644" s="169"/>
    </row>
    <row r="645" spans="1:39" ht="13">
      <c r="A645" s="54"/>
      <c r="B645" s="54"/>
      <c r="D645" s="54"/>
      <c r="F645" s="185"/>
      <c r="K645" s="169"/>
      <c r="L645" s="169"/>
      <c r="N645" s="185"/>
      <c r="S645" s="169"/>
      <c r="U645" s="169"/>
      <c r="AB645" s="169"/>
      <c r="AD645" s="169"/>
      <c r="AK645" s="169"/>
      <c r="AM645" s="169"/>
    </row>
    <row r="646" spans="1:39" ht="13">
      <c r="A646" s="54"/>
      <c r="B646" s="54"/>
      <c r="D646" s="54"/>
      <c r="F646" s="185"/>
      <c r="K646" s="169"/>
      <c r="L646" s="169"/>
      <c r="N646" s="185"/>
      <c r="S646" s="169"/>
      <c r="U646" s="169"/>
      <c r="AB646" s="169"/>
      <c r="AD646" s="169"/>
      <c r="AK646" s="169"/>
      <c r="AM646" s="169"/>
    </row>
    <row r="647" spans="1:39" ht="13">
      <c r="A647" s="54"/>
      <c r="B647" s="54"/>
      <c r="D647" s="54"/>
      <c r="F647" s="185"/>
      <c r="K647" s="169"/>
      <c r="L647" s="169"/>
      <c r="N647" s="185"/>
      <c r="S647" s="169"/>
      <c r="U647" s="169"/>
      <c r="AB647" s="169"/>
      <c r="AD647" s="169"/>
      <c r="AK647" s="169"/>
      <c r="AM647" s="169"/>
    </row>
    <row r="648" spans="1:39" ht="13">
      <c r="A648" s="54"/>
      <c r="B648" s="54"/>
      <c r="D648" s="54"/>
      <c r="F648" s="185"/>
      <c r="K648" s="169"/>
      <c r="L648" s="169"/>
      <c r="N648" s="185"/>
      <c r="S648" s="169"/>
      <c r="U648" s="169"/>
      <c r="AB648" s="169"/>
      <c r="AD648" s="169"/>
      <c r="AK648" s="169"/>
      <c r="AM648" s="169"/>
    </row>
    <row r="649" spans="1:39" ht="13">
      <c r="A649" s="54"/>
      <c r="B649" s="54"/>
      <c r="D649" s="54"/>
      <c r="F649" s="185"/>
      <c r="K649" s="169"/>
      <c r="L649" s="169"/>
      <c r="N649" s="185"/>
      <c r="S649" s="169"/>
      <c r="U649" s="169"/>
      <c r="AB649" s="169"/>
      <c r="AD649" s="169"/>
      <c r="AK649" s="169"/>
      <c r="AM649" s="169"/>
    </row>
    <row r="650" spans="1:39" ht="13">
      <c r="A650" s="54"/>
      <c r="B650" s="54"/>
      <c r="D650" s="54"/>
      <c r="F650" s="185"/>
      <c r="K650" s="169"/>
      <c r="L650" s="169"/>
      <c r="N650" s="185"/>
      <c r="S650" s="169"/>
      <c r="U650" s="169"/>
      <c r="AB650" s="169"/>
      <c r="AD650" s="169"/>
      <c r="AK650" s="169"/>
      <c r="AM650" s="169"/>
    </row>
    <row r="651" spans="1:39" ht="13">
      <c r="A651" s="54"/>
      <c r="B651" s="54"/>
      <c r="D651" s="54"/>
      <c r="F651" s="185"/>
      <c r="K651" s="169"/>
      <c r="L651" s="169"/>
      <c r="N651" s="185"/>
      <c r="S651" s="169"/>
      <c r="U651" s="169"/>
      <c r="AB651" s="169"/>
      <c r="AD651" s="169"/>
      <c r="AK651" s="169"/>
      <c r="AM651" s="169"/>
    </row>
    <row r="652" spans="1:39" ht="13">
      <c r="A652" s="54"/>
      <c r="B652" s="54"/>
      <c r="D652" s="54"/>
      <c r="F652" s="185"/>
      <c r="K652" s="169"/>
      <c r="L652" s="169"/>
      <c r="N652" s="185"/>
      <c r="S652" s="169"/>
      <c r="U652" s="169"/>
      <c r="AB652" s="169"/>
      <c r="AD652" s="169"/>
      <c r="AK652" s="169"/>
      <c r="AM652" s="169"/>
    </row>
    <row r="653" spans="1:39" ht="13">
      <c r="A653" s="54"/>
      <c r="B653" s="54"/>
      <c r="D653" s="54"/>
      <c r="F653" s="185"/>
      <c r="K653" s="169"/>
      <c r="L653" s="169"/>
      <c r="N653" s="185"/>
      <c r="S653" s="169"/>
      <c r="U653" s="169"/>
      <c r="AB653" s="169"/>
      <c r="AD653" s="169"/>
      <c r="AK653" s="169"/>
      <c r="AM653" s="169"/>
    </row>
    <row r="654" spans="1:39" ht="13">
      <c r="A654" s="54"/>
      <c r="B654" s="54"/>
      <c r="D654" s="54"/>
      <c r="F654" s="185"/>
      <c r="K654" s="169"/>
      <c r="L654" s="169"/>
      <c r="N654" s="185"/>
      <c r="S654" s="169"/>
      <c r="U654" s="169"/>
      <c r="AB654" s="169"/>
      <c r="AD654" s="169"/>
      <c r="AK654" s="169"/>
      <c r="AM654" s="169"/>
    </row>
    <row r="655" spans="1:39" ht="13">
      <c r="A655" s="54"/>
      <c r="B655" s="54"/>
      <c r="D655" s="54"/>
      <c r="F655" s="185"/>
      <c r="K655" s="169"/>
      <c r="L655" s="169"/>
      <c r="N655" s="185"/>
      <c r="S655" s="169"/>
      <c r="U655" s="169"/>
      <c r="AB655" s="169"/>
      <c r="AD655" s="169"/>
      <c r="AK655" s="169"/>
      <c r="AM655" s="169"/>
    </row>
    <row r="656" spans="1:39" ht="13">
      <c r="A656" s="54"/>
      <c r="B656" s="54"/>
      <c r="D656" s="54"/>
      <c r="F656" s="185"/>
      <c r="K656" s="169"/>
      <c r="L656" s="169"/>
      <c r="N656" s="185"/>
      <c r="S656" s="169"/>
      <c r="U656" s="169"/>
      <c r="AB656" s="169"/>
      <c r="AD656" s="169"/>
      <c r="AK656" s="169"/>
      <c r="AM656" s="169"/>
    </row>
    <row r="657" spans="1:39" ht="13">
      <c r="A657" s="54"/>
      <c r="B657" s="54"/>
      <c r="D657" s="54"/>
      <c r="F657" s="185"/>
      <c r="K657" s="169"/>
      <c r="L657" s="169"/>
      <c r="N657" s="185"/>
      <c r="S657" s="169"/>
      <c r="U657" s="169"/>
      <c r="AB657" s="169"/>
      <c r="AD657" s="169"/>
      <c r="AK657" s="169"/>
      <c r="AM657" s="169"/>
    </row>
    <row r="658" spans="1:39" ht="13">
      <c r="A658" s="54"/>
      <c r="B658" s="54"/>
      <c r="D658" s="54"/>
      <c r="F658" s="185"/>
      <c r="K658" s="169"/>
      <c r="L658" s="169"/>
      <c r="N658" s="185"/>
      <c r="S658" s="169"/>
      <c r="U658" s="169"/>
      <c r="AB658" s="169"/>
      <c r="AD658" s="169"/>
      <c r="AK658" s="169"/>
      <c r="AM658" s="169"/>
    </row>
    <row r="659" spans="1:39" ht="13">
      <c r="A659" s="54"/>
      <c r="B659" s="54"/>
      <c r="D659" s="54"/>
      <c r="F659" s="185"/>
      <c r="K659" s="169"/>
      <c r="L659" s="169"/>
      <c r="N659" s="185"/>
      <c r="S659" s="169"/>
      <c r="U659" s="169"/>
      <c r="AB659" s="169"/>
      <c r="AD659" s="169"/>
      <c r="AK659" s="169"/>
      <c r="AM659" s="169"/>
    </row>
    <row r="660" spans="1:39" ht="13">
      <c r="A660" s="54"/>
      <c r="B660" s="54"/>
      <c r="D660" s="54"/>
      <c r="F660" s="185"/>
      <c r="K660" s="169"/>
      <c r="L660" s="169"/>
      <c r="N660" s="185"/>
      <c r="S660" s="169"/>
      <c r="U660" s="169"/>
      <c r="AB660" s="169"/>
      <c r="AD660" s="169"/>
      <c r="AK660" s="169"/>
      <c r="AM660" s="169"/>
    </row>
    <row r="661" spans="1:39" ht="13">
      <c r="A661" s="54"/>
      <c r="B661" s="54"/>
      <c r="D661" s="54"/>
      <c r="F661" s="185"/>
      <c r="K661" s="169"/>
      <c r="L661" s="169"/>
      <c r="N661" s="185"/>
      <c r="S661" s="169"/>
      <c r="U661" s="169"/>
      <c r="AB661" s="169"/>
      <c r="AD661" s="169"/>
      <c r="AK661" s="169"/>
      <c r="AM661" s="169"/>
    </row>
    <row r="662" spans="1:39" ht="13">
      <c r="A662" s="54"/>
      <c r="B662" s="54"/>
      <c r="D662" s="54"/>
      <c r="F662" s="185"/>
      <c r="K662" s="169"/>
      <c r="L662" s="169"/>
      <c r="N662" s="185"/>
      <c r="S662" s="169"/>
      <c r="U662" s="169"/>
      <c r="AB662" s="169"/>
      <c r="AD662" s="169"/>
      <c r="AK662" s="169"/>
      <c r="AM662" s="169"/>
    </row>
    <row r="663" spans="1:39" ht="13">
      <c r="A663" s="54"/>
      <c r="B663" s="54"/>
      <c r="D663" s="54"/>
      <c r="F663" s="185"/>
      <c r="K663" s="169"/>
      <c r="L663" s="169"/>
      <c r="N663" s="185"/>
      <c r="S663" s="169"/>
      <c r="U663" s="169"/>
      <c r="AB663" s="169"/>
      <c r="AD663" s="169"/>
      <c r="AK663" s="169"/>
      <c r="AM663" s="169"/>
    </row>
    <row r="664" spans="1:39" ht="13">
      <c r="A664" s="54"/>
      <c r="B664" s="54"/>
      <c r="D664" s="54"/>
      <c r="F664" s="185"/>
      <c r="K664" s="169"/>
      <c r="L664" s="169"/>
      <c r="N664" s="185"/>
      <c r="S664" s="169"/>
      <c r="U664" s="169"/>
      <c r="AB664" s="169"/>
      <c r="AD664" s="169"/>
      <c r="AK664" s="169"/>
      <c r="AM664" s="169"/>
    </row>
    <row r="665" spans="1:39" ht="13">
      <c r="A665" s="54"/>
      <c r="B665" s="54"/>
      <c r="D665" s="54"/>
      <c r="F665" s="185"/>
      <c r="K665" s="169"/>
      <c r="L665" s="169"/>
      <c r="N665" s="185"/>
      <c r="S665" s="169"/>
      <c r="U665" s="169"/>
      <c r="AB665" s="169"/>
      <c r="AD665" s="169"/>
      <c r="AK665" s="169"/>
      <c r="AM665" s="169"/>
    </row>
    <row r="666" spans="1:39" ht="13">
      <c r="A666" s="54"/>
      <c r="B666" s="54"/>
      <c r="D666" s="54"/>
      <c r="F666" s="185"/>
      <c r="K666" s="169"/>
      <c r="L666" s="169"/>
      <c r="N666" s="185"/>
      <c r="S666" s="169"/>
      <c r="U666" s="169"/>
      <c r="AB666" s="169"/>
      <c r="AD666" s="169"/>
      <c r="AK666" s="169"/>
      <c r="AM666" s="169"/>
    </row>
    <row r="667" spans="1:39" ht="13">
      <c r="A667" s="54"/>
      <c r="B667" s="54"/>
      <c r="D667" s="54"/>
      <c r="F667" s="185"/>
      <c r="K667" s="169"/>
      <c r="L667" s="169"/>
      <c r="N667" s="185"/>
      <c r="S667" s="169"/>
      <c r="U667" s="169"/>
      <c r="AB667" s="169"/>
      <c r="AD667" s="169"/>
      <c r="AK667" s="169"/>
      <c r="AM667" s="169"/>
    </row>
    <row r="668" spans="1:39" ht="13">
      <c r="A668" s="54"/>
      <c r="B668" s="54"/>
      <c r="D668" s="54"/>
      <c r="F668" s="185"/>
      <c r="K668" s="169"/>
      <c r="L668" s="169"/>
      <c r="N668" s="185"/>
      <c r="S668" s="169"/>
      <c r="U668" s="169"/>
      <c r="AB668" s="169"/>
      <c r="AD668" s="169"/>
      <c r="AK668" s="169"/>
      <c r="AM668" s="169"/>
    </row>
    <row r="669" spans="1:39" ht="13">
      <c r="A669" s="54"/>
      <c r="B669" s="54"/>
      <c r="D669" s="54"/>
      <c r="F669" s="185"/>
      <c r="K669" s="169"/>
      <c r="L669" s="169"/>
      <c r="N669" s="185"/>
      <c r="S669" s="169"/>
      <c r="U669" s="169"/>
      <c r="AB669" s="169"/>
      <c r="AD669" s="169"/>
      <c r="AK669" s="169"/>
      <c r="AM669" s="169"/>
    </row>
    <row r="670" spans="1:39" ht="13">
      <c r="A670" s="54"/>
      <c r="B670" s="54"/>
      <c r="D670" s="54"/>
      <c r="F670" s="185"/>
      <c r="K670" s="169"/>
      <c r="L670" s="169"/>
      <c r="N670" s="185"/>
      <c r="S670" s="169"/>
      <c r="U670" s="169"/>
      <c r="AB670" s="169"/>
      <c r="AD670" s="169"/>
      <c r="AK670" s="169"/>
      <c r="AM670" s="169"/>
    </row>
    <row r="671" spans="1:39" ht="13">
      <c r="A671" s="54"/>
      <c r="B671" s="54"/>
      <c r="D671" s="54"/>
      <c r="F671" s="185"/>
      <c r="K671" s="169"/>
      <c r="L671" s="169"/>
      <c r="N671" s="185"/>
      <c r="S671" s="169"/>
      <c r="U671" s="169"/>
      <c r="AB671" s="169"/>
      <c r="AD671" s="169"/>
      <c r="AK671" s="169"/>
      <c r="AM671" s="169"/>
    </row>
    <row r="672" spans="1:39" ht="13">
      <c r="A672" s="54"/>
      <c r="B672" s="54"/>
      <c r="D672" s="54"/>
      <c r="F672" s="185"/>
      <c r="K672" s="169"/>
      <c r="L672" s="169"/>
      <c r="N672" s="185"/>
      <c r="S672" s="169"/>
      <c r="U672" s="169"/>
      <c r="AB672" s="169"/>
      <c r="AD672" s="169"/>
      <c r="AK672" s="169"/>
      <c r="AM672" s="169"/>
    </row>
    <row r="673" spans="1:39" ht="13">
      <c r="A673" s="54"/>
      <c r="B673" s="54"/>
      <c r="D673" s="54"/>
      <c r="F673" s="185"/>
      <c r="K673" s="169"/>
      <c r="L673" s="169"/>
      <c r="N673" s="185"/>
      <c r="S673" s="169"/>
      <c r="U673" s="169"/>
      <c r="AB673" s="169"/>
      <c r="AD673" s="169"/>
      <c r="AK673" s="169"/>
      <c r="AM673" s="169"/>
    </row>
    <row r="674" spans="1:39" ht="13">
      <c r="A674" s="54"/>
      <c r="B674" s="54"/>
      <c r="D674" s="54"/>
      <c r="F674" s="185"/>
      <c r="K674" s="169"/>
      <c r="L674" s="169"/>
      <c r="N674" s="185"/>
      <c r="S674" s="169"/>
      <c r="U674" s="169"/>
      <c r="AB674" s="169"/>
      <c r="AD674" s="169"/>
      <c r="AK674" s="169"/>
      <c r="AM674" s="169"/>
    </row>
    <row r="675" spans="1:39" ht="13">
      <c r="A675" s="54"/>
      <c r="B675" s="54"/>
      <c r="D675" s="54"/>
      <c r="F675" s="185"/>
      <c r="K675" s="169"/>
      <c r="L675" s="169"/>
      <c r="N675" s="185"/>
      <c r="S675" s="169"/>
      <c r="U675" s="169"/>
      <c r="AB675" s="169"/>
      <c r="AD675" s="169"/>
      <c r="AK675" s="169"/>
      <c r="AM675" s="169"/>
    </row>
    <row r="676" spans="1:39" ht="13">
      <c r="A676" s="54"/>
      <c r="B676" s="54"/>
      <c r="D676" s="54"/>
      <c r="F676" s="185"/>
      <c r="K676" s="169"/>
      <c r="L676" s="169"/>
      <c r="N676" s="185"/>
      <c r="S676" s="169"/>
      <c r="U676" s="169"/>
      <c r="AB676" s="169"/>
      <c r="AD676" s="169"/>
      <c r="AK676" s="169"/>
      <c r="AM676" s="169"/>
    </row>
    <row r="677" spans="1:39" ht="13">
      <c r="A677" s="54"/>
      <c r="B677" s="54"/>
      <c r="D677" s="54"/>
      <c r="F677" s="185"/>
      <c r="K677" s="169"/>
      <c r="L677" s="169"/>
      <c r="N677" s="185"/>
      <c r="S677" s="169"/>
      <c r="U677" s="169"/>
      <c r="AB677" s="169"/>
      <c r="AD677" s="169"/>
      <c r="AK677" s="169"/>
      <c r="AM677" s="169"/>
    </row>
    <row r="678" spans="1:39" ht="13">
      <c r="A678" s="54"/>
      <c r="B678" s="54"/>
      <c r="D678" s="54"/>
      <c r="F678" s="185"/>
      <c r="K678" s="169"/>
      <c r="L678" s="169"/>
      <c r="N678" s="185"/>
      <c r="S678" s="169"/>
      <c r="U678" s="169"/>
      <c r="AB678" s="169"/>
      <c r="AD678" s="169"/>
      <c r="AK678" s="169"/>
      <c r="AM678" s="169"/>
    </row>
    <row r="679" spans="1:39" ht="13">
      <c r="A679" s="54"/>
      <c r="B679" s="54"/>
      <c r="D679" s="54"/>
      <c r="F679" s="185"/>
      <c r="K679" s="169"/>
      <c r="L679" s="169"/>
      <c r="N679" s="185"/>
      <c r="S679" s="169"/>
      <c r="U679" s="169"/>
      <c r="AB679" s="169"/>
      <c r="AD679" s="169"/>
      <c r="AK679" s="169"/>
      <c r="AM679" s="169"/>
    </row>
    <row r="680" spans="1:39" ht="13">
      <c r="A680" s="54"/>
      <c r="B680" s="54"/>
      <c r="D680" s="54"/>
      <c r="F680" s="185"/>
      <c r="K680" s="169"/>
      <c r="L680" s="169"/>
      <c r="N680" s="185"/>
      <c r="S680" s="169"/>
      <c r="U680" s="169"/>
      <c r="AB680" s="169"/>
      <c r="AD680" s="169"/>
      <c r="AK680" s="169"/>
      <c r="AM680" s="169"/>
    </row>
    <row r="681" spans="1:39" ht="13">
      <c r="A681" s="54"/>
      <c r="B681" s="54"/>
      <c r="D681" s="54"/>
      <c r="F681" s="185"/>
      <c r="K681" s="169"/>
      <c r="L681" s="169"/>
      <c r="N681" s="185"/>
      <c r="S681" s="169"/>
      <c r="U681" s="169"/>
      <c r="AB681" s="169"/>
      <c r="AD681" s="169"/>
      <c r="AK681" s="169"/>
      <c r="AM681" s="169"/>
    </row>
    <row r="682" spans="1:39" ht="13">
      <c r="A682" s="54"/>
      <c r="B682" s="54"/>
      <c r="D682" s="54"/>
      <c r="F682" s="185"/>
      <c r="K682" s="169"/>
      <c r="L682" s="169"/>
      <c r="N682" s="185"/>
      <c r="S682" s="169"/>
      <c r="U682" s="169"/>
      <c r="AB682" s="169"/>
      <c r="AD682" s="169"/>
      <c r="AK682" s="169"/>
      <c r="AM682" s="169"/>
    </row>
    <row r="683" spans="1:39" ht="13">
      <c r="A683" s="54"/>
      <c r="B683" s="54"/>
      <c r="D683" s="54"/>
      <c r="F683" s="185"/>
      <c r="K683" s="169"/>
      <c r="L683" s="169"/>
      <c r="N683" s="185"/>
      <c r="S683" s="169"/>
      <c r="U683" s="169"/>
      <c r="AB683" s="169"/>
      <c r="AD683" s="169"/>
      <c r="AK683" s="169"/>
      <c r="AM683" s="169"/>
    </row>
    <row r="684" spans="1:39" ht="13">
      <c r="A684" s="54"/>
      <c r="B684" s="54"/>
      <c r="D684" s="54"/>
      <c r="F684" s="185"/>
      <c r="K684" s="169"/>
      <c r="L684" s="169"/>
      <c r="N684" s="185"/>
      <c r="S684" s="169"/>
      <c r="U684" s="169"/>
      <c r="AB684" s="169"/>
      <c r="AD684" s="169"/>
      <c r="AK684" s="169"/>
      <c r="AM684" s="169"/>
    </row>
    <row r="685" spans="1:39" ht="13">
      <c r="A685" s="54"/>
      <c r="B685" s="54"/>
      <c r="D685" s="54"/>
      <c r="F685" s="185"/>
      <c r="K685" s="169"/>
      <c r="L685" s="169"/>
      <c r="N685" s="185"/>
      <c r="S685" s="169"/>
      <c r="U685" s="169"/>
      <c r="AB685" s="169"/>
      <c r="AD685" s="169"/>
      <c r="AK685" s="169"/>
      <c r="AM685" s="169"/>
    </row>
    <row r="686" spans="1:39" ht="13">
      <c r="A686" s="54"/>
      <c r="B686" s="54"/>
      <c r="D686" s="54"/>
      <c r="F686" s="185"/>
      <c r="K686" s="169"/>
      <c r="L686" s="169"/>
      <c r="N686" s="185"/>
      <c r="S686" s="169"/>
      <c r="U686" s="169"/>
      <c r="AB686" s="169"/>
      <c r="AD686" s="169"/>
      <c r="AK686" s="169"/>
      <c r="AM686" s="169"/>
    </row>
    <row r="687" spans="1:39" ht="13">
      <c r="A687" s="54"/>
      <c r="B687" s="54"/>
      <c r="D687" s="54"/>
      <c r="F687" s="185"/>
      <c r="K687" s="169"/>
      <c r="L687" s="169"/>
      <c r="N687" s="185"/>
      <c r="S687" s="169"/>
      <c r="U687" s="169"/>
      <c r="AB687" s="169"/>
      <c r="AD687" s="169"/>
      <c r="AK687" s="169"/>
      <c r="AM687" s="169"/>
    </row>
    <row r="688" spans="1:39" ht="13">
      <c r="A688" s="54"/>
      <c r="B688" s="54"/>
      <c r="D688" s="54"/>
      <c r="F688" s="185"/>
      <c r="K688" s="169"/>
      <c r="L688" s="169"/>
      <c r="N688" s="185"/>
      <c r="S688" s="169"/>
      <c r="U688" s="169"/>
      <c r="AB688" s="169"/>
      <c r="AD688" s="169"/>
      <c r="AK688" s="169"/>
      <c r="AM688" s="169"/>
    </row>
    <row r="689" spans="1:39" ht="13">
      <c r="A689" s="54"/>
      <c r="B689" s="54"/>
      <c r="D689" s="54"/>
      <c r="F689" s="185"/>
      <c r="K689" s="169"/>
      <c r="L689" s="169"/>
      <c r="N689" s="185"/>
      <c r="S689" s="169"/>
      <c r="U689" s="169"/>
      <c r="AB689" s="169"/>
      <c r="AD689" s="169"/>
      <c r="AK689" s="169"/>
      <c r="AM689" s="169"/>
    </row>
    <row r="690" spans="1:39" ht="13">
      <c r="A690" s="54"/>
      <c r="B690" s="54"/>
      <c r="D690" s="54"/>
      <c r="F690" s="185"/>
      <c r="K690" s="169"/>
      <c r="L690" s="169"/>
      <c r="N690" s="185"/>
      <c r="S690" s="169"/>
      <c r="U690" s="169"/>
      <c r="AB690" s="169"/>
      <c r="AD690" s="169"/>
      <c r="AK690" s="169"/>
      <c r="AM690" s="169"/>
    </row>
    <row r="691" spans="1:39" ht="13">
      <c r="A691" s="54"/>
      <c r="B691" s="54"/>
      <c r="D691" s="54"/>
      <c r="F691" s="185"/>
      <c r="K691" s="169"/>
      <c r="L691" s="169"/>
      <c r="N691" s="185"/>
      <c r="S691" s="169"/>
      <c r="U691" s="169"/>
      <c r="AB691" s="169"/>
      <c r="AD691" s="169"/>
      <c r="AK691" s="169"/>
      <c r="AM691" s="169"/>
    </row>
    <row r="692" spans="1:39" ht="13">
      <c r="A692" s="54"/>
      <c r="B692" s="54"/>
      <c r="D692" s="54"/>
      <c r="F692" s="185"/>
      <c r="K692" s="169"/>
      <c r="L692" s="169"/>
      <c r="N692" s="185"/>
      <c r="S692" s="169"/>
      <c r="U692" s="169"/>
      <c r="AB692" s="169"/>
      <c r="AD692" s="169"/>
      <c r="AK692" s="169"/>
      <c r="AM692" s="169"/>
    </row>
    <row r="693" spans="1:39" ht="13">
      <c r="A693" s="54"/>
      <c r="B693" s="54"/>
      <c r="D693" s="54"/>
      <c r="F693" s="185"/>
      <c r="K693" s="169"/>
      <c r="L693" s="169"/>
      <c r="N693" s="185"/>
      <c r="S693" s="169"/>
      <c r="U693" s="169"/>
      <c r="AB693" s="169"/>
      <c r="AD693" s="169"/>
      <c r="AK693" s="169"/>
      <c r="AM693" s="169"/>
    </row>
    <row r="694" spans="1:39" ht="13">
      <c r="A694" s="54"/>
      <c r="B694" s="54"/>
      <c r="D694" s="54"/>
      <c r="F694" s="185"/>
      <c r="K694" s="169"/>
      <c r="L694" s="169"/>
      <c r="N694" s="185"/>
      <c r="S694" s="169"/>
      <c r="U694" s="169"/>
      <c r="AB694" s="169"/>
      <c r="AD694" s="169"/>
      <c r="AK694" s="169"/>
      <c r="AM694" s="169"/>
    </row>
    <row r="695" spans="1:39" ht="13">
      <c r="A695" s="54"/>
      <c r="B695" s="54"/>
      <c r="D695" s="54"/>
      <c r="F695" s="185"/>
      <c r="K695" s="169"/>
      <c r="L695" s="169"/>
      <c r="N695" s="185"/>
      <c r="S695" s="169"/>
      <c r="U695" s="169"/>
      <c r="AB695" s="169"/>
      <c r="AD695" s="169"/>
      <c r="AK695" s="169"/>
      <c r="AM695" s="169"/>
    </row>
    <row r="696" spans="1:39" ht="13">
      <c r="A696" s="54"/>
      <c r="B696" s="54"/>
      <c r="D696" s="54"/>
      <c r="F696" s="185"/>
      <c r="K696" s="169"/>
      <c r="L696" s="169"/>
      <c r="N696" s="185"/>
      <c r="S696" s="169"/>
      <c r="U696" s="169"/>
      <c r="AB696" s="169"/>
      <c r="AD696" s="169"/>
      <c r="AK696" s="169"/>
      <c r="AM696" s="169"/>
    </row>
    <row r="697" spans="1:39" ht="13">
      <c r="A697" s="54"/>
      <c r="B697" s="54"/>
      <c r="D697" s="54"/>
      <c r="F697" s="185"/>
      <c r="K697" s="169"/>
      <c r="L697" s="169"/>
      <c r="N697" s="185"/>
      <c r="S697" s="169"/>
      <c r="U697" s="169"/>
      <c r="AB697" s="169"/>
      <c r="AD697" s="169"/>
      <c r="AK697" s="169"/>
      <c r="AM697" s="169"/>
    </row>
    <row r="698" spans="1:39" ht="13">
      <c r="A698" s="54"/>
      <c r="B698" s="54"/>
      <c r="D698" s="54"/>
      <c r="F698" s="185"/>
      <c r="K698" s="169"/>
      <c r="L698" s="169"/>
      <c r="N698" s="185"/>
      <c r="S698" s="169"/>
      <c r="U698" s="169"/>
      <c r="AB698" s="169"/>
      <c r="AD698" s="169"/>
      <c r="AK698" s="169"/>
      <c r="AM698" s="169"/>
    </row>
    <row r="699" spans="1:39" ht="13">
      <c r="A699" s="54"/>
      <c r="B699" s="54"/>
      <c r="D699" s="54"/>
      <c r="F699" s="185"/>
      <c r="K699" s="169"/>
      <c r="L699" s="169"/>
      <c r="N699" s="185"/>
      <c r="S699" s="169"/>
      <c r="U699" s="169"/>
      <c r="AB699" s="169"/>
      <c r="AD699" s="169"/>
      <c r="AK699" s="169"/>
      <c r="AM699" s="169"/>
    </row>
    <row r="700" spans="1:39" ht="13">
      <c r="A700" s="54"/>
      <c r="B700" s="54"/>
      <c r="D700" s="54"/>
      <c r="F700" s="185"/>
      <c r="K700" s="169"/>
      <c r="L700" s="169"/>
      <c r="N700" s="185"/>
      <c r="S700" s="169"/>
      <c r="U700" s="169"/>
      <c r="AB700" s="169"/>
      <c r="AD700" s="169"/>
      <c r="AK700" s="169"/>
      <c r="AM700" s="169"/>
    </row>
    <row r="701" spans="1:39" ht="13">
      <c r="A701" s="54"/>
      <c r="B701" s="54"/>
      <c r="D701" s="54"/>
      <c r="F701" s="185"/>
      <c r="K701" s="169"/>
      <c r="L701" s="169"/>
      <c r="N701" s="185"/>
      <c r="S701" s="169"/>
      <c r="U701" s="169"/>
      <c r="AB701" s="169"/>
      <c r="AD701" s="169"/>
      <c r="AK701" s="169"/>
      <c r="AM701" s="169"/>
    </row>
    <row r="702" spans="1:39" ht="13">
      <c r="A702" s="54"/>
      <c r="B702" s="54"/>
      <c r="D702" s="54"/>
      <c r="F702" s="185"/>
      <c r="K702" s="169"/>
      <c r="L702" s="169"/>
      <c r="N702" s="185"/>
      <c r="S702" s="169"/>
      <c r="U702" s="169"/>
      <c r="AB702" s="169"/>
      <c r="AD702" s="169"/>
      <c r="AK702" s="169"/>
      <c r="AM702" s="169"/>
    </row>
    <row r="703" spans="1:39" ht="13">
      <c r="A703" s="54"/>
      <c r="B703" s="54"/>
      <c r="D703" s="54"/>
      <c r="F703" s="185"/>
      <c r="K703" s="169"/>
      <c r="L703" s="169"/>
      <c r="N703" s="185"/>
      <c r="S703" s="169"/>
      <c r="U703" s="169"/>
      <c r="AB703" s="169"/>
      <c r="AD703" s="169"/>
      <c r="AK703" s="169"/>
      <c r="AM703" s="169"/>
    </row>
    <row r="704" spans="1:39" ht="13">
      <c r="A704" s="54"/>
      <c r="B704" s="54"/>
      <c r="D704" s="54"/>
      <c r="F704" s="185"/>
      <c r="K704" s="169"/>
      <c r="L704" s="169"/>
      <c r="N704" s="185"/>
      <c r="S704" s="169"/>
      <c r="U704" s="169"/>
      <c r="AB704" s="169"/>
      <c r="AD704" s="169"/>
      <c r="AK704" s="169"/>
      <c r="AM704" s="169"/>
    </row>
    <row r="705" spans="1:39" ht="13">
      <c r="A705" s="54"/>
      <c r="B705" s="54"/>
      <c r="D705" s="54"/>
      <c r="F705" s="185"/>
      <c r="K705" s="169"/>
      <c r="L705" s="169"/>
      <c r="N705" s="185"/>
      <c r="S705" s="169"/>
      <c r="U705" s="169"/>
      <c r="AB705" s="169"/>
      <c r="AD705" s="169"/>
      <c r="AK705" s="169"/>
      <c r="AM705" s="169"/>
    </row>
    <row r="706" spans="1:39" ht="13">
      <c r="A706" s="54"/>
      <c r="B706" s="54"/>
      <c r="D706" s="54"/>
      <c r="F706" s="185"/>
      <c r="K706" s="169"/>
      <c r="L706" s="169"/>
      <c r="N706" s="185"/>
      <c r="S706" s="169"/>
      <c r="U706" s="169"/>
      <c r="AB706" s="169"/>
      <c r="AD706" s="169"/>
      <c r="AK706" s="169"/>
      <c r="AM706" s="169"/>
    </row>
    <row r="707" spans="1:39" ht="13">
      <c r="A707" s="54"/>
      <c r="B707" s="54"/>
      <c r="D707" s="54"/>
      <c r="F707" s="185"/>
      <c r="K707" s="169"/>
      <c r="L707" s="169"/>
      <c r="N707" s="185"/>
      <c r="S707" s="169"/>
      <c r="U707" s="169"/>
      <c r="AB707" s="169"/>
      <c r="AD707" s="169"/>
      <c r="AK707" s="169"/>
      <c r="AM707" s="169"/>
    </row>
    <row r="708" spans="1:39" ht="13">
      <c r="A708" s="54"/>
      <c r="B708" s="54"/>
      <c r="D708" s="54"/>
      <c r="F708" s="185"/>
      <c r="K708" s="169"/>
      <c r="L708" s="169"/>
      <c r="N708" s="185"/>
      <c r="S708" s="169"/>
      <c r="U708" s="169"/>
      <c r="AB708" s="169"/>
      <c r="AD708" s="169"/>
      <c r="AK708" s="169"/>
      <c r="AM708" s="169"/>
    </row>
    <row r="709" spans="1:39" ht="13">
      <c r="A709" s="54"/>
      <c r="B709" s="54"/>
      <c r="D709" s="54"/>
      <c r="F709" s="185"/>
      <c r="K709" s="169"/>
      <c r="L709" s="169"/>
      <c r="N709" s="185"/>
      <c r="S709" s="169"/>
      <c r="U709" s="169"/>
      <c r="AB709" s="169"/>
      <c r="AD709" s="169"/>
      <c r="AK709" s="169"/>
      <c r="AM709" s="169"/>
    </row>
    <row r="710" spans="1:39" ht="13">
      <c r="A710" s="54"/>
      <c r="B710" s="54"/>
      <c r="D710" s="54"/>
      <c r="F710" s="185"/>
      <c r="K710" s="169"/>
      <c r="L710" s="169"/>
      <c r="N710" s="185"/>
      <c r="S710" s="169"/>
      <c r="U710" s="169"/>
      <c r="AB710" s="169"/>
      <c r="AD710" s="169"/>
      <c r="AK710" s="169"/>
      <c r="AM710" s="169"/>
    </row>
    <row r="711" spans="1:39" ht="13">
      <c r="A711" s="54"/>
      <c r="B711" s="54"/>
      <c r="D711" s="54"/>
      <c r="F711" s="185"/>
      <c r="K711" s="169"/>
      <c r="L711" s="169"/>
      <c r="N711" s="185"/>
      <c r="S711" s="169"/>
      <c r="U711" s="169"/>
      <c r="AB711" s="169"/>
      <c r="AD711" s="169"/>
      <c r="AK711" s="169"/>
      <c r="AM711" s="169"/>
    </row>
    <row r="712" spans="1:39" ht="13">
      <c r="A712" s="54"/>
      <c r="B712" s="54"/>
      <c r="D712" s="54"/>
      <c r="F712" s="185"/>
      <c r="K712" s="169"/>
      <c r="L712" s="169"/>
      <c r="N712" s="185"/>
      <c r="S712" s="169"/>
      <c r="U712" s="169"/>
      <c r="AB712" s="169"/>
      <c r="AD712" s="169"/>
      <c r="AK712" s="169"/>
      <c r="AM712" s="169"/>
    </row>
    <row r="713" spans="1:39" ht="13">
      <c r="A713" s="54"/>
      <c r="B713" s="54"/>
      <c r="D713" s="54"/>
      <c r="F713" s="185"/>
      <c r="K713" s="169"/>
      <c r="L713" s="169"/>
      <c r="N713" s="185"/>
      <c r="S713" s="169"/>
      <c r="U713" s="169"/>
      <c r="AB713" s="169"/>
      <c r="AD713" s="169"/>
      <c r="AK713" s="169"/>
      <c r="AM713" s="169"/>
    </row>
    <row r="714" spans="1:39" ht="13">
      <c r="A714" s="54"/>
      <c r="B714" s="54"/>
      <c r="D714" s="54"/>
      <c r="F714" s="185"/>
      <c r="K714" s="169"/>
      <c r="L714" s="169"/>
      <c r="N714" s="185"/>
      <c r="S714" s="169"/>
      <c r="U714" s="169"/>
      <c r="AB714" s="169"/>
      <c r="AD714" s="169"/>
      <c r="AK714" s="169"/>
      <c r="AM714" s="169"/>
    </row>
    <row r="715" spans="1:39" ht="13">
      <c r="A715" s="54"/>
      <c r="B715" s="54"/>
      <c r="D715" s="54"/>
      <c r="F715" s="185"/>
      <c r="K715" s="169"/>
      <c r="L715" s="169"/>
      <c r="N715" s="185"/>
      <c r="S715" s="169"/>
      <c r="U715" s="169"/>
      <c r="AB715" s="169"/>
      <c r="AD715" s="169"/>
      <c r="AK715" s="169"/>
      <c r="AM715" s="169"/>
    </row>
    <row r="716" spans="1:39" ht="13">
      <c r="A716" s="54"/>
      <c r="B716" s="54"/>
      <c r="D716" s="54"/>
      <c r="F716" s="185"/>
      <c r="K716" s="169"/>
      <c r="L716" s="169"/>
      <c r="N716" s="185"/>
      <c r="S716" s="169"/>
      <c r="U716" s="169"/>
      <c r="AB716" s="169"/>
      <c r="AD716" s="169"/>
      <c r="AK716" s="169"/>
      <c r="AM716" s="169"/>
    </row>
    <row r="717" spans="1:39" ht="13">
      <c r="A717" s="54"/>
      <c r="B717" s="54"/>
      <c r="D717" s="54"/>
      <c r="F717" s="185"/>
      <c r="K717" s="169"/>
      <c r="L717" s="169"/>
      <c r="N717" s="185"/>
      <c r="S717" s="169"/>
      <c r="U717" s="169"/>
      <c r="AB717" s="169"/>
      <c r="AD717" s="169"/>
      <c r="AK717" s="169"/>
      <c r="AM717" s="169"/>
    </row>
    <row r="718" spans="1:39" ht="13">
      <c r="A718" s="54"/>
      <c r="B718" s="54"/>
      <c r="D718" s="54"/>
      <c r="F718" s="185"/>
      <c r="K718" s="169"/>
      <c r="L718" s="169"/>
      <c r="N718" s="185"/>
      <c r="S718" s="169"/>
      <c r="U718" s="169"/>
      <c r="AB718" s="169"/>
      <c r="AD718" s="169"/>
      <c r="AK718" s="169"/>
      <c r="AM718" s="169"/>
    </row>
    <row r="719" spans="1:39" ht="13">
      <c r="A719" s="54"/>
      <c r="B719" s="54"/>
      <c r="D719" s="54"/>
      <c r="F719" s="185"/>
      <c r="K719" s="169"/>
      <c r="L719" s="169"/>
      <c r="N719" s="185"/>
      <c r="S719" s="169"/>
      <c r="U719" s="169"/>
      <c r="AB719" s="169"/>
      <c r="AD719" s="169"/>
      <c r="AK719" s="169"/>
      <c r="AM719" s="169"/>
    </row>
    <row r="720" spans="1:39" ht="13">
      <c r="A720" s="54"/>
      <c r="B720" s="54"/>
      <c r="D720" s="54"/>
      <c r="F720" s="185"/>
      <c r="K720" s="169"/>
      <c r="L720" s="169"/>
      <c r="N720" s="185"/>
      <c r="S720" s="169"/>
      <c r="U720" s="169"/>
      <c r="AB720" s="169"/>
      <c r="AD720" s="169"/>
      <c r="AK720" s="169"/>
      <c r="AM720" s="169"/>
    </row>
    <row r="721" spans="1:39" ht="13">
      <c r="A721" s="54"/>
      <c r="B721" s="54"/>
      <c r="D721" s="54"/>
      <c r="F721" s="185"/>
      <c r="K721" s="169"/>
      <c r="L721" s="169"/>
      <c r="N721" s="185"/>
      <c r="S721" s="169"/>
      <c r="U721" s="169"/>
      <c r="AB721" s="169"/>
      <c r="AD721" s="169"/>
      <c r="AK721" s="169"/>
      <c r="AM721" s="169"/>
    </row>
    <row r="722" spans="1:39" ht="13">
      <c r="A722" s="54"/>
      <c r="B722" s="54"/>
      <c r="D722" s="54"/>
      <c r="F722" s="185"/>
      <c r="K722" s="169"/>
      <c r="L722" s="169"/>
      <c r="N722" s="185"/>
      <c r="S722" s="169"/>
      <c r="U722" s="169"/>
      <c r="AB722" s="169"/>
      <c r="AD722" s="169"/>
      <c r="AK722" s="169"/>
      <c r="AM722" s="169"/>
    </row>
    <row r="723" spans="1:39" ht="13">
      <c r="A723" s="54"/>
      <c r="B723" s="54"/>
      <c r="D723" s="54"/>
      <c r="F723" s="185"/>
      <c r="K723" s="169"/>
      <c r="L723" s="169"/>
      <c r="N723" s="185"/>
      <c r="S723" s="169"/>
      <c r="U723" s="169"/>
      <c r="AB723" s="169"/>
      <c r="AD723" s="169"/>
      <c r="AK723" s="169"/>
      <c r="AM723" s="169"/>
    </row>
    <row r="724" spans="1:39" ht="13">
      <c r="A724" s="54"/>
      <c r="B724" s="54"/>
      <c r="D724" s="54"/>
      <c r="F724" s="185"/>
      <c r="K724" s="169"/>
      <c r="L724" s="169"/>
      <c r="N724" s="185"/>
      <c r="S724" s="169"/>
      <c r="U724" s="169"/>
      <c r="AB724" s="169"/>
      <c r="AD724" s="169"/>
      <c r="AK724" s="169"/>
      <c r="AM724" s="169"/>
    </row>
    <row r="725" spans="1:39" ht="13">
      <c r="A725" s="54"/>
      <c r="B725" s="54"/>
      <c r="D725" s="54"/>
      <c r="F725" s="185"/>
      <c r="K725" s="169"/>
      <c r="L725" s="169"/>
      <c r="N725" s="185"/>
      <c r="S725" s="169"/>
      <c r="U725" s="169"/>
      <c r="AB725" s="169"/>
      <c r="AD725" s="169"/>
      <c r="AK725" s="169"/>
      <c r="AM725" s="169"/>
    </row>
    <row r="726" spans="1:39" ht="13">
      <c r="A726" s="54"/>
      <c r="B726" s="54"/>
      <c r="D726" s="54"/>
      <c r="F726" s="185"/>
      <c r="K726" s="169"/>
      <c r="L726" s="169"/>
      <c r="N726" s="185"/>
      <c r="S726" s="169"/>
      <c r="U726" s="169"/>
      <c r="AB726" s="169"/>
      <c r="AD726" s="169"/>
      <c r="AK726" s="169"/>
      <c r="AM726" s="169"/>
    </row>
    <row r="727" spans="1:39" ht="13">
      <c r="A727" s="54"/>
      <c r="B727" s="54"/>
      <c r="D727" s="54"/>
      <c r="F727" s="185"/>
      <c r="K727" s="169"/>
      <c r="L727" s="169"/>
      <c r="N727" s="185"/>
      <c r="S727" s="169"/>
      <c r="U727" s="169"/>
      <c r="AB727" s="169"/>
      <c r="AD727" s="169"/>
      <c r="AK727" s="169"/>
      <c r="AM727" s="169"/>
    </row>
    <row r="728" spans="1:39" ht="13">
      <c r="A728" s="54"/>
      <c r="B728" s="54"/>
      <c r="D728" s="54"/>
      <c r="F728" s="185"/>
      <c r="K728" s="169"/>
      <c r="L728" s="169"/>
      <c r="N728" s="185"/>
      <c r="S728" s="169"/>
      <c r="U728" s="169"/>
      <c r="AB728" s="169"/>
      <c r="AD728" s="169"/>
      <c r="AK728" s="169"/>
      <c r="AM728" s="169"/>
    </row>
    <row r="729" spans="1:39" ht="13">
      <c r="A729" s="54"/>
      <c r="B729" s="54"/>
      <c r="D729" s="54"/>
      <c r="F729" s="185"/>
      <c r="K729" s="169"/>
      <c r="L729" s="169"/>
      <c r="N729" s="185"/>
      <c r="S729" s="169"/>
      <c r="U729" s="169"/>
      <c r="AB729" s="169"/>
      <c r="AD729" s="169"/>
      <c r="AK729" s="169"/>
      <c r="AM729" s="169"/>
    </row>
    <row r="730" spans="1:39" ht="13">
      <c r="A730" s="54"/>
      <c r="B730" s="54"/>
      <c r="D730" s="54"/>
      <c r="F730" s="185"/>
      <c r="K730" s="169"/>
      <c r="L730" s="169"/>
      <c r="N730" s="185"/>
      <c r="S730" s="169"/>
      <c r="U730" s="169"/>
      <c r="AB730" s="169"/>
      <c r="AD730" s="169"/>
      <c r="AK730" s="169"/>
      <c r="AM730" s="169"/>
    </row>
    <row r="731" spans="1:39" ht="13">
      <c r="A731" s="54"/>
      <c r="B731" s="54"/>
      <c r="D731" s="54"/>
      <c r="F731" s="185"/>
      <c r="K731" s="169"/>
      <c r="L731" s="169"/>
      <c r="N731" s="185"/>
      <c r="S731" s="169"/>
      <c r="U731" s="169"/>
      <c r="AB731" s="169"/>
      <c r="AD731" s="169"/>
      <c r="AK731" s="169"/>
      <c r="AM731" s="169"/>
    </row>
    <row r="732" spans="1:39" ht="13">
      <c r="A732" s="54"/>
      <c r="B732" s="54"/>
      <c r="D732" s="54"/>
      <c r="F732" s="185"/>
      <c r="K732" s="169"/>
      <c r="L732" s="169"/>
      <c r="N732" s="185"/>
      <c r="S732" s="169"/>
      <c r="U732" s="169"/>
      <c r="AB732" s="169"/>
      <c r="AD732" s="169"/>
      <c r="AK732" s="169"/>
      <c r="AM732" s="169"/>
    </row>
    <row r="733" spans="1:39" ht="13">
      <c r="A733" s="54"/>
      <c r="B733" s="54"/>
      <c r="D733" s="54"/>
      <c r="F733" s="185"/>
      <c r="K733" s="169"/>
      <c r="L733" s="169"/>
      <c r="N733" s="185"/>
      <c r="S733" s="169"/>
      <c r="U733" s="169"/>
      <c r="AB733" s="169"/>
      <c r="AD733" s="169"/>
      <c r="AK733" s="169"/>
      <c r="AM733" s="169"/>
    </row>
    <row r="734" spans="1:39" ht="13">
      <c r="A734" s="54"/>
      <c r="B734" s="54"/>
      <c r="D734" s="54"/>
      <c r="F734" s="185"/>
      <c r="K734" s="169"/>
      <c r="L734" s="169"/>
      <c r="N734" s="185"/>
      <c r="S734" s="169"/>
      <c r="U734" s="169"/>
      <c r="AB734" s="169"/>
      <c r="AD734" s="169"/>
      <c r="AK734" s="169"/>
      <c r="AM734" s="169"/>
    </row>
    <row r="735" spans="1:39" ht="13">
      <c r="A735" s="54"/>
      <c r="B735" s="54"/>
      <c r="D735" s="54"/>
      <c r="F735" s="185"/>
      <c r="K735" s="169"/>
      <c r="L735" s="169"/>
      <c r="N735" s="185"/>
      <c r="S735" s="169"/>
      <c r="U735" s="169"/>
      <c r="AB735" s="169"/>
      <c r="AD735" s="169"/>
      <c r="AK735" s="169"/>
      <c r="AM735" s="169"/>
    </row>
    <row r="736" spans="1:39" ht="13">
      <c r="A736" s="54"/>
      <c r="B736" s="54"/>
      <c r="D736" s="54"/>
      <c r="F736" s="185"/>
      <c r="K736" s="169"/>
      <c r="L736" s="169"/>
      <c r="N736" s="185"/>
      <c r="S736" s="169"/>
      <c r="U736" s="169"/>
      <c r="AB736" s="169"/>
      <c r="AD736" s="169"/>
      <c r="AK736" s="169"/>
      <c r="AM736" s="169"/>
    </row>
    <row r="737" spans="1:39" ht="13">
      <c r="A737" s="54"/>
      <c r="B737" s="54"/>
      <c r="D737" s="54"/>
      <c r="F737" s="185"/>
      <c r="K737" s="169"/>
      <c r="L737" s="169"/>
      <c r="N737" s="185"/>
      <c r="S737" s="169"/>
      <c r="U737" s="169"/>
      <c r="AB737" s="169"/>
      <c r="AD737" s="169"/>
      <c r="AK737" s="169"/>
      <c r="AM737" s="169"/>
    </row>
    <row r="738" spans="1:39" ht="13">
      <c r="A738" s="54"/>
      <c r="B738" s="54"/>
      <c r="D738" s="54"/>
      <c r="F738" s="185"/>
      <c r="K738" s="169"/>
      <c r="L738" s="169"/>
      <c r="N738" s="185"/>
      <c r="S738" s="169"/>
      <c r="U738" s="169"/>
      <c r="AB738" s="169"/>
      <c r="AD738" s="169"/>
      <c r="AK738" s="169"/>
      <c r="AM738" s="169"/>
    </row>
    <row r="739" spans="1:39" ht="13">
      <c r="A739" s="54"/>
      <c r="B739" s="54"/>
      <c r="D739" s="54"/>
      <c r="F739" s="185"/>
      <c r="K739" s="169"/>
      <c r="L739" s="169"/>
      <c r="N739" s="185"/>
      <c r="S739" s="169"/>
      <c r="U739" s="169"/>
      <c r="AB739" s="169"/>
      <c r="AD739" s="169"/>
      <c r="AK739" s="169"/>
      <c r="AM739" s="169"/>
    </row>
    <row r="740" spans="1:39" ht="13">
      <c r="A740" s="54"/>
      <c r="B740" s="54"/>
      <c r="D740" s="54"/>
      <c r="F740" s="185"/>
      <c r="K740" s="169"/>
      <c r="L740" s="169"/>
      <c r="N740" s="185"/>
      <c r="S740" s="169"/>
      <c r="U740" s="169"/>
      <c r="AB740" s="169"/>
      <c r="AD740" s="169"/>
      <c r="AK740" s="169"/>
      <c r="AM740" s="169"/>
    </row>
    <row r="741" spans="1:39" ht="13">
      <c r="A741" s="54"/>
      <c r="B741" s="54"/>
      <c r="D741" s="54"/>
      <c r="F741" s="185"/>
      <c r="K741" s="169"/>
      <c r="L741" s="169"/>
      <c r="N741" s="185"/>
      <c r="S741" s="169"/>
      <c r="U741" s="169"/>
      <c r="AB741" s="169"/>
      <c r="AD741" s="169"/>
      <c r="AK741" s="169"/>
      <c r="AM741" s="169"/>
    </row>
    <row r="742" spans="1:39" ht="13">
      <c r="A742" s="54"/>
      <c r="B742" s="54"/>
      <c r="D742" s="54"/>
      <c r="F742" s="185"/>
      <c r="K742" s="169"/>
      <c r="L742" s="169"/>
      <c r="N742" s="185"/>
      <c r="S742" s="169"/>
      <c r="U742" s="169"/>
      <c r="AB742" s="169"/>
      <c r="AD742" s="169"/>
      <c r="AK742" s="169"/>
      <c r="AM742" s="169"/>
    </row>
    <row r="743" spans="1:39" ht="13">
      <c r="A743" s="54"/>
      <c r="B743" s="54"/>
      <c r="D743" s="54"/>
      <c r="F743" s="185"/>
      <c r="K743" s="169"/>
      <c r="L743" s="169"/>
      <c r="N743" s="185"/>
      <c r="S743" s="169"/>
      <c r="U743" s="169"/>
      <c r="AB743" s="169"/>
      <c r="AD743" s="169"/>
      <c r="AK743" s="169"/>
      <c r="AM743" s="169"/>
    </row>
    <row r="744" spans="1:39" ht="13">
      <c r="A744" s="54"/>
      <c r="B744" s="54"/>
      <c r="D744" s="54"/>
      <c r="F744" s="185"/>
      <c r="K744" s="169"/>
      <c r="L744" s="169"/>
      <c r="N744" s="185"/>
      <c r="S744" s="169"/>
      <c r="U744" s="169"/>
      <c r="AB744" s="169"/>
      <c r="AD744" s="169"/>
      <c r="AK744" s="169"/>
      <c r="AM744" s="169"/>
    </row>
    <row r="745" spans="1:39" ht="13">
      <c r="A745" s="54"/>
      <c r="B745" s="54"/>
      <c r="D745" s="54"/>
      <c r="F745" s="185"/>
      <c r="K745" s="169"/>
      <c r="L745" s="169"/>
      <c r="N745" s="185"/>
      <c r="S745" s="169"/>
      <c r="U745" s="169"/>
      <c r="AB745" s="169"/>
      <c r="AD745" s="169"/>
      <c r="AK745" s="169"/>
      <c r="AM745" s="169"/>
    </row>
    <row r="746" spans="1:39" ht="13">
      <c r="A746" s="54"/>
      <c r="B746" s="54"/>
      <c r="D746" s="54"/>
      <c r="F746" s="185"/>
      <c r="K746" s="169"/>
      <c r="L746" s="169"/>
      <c r="N746" s="185"/>
      <c r="S746" s="169"/>
      <c r="U746" s="169"/>
      <c r="AB746" s="169"/>
      <c r="AD746" s="169"/>
      <c r="AK746" s="169"/>
      <c r="AM746" s="169"/>
    </row>
    <row r="747" spans="1:39" ht="13">
      <c r="A747" s="54"/>
      <c r="B747" s="54"/>
      <c r="D747" s="54"/>
      <c r="F747" s="185"/>
      <c r="K747" s="169"/>
      <c r="L747" s="169"/>
      <c r="N747" s="185"/>
      <c r="S747" s="169"/>
      <c r="U747" s="169"/>
      <c r="AB747" s="169"/>
      <c r="AD747" s="169"/>
      <c r="AK747" s="169"/>
      <c r="AM747" s="169"/>
    </row>
    <row r="748" spans="1:39" ht="13">
      <c r="A748" s="54"/>
      <c r="B748" s="54"/>
      <c r="D748" s="54"/>
      <c r="F748" s="185"/>
      <c r="K748" s="169"/>
      <c r="L748" s="169"/>
      <c r="N748" s="185"/>
      <c r="S748" s="169"/>
      <c r="U748" s="169"/>
      <c r="AB748" s="169"/>
      <c r="AD748" s="169"/>
      <c r="AK748" s="169"/>
      <c r="AM748" s="169"/>
    </row>
    <row r="749" spans="1:39" ht="13">
      <c r="A749" s="54"/>
      <c r="B749" s="54"/>
      <c r="D749" s="54"/>
      <c r="F749" s="185"/>
      <c r="K749" s="169"/>
      <c r="L749" s="169"/>
      <c r="N749" s="185"/>
      <c r="S749" s="169"/>
      <c r="U749" s="169"/>
      <c r="AB749" s="169"/>
      <c r="AD749" s="169"/>
      <c r="AK749" s="169"/>
      <c r="AM749" s="169"/>
    </row>
    <row r="750" spans="1:39" ht="13">
      <c r="A750" s="54"/>
      <c r="B750" s="54"/>
      <c r="D750" s="54"/>
      <c r="F750" s="185"/>
      <c r="K750" s="169"/>
      <c r="L750" s="169"/>
      <c r="N750" s="185"/>
      <c r="S750" s="169"/>
      <c r="U750" s="169"/>
      <c r="AB750" s="169"/>
      <c r="AD750" s="169"/>
      <c r="AK750" s="169"/>
      <c r="AM750" s="169"/>
    </row>
    <row r="751" spans="1:39" ht="13">
      <c r="A751" s="54"/>
      <c r="B751" s="54"/>
      <c r="D751" s="54"/>
      <c r="F751" s="185"/>
      <c r="K751" s="169"/>
      <c r="L751" s="169"/>
      <c r="N751" s="185"/>
      <c r="S751" s="169"/>
      <c r="U751" s="169"/>
      <c r="AB751" s="169"/>
      <c r="AD751" s="169"/>
      <c r="AK751" s="169"/>
      <c r="AM751" s="169"/>
    </row>
    <row r="752" spans="1:39" ht="13">
      <c r="A752" s="54"/>
      <c r="B752" s="54"/>
      <c r="D752" s="54"/>
      <c r="F752" s="185"/>
      <c r="K752" s="169"/>
      <c r="L752" s="169"/>
      <c r="N752" s="185"/>
      <c r="S752" s="169"/>
      <c r="U752" s="169"/>
      <c r="AB752" s="169"/>
      <c r="AD752" s="169"/>
      <c r="AK752" s="169"/>
      <c r="AM752" s="169"/>
    </row>
    <row r="753" spans="1:39" ht="13">
      <c r="A753" s="54"/>
      <c r="B753" s="54"/>
      <c r="D753" s="54"/>
      <c r="F753" s="185"/>
      <c r="K753" s="169"/>
      <c r="L753" s="169"/>
      <c r="N753" s="185"/>
      <c r="S753" s="169"/>
      <c r="U753" s="169"/>
      <c r="AB753" s="169"/>
      <c r="AD753" s="169"/>
      <c r="AK753" s="169"/>
      <c r="AM753" s="169"/>
    </row>
    <row r="754" spans="1:39" ht="13">
      <c r="A754" s="54"/>
      <c r="B754" s="54"/>
      <c r="D754" s="54"/>
      <c r="F754" s="185"/>
      <c r="K754" s="169"/>
      <c r="L754" s="169"/>
      <c r="N754" s="185"/>
      <c r="S754" s="169"/>
      <c r="U754" s="169"/>
      <c r="AB754" s="169"/>
      <c r="AD754" s="169"/>
      <c r="AK754" s="169"/>
      <c r="AM754" s="169"/>
    </row>
    <row r="755" spans="1:39" ht="13">
      <c r="A755" s="54"/>
      <c r="B755" s="54"/>
      <c r="D755" s="54"/>
      <c r="F755" s="185"/>
      <c r="K755" s="169"/>
      <c r="L755" s="169"/>
      <c r="N755" s="185"/>
      <c r="S755" s="169"/>
      <c r="U755" s="169"/>
      <c r="AB755" s="169"/>
      <c r="AD755" s="169"/>
      <c r="AK755" s="169"/>
      <c r="AM755" s="169"/>
    </row>
    <row r="756" spans="1:39" ht="13">
      <c r="A756" s="54"/>
      <c r="B756" s="54"/>
      <c r="D756" s="54"/>
      <c r="F756" s="185"/>
      <c r="K756" s="169"/>
      <c r="L756" s="169"/>
      <c r="N756" s="185"/>
      <c r="S756" s="169"/>
      <c r="U756" s="169"/>
      <c r="AB756" s="169"/>
      <c r="AD756" s="169"/>
      <c r="AK756" s="169"/>
      <c r="AM756" s="169"/>
    </row>
    <row r="757" spans="1:39" ht="13">
      <c r="A757" s="54"/>
      <c r="B757" s="54"/>
      <c r="D757" s="54"/>
      <c r="F757" s="185"/>
      <c r="K757" s="169"/>
      <c r="L757" s="169"/>
      <c r="N757" s="185"/>
      <c r="S757" s="169"/>
      <c r="U757" s="169"/>
      <c r="AB757" s="169"/>
      <c r="AD757" s="169"/>
      <c r="AK757" s="169"/>
      <c r="AM757" s="169"/>
    </row>
    <row r="758" spans="1:39" ht="13">
      <c r="A758" s="54"/>
      <c r="B758" s="54"/>
      <c r="D758" s="54"/>
      <c r="F758" s="185"/>
      <c r="K758" s="169"/>
      <c r="L758" s="169"/>
      <c r="N758" s="185"/>
      <c r="S758" s="169"/>
      <c r="U758" s="169"/>
      <c r="AB758" s="169"/>
      <c r="AD758" s="169"/>
      <c r="AK758" s="169"/>
      <c r="AM758" s="169"/>
    </row>
    <row r="759" spans="1:39" ht="13">
      <c r="A759" s="54"/>
      <c r="B759" s="54"/>
      <c r="D759" s="54"/>
      <c r="F759" s="185"/>
      <c r="K759" s="169"/>
      <c r="L759" s="169"/>
      <c r="N759" s="185"/>
      <c r="S759" s="169"/>
      <c r="U759" s="169"/>
      <c r="AB759" s="169"/>
      <c r="AD759" s="169"/>
      <c r="AK759" s="169"/>
      <c r="AM759" s="169"/>
    </row>
    <row r="760" spans="1:39" ht="13">
      <c r="A760" s="54"/>
      <c r="B760" s="54"/>
      <c r="D760" s="54"/>
      <c r="F760" s="185"/>
      <c r="K760" s="169"/>
      <c r="L760" s="169"/>
      <c r="N760" s="185"/>
      <c r="S760" s="169"/>
      <c r="U760" s="169"/>
      <c r="AB760" s="169"/>
      <c r="AD760" s="169"/>
      <c r="AK760" s="169"/>
      <c r="AM760" s="169"/>
    </row>
    <row r="761" spans="1:39" ht="13">
      <c r="A761" s="54"/>
      <c r="B761" s="54"/>
      <c r="D761" s="54"/>
      <c r="F761" s="185"/>
      <c r="K761" s="169"/>
      <c r="L761" s="169"/>
      <c r="N761" s="185"/>
      <c r="S761" s="169"/>
      <c r="U761" s="169"/>
      <c r="AB761" s="169"/>
      <c r="AD761" s="169"/>
      <c r="AK761" s="169"/>
      <c r="AM761" s="169"/>
    </row>
    <row r="762" spans="1:39" ht="13">
      <c r="A762" s="54"/>
      <c r="B762" s="54"/>
      <c r="D762" s="54"/>
      <c r="F762" s="185"/>
      <c r="K762" s="169"/>
      <c r="L762" s="169"/>
      <c r="N762" s="185"/>
      <c r="S762" s="169"/>
      <c r="U762" s="169"/>
      <c r="AB762" s="169"/>
      <c r="AD762" s="169"/>
      <c r="AK762" s="169"/>
      <c r="AM762" s="169"/>
    </row>
    <row r="763" spans="1:39" ht="13">
      <c r="A763" s="54"/>
      <c r="B763" s="54"/>
      <c r="D763" s="54"/>
      <c r="F763" s="185"/>
      <c r="K763" s="169"/>
      <c r="L763" s="169"/>
      <c r="N763" s="185"/>
      <c r="S763" s="169"/>
      <c r="U763" s="169"/>
      <c r="AB763" s="169"/>
      <c r="AD763" s="169"/>
      <c r="AK763" s="169"/>
      <c r="AM763" s="169"/>
    </row>
    <row r="764" spans="1:39" ht="13">
      <c r="A764" s="54"/>
      <c r="B764" s="54"/>
      <c r="D764" s="54"/>
      <c r="F764" s="185"/>
      <c r="K764" s="169"/>
      <c r="L764" s="169"/>
      <c r="N764" s="185"/>
      <c r="S764" s="169"/>
      <c r="U764" s="169"/>
      <c r="AB764" s="169"/>
      <c r="AD764" s="169"/>
      <c r="AK764" s="169"/>
      <c r="AM764" s="169"/>
    </row>
    <row r="765" spans="1:39" ht="13">
      <c r="A765" s="54"/>
      <c r="B765" s="54"/>
      <c r="D765" s="54"/>
      <c r="F765" s="185"/>
      <c r="K765" s="169"/>
      <c r="L765" s="169"/>
      <c r="N765" s="185"/>
      <c r="S765" s="169"/>
      <c r="U765" s="169"/>
      <c r="AB765" s="169"/>
      <c r="AD765" s="169"/>
      <c r="AK765" s="169"/>
      <c r="AM765" s="169"/>
    </row>
    <row r="766" spans="1:39" ht="13">
      <c r="A766" s="54"/>
      <c r="B766" s="54"/>
      <c r="D766" s="54"/>
      <c r="F766" s="185"/>
      <c r="K766" s="169"/>
      <c r="L766" s="169"/>
      <c r="N766" s="185"/>
      <c r="S766" s="169"/>
      <c r="U766" s="169"/>
      <c r="AB766" s="169"/>
      <c r="AD766" s="169"/>
      <c r="AK766" s="169"/>
      <c r="AM766" s="169"/>
    </row>
    <row r="767" spans="1:39" ht="13">
      <c r="A767" s="54"/>
      <c r="B767" s="54"/>
      <c r="D767" s="54"/>
      <c r="F767" s="185"/>
      <c r="K767" s="169"/>
      <c r="L767" s="169"/>
      <c r="N767" s="185"/>
      <c r="S767" s="169"/>
      <c r="U767" s="169"/>
      <c r="AB767" s="169"/>
      <c r="AD767" s="169"/>
      <c r="AK767" s="169"/>
      <c r="AM767" s="169"/>
    </row>
    <row r="768" spans="1:39" ht="13">
      <c r="A768" s="54"/>
      <c r="B768" s="54"/>
      <c r="D768" s="54"/>
      <c r="F768" s="185"/>
      <c r="K768" s="169"/>
      <c r="L768" s="169"/>
      <c r="N768" s="185"/>
      <c r="S768" s="169"/>
      <c r="U768" s="169"/>
      <c r="AB768" s="169"/>
      <c r="AD768" s="169"/>
      <c r="AK768" s="169"/>
      <c r="AM768" s="169"/>
    </row>
    <row r="769" spans="1:39" ht="13">
      <c r="A769" s="54"/>
      <c r="B769" s="54"/>
      <c r="D769" s="54"/>
      <c r="F769" s="185"/>
      <c r="K769" s="169"/>
      <c r="L769" s="169"/>
      <c r="N769" s="185"/>
      <c r="S769" s="169"/>
      <c r="U769" s="169"/>
      <c r="AB769" s="169"/>
      <c r="AD769" s="169"/>
      <c r="AK769" s="169"/>
      <c r="AM769" s="169"/>
    </row>
    <row r="770" spans="1:39" ht="13">
      <c r="A770" s="54"/>
      <c r="B770" s="54"/>
      <c r="D770" s="54"/>
      <c r="F770" s="185"/>
      <c r="K770" s="169"/>
      <c r="L770" s="169"/>
      <c r="N770" s="185"/>
      <c r="S770" s="169"/>
      <c r="U770" s="169"/>
      <c r="AB770" s="169"/>
      <c r="AD770" s="169"/>
      <c r="AK770" s="169"/>
      <c r="AM770" s="169"/>
    </row>
    <row r="771" spans="1:39" ht="13">
      <c r="A771" s="54"/>
      <c r="B771" s="54"/>
      <c r="D771" s="54"/>
      <c r="F771" s="185"/>
      <c r="K771" s="169"/>
      <c r="L771" s="169"/>
      <c r="N771" s="185"/>
      <c r="S771" s="169"/>
      <c r="U771" s="169"/>
      <c r="AB771" s="169"/>
      <c r="AD771" s="169"/>
      <c r="AK771" s="169"/>
      <c r="AM771" s="169"/>
    </row>
    <row r="772" spans="1:39" ht="13">
      <c r="A772" s="54"/>
      <c r="B772" s="54"/>
      <c r="D772" s="54"/>
      <c r="F772" s="185"/>
      <c r="K772" s="169"/>
      <c r="L772" s="169"/>
      <c r="N772" s="185"/>
      <c r="S772" s="169"/>
      <c r="U772" s="169"/>
      <c r="AB772" s="169"/>
      <c r="AD772" s="169"/>
      <c r="AK772" s="169"/>
      <c r="AM772" s="169"/>
    </row>
    <row r="773" spans="1:39" ht="13">
      <c r="A773" s="54"/>
      <c r="B773" s="54"/>
      <c r="D773" s="54"/>
      <c r="F773" s="185"/>
      <c r="K773" s="169"/>
      <c r="L773" s="169"/>
      <c r="N773" s="185"/>
      <c r="S773" s="169"/>
      <c r="U773" s="169"/>
      <c r="AB773" s="169"/>
      <c r="AD773" s="169"/>
      <c r="AK773" s="169"/>
      <c r="AM773" s="169"/>
    </row>
    <row r="774" spans="1:39" ht="13">
      <c r="A774" s="54"/>
      <c r="B774" s="54"/>
      <c r="D774" s="54"/>
      <c r="F774" s="185"/>
      <c r="K774" s="169"/>
      <c r="L774" s="169"/>
      <c r="N774" s="185"/>
      <c r="S774" s="169"/>
      <c r="U774" s="169"/>
      <c r="AB774" s="169"/>
      <c r="AD774" s="169"/>
      <c r="AK774" s="169"/>
      <c r="AM774" s="169"/>
    </row>
    <row r="775" spans="1:39" ht="13">
      <c r="A775" s="54"/>
      <c r="B775" s="54"/>
      <c r="D775" s="54"/>
      <c r="F775" s="185"/>
      <c r="K775" s="169"/>
      <c r="L775" s="169"/>
      <c r="N775" s="185"/>
      <c r="S775" s="169"/>
      <c r="U775" s="169"/>
      <c r="AB775" s="169"/>
      <c r="AD775" s="169"/>
      <c r="AK775" s="169"/>
      <c r="AM775" s="169"/>
    </row>
    <row r="776" spans="1:39" ht="13">
      <c r="A776" s="54"/>
      <c r="B776" s="54"/>
      <c r="D776" s="54"/>
      <c r="F776" s="185"/>
      <c r="K776" s="169"/>
      <c r="L776" s="169"/>
      <c r="N776" s="185"/>
      <c r="S776" s="169"/>
      <c r="U776" s="169"/>
      <c r="AB776" s="169"/>
      <c r="AD776" s="169"/>
      <c r="AK776" s="169"/>
      <c r="AM776" s="169"/>
    </row>
    <row r="777" spans="1:39" ht="13">
      <c r="A777" s="54"/>
      <c r="B777" s="54"/>
      <c r="D777" s="54"/>
      <c r="F777" s="185"/>
      <c r="K777" s="169"/>
      <c r="L777" s="169"/>
      <c r="N777" s="185"/>
      <c r="S777" s="169"/>
      <c r="U777" s="169"/>
      <c r="AB777" s="169"/>
      <c r="AD777" s="169"/>
      <c r="AK777" s="169"/>
      <c r="AM777" s="169"/>
    </row>
    <row r="778" spans="1:39" ht="13">
      <c r="A778" s="54"/>
      <c r="B778" s="54"/>
      <c r="D778" s="54"/>
      <c r="F778" s="185"/>
      <c r="K778" s="169"/>
      <c r="L778" s="169"/>
      <c r="N778" s="185"/>
      <c r="S778" s="169"/>
      <c r="U778" s="169"/>
      <c r="AB778" s="169"/>
      <c r="AD778" s="169"/>
      <c r="AK778" s="169"/>
      <c r="AM778" s="169"/>
    </row>
    <row r="779" spans="1:39" ht="13">
      <c r="A779" s="54"/>
      <c r="B779" s="54"/>
      <c r="D779" s="54"/>
      <c r="F779" s="185"/>
      <c r="K779" s="169"/>
      <c r="L779" s="169"/>
      <c r="N779" s="185"/>
      <c r="S779" s="169"/>
      <c r="U779" s="169"/>
      <c r="AB779" s="169"/>
      <c r="AD779" s="169"/>
      <c r="AK779" s="169"/>
      <c r="AM779" s="169"/>
    </row>
    <row r="780" spans="1:39" ht="13">
      <c r="A780" s="54"/>
      <c r="B780" s="54"/>
      <c r="D780" s="54"/>
      <c r="F780" s="185"/>
      <c r="K780" s="169"/>
      <c r="L780" s="169"/>
      <c r="N780" s="185"/>
      <c r="S780" s="169"/>
      <c r="U780" s="169"/>
      <c r="AB780" s="169"/>
      <c r="AD780" s="169"/>
      <c r="AK780" s="169"/>
      <c r="AM780" s="169"/>
    </row>
    <row r="781" spans="1:39" ht="13">
      <c r="A781" s="54"/>
      <c r="B781" s="54"/>
      <c r="D781" s="54"/>
      <c r="F781" s="185"/>
      <c r="K781" s="169"/>
      <c r="L781" s="169"/>
      <c r="N781" s="185"/>
      <c r="S781" s="169"/>
      <c r="U781" s="169"/>
      <c r="AB781" s="169"/>
      <c r="AD781" s="169"/>
      <c r="AK781" s="169"/>
      <c r="AM781" s="169"/>
    </row>
    <row r="782" spans="1:39" ht="13">
      <c r="A782" s="54"/>
      <c r="B782" s="54"/>
      <c r="D782" s="54"/>
      <c r="F782" s="185"/>
      <c r="K782" s="169"/>
      <c r="L782" s="169"/>
      <c r="N782" s="185"/>
      <c r="S782" s="169"/>
      <c r="U782" s="169"/>
      <c r="AB782" s="169"/>
      <c r="AD782" s="169"/>
      <c r="AK782" s="169"/>
      <c r="AM782" s="169"/>
    </row>
    <row r="783" spans="1:39" ht="13">
      <c r="A783" s="54"/>
      <c r="B783" s="54"/>
      <c r="D783" s="54"/>
      <c r="F783" s="185"/>
      <c r="K783" s="169"/>
      <c r="L783" s="169"/>
      <c r="N783" s="185"/>
      <c r="S783" s="169"/>
      <c r="U783" s="169"/>
      <c r="AB783" s="169"/>
      <c r="AD783" s="169"/>
      <c r="AK783" s="169"/>
      <c r="AM783" s="169"/>
    </row>
    <row r="784" spans="1:39" ht="13">
      <c r="A784" s="54"/>
      <c r="B784" s="54"/>
      <c r="D784" s="54"/>
      <c r="F784" s="185"/>
      <c r="K784" s="169"/>
      <c r="L784" s="169"/>
      <c r="N784" s="185"/>
      <c r="S784" s="169"/>
      <c r="U784" s="169"/>
      <c r="AB784" s="169"/>
      <c r="AD784" s="169"/>
      <c r="AK784" s="169"/>
      <c r="AM784" s="169"/>
    </row>
    <row r="785" spans="1:39" ht="13">
      <c r="A785" s="54"/>
      <c r="B785" s="54"/>
      <c r="D785" s="54"/>
      <c r="F785" s="185"/>
      <c r="K785" s="169"/>
      <c r="L785" s="169"/>
      <c r="N785" s="185"/>
      <c r="S785" s="169"/>
      <c r="U785" s="169"/>
      <c r="AB785" s="169"/>
      <c r="AD785" s="169"/>
      <c r="AK785" s="169"/>
      <c r="AM785" s="169"/>
    </row>
    <row r="786" spans="1:39" ht="13">
      <c r="A786" s="54"/>
      <c r="B786" s="54"/>
      <c r="D786" s="54"/>
      <c r="F786" s="185"/>
      <c r="K786" s="169"/>
      <c r="L786" s="169"/>
      <c r="N786" s="185"/>
      <c r="S786" s="169"/>
      <c r="U786" s="169"/>
      <c r="AB786" s="169"/>
      <c r="AD786" s="169"/>
      <c r="AK786" s="169"/>
      <c r="AM786" s="169"/>
    </row>
    <row r="787" spans="1:39" ht="13">
      <c r="A787" s="54"/>
      <c r="B787" s="54"/>
      <c r="D787" s="54"/>
      <c r="F787" s="185"/>
      <c r="K787" s="169"/>
      <c r="L787" s="169"/>
      <c r="N787" s="185"/>
      <c r="S787" s="169"/>
      <c r="U787" s="169"/>
      <c r="AB787" s="169"/>
      <c r="AD787" s="169"/>
      <c r="AK787" s="169"/>
      <c r="AM787" s="169"/>
    </row>
    <row r="788" spans="1:39" ht="13">
      <c r="A788" s="54"/>
      <c r="B788" s="54"/>
      <c r="D788" s="54"/>
      <c r="F788" s="185"/>
      <c r="K788" s="169"/>
      <c r="L788" s="169"/>
      <c r="N788" s="185"/>
      <c r="S788" s="169"/>
      <c r="U788" s="169"/>
      <c r="AB788" s="169"/>
      <c r="AD788" s="169"/>
      <c r="AK788" s="169"/>
      <c r="AM788" s="169"/>
    </row>
    <row r="789" spans="1:39" ht="13">
      <c r="A789" s="54"/>
      <c r="B789" s="54"/>
      <c r="D789" s="54"/>
      <c r="F789" s="185"/>
      <c r="K789" s="169"/>
      <c r="L789" s="169"/>
      <c r="N789" s="185"/>
      <c r="S789" s="169"/>
      <c r="U789" s="169"/>
      <c r="AB789" s="169"/>
      <c r="AD789" s="169"/>
      <c r="AK789" s="169"/>
      <c r="AM789" s="169"/>
    </row>
    <row r="790" spans="1:39" ht="13">
      <c r="A790" s="54"/>
      <c r="B790" s="54"/>
      <c r="D790" s="54"/>
      <c r="F790" s="185"/>
      <c r="K790" s="169"/>
      <c r="L790" s="169"/>
      <c r="N790" s="185"/>
      <c r="S790" s="169"/>
      <c r="U790" s="169"/>
      <c r="AB790" s="169"/>
      <c r="AD790" s="169"/>
      <c r="AK790" s="169"/>
      <c r="AM790" s="169"/>
    </row>
    <row r="791" spans="1:39" ht="13">
      <c r="A791" s="54"/>
      <c r="B791" s="54"/>
      <c r="D791" s="54"/>
      <c r="F791" s="185"/>
      <c r="K791" s="169"/>
      <c r="L791" s="169"/>
      <c r="N791" s="185"/>
      <c r="S791" s="169"/>
      <c r="U791" s="169"/>
      <c r="AB791" s="169"/>
      <c r="AD791" s="169"/>
      <c r="AK791" s="169"/>
      <c r="AM791" s="169"/>
    </row>
    <row r="792" spans="1:39" ht="13">
      <c r="A792" s="54"/>
      <c r="B792" s="54"/>
      <c r="D792" s="54"/>
      <c r="F792" s="185"/>
      <c r="K792" s="169"/>
      <c r="L792" s="169"/>
      <c r="N792" s="185"/>
      <c r="S792" s="169"/>
      <c r="U792" s="169"/>
      <c r="AB792" s="169"/>
      <c r="AD792" s="169"/>
      <c r="AK792" s="169"/>
      <c r="AM792" s="169"/>
    </row>
    <row r="793" spans="1:39" ht="13">
      <c r="A793" s="54"/>
      <c r="B793" s="54"/>
      <c r="D793" s="54"/>
      <c r="F793" s="185"/>
      <c r="K793" s="169"/>
      <c r="L793" s="169"/>
      <c r="N793" s="185"/>
      <c r="S793" s="169"/>
      <c r="U793" s="169"/>
      <c r="AB793" s="169"/>
      <c r="AD793" s="169"/>
      <c r="AK793" s="169"/>
      <c r="AM793" s="169"/>
    </row>
    <row r="794" spans="1:39" ht="13">
      <c r="A794" s="54"/>
      <c r="B794" s="54"/>
      <c r="D794" s="54"/>
      <c r="F794" s="185"/>
      <c r="K794" s="169"/>
      <c r="L794" s="169"/>
      <c r="N794" s="185"/>
      <c r="S794" s="169"/>
      <c r="U794" s="169"/>
      <c r="AB794" s="169"/>
      <c r="AD794" s="169"/>
      <c r="AK794" s="169"/>
      <c r="AM794" s="169"/>
    </row>
    <row r="795" spans="1:39" ht="13">
      <c r="A795" s="54"/>
      <c r="B795" s="54"/>
      <c r="D795" s="54"/>
      <c r="F795" s="185"/>
      <c r="K795" s="169"/>
      <c r="L795" s="169"/>
      <c r="N795" s="185"/>
      <c r="S795" s="169"/>
      <c r="U795" s="169"/>
      <c r="AB795" s="169"/>
      <c r="AD795" s="169"/>
      <c r="AK795" s="169"/>
      <c r="AM795" s="169"/>
    </row>
    <row r="796" spans="1:39" ht="13">
      <c r="A796" s="54"/>
      <c r="B796" s="54"/>
      <c r="D796" s="54"/>
      <c r="F796" s="185"/>
      <c r="K796" s="169"/>
      <c r="L796" s="169"/>
      <c r="N796" s="185"/>
      <c r="S796" s="169"/>
      <c r="U796" s="169"/>
      <c r="AB796" s="169"/>
      <c r="AD796" s="169"/>
      <c r="AK796" s="169"/>
      <c r="AM796" s="169"/>
    </row>
    <row r="797" spans="1:39" ht="13">
      <c r="A797" s="54"/>
      <c r="B797" s="54"/>
      <c r="D797" s="54"/>
      <c r="F797" s="185"/>
      <c r="K797" s="169"/>
      <c r="L797" s="169"/>
      <c r="N797" s="185"/>
      <c r="S797" s="169"/>
      <c r="U797" s="169"/>
      <c r="AB797" s="169"/>
      <c r="AD797" s="169"/>
      <c r="AK797" s="169"/>
      <c r="AM797" s="169"/>
    </row>
    <row r="798" spans="1:39" ht="13">
      <c r="A798" s="54"/>
      <c r="B798" s="54"/>
      <c r="D798" s="54"/>
      <c r="F798" s="185"/>
      <c r="K798" s="169"/>
      <c r="L798" s="169"/>
      <c r="N798" s="185"/>
      <c r="S798" s="169"/>
      <c r="U798" s="169"/>
      <c r="AB798" s="169"/>
      <c r="AD798" s="169"/>
      <c r="AK798" s="169"/>
      <c r="AM798" s="169"/>
    </row>
    <row r="799" spans="1:39" ht="13">
      <c r="A799" s="54"/>
      <c r="B799" s="54"/>
      <c r="D799" s="54"/>
      <c r="F799" s="185"/>
      <c r="K799" s="169"/>
      <c r="L799" s="169"/>
      <c r="N799" s="185"/>
      <c r="S799" s="169"/>
      <c r="U799" s="169"/>
      <c r="AB799" s="169"/>
      <c r="AD799" s="169"/>
      <c r="AK799" s="169"/>
      <c r="AM799" s="169"/>
    </row>
    <row r="800" spans="1:39" ht="13">
      <c r="A800" s="54"/>
      <c r="B800" s="54"/>
      <c r="D800" s="54"/>
      <c r="F800" s="185"/>
      <c r="K800" s="169"/>
      <c r="L800" s="169"/>
      <c r="N800" s="185"/>
      <c r="S800" s="169"/>
      <c r="U800" s="169"/>
      <c r="AB800" s="169"/>
      <c r="AD800" s="169"/>
      <c r="AK800" s="169"/>
      <c r="AM800" s="169"/>
    </row>
    <row r="801" spans="1:39" ht="13">
      <c r="A801" s="54"/>
      <c r="B801" s="54"/>
      <c r="D801" s="54"/>
      <c r="F801" s="185"/>
      <c r="K801" s="169"/>
      <c r="L801" s="169"/>
      <c r="N801" s="185"/>
      <c r="S801" s="169"/>
      <c r="U801" s="169"/>
      <c r="AB801" s="169"/>
      <c r="AD801" s="169"/>
      <c r="AK801" s="169"/>
      <c r="AM801" s="169"/>
    </row>
    <row r="802" spans="1:39" ht="13">
      <c r="A802" s="54"/>
      <c r="B802" s="54"/>
      <c r="D802" s="54"/>
      <c r="F802" s="185"/>
      <c r="K802" s="169"/>
      <c r="L802" s="169"/>
      <c r="N802" s="185"/>
      <c r="S802" s="169"/>
      <c r="U802" s="169"/>
      <c r="AB802" s="169"/>
      <c r="AD802" s="169"/>
      <c r="AK802" s="169"/>
      <c r="AM802" s="169"/>
    </row>
    <row r="803" spans="1:39" ht="13">
      <c r="A803" s="54"/>
      <c r="B803" s="54"/>
      <c r="D803" s="54"/>
      <c r="F803" s="185"/>
      <c r="K803" s="169"/>
      <c r="L803" s="169"/>
      <c r="N803" s="185"/>
      <c r="S803" s="169"/>
      <c r="U803" s="169"/>
      <c r="AB803" s="169"/>
      <c r="AD803" s="169"/>
      <c r="AK803" s="169"/>
      <c r="AM803" s="169"/>
    </row>
    <row r="804" spans="1:39" ht="13">
      <c r="A804" s="54"/>
      <c r="B804" s="54"/>
      <c r="D804" s="54"/>
      <c r="F804" s="185"/>
      <c r="K804" s="169"/>
      <c r="L804" s="169"/>
      <c r="N804" s="185"/>
      <c r="S804" s="169"/>
      <c r="U804" s="169"/>
      <c r="AB804" s="169"/>
      <c r="AD804" s="169"/>
      <c r="AK804" s="169"/>
      <c r="AM804" s="169"/>
    </row>
    <row r="805" spans="1:39" ht="13">
      <c r="A805" s="54"/>
      <c r="B805" s="54"/>
      <c r="D805" s="54"/>
      <c r="F805" s="185"/>
      <c r="K805" s="169"/>
      <c r="L805" s="169"/>
      <c r="N805" s="185"/>
      <c r="S805" s="169"/>
      <c r="U805" s="169"/>
      <c r="AB805" s="169"/>
      <c r="AD805" s="169"/>
      <c r="AK805" s="169"/>
      <c r="AM805" s="169"/>
    </row>
    <row r="806" spans="1:39" ht="13">
      <c r="A806" s="54"/>
      <c r="B806" s="54"/>
      <c r="D806" s="54"/>
      <c r="F806" s="185"/>
      <c r="K806" s="169"/>
      <c r="L806" s="169"/>
      <c r="N806" s="185"/>
      <c r="S806" s="169"/>
      <c r="U806" s="169"/>
      <c r="AB806" s="169"/>
      <c r="AD806" s="169"/>
      <c r="AK806" s="169"/>
      <c r="AM806" s="169"/>
    </row>
    <row r="807" spans="1:39" ht="13">
      <c r="A807" s="54"/>
      <c r="B807" s="54"/>
      <c r="D807" s="54"/>
      <c r="F807" s="185"/>
      <c r="K807" s="169"/>
      <c r="L807" s="169"/>
      <c r="N807" s="185"/>
      <c r="S807" s="169"/>
      <c r="U807" s="169"/>
      <c r="AB807" s="169"/>
      <c r="AD807" s="169"/>
      <c r="AK807" s="169"/>
      <c r="AM807" s="169"/>
    </row>
    <row r="808" spans="1:39" ht="13">
      <c r="A808" s="54"/>
      <c r="B808" s="54"/>
      <c r="D808" s="54"/>
      <c r="F808" s="185"/>
      <c r="K808" s="169"/>
      <c r="L808" s="169"/>
      <c r="N808" s="185"/>
      <c r="S808" s="169"/>
      <c r="U808" s="169"/>
      <c r="AB808" s="169"/>
      <c r="AD808" s="169"/>
      <c r="AK808" s="169"/>
      <c r="AM808" s="169"/>
    </row>
    <row r="809" spans="1:39" ht="13">
      <c r="A809" s="54"/>
      <c r="B809" s="54"/>
      <c r="D809" s="54"/>
      <c r="F809" s="185"/>
      <c r="K809" s="169"/>
      <c r="L809" s="169"/>
      <c r="N809" s="185"/>
      <c r="S809" s="169"/>
      <c r="U809" s="169"/>
      <c r="AB809" s="169"/>
      <c r="AD809" s="169"/>
      <c r="AK809" s="169"/>
      <c r="AM809" s="169"/>
    </row>
    <row r="810" spans="1:39" ht="13">
      <c r="A810" s="54"/>
      <c r="B810" s="54"/>
      <c r="D810" s="54"/>
      <c r="F810" s="185"/>
      <c r="K810" s="169"/>
      <c r="L810" s="169"/>
      <c r="N810" s="185"/>
      <c r="S810" s="169"/>
      <c r="U810" s="169"/>
      <c r="AB810" s="169"/>
      <c r="AD810" s="169"/>
      <c r="AK810" s="169"/>
      <c r="AM810" s="169"/>
    </row>
    <row r="811" spans="1:39" ht="13">
      <c r="A811" s="54"/>
      <c r="B811" s="54"/>
      <c r="D811" s="54"/>
      <c r="F811" s="185"/>
      <c r="K811" s="169"/>
      <c r="L811" s="169"/>
      <c r="N811" s="185"/>
      <c r="S811" s="169"/>
      <c r="U811" s="169"/>
      <c r="AB811" s="169"/>
      <c r="AD811" s="169"/>
      <c r="AK811" s="169"/>
      <c r="AM811" s="169"/>
    </row>
    <row r="812" spans="1:39" ht="13">
      <c r="A812" s="54"/>
      <c r="B812" s="54"/>
      <c r="D812" s="54"/>
      <c r="F812" s="185"/>
      <c r="K812" s="169"/>
      <c r="L812" s="169"/>
      <c r="N812" s="185"/>
      <c r="S812" s="169"/>
      <c r="U812" s="169"/>
      <c r="AB812" s="169"/>
      <c r="AD812" s="169"/>
      <c r="AK812" s="169"/>
      <c r="AM812" s="169"/>
    </row>
    <row r="813" spans="1:39" ht="13">
      <c r="A813" s="54"/>
      <c r="B813" s="54"/>
      <c r="D813" s="54"/>
      <c r="F813" s="185"/>
      <c r="K813" s="169"/>
      <c r="L813" s="169"/>
      <c r="N813" s="185"/>
      <c r="S813" s="169"/>
      <c r="U813" s="169"/>
      <c r="AB813" s="169"/>
      <c r="AD813" s="169"/>
      <c r="AK813" s="169"/>
      <c r="AM813" s="169"/>
    </row>
    <row r="814" spans="1:39" ht="13">
      <c r="A814" s="54"/>
      <c r="B814" s="54"/>
      <c r="D814" s="54"/>
      <c r="F814" s="185"/>
      <c r="K814" s="169"/>
      <c r="L814" s="169"/>
      <c r="N814" s="185"/>
      <c r="S814" s="169"/>
      <c r="U814" s="169"/>
      <c r="AB814" s="169"/>
      <c r="AD814" s="169"/>
      <c r="AK814" s="169"/>
      <c r="AM814" s="169"/>
    </row>
    <row r="815" spans="1:39" ht="13">
      <c r="A815" s="54"/>
      <c r="B815" s="54"/>
      <c r="D815" s="54"/>
      <c r="F815" s="185"/>
      <c r="K815" s="169"/>
      <c r="L815" s="169"/>
      <c r="N815" s="185"/>
      <c r="S815" s="169"/>
      <c r="U815" s="169"/>
      <c r="AB815" s="169"/>
      <c r="AD815" s="169"/>
      <c r="AK815" s="169"/>
      <c r="AM815" s="169"/>
    </row>
    <row r="816" spans="1:39" ht="13">
      <c r="A816" s="54"/>
      <c r="B816" s="54"/>
      <c r="D816" s="54"/>
      <c r="F816" s="185"/>
      <c r="K816" s="169"/>
      <c r="L816" s="169"/>
      <c r="N816" s="185"/>
      <c r="S816" s="169"/>
      <c r="U816" s="169"/>
      <c r="AB816" s="169"/>
      <c r="AD816" s="169"/>
      <c r="AK816" s="169"/>
      <c r="AM816" s="169"/>
    </row>
    <row r="817" spans="1:39" ht="13">
      <c r="A817" s="54"/>
      <c r="B817" s="54"/>
      <c r="D817" s="54"/>
      <c r="F817" s="185"/>
      <c r="K817" s="169"/>
      <c r="L817" s="169"/>
      <c r="N817" s="185"/>
      <c r="S817" s="169"/>
      <c r="U817" s="169"/>
      <c r="AB817" s="169"/>
      <c r="AD817" s="169"/>
      <c r="AK817" s="169"/>
      <c r="AM817" s="169"/>
    </row>
    <row r="818" spans="1:39" ht="13">
      <c r="A818" s="54"/>
      <c r="B818" s="54"/>
      <c r="D818" s="54"/>
      <c r="F818" s="185"/>
      <c r="K818" s="169"/>
      <c r="L818" s="169"/>
      <c r="N818" s="185"/>
      <c r="S818" s="169"/>
      <c r="U818" s="169"/>
      <c r="AB818" s="169"/>
      <c r="AD818" s="169"/>
      <c r="AK818" s="169"/>
      <c r="AM818" s="169"/>
    </row>
    <row r="819" spans="1:39" ht="13">
      <c r="A819" s="54"/>
      <c r="B819" s="54"/>
      <c r="D819" s="54"/>
      <c r="F819" s="185"/>
      <c r="K819" s="169"/>
      <c r="L819" s="169"/>
      <c r="N819" s="185"/>
      <c r="S819" s="169"/>
      <c r="U819" s="169"/>
      <c r="AB819" s="169"/>
      <c r="AD819" s="169"/>
      <c r="AK819" s="169"/>
      <c r="AM819" s="169"/>
    </row>
    <row r="820" spans="1:39" ht="13">
      <c r="A820" s="54"/>
      <c r="B820" s="54"/>
      <c r="D820" s="54"/>
      <c r="F820" s="185"/>
      <c r="K820" s="169"/>
      <c r="L820" s="169"/>
      <c r="N820" s="185"/>
      <c r="S820" s="169"/>
      <c r="U820" s="169"/>
      <c r="AB820" s="169"/>
      <c r="AD820" s="169"/>
      <c r="AK820" s="169"/>
      <c r="AM820" s="169"/>
    </row>
    <row r="821" spans="1:39" ht="13">
      <c r="A821" s="54"/>
      <c r="B821" s="54"/>
      <c r="D821" s="54"/>
      <c r="F821" s="185"/>
      <c r="K821" s="169"/>
      <c r="L821" s="169"/>
      <c r="N821" s="185"/>
      <c r="S821" s="169"/>
      <c r="U821" s="169"/>
      <c r="AB821" s="169"/>
      <c r="AD821" s="169"/>
      <c r="AK821" s="169"/>
      <c r="AM821" s="169"/>
    </row>
    <row r="822" spans="1:39" ht="13">
      <c r="A822" s="54"/>
      <c r="B822" s="54"/>
      <c r="D822" s="54"/>
      <c r="F822" s="185"/>
      <c r="K822" s="169"/>
      <c r="L822" s="169"/>
      <c r="N822" s="185"/>
      <c r="S822" s="169"/>
      <c r="U822" s="169"/>
      <c r="AB822" s="169"/>
      <c r="AD822" s="169"/>
      <c r="AK822" s="169"/>
      <c r="AM822" s="169"/>
    </row>
    <row r="823" spans="1:39" ht="13">
      <c r="A823" s="54"/>
      <c r="B823" s="54"/>
      <c r="D823" s="54"/>
      <c r="F823" s="185"/>
      <c r="K823" s="169"/>
      <c r="L823" s="169"/>
      <c r="N823" s="185"/>
      <c r="S823" s="169"/>
      <c r="U823" s="169"/>
      <c r="AB823" s="169"/>
      <c r="AD823" s="169"/>
      <c r="AK823" s="169"/>
      <c r="AM823" s="169"/>
    </row>
    <row r="824" spans="1:39" ht="13">
      <c r="A824" s="54"/>
      <c r="B824" s="54"/>
      <c r="D824" s="54"/>
      <c r="F824" s="185"/>
      <c r="K824" s="169"/>
      <c r="L824" s="169"/>
      <c r="N824" s="185"/>
      <c r="S824" s="169"/>
      <c r="U824" s="169"/>
      <c r="AB824" s="169"/>
      <c r="AD824" s="169"/>
      <c r="AK824" s="169"/>
      <c r="AM824" s="169"/>
    </row>
    <row r="825" spans="1:39" ht="13">
      <c r="A825" s="54"/>
      <c r="B825" s="54"/>
      <c r="D825" s="54"/>
      <c r="F825" s="185"/>
      <c r="K825" s="169"/>
      <c r="L825" s="169"/>
      <c r="N825" s="185"/>
      <c r="S825" s="169"/>
      <c r="U825" s="169"/>
      <c r="AB825" s="169"/>
      <c r="AD825" s="169"/>
      <c r="AK825" s="169"/>
      <c r="AM825" s="169"/>
    </row>
    <row r="826" spans="1:39" ht="13">
      <c r="A826" s="54"/>
      <c r="B826" s="54"/>
      <c r="D826" s="54"/>
      <c r="F826" s="185"/>
      <c r="K826" s="169"/>
      <c r="L826" s="169"/>
      <c r="N826" s="185"/>
      <c r="S826" s="169"/>
      <c r="U826" s="169"/>
      <c r="AB826" s="169"/>
      <c r="AD826" s="169"/>
      <c r="AK826" s="169"/>
      <c r="AM826" s="169"/>
    </row>
    <row r="827" spans="1:39" ht="13">
      <c r="A827" s="54"/>
      <c r="B827" s="54"/>
      <c r="D827" s="54"/>
      <c r="F827" s="185"/>
      <c r="K827" s="169"/>
      <c r="L827" s="169"/>
      <c r="N827" s="185"/>
      <c r="S827" s="169"/>
      <c r="U827" s="169"/>
      <c r="AB827" s="169"/>
      <c r="AD827" s="169"/>
      <c r="AK827" s="169"/>
      <c r="AM827" s="169"/>
    </row>
    <row r="828" spans="1:39" ht="13">
      <c r="A828" s="54"/>
      <c r="B828" s="54"/>
      <c r="D828" s="54"/>
      <c r="F828" s="185"/>
      <c r="K828" s="169"/>
      <c r="L828" s="169"/>
      <c r="N828" s="185"/>
      <c r="S828" s="169"/>
      <c r="U828" s="169"/>
      <c r="AB828" s="169"/>
      <c r="AD828" s="169"/>
      <c r="AK828" s="169"/>
      <c r="AM828" s="169"/>
    </row>
    <row r="829" spans="1:39" ht="13">
      <c r="A829" s="54"/>
      <c r="B829" s="54"/>
      <c r="D829" s="54"/>
      <c r="F829" s="185"/>
      <c r="K829" s="169"/>
      <c r="L829" s="169"/>
      <c r="N829" s="185"/>
      <c r="S829" s="169"/>
      <c r="U829" s="169"/>
      <c r="AB829" s="169"/>
      <c r="AD829" s="169"/>
      <c r="AK829" s="169"/>
      <c r="AM829" s="169"/>
    </row>
    <row r="830" spans="1:39" ht="13">
      <c r="A830" s="54"/>
      <c r="B830" s="54"/>
      <c r="D830" s="54"/>
      <c r="F830" s="185"/>
      <c r="K830" s="169"/>
      <c r="L830" s="169"/>
      <c r="N830" s="185"/>
      <c r="S830" s="169"/>
      <c r="U830" s="169"/>
      <c r="AB830" s="169"/>
      <c r="AD830" s="169"/>
      <c r="AK830" s="169"/>
      <c r="AM830" s="169"/>
    </row>
    <row r="831" spans="1:39" ht="13">
      <c r="A831" s="54"/>
      <c r="B831" s="54"/>
      <c r="D831" s="54"/>
      <c r="F831" s="185"/>
      <c r="K831" s="169"/>
      <c r="L831" s="169"/>
      <c r="N831" s="185"/>
      <c r="S831" s="169"/>
      <c r="U831" s="169"/>
      <c r="AB831" s="169"/>
      <c r="AD831" s="169"/>
      <c r="AK831" s="169"/>
      <c r="AM831" s="169"/>
    </row>
    <row r="832" spans="1:39" ht="13">
      <c r="A832" s="54"/>
      <c r="B832" s="54"/>
      <c r="D832" s="54"/>
      <c r="F832" s="185"/>
      <c r="K832" s="169"/>
      <c r="L832" s="169"/>
      <c r="N832" s="185"/>
      <c r="S832" s="169"/>
      <c r="U832" s="169"/>
      <c r="AB832" s="169"/>
      <c r="AD832" s="169"/>
      <c r="AK832" s="169"/>
      <c r="AM832" s="169"/>
    </row>
    <row r="833" spans="1:39" ht="13">
      <c r="A833" s="54"/>
      <c r="B833" s="54"/>
      <c r="D833" s="54"/>
      <c r="F833" s="185"/>
      <c r="K833" s="169"/>
      <c r="L833" s="169"/>
      <c r="N833" s="185"/>
      <c r="S833" s="169"/>
      <c r="U833" s="169"/>
      <c r="AB833" s="169"/>
      <c r="AD833" s="169"/>
      <c r="AK833" s="169"/>
      <c r="AM833" s="169"/>
    </row>
    <row r="834" spans="1:39" ht="13">
      <c r="A834" s="54"/>
      <c r="B834" s="54"/>
      <c r="D834" s="54"/>
      <c r="F834" s="185"/>
      <c r="K834" s="169"/>
      <c r="L834" s="169"/>
      <c r="N834" s="185"/>
      <c r="S834" s="169"/>
      <c r="U834" s="169"/>
      <c r="AB834" s="169"/>
      <c r="AD834" s="169"/>
      <c r="AK834" s="169"/>
      <c r="AM834" s="169"/>
    </row>
    <row r="835" spans="1:39" ht="13">
      <c r="A835" s="54"/>
      <c r="B835" s="54"/>
      <c r="D835" s="54"/>
      <c r="F835" s="185"/>
      <c r="K835" s="169"/>
      <c r="L835" s="169"/>
      <c r="N835" s="185"/>
      <c r="S835" s="169"/>
      <c r="U835" s="169"/>
      <c r="AB835" s="169"/>
      <c r="AD835" s="169"/>
      <c r="AK835" s="169"/>
      <c r="AM835" s="169"/>
    </row>
    <row r="836" spans="1:39" ht="13">
      <c r="A836" s="54"/>
      <c r="B836" s="54"/>
      <c r="D836" s="54"/>
      <c r="F836" s="185"/>
      <c r="K836" s="169"/>
      <c r="L836" s="169"/>
      <c r="N836" s="185"/>
      <c r="S836" s="169"/>
      <c r="U836" s="169"/>
      <c r="AB836" s="169"/>
      <c r="AD836" s="169"/>
      <c r="AK836" s="169"/>
      <c r="AM836" s="169"/>
    </row>
    <row r="837" spans="1:39" ht="13">
      <c r="A837" s="54"/>
      <c r="B837" s="54"/>
      <c r="D837" s="54"/>
      <c r="F837" s="185"/>
      <c r="K837" s="169"/>
      <c r="L837" s="169"/>
      <c r="N837" s="185"/>
      <c r="S837" s="169"/>
      <c r="U837" s="169"/>
      <c r="AB837" s="169"/>
      <c r="AD837" s="169"/>
      <c r="AK837" s="169"/>
      <c r="AM837" s="169"/>
    </row>
    <row r="838" spans="1:39" ht="13">
      <c r="A838" s="54"/>
      <c r="B838" s="54"/>
      <c r="D838" s="54"/>
      <c r="F838" s="185"/>
      <c r="K838" s="169"/>
      <c r="L838" s="169"/>
      <c r="N838" s="185"/>
      <c r="S838" s="169"/>
      <c r="U838" s="169"/>
      <c r="AB838" s="169"/>
      <c r="AD838" s="169"/>
      <c r="AK838" s="169"/>
      <c r="AM838" s="169"/>
    </row>
    <row r="839" spans="1:39" ht="13">
      <c r="A839" s="54"/>
      <c r="B839" s="54"/>
      <c r="D839" s="54"/>
      <c r="F839" s="185"/>
      <c r="K839" s="169"/>
      <c r="L839" s="169"/>
      <c r="N839" s="185"/>
      <c r="S839" s="169"/>
      <c r="U839" s="169"/>
      <c r="AB839" s="169"/>
      <c r="AD839" s="169"/>
      <c r="AK839" s="169"/>
      <c r="AM839" s="169"/>
    </row>
    <row r="840" spans="1:39" ht="13">
      <c r="A840" s="54"/>
      <c r="B840" s="54"/>
      <c r="D840" s="54"/>
      <c r="F840" s="185"/>
      <c r="K840" s="169"/>
      <c r="L840" s="169"/>
      <c r="N840" s="185"/>
      <c r="S840" s="169"/>
      <c r="U840" s="169"/>
      <c r="AB840" s="169"/>
      <c r="AD840" s="169"/>
      <c r="AK840" s="169"/>
      <c r="AM840" s="169"/>
    </row>
    <row r="841" spans="1:39" ht="13">
      <c r="A841" s="54"/>
      <c r="B841" s="54"/>
      <c r="D841" s="54"/>
      <c r="F841" s="185"/>
      <c r="K841" s="169"/>
      <c r="L841" s="169"/>
      <c r="N841" s="185"/>
      <c r="S841" s="169"/>
      <c r="U841" s="169"/>
      <c r="AB841" s="169"/>
      <c r="AD841" s="169"/>
      <c r="AK841" s="169"/>
      <c r="AM841" s="169"/>
    </row>
    <row r="842" spans="1:39" ht="13">
      <c r="A842" s="54"/>
      <c r="B842" s="54"/>
      <c r="D842" s="54"/>
      <c r="F842" s="185"/>
      <c r="K842" s="169"/>
      <c r="L842" s="169"/>
      <c r="N842" s="185"/>
      <c r="S842" s="169"/>
      <c r="U842" s="169"/>
      <c r="AB842" s="169"/>
      <c r="AD842" s="169"/>
      <c r="AK842" s="169"/>
      <c r="AM842" s="169"/>
    </row>
    <row r="843" spans="1:39" ht="13">
      <c r="A843" s="54"/>
      <c r="B843" s="54"/>
      <c r="D843" s="54"/>
      <c r="F843" s="185"/>
      <c r="K843" s="169"/>
      <c r="L843" s="169"/>
      <c r="N843" s="185"/>
      <c r="S843" s="169"/>
      <c r="U843" s="169"/>
      <c r="AB843" s="169"/>
      <c r="AD843" s="169"/>
      <c r="AK843" s="169"/>
      <c r="AM843" s="169"/>
    </row>
    <row r="844" spans="1:39" ht="13">
      <c r="A844" s="54"/>
      <c r="B844" s="54"/>
      <c r="D844" s="54"/>
      <c r="F844" s="185"/>
      <c r="K844" s="169"/>
      <c r="L844" s="169"/>
      <c r="N844" s="185"/>
      <c r="S844" s="169"/>
      <c r="U844" s="169"/>
      <c r="AB844" s="169"/>
      <c r="AD844" s="169"/>
      <c r="AK844" s="169"/>
      <c r="AM844" s="169"/>
    </row>
    <row r="845" spans="1:39" ht="13">
      <c r="A845" s="54"/>
      <c r="B845" s="54"/>
      <c r="D845" s="54"/>
      <c r="F845" s="185"/>
      <c r="K845" s="169"/>
      <c r="L845" s="169"/>
      <c r="N845" s="185"/>
      <c r="S845" s="169"/>
      <c r="U845" s="169"/>
      <c r="AB845" s="169"/>
      <c r="AD845" s="169"/>
      <c r="AK845" s="169"/>
      <c r="AM845" s="169"/>
    </row>
    <row r="846" spans="1:39" ht="13">
      <c r="A846" s="54"/>
      <c r="B846" s="54"/>
      <c r="D846" s="54"/>
      <c r="F846" s="185"/>
      <c r="K846" s="169"/>
      <c r="L846" s="169"/>
      <c r="N846" s="185"/>
      <c r="S846" s="169"/>
      <c r="U846" s="169"/>
      <c r="AB846" s="169"/>
      <c r="AD846" s="169"/>
      <c r="AK846" s="169"/>
      <c r="AM846" s="169"/>
    </row>
    <row r="847" spans="1:39" ht="13">
      <c r="A847" s="54"/>
      <c r="B847" s="54"/>
      <c r="D847" s="54"/>
      <c r="F847" s="185"/>
      <c r="K847" s="169"/>
      <c r="L847" s="169"/>
      <c r="N847" s="185"/>
      <c r="S847" s="169"/>
      <c r="U847" s="169"/>
      <c r="AB847" s="169"/>
      <c r="AD847" s="169"/>
      <c r="AK847" s="169"/>
      <c r="AM847" s="169"/>
    </row>
    <row r="848" spans="1:39" ht="13">
      <c r="A848" s="54"/>
      <c r="B848" s="54"/>
      <c r="D848" s="54"/>
      <c r="F848" s="185"/>
      <c r="K848" s="169"/>
      <c r="L848" s="169"/>
      <c r="N848" s="185"/>
      <c r="S848" s="169"/>
      <c r="U848" s="169"/>
      <c r="AB848" s="169"/>
      <c r="AD848" s="169"/>
      <c r="AK848" s="169"/>
      <c r="AM848" s="169"/>
    </row>
    <row r="849" spans="1:39" ht="13">
      <c r="A849" s="54"/>
      <c r="B849" s="54"/>
      <c r="D849" s="54"/>
      <c r="F849" s="185"/>
      <c r="K849" s="169"/>
      <c r="L849" s="169"/>
      <c r="N849" s="185"/>
      <c r="S849" s="169"/>
      <c r="U849" s="169"/>
      <c r="AB849" s="169"/>
      <c r="AD849" s="169"/>
      <c r="AK849" s="169"/>
      <c r="AM849" s="169"/>
    </row>
    <row r="850" spans="1:39" ht="13">
      <c r="A850" s="54"/>
      <c r="B850" s="54"/>
      <c r="D850" s="54"/>
      <c r="F850" s="185"/>
      <c r="K850" s="169"/>
      <c r="L850" s="169"/>
      <c r="N850" s="185"/>
      <c r="S850" s="169"/>
      <c r="U850" s="169"/>
      <c r="AB850" s="169"/>
      <c r="AD850" s="169"/>
      <c r="AK850" s="169"/>
      <c r="AM850" s="169"/>
    </row>
    <row r="851" spans="1:39" ht="13">
      <c r="A851" s="54"/>
      <c r="B851" s="54"/>
      <c r="D851" s="54"/>
      <c r="F851" s="185"/>
      <c r="K851" s="169"/>
      <c r="L851" s="169"/>
      <c r="N851" s="185"/>
      <c r="S851" s="169"/>
      <c r="U851" s="169"/>
      <c r="AB851" s="169"/>
      <c r="AD851" s="169"/>
      <c r="AK851" s="169"/>
      <c r="AM851" s="169"/>
    </row>
    <row r="852" spans="1:39" ht="13">
      <c r="A852" s="54"/>
      <c r="B852" s="54"/>
      <c r="D852" s="54"/>
      <c r="F852" s="185"/>
      <c r="K852" s="169"/>
      <c r="L852" s="169"/>
      <c r="N852" s="185"/>
      <c r="S852" s="169"/>
      <c r="U852" s="169"/>
      <c r="AB852" s="169"/>
      <c r="AD852" s="169"/>
      <c r="AK852" s="169"/>
      <c r="AM852" s="169"/>
    </row>
    <row r="853" spans="1:39" ht="13">
      <c r="A853" s="54"/>
      <c r="B853" s="54"/>
      <c r="D853" s="54"/>
      <c r="F853" s="185"/>
      <c r="K853" s="169"/>
      <c r="L853" s="169"/>
      <c r="N853" s="185"/>
      <c r="S853" s="169"/>
      <c r="U853" s="169"/>
      <c r="AB853" s="169"/>
      <c r="AD853" s="169"/>
      <c r="AK853" s="169"/>
      <c r="AM853" s="169"/>
    </row>
    <row r="854" spans="1:39" ht="13">
      <c r="A854" s="54"/>
      <c r="B854" s="54"/>
      <c r="D854" s="54"/>
      <c r="F854" s="185"/>
      <c r="K854" s="169"/>
      <c r="L854" s="169"/>
      <c r="N854" s="185"/>
      <c r="S854" s="169"/>
      <c r="U854" s="169"/>
      <c r="AB854" s="169"/>
      <c r="AD854" s="169"/>
      <c r="AK854" s="169"/>
      <c r="AM854" s="169"/>
    </row>
    <row r="855" spans="1:39" ht="13">
      <c r="A855" s="54"/>
      <c r="B855" s="54"/>
      <c r="D855" s="54"/>
      <c r="F855" s="185"/>
      <c r="K855" s="169"/>
      <c r="L855" s="169"/>
      <c r="N855" s="185"/>
      <c r="S855" s="169"/>
      <c r="U855" s="169"/>
      <c r="AB855" s="169"/>
      <c r="AD855" s="169"/>
      <c r="AK855" s="169"/>
      <c r="AM855" s="169"/>
    </row>
    <row r="856" spans="1:39" ht="13">
      <c r="A856" s="54"/>
      <c r="B856" s="54"/>
      <c r="D856" s="54"/>
      <c r="F856" s="185"/>
      <c r="K856" s="169"/>
      <c r="L856" s="169"/>
      <c r="N856" s="185"/>
      <c r="S856" s="169"/>
      <c r="U856" s="169"/>
      <c r="AB856" s="169"/>
      <c r="AD856" s="169"/>
      <c r="AK856" s="169"/>
      <c r="AM856" s="169"/>
    </row>
    <row r="857" spans="1:39" ht="13">
      <c r="A857" s="54"/>
      <c r="B857" s="54"/>
      <c r="D857" s="54"/>
      <c r="F857" s="185"/>
      <c r="K857" s="169"/>
      <c r="L857" s="169"/>
      <c r="N857" s="185"/>
      <c r="S857" s="169"/>
      <c r="U857" s="169"/>
      <c r="AB857" s="169"/>
      <c r="AD857" s="169"/>
      <c r="AK857" s="169"/>
      <c r="AM857" s="169"/>
    </row>
    <row r="858" spans="1:39" ht="13">
      <c r="A858" s="54"/>
      <c r="B858" s="54"/>
      <c r="D858" s="54"/>
      <c r="F858" s="185"/>
      <c r="K858" s="169"/>
      <c r="L858" s="169"/>
      <c r="N858" s="185"/>
      <c r="S858" s="169"/>
      <c r="U858" s="169"/>
      <c r="AB858" s="169"/>
      <c r="AD858" s="169"/>
      <c r="AK858" s="169"/>
      <c r="AM858" s="169"/>
    </row>
    <row r="859" spans="1:39" ht="13">
      <c r="A859" s="54"/>
      <c r="B859" s="54"/>
      <c r="D859" s="54"/>
      <c r="F859" s="185"/>
      <c r="K859" s="169"/>
      <c r="L859" s="169"/>
      <c r="N859" s="185"/>
      <c r="S859" s="169"/>
      <c r="U859" s="169"/>
      <c r="AB859" s="169"/>
      <c r="AD859" s="169"/>
      <c r="AK859" s="169"/>
      <c r="AM859" s="169"/>
    </row>
    <row r="860" spans="1:39" ht="13">
      <c r="A860" s="54"/>
      <c r="B860" s="54"/>
      <c r="D860" s="54"/>
      <c r="F860" s="185"/>
      <c r="K860" s="169"/>
      <c r="L860" s="169"/>
      <c r="N860" s="185"/>
      <c r="S860" s="169"/>
      <c r="U860" s="169"/>
      <c r="AB860" s="169"/>
      <c r="AD860" s="169"/>
      <c r="AK860" s="169"/>
      <c r="AM860" s="169"/>
    </row>
    <row r="861" spans="1:39" ht="13">
      <c r="A861" s="54"/>
      <c r="B861" s="54"/>
      <c r="D861" s="54"/>
      <c r="F861" s="185"/>
      <c r="K861" s="169"/>
      <c r="L861" s="169"/>
      <c r="N861" s="185"/>
      <c r="S861" s="169"/>
      <c r="U861" s="169"/>
      <c r="AB861" s="169"/>
      <c r="AD861" s="169"/>
      <c r="AK861" s="169"/>
      <c r="AM861" s="169"/>
    </row>
    <row r="862" spans="1:39" ht="13">
      <c r="A862" s="54"/>
      <c r="B862" s="54"/>
      <c r="D862" s="54"/>
      <c r="F862" s="185"/>
      <c r="K862" s="169"/>
      <c r="L862" s="169"/>
      <c r="N862" s="185"/>
      <c r="S862" s="169"/>
      <c r="U862" s="169"/>
      <c r="AB862" s="169"/>
      <c r="AD862" s="169"/>
      <c r="AK862" s="169"/>
      <c r="AM862" s="169"/>
    </row>
    <row r="863" spans="1:39" ht="13">
      <c r="A863" s="54"/>
      <c r="B863" s="54"/>
      <c r="D863" s="54"/>
      <c r="F863" s="185"/>
      <c r="K863" s="169"/>
      <c r="L863" s="169"/>
      <c r="N863" s="185"/>
      <c r="S863" s="169"/>
      <c r="U863" s="169"/>
      <c r="AB863" s="169"/>
      <c r="AD863" s="169"/>
      <c r="AK863" s="169"/>
      <c r="AM863" s="169"/>
    </row>
    <row r="864" spans="1:39" ht="13">
      <c r="A864" s="54"/>
      <c r="B864" s="54"/>
      <c r="D864" s="54"/>
      <c r="F864" s="185"/>
      <c r="K864" s="169"/>
      <c r="L864" s="169"/>
      <c r="N864" s="185"/>
      <c r="S864" s="169"/>
      <c r="U864" s="169"/>
      <c r="AB864" s="169"/>
      <c r="AD864" s="169"/>
      <c r="AK864" s="169"/>
      <c r="AM864" s="169"/>
    </row>
    <row r="865" spans="1:39" ht="13">
      <c r="A865" s="54"/>
      <c r="B865" s="54"/>
      <c r="D865" s="54"/>
      <c r="F865" s="185"/>
      <c r="K865" s="169"/>
      <c r="L865" s="169"/>
      <c r="N865" s="185"/>
      <c r="S865" s="169"/>
      <c r="U865" s="169"/>
      <c r="AB865" s="169"/>
      <c r="AD865" s="169"/>
      <c r="AK865" s="169"/>
      <c r="AM865" s="169"/>
    </row>
    <row r="866" spans="1:39" ht="13">
      <c r="A866" s="54"/>
      <c r="B866" s="54"/>
      <c r="D866" s="54"/>
      <c r="F866" s="185"/>
      <c r="K866" s="169"/>
      <c r="L866" s="169"/>
      <c r="N866" s="185"/>
      <c r="S866" s="169"/>
      <c r="U866" s="169"/>
      <c r="AB866" s="169"/>
      <c r="AD866" s="169"/>
      <c r="AK866" s="169"/>
      <c r="AM866" s="169"/>
    </row>
    <row r="867" spans="1:39" ht="13">
      <c r="A867" s="54"/>
      <c r="B867" s="54"/>
      <c r="D867" s="54"/>
      <c r="F867" s="185"/>
      <c r="K867" s="169"/>
      <c r="L867" s="169"/>
      <c r="N867" s="185"/>
      <c r="S867" s="169"/>
      <c r="U867" s="169"/>
      <c r="AB867" s="169"/>
      <c r="AD867" s="169"/>
      <c r="AK867" s="169"/>
      <c r="AM867" s="169"/>
    </row>
    <row r="868" spans="1:39" ht="13">
      <c r="A868" s="54"/>
      <c r="B868" s="54"/>
      <c r="D868" s="54"/>
      <c r="F868" s="185"/>
      <c r="K868" s="169"/>
      <c r="L868" s="169"/>
      <c r="N868" s="185"/>
      <c r="S868" s="169"/>
      <c r="U868" s="169"/>
      <c r="AB868" s="169"/>
      <c r="AD868" s="169"/>
      <c r="AK868" s="169"/>
      <c r="AM868" s="169"/>
    </row>
    <row r="869" spans="1:39" ht="13">
      <c r="A869" s="54"/>
      <c r="B869" s="54"/>
      <c r="D869" s="54"/>
      <c r="F869" s="185"/>
      <c r="K869" s="169"/>
      <c r="L869" s="169"/>
      <c r="N869" s="185"/>
      <c r="S869" s="169"/>
      <c r="U869" s="169"/>
      <c r="AB869" s="169"/>
      <c r="AD869" s="169"/>
      <c r="AK869" s="169"/>
      <c r="AM869" s="169"/>
    </row>
    <row r="870" spans="1:39" ht="13">
      <c r="A870" s="54"/>
      <c r="B870" s="54"/>
      <c r="D870" s="54"/>
      <c r="F870" s="185"/>
      <c r="K870" s="169"/>
      <c r="L870" s="169"/>
      <c r="N870" s="185"/>
      <c r="S870" s="169"/>
      <c r="U870" s="169"/>
      <c r="AB870" s="169"/>
      <c r="AD870" s="169"/>
      <c r="AK870" s="169"/>
      <c r="AM870" s="169"/>
    </row>
    <row r="871" spans="1:39" ht="13">
      <c r="A871" s="54"/>
      <c r="B871" s="54"/>
      <c r="D871" s="54"/>
      <c r="F871" s="185"/>
      <c r="K871" s="169"/>
      <c r="L871" s="169"/>
      <c r="N871" s="185"/>
      <c r="S871" s="169"/>
      <c r="U871" s="169"/>
      <c r="AB871" s="169"/>
      <c r="AD871" s="169"/>
      <c r="AK871" s="169"/>
      <c r="AM871" s="169"/>
    </row>
    <row r="872" spans="1:39" ht="13">
      <c r="A872" s="54"/>
      <c r="B872" s="54"/>
      <c r="D872" s="54"/>
      <c r="F872" s="185"/>
      <c r="K872" s="169"/>
      <c r="L872" s="169"/>
      <c r="N872" s="185"/>
      <c r="S872" s="169"/>
      <c r="U872" s="169"/>
      <c r="AB872" s="169"/>
      <c r="AD872" s="169"/>
      <c r="AK872" s="169"/>
      <c r="AM872" s="169"/>
    </row>
    <row r="873" spans="1:39" ht="13">
      <c r="A873" s="54"/>
      <c r="B873" s="54"/>
      <c r="D873" s="54"/>
      <c r="F873" s="185"/>
      <c r="K873" s="169"/>
      <c r="L873" s="169"/>
      <c r="N873" s="185"/>
      <c r="S873" s="169"/>
      <c r="U873" s="169"/>
      <c r="AB873" s="169"/>
      <c r="AD873" s="169"/>
      <c r="AK873" s="169"/>
      <c r="AM873" s="169"/>
    </row>
    <row r="874" spans="1:39" ht="13">
      <c r="A874" s="54"/>
      <c r="B874" s="54"/>
      <c r="D874" s="54"/>
      <c r="F874" s="185"/>
      <c r="K874" s="169"/>
      <c r="L874" s="169"/>
      <c r="N874" s="185"/>
      <c r="S874" s="169"/>
      <c r="U874" s="169"/>
      <c r="AB874" s="169"/>
      <c r="AD874" s="169"/>
      <c r="AK874" s="169"/>
      <c r="AM874" s="169"/>
    </row>
    <row r="875" spans="1:39" ht="13">
      <c r="A875" s="54"/>
      <c r="B875" s="54"/>
      <c r="D875" s="54"/>
      <c r="F875" s="185"/>
      <c r="K875" s="169"/>
      <c r="L875" s="169"/>
      <c r="N875" s="185"/>
      <c r="S875" s="169"/>
      <c r="U875" s="169"/>
      <c r="AB875" s="169"/>
      <c r="AD875" s="169"/>
      <c r="AK875" s="169"/>
      <c r="AM875" s="169"/>
    </row>
    <row r="876" spans="1:39" ht="13">
      <c r="A876" s="54"/>
      <c r="B876" s="54"/>
      <c r="D876" s="54"/>
      <c r="F876" s="185"/>
      <c r="K876" s="169"/>
      <c r="L876" s="169"/>
      <c r="N876" s="185"/>
      <c r="S876" s="169"/>
      <c r="U876" s="169"/>
      <c r="AB876" s="169"/>
      <c r="AD876" s="169"/>
      <c r="AK876" s="169"/>
      <c r="AM876" s="169"/>
    </row>
    <row r="877" spans="1:39" ht="13">
      <c r="A877" s="54"/>
      <c r="B877" s="54"/>
      <c r="D877" s="54"/>
      <c r="F877" s="185"/>
      <c r="K877" s="169"/>
      <c r="L877" s="169"/>
      <c r="N877" s="185"/>
      <c r="S877" s="169"/>
      <c r="U877" s="169"/>
      <c r="AB877" s="169"/>
      <c r="AD877" s="169"/>
      <c r="AK877" s="169"/>
      <c r="AM877" s="169"/>
    </row>
    <row r="878" spans="1:39" ht="13">
      <c r="A878" s="54"/>
      <c r="B878" s="54"/>
      <c r="D878" s="54"/>
      <c r="F878" s="185"/>
      <c r="K878" s="169"/>
      <c r="L878" s="169"/>
      <c r="N878" s="185"/>
      <c r="S878" s="169"/>
      <c r="U878" s="169"/>
      <c r="AB878" s="169"/>
      <c r="AD878" s="169"/>
      <c r="AK878" s="169"/>
      <c r="AM878" s="169"/>
    </row>
    <row r="879" spans="1:39" ht="13">
      <c r="A879" s="54"/>
      <c r="B879" s="54"/>
      <c r="D879" s="54"/>
      <c r="F879" s="185"/>
      <c r="K879" s="169"/>
      <c r="L879" s="169"/>
      <c r="N879" s="185"/>
      <c r="S879" s="169"/>
      <c r="U879" s="169"/>
      <c r="AB879" s="169"/>
      <c r="AD879" s="169"/>
      <c r="AK879" s="169"/>
      <c r="AM879" s="169"/>
    </row>
    <row r="880" spans="1:39" ht="13">
      <c r="A880" s="54"/>
      <c r="B880" s="54"/>
      <c r="D880" s="54"/>
      <c r="F880" s="185"/>
      <c r="K880" s="169"/>
      <c r="L880" s="169"/>
      <c r="N880" s="185"/>
      <c r="S880" s="169"/>
      <c r="U880" s="169"/>
      <c r="AB880" s="169"/>
      <c r="AD880" s="169"/>
      <c r="AK880" s="169"/>
      <c r="AM880" s="169"/>
    </row>
    <row r="881" spans="1:39" ht="13">
      <c r="A881" s="54"/>
      <c r="B881" s="54"/>
      <c r="D881" s="54"/>
      <c r="F881" s="185"/>
      <c r="K881" s="169"/>
      <c r="L881" s="169"/>
      <c r="N881" s="185"/>
      <c r="S881" s="169"/>
      <c r="U881" s="169"/>
      <c r="AB881" s="169"/>
      <c r="AD881" s="169"/>
      <c r="AK881" s="169"/>
      <c r="AM881" s="169"/>
    </row>
    <row r="882" spans="1:39" ht="13">
      <c r="A882" s="54"/>
      <c r="B882" s="54"/>
      <c r="D882" s="54"/>
      <c r="F882" s="185"/>
      <c r="K882" s="169"/>
      <c r="L882" s="169"/>
      <c r="N882" s="185"/>
      <c r="S882" s="169"/>
      <c r="U882" s="169"/>
      <c r="AB882" s="169"/>
      <c r="AD882" s="169"/>
      <c r="AK882" s="169"/>
      <c r="AM882" s="169"/>
    </row>
    <row r="883" spans="1:39" ht="13">
      <c r="A883" s="54"/>
      <c r="B883" s="54"/>
      <c r="D883" s="54"/>
      <c r="F883" s="185"/>
      <c r="K883" s="169"/>
      <c r="L883" s="169"/>
      <c r="N883" s="185"/>
      <c r="S883" s="169"/>
      <c r="U883" s="169"/>
      <c r="AB883" s="169"/>
      <c r="AD883" s="169"/>
      <c r="AK883" s="169"/>
      <c r="AM883" s="169"/>
    </row>
    <row r="884" spans="1:39" ht="13">
      <c r="A884" s="54"/>
      <c r="B884" s="54"/>
      <c r="D884" s="54"/>
      <c r="F884" s="185"/>
      <c r="K884" s="169"/>
      <c r="L884" s="169"/>
      <c r="N884" s="185"/>
      <c r="S884" s="169"/>
      <c r="U884" s="169"/>
      <c r="AB884" s="169"/>
      <c r="AD884" s="169"/>
      <c r="AK884" s="169"/>
      <c r="AM884" s="169"/>
    </row>
    <row r="885" spans="1:39" ht="13">
      <c r="A885" s="54"/>
      <c r="B885" s="54"/>
      <c r="D885" s="54"/>
      <c r="F885" s="185"/>
      <c r="K885" s="169"/>
      <c r="L885" s="169"/>
      <c r="N885" s="185"/>
      <c r="S885" s="169"/>
      <c r="U885" s="169"/>
      <c r="AB885" s="169"/>
      <c r="AD885" s="169"/>
      <c r="AK885" s="169"/>
      <c r="AM885" s="169"/>
    </row>
    <row r="886" spans="1:39" ht="13">
      <c r="A886" s="54"/>
      <c r="B886" s="54"/>
      <c r="D886" s="54"/>
      <c r="F886" s="185"/>
      <c r="K886" s="169"/>
      <c r="L886" s="169"/>
      <c r="N886" s="185"/>
      <c r="S886" s="169"/>
      <c r="U886" s="169"/>
      <c r="AB886" s="169"/>
      <c r="AD886" s="169"/>
      <c r="AK886" s="169"/>
      <c r="AM886" s="169"/>
    </row>
    <row r="887" spans="1:39" ht="13">
      <c r="A887" s="54"/>
      <c r="B887" s="54"/>
      <c r="D887" s="54"/>
      <c r="F887" s="185"/>
      <c r="K887" s="169"/>
      <c r="L887" s="169"/>
      <c r="N887" s="185"/>
      <c r="S887" s="169"/>
      <c r="U887" s="169"/>
      <c r="AB887" s="169"/>
      <c r="AD887" s="169"/>
      <c r="AK887" s="169"/>
      <c r="AM887" s="169"/>
    </row>
    <row r="888" spans="1:39" ht="13">
      <c r="A888" s="54"/>
      <c r="B888" s="54"/>
      <c r="D888" s="54"/>
      <c r="F888" s="185"/>
      <c r="K888" s="169"/>
      <c r="L888" s="169"/>
      <c r="N888" s="185"/>
      <c r="S888" s="169"/>
      <c r="U888" s="169"/>
      <c r="AB888" s="169"/>
      <c r="AD888" s="169"/>
      <c r="AK888" s="169"/>
      <c r="AM888" s="169"/>
    </row>
    <row r="889" spans="1:39" ht="13">
      <c r="A889" s="54"/>
      <c r="B889" s="54"/>
      <c r="D889" s="54"/>
      <c r="F889" s="185"/>
      <c r="K889" s="169"/>
      <c r="L889" s="169"/>
      <c r="N889" s="185"/>
      <c r="S889" s="169"/>
      <c r="U889" s="169"/>
      <c r="AB889" s="169"/>
      <c r="AD889" s="169"/>
      <c r="AK889" s="169"/>
      <c r="AM889" s="169"/>
    </row>
    <row r="890" spans="1:39" ht="13">
      <c r="A890" s="54"/>
      <c r="B890" s="54"/>
      <c r="D890" s="54"/>
      <c r="F890" s="185"/>
      <c r="K890" s="169"/>
      <c r="L890" s="169"/>
      <c r="N890" s="185"/>
      <c r="S890" s="169"/>
      <c r="U890" s="169"/>
      <c r="AB890" s="169"/>
      <c r="AD890" s="169"/>
      <c r="AK890" s="169"/>
      <c r="AM890" s="169"/>
    </row>
    <row r="891" spans="1:39" ht="13">
      <c r="A891" s="54"/>
      <c r="B891" s="54"/>
      <c r="D891" s="54"/>
      <c r="F891" s="185"/>
      <c r="K891" s="169"/>
      <c r="L891" s="169"/>
      <c r="N891" s="185"/>
      <c r="S891" s="169"/>
      <c r="U891" s="169"/>
      <c r="AB891" s="169"/>
      <c r="AD891" s="169"/>
      <c r="AK891" s="169"/>
      <c r="AM891" s="169"/>
    </row>
    <row r="892" spans="1:39" ht="13">
      <c r="A892" s="54"/>
      <c r="B892" s="54"/>
      <c r="D892" s="54"/>
      <c r="F892" s="185"/>
      <c r="K892" s="169"/>
      <c r="L892" s="169"/>
      <c r="N892" s="185"/>
      <c r="S892" s="169"/>
      <c r="U892" s="169"/>
      <c r="AB892" s="169"/>
      <c r="AD892" s="169"/>
      <c r="AK892" s="169"/>
      <c r="AM892" s="169"/>
    </row>
    <row r="893" spans="1:39" ht="13">
      <c r="A893" s="54"/>
      <c r="B893" s="54"/>
      <c r="D893" s="54"/>
      <c r="F893" s="185"/>
      <c r="K893" s="169"/>
      <c r="L893" s="169"/>
      <c r="N893" s="185"/>
      <c r="S893" s="169"/>
      <c r="U893" s="169"/>
      <c r="AB893" s="169"/>
      <c r="AD893" s="169"/>
      <c r="AK893" s="169"/>
      <c r="AM893" s="169"/>
    </row>
    <row r="894" spans="1:39" ht="13">
      <c r="A894" s="54"/>
      <c r="B894" s="54"/>
      <c r="D894" s="54"/>
      <c r="F894" s="185"/>
      <c r="K894" s="169"/>
      <c r="L894" s="169"/>
      <c r="N894" s="185"/>
      <c r="S894" s="169"/>
      <c r="U894" s="169"/>
      <c r="AB894" s="169"/>
      <c r="AD894" s="169"/>
      <c r="AK894" s="169"/>
      <c r="AM894" s="169"/>
    </row>
    <row r="895" spans="1:39" ht="13">
      <c r="A895" s="54"/>
      <c r="B895" s="54"/>
      <c r="D895" s="54"/>
      <c r="F895" s="185"/>
      <c r="K895" s="169"/>
      <c r="L895" s="169"/>
      <c r="N895" s="185"/>
      <c r="S895" s="169"/>
      <c r="U895" s="169"/>
      <c r="AB895" s="169"/>
      <c r="AD895" s="169"/>
      <c r="AK895" s="169"/>
      <c r="AM895" s="169"/>
    </row>
    <row r="896" spans="1:39" ht="13">
      <c r="A896" s="54"/>
      <c r="B896" s="54"/>
      <c r="D896" s="54"/>
      <c r="F896" s="185"/>
      <c r="K896" s="169"/>
      <c r="L896" s="169"/>
      <c r="N896" s="185"/>
      <c r="S896" s="169"/>
      <c r="U896" s="169"/>
      <c r="AB896" s="169"/>
      <c r="AD896" s="169"/>
      <c r="AK896" s="169"/>
      <c r="AM896" s="169"/>
    </row>
    <row r="897" spans="1:39" ht="13">
      <c r="A897" s="54"/>
      <c r="B897" s="54"/>
      <c r="D897" s="54"/>
      <c r="F897" s="185"/>
      <c r="K897" s="169"/>
      <c r="L897" s="169"/>
      <c r="N897" s="185"/>
      <c r="S897" s="169"/>
      <c r="U897" s="169"/>
      <c r="AB897" s="169"/>
      <c r="AD897" s="169"/>
      <c r="AK897" s="169"/>
      <c r="AM897" s="169"/>
    </row>
    <row r="898" spans="1:39" ht="13">
      <c r="A898" s="54"/>
      <c r="B898" s="54"/>
      <c r="D898" s="54"/>
      <c r="F898" s="185"/>
      <c r="K898" s="169"/>
      <c r="L898" s="169"/>
      <c r="N898" s="185"/>
      <c r="S898" s="169"/>
      <c r="U898" s="169"/>
      <c r="AB898" s="169"/>
      <c r="AD898" s="169"/>
      <c r="AK898" s="169"/>
      <c r="AM898" s="169"/>
    </row>
    <row r="899" spans="1:39" ht="13">
      <c r="A899" s="54"/>
      <c r="B899" s="54"/>
      <c r="D899" s="54"/>
      <c r="F899" s="185"/>
      <c r="K899" s="169"/>
      <c r="L899" s="169"/>
      <c r="N899" s="185"/>
      <c r="S899" s="169"/>
      <c r="U899" s="169"/>
      <c r="AB899" s="169"/>
      <c r="AD899" s="169"/>
      <c r="AK899" s="169"/>
      <c r="AM899" s="169"/>
    </row>
    <row r="900" spans="1:39" ht="13">
      <c r="A900" s="54"/>
      <c r="B900" s="54"/>
      <c r="D900" s="54"/>
      <c r="F900" s="185"/>
      <c r="K900" s="169"/>
      <c r="L900" s="169"/>
      <c r="N900" s="185"/>
      <c r="S900" s="169"/>
      <c r="U900" s="169"/>
      <c r="AB900" s="169"/>
      <c r="AD900" s="169"/>
      <c r="AK900" s="169"/>
      <c r="AM900" s="169"/>
    </row>
    <row r="901" spans="1:39" ht="13">
      <c r="A901" s="54"/>
      <c r="B901" s="54"/>
      <c r="D901" s="54"/>
      <c r="F901" s="185"/>
      <c r="K901" s="169"/>
      <c r="L901" s="169"/>
      <c r="N901" s="185"/>
      <c r="S901" s="169"/>
      <c r="U901" s="169"/>
      <c r="AB901" s="169"/>
      <c r="AD901" s="169"/>
      <c r="AK901" s="169"/>
      <c r="AM901" s="169"/>
    </row>
    <row r="902" spans="1:39" ht="13">
      <c r="A902" s="54"/>
      <c r="B902" s="54"/>
      <c r="D902" s="54"/>
      <c r="F902" s="185"/>
      <c r="K902" s="169"/>
      <c r="L902" s="169"/>
      <c r="N902" s="185"/>
      <c r="S902" s="169"/>
      <c r="U902" s="169"/>
      <c r="AB902" s="169"/>
      <c r="AD902" s="169"/>
      <c r="AK902" s="169"/>
      <c r="AM902" s="169"/>
    </row>
    <row r="903" spans="1:39" ht="13">
      <c r="A903" s="54"/>
      <c r="B903" s="54"/>
      <c r="D903" s="54"/>
      <c r="F903" s="185"/>
      <c r="K903" s="169"/>
      <c r="L903" s="169"/>
      <c r="N903" s="185"/>
      <c r="S903" s="169"/>
      <c r="U903" s="169"/>
      <c r="AB903" s="169"/>
      <c r="AD903" s="169"/>
      <c r="AK903" s="169"/>
      <c r="AM903" s="169"/>
    </row>
    <row r="904" spans="1:39" ht="13">
      <c r="A904" s="54"/>
      <c r="B904" s="54"/>
      <c r="D904" s="54"/>
      <c r="F904" s="185"/>
      <c r="K904" s="169"/>
      <c r="L904" s="169"/>
      <c r="N904" s="185"/>
      <c r="S904" s="169"/>
      <c r="U904" s="169"/>
      <c r="AB904" s="169"/>
      <c r="AD904" s="169"/>
      <c r="AK904" s="169"/>
      <c r="AM904" s="169"/>
    </row>
    <row r="905" spans="1:39" ht="13">
      <c r="A905" s="54"/>
      <c r="B905" s="54"/>
      <c r="D905" s="54"/>
      <c r="F905" s="185"/>
      <c r="K905" s="169"/>
      <c r="L905" s="169"/>
      <c r="N905" s="185"/>
      <c r="S905" s="169"/>
      <c r="U905" s="169"/>
      <c r="AB905" s="169"/>
      <c r="AD905" s="169"/>
      <c r="AK905" s="169"/>
      <c r="AM905" s="169"/>
    </row>
    <row r="906" spans="1:39" ht="13">
      <c r="A906" s="54"/>
      <c r="B906" s="54"/>
      <c r="D906" s="54"/>
      <c r="F906" s="185"/>
      <c r="K906" s="169"/>
      <c r="L906" s="169"/>
      <c r="N906" s="185"/>
      <c r="S906" s="169"/>
      <c r="U906" s="169"/>
      <c r="AB906" s="169"/>
      <c r="AD906" s="169"/>
      <c r="AK906" s="169"/>
      <c r="AM906" s="169"/>
    </row>
    <row r="907" spans="1:39" ht="13">
      <c r="A907" s="54"/>
      <c r="B907" s="54"/>
      <c r="D907" s="54"/>
      <c r="F907" s="185"/>
      <c r="K907" s="169"/>
      <c r="L907" s="169"/>
      <c r="N907" s="185"/>
      <c r="S907" s="169"/>
      <c r="U907" s="169"/>
      <c r="AB907" s="169"/>
      <c r="AD907" s="169"/>
      <c r="AK907" s="169"/>
      <c r="AM907" s="169"/>
    </row>
    <row r="908" spans="1:39" ht="13">
      <c r="A908" s="54"/>
      <c r="B908" s="54"/>
      <c r="D908" s="54"/>
      <c r="F908" s="185"/>
      <c r="K908" s="169"/>
      <c r="L908" s="169"/>
      <c r="N908" s="185"/>
      <c r="S908" s="169"/>
      <c r="U908" s="169"/>
      <c r="AB908" s="169"/>
      <c r="AD908" s="169"/>
      <c r="AK908" s="169"/>
      <c r="AM908" s="169"/>
    </row>
    <row r="909" spans="1:39" ht="13">
      <c r="A909" s="54"/>
      <c r="B909" s="54"/>
      <c r="D909" s="54"/>
      <c r="F909" s="185"/>
      <c r="K909" s="169"/>
      <c r="L909" s="169"/>
      <c r="N909" s="185"/>
      <c r="S909" s="169"/>
      <c r="U909" s="169"/>
      <c r="AB909" s="169"/>
      <c r="AD909" s="169"/>
      <c r="AK909" s="169"/>
      <c r="AM909" s="169"/>
    </row>
    <row r="910" spans="1:39" ht="13">
      <c r="A910" s="54"/>
      <c r="B910" s="54"/>
      <c r="D910" s="54"/>
      <c r="F910" s="185"/>
      <c r="K910" s="169"/>
      <c r="L910" s="169"/>
      <c r="N910" s="185"/>
      <c r="S910" s="169"/>
      <c r="U910" s="169"/>
      <c r="AB910" s="169"/>
      <c r="AD910" s="169"/>
      <c r="AK910" s="169"/>
      <c r="AM910" s="169"/>
    </row>
    <row r="911" spans="1:39" ht="13">
      <c r="A911" s="54"/>
      <c r="B911" s="54"/>
      <c r="D911" s="54"/>
      <c r="F911" s="185"/>
      <c r="K911" s="169"/>
      <c r="L911" s="169"/>
      <c r="N911" s="185"/>
      <c r="S911" s="169"/>
      <c r="U911" s="169"/>
      <c r="AB911" s="169"/>
      <c r="AD911" s="169"/>
      <c r="AK911" s="169"/>
      <c r="AM911" s="169"/>
    </row>
    <row r="912" spans="1:39" ht="13">
      <c r="A912" s="54"/>
      <c r="B912" s="54"/>
      <c r="D912" s="54"/>
      <c r="F912" s="185"/>
      <c r="K912" s="169"/>
      <c r="L912" s="169"/>
      <c r="N912" s="185"/>
      <c r="S912" s="169"/>
      <c r="U912" s="169"/>
      <c r="AB912" s="169"/>
      <c r="AD912" s="169"/>
      <c r="AK912" s="169"/>
      <c r="AM912" s="169"/>
    </row>
    <row r="913" spans="1:39" ht="13">
      <c r="A913" s="54"/>
      <c r="B913" s="54"/>
      <c r="D913" s="54"/>
      <c r="F913" s="185"/>
      <c r="K913" s="169"/>
      <c r="L913" s="169"/>
      <c r="N913" s="185"/>
      <c r="S913" s="169"/>
      <c r="U913" s="169"/>
      <c r="AB913" s="169"/>
      <c r="AD913" s="169"/>
      <c r="AK913" s="169"/>
      <c r="AM913" s="169"/>
    </row>
    <row r="914" spans="1:39" ht="13">
      <c r="A914" s="54"/>
      <c r="B914" s="54"/>
      <c r="D914" s="54"/>
      <c r="F914" s="185"/>
      <c r="K914" s="169"/>
      <c r="L914" s="169"/>
      <c r="N914" s="185"/>
      <c r="S914" s="169"/>
      <c r="U914" s="169"/>
      <c r="AB914" s="169"/>
      <c r="AD914" s="169"/>
      <c r="AK914" s="169"/>
      <c r="AM914" s="169"/>
    </row>
    <row r="915" spans="1:39" ht="13">
      <c r="A915" s="54"/>
      <c r="B915" s="54"/>
      <c r="D915" s="54"/>
      <c r="F915" s="185"/>
      <c r="K915" s="169"/>
      <c r="L915" s="169"/>
      <c r="N915" s="185"/>
      <c r="S915" s="169"/>
      <c r="U915" s="169"/>
      <c r="AB915" s="169"/>
      <c r="AD915" s="169"/>
      <c r="AK915" s="169"/>
      <c r="AM915" s="169"/>
    </row>
    <row r="916" spans="1:39" ht="13">
      <c r="A916" s="54"/>
      <c r="B916" s="54"/>
      <c r="D916" s="54"/>
      <c r="F916" s="185"/>
      <c r="K916" s="169"/>
      <c r="L916" s="169"/>
      <c r="N916" s="185"/>
      <c r="S916" s="169"/>
      <c r="U916" s="169"/>
      <c r="AB916" s="169"/>
      <c r="AD916" s="169"/>
      <c r="AK916" s="169"/>
      <c r="AM916" s="169"/>
    </row>
    <row r="917" spans="1:39" ht="13">
      <c r="A917" s="54"/>
      <c r="B917" s="54"/>
      <c r="D917" s="54"/>
      <c r="F917" s="185"/>
      <c r="K917" s="169"/>
      <c r="L917" s="169"/>
      <c r="N917" s="185"/>
      <c r="S917" s="169"/>
      <c r="U917" s="169"/>
      <c r="AB917" s="169"/>
      <c r="AD917" s="169"/>
      <c r="AK917" s="169"/>
      <c r="AM917" s="169"/>
    </row>
    <row r="918" spans="1:39" ht="13">
      <c r="A918" s="54"/>
      <c r="B918" s="54"/>
      <c r="D918" s="54"/>
      <c r="F918" s="185"/>
      <c r="K918" s="169"/>
      <c r="L918" s="169"/>
      <c r="N918" s="185"/>
      <c r="S918" s="169"/>
      <c r="U918" s="169"/>
      <c r="AB918" s="169"/>
      <c r="AD918" s="169"/>
      <c r="AK918" s="169"/>
      <c r="AM918" s="169"/>
    </row>
    <row r="919" spans="1:39" ht="13">
      <c r="A919" s="54"/>
      <c r="B919" s="54"/>
      <c r="D919" s="54"/>
      <c r="F919" s="185"/>
      <c r="K919" s="169"/>
      <c r="L919" s="169"/>
      <c r="N919" s="185"/>
      <c r="S919" s="169"/>
      <c r="U919" s="169"/>
      <c r="AB919" s="169"/>
      <c r="AD919" s="169"/>
      <c r="AK919" s="169"/>
      <c r="AM919" s="169"/>
    </row>
    <row r="920" spans="1:39" ht="13">
      <c r="A920" s="54"/>
      <c r="B920" s="54"/>
      <c r="D920" s="54"/>
      <c r="F920" s="185"/>
      <c r="K920" s="169"/>
      <c r="L920" s="169"/>
      <c r="N920" s="185"/>
      <c r="S920" s="169"/>
      <c r="U920" s="169"/>
      <c r="AB920" s="169"/>
      <c r="AD920" s="169"/>
      <c r="AK920" s="169"/>
      <c r="AM920" s="169"/>
    </row>
    <row r="921" spans="1:39" ht="13">
      <c r="A921" s="54"/>
      <c r="B921" s="54"/>
      <c r="D921" s="54"/>
      <c r="F921" s="185"/>
      <c r="K921" s="169"/>
      <c r="L921" s="169"/>
      <c r="N921" s="185"/>
      <c r="S921" s="169"/>
      <c r="U921" s="169"/>
      <c r="AB921" s="169"/>
      <c r="AD921" s="169"/>
      <c r="AK921" s="169"/>
      <c r="AM921" s="169"/>
    </row>
    <row r="922" spans="1:39" ht="13">
      <c r="A922" s="54"/>
      <c r="B922" s="54"/>
      <c r="D922" s="54"/>
      <c r="F922" s="185"/>
      <c r="K922" s="169"/>
      <c r="L922" s="169"/>
      <c r="N922" s="185"/>
      <c r="S922" s="169"/>
      <c r="U922" s="169"/>
      <c r="AB922" s="169"/>
      <c r="AD922" s="169"/>
      <c r="AK922" s="169"/>
      <c r="AM922" s="169"/>
    </row>
    <row r="923" spans="1:39" ht="13">
      <c r="A923" s="54"/>
      <c r="B923" s="54"/>
      <c r="D923" s="54"/>
      <c r="F923" s="185"/>
      <c r="K923" s="169"/>
      <c r="L923" s="169"/>
      <c r="N923" s="185"/>
      <c r="S923" s="169"/>
      <c r="U923" s="169"/>
      <c r="AB923" s="169"/>
      <c r="AD923" s="169"/>
      <c r="AK923" s="169"/>
      <c r="AM923" s="169"/>
    </row>
    <row r="924" spans="1:39" ht="13">
      <c r="A924" s="54"/>
      <c r="B924" s="54"/>
      <c r="D924" s="54"/>
      <c r="F924" s="185"/>
      <c r="K924" s="169"/>
      <c r="L924" s="169"/>
      <c r="N924" s="185"/>
      <c r="S924" s="169"/>
      <c r="U924" s="169"/>
      <c r="AB924" s="169"/>
      <c r="AD924" s="169"/>
      <c r="AK924" s="169"/>
      <c r="AM924" s="169"/>
    </row>
    <row r="925" spans="1:39" ht="13">
      <c r="A925" s="54"/>
      <c r="B925" s="54"/>
      <c r="D925" s="54"/>
      <c r="F925" s="185"/>
      <c r="K925" s="169"/>
      <c r="L925" s="169"/>
      <c r="N925" s="185"/>
      <c r="S925" s="169"/>
      <c r="U925" s="169"/>
      <c r="AB925" s="169"/>
      <c r="AD925" s="169"/>
      <c r="AK925" s="169"/>
      <c r="AM925" s="169"/>
    </row>
    <row r="926" spans="1:39" ht="13">
      <c r="A926" s="54"/>
      <c r="B926" s="54"/>
      <c r="D926" s="54"/>
      <c r="F926" s="185"/>
      <c r="K926" s="169"/>
      <c r="L926" s="169"/>
      <c r="N926" s="185"/>
      <c r="S926" s="169"/>
      <c r="U926" s="169"/>
      <c r="AB926" s="169"/>
      <c r="AD926" s="169"/>
      <c r="AK926" s="169"/>
      <c r="AM926" s="169"/>
    </row>
    <row r="927" spans="1:39" ht="13">
      <c r="A927" s="54"/>
      <c r="B927" s="54"/>
      <c r="D927" s="54"/>
      <c r="F927" s="185"/>
      <c r="K927" s="169"/>
      <c r="L927" s="169"/>
      <c r="N927" s="185"/>
      <c r="S927" s="169"/>
      <c r="U927" s="169"/>
      <c r="AB927" s="169"/>
      <c r="AD927" s="169"/>
      <c r="AK927" s="169"/>
      <c r="AM927" s="169"/>
    </row>
    <row r="928" spans="1:39" ht="13">
      <c r="A928" s="54"/>
      <c r="B928" s="54"/>
      <c r="D928" s="54"/>
      <c r="F928" s="185"/>
      <c r="K928" s="169"/>
      <c r="L928" s="169"/>
      <c r="N928" s="185"/>
      <c r="S928" s="169"/>
      <c r="U928" s="169"/>
      <c r="AB928" s="169"/>
      <c r="AD928" s="169"/>
      <c r="AK928" s="169"/>
      <c r="AM928" s="169"/>
    </row>
    <row r="929" spans="1:39" ht="13">
      <c r="A929" s="54"/>
      <c r="B929" s="54"/>
      <c r="D929" s="54"/>
      <c r="F929" s="185"/>
      <c r="K929" s="169"/>
      <c r="L929" s="169"/>
      <c r="N929" s="185"/>
      <c r="S929" s="169"/>
      <c r="U929" s="169"/>
      <c r="AB929" s="169"/>
      <c r="AD929" s="169"/>
      <c r="AK929" s="169"/>
      <c r="AM929" s="169"/>
    </row>
    <row r="930" spans="1:39" ht="13">
      <c r="A930" s="54"/>
      <c r="B930" s="54"/>
      <c r="D930" s="54"/>
      <c r="F930" s="185"/>
      <c r="K930" s="169"/>
      <c r="L930" s="169"/>
      <c r="N930" s="185"/>
      <c r="S930" s="169"/>
      <c r="U930" s="169"/>
      <c r="AB930" s="169"/>
      <c r="AD930" s="169"/>
      <c r="AK930" s="169"/>
      <c r="AM930" s="169"/>
    </row>
    <row r="931" spans="1:39" ht="13">
      <c r="A931" s="54"/>
      <c r="B931" s="54"/>
      <c r="D931" s="54"/>
      <c r="F931" s="185"/>
      <c r="K931" s="169"/>
      <c r="L931" s="169"/>
      <c r="N931" s="185"/>
      <c r="S931" s="169"/>
      <c r="U931" s="169"/>
      <c r="AB931" s="169"/>
      <c r="AD931" s="169"/>
      <c r="AK931" s="169"/>
      <c r="AM931" s="169"/>
    </row>
    <row r="932" spans="1:39" ht="13">
      <c r="A932" s="54"/>
      <c r="B932" s="54"/>
      <c r="D932" s="54"/>
      <c r="F932" s="185"/>
      <c r="K932" s="169"/>
      <c r="L932" s="169"/>
      <c r="N932" s="185"/>
      <c r="S932" s="169"/>
      <c r="U932" s="169"/>
      <c r="AB932" s="169"/>
      <c r="AD932" s="169"/>
      <c r="AK932" s="169"/>
      <c r="AM932" s="169"/>
    </row>
    <row r="933" spans="1:39" ht="13">
      <c r="A933" s="54"/>
      <c r="B933" s="54"/>
      <c r="D933" s="54"/>
      <c r="F933" s="185"/>
      <c r="K933" s="169"/>
      <c r="L933" s="169"/>
      <c r="N933" s="185"/>
      <c r="S933" s="169"/>
      <c r="U933" s="169"/>
      <c r="AB933" s="169"/>
      <c r="AD933" s="169"/>
      <c r="AK933" s="169"/>
      <c r="AM933" s="169"/>
    </row>
    <row r="934" spans="1:39" ht="13">
      <c r="A934" s="54"/>
      <c r="B934" s="54"/>
      <c r="D934" s="54"/>
      <c r="F934" s="185"/>
      <c r="K934" s="169"/>
      <c r="L934" s="169"/>
      <c r="N934" s="185"/>
      <c r="S934" s="169"/>
      <c r="U934" s="169"/>
      <c r="AB934" s="169"/>
      <c r="AD934" s="169"/>
      <c r="AK934" s="169"/>
      <c r="AM934" s="169"/>
    </row>
    <row r="935" spans="1:39" ht="13">
      <c r="A935" s="54"/>
      <c r="B935" s="54"/>
      <c r="D935" s="54"/>
      <c r="F935" s="185"/>
      <c r="K935" s="169"/>
      <c r="L935" s="169"/>
      <c r="N935" s="185"/>
      <c r="S935" s="169"/>
      <c r="U935" s="169"/>
      <c r="AB935" s="169"/>
      <c r="AD935" s="169"/>
      <c r="AK935" s="169"/>
      <c r="AM935" s="169"/>
    </row>
    <row r="936" spans="1:39" ht="13">
      <c r="A936" s="54"/>
      <c r="B936" s="54"/>
      <c r="D936" s="54"/>
      <c r="F936" s="185"/>
      <c r="K936" s="169"/>
      <c r="L936" s="169"/>
      <c r="N936" s="185"/>
      <c r="S936" s="169"/>
      <c r="U936" s="169"/>
      <c r="AB936" s="169"/>
      <c r="AD936" s="169"/>
      <c r="AK936" s="169"/>
      <c r="AM936" s="169"/>
    </row>
    <row r="937" spans="1:39" ht="13">
      <c r="A937" s="54"/>
      <c r="B937" s="54"/>
      <c r="D937" s="54"/>
      <c r="F937" s="185"/>
      <c r="K937" s="169"/>
      <c r="L937" s="169"/>
      <c r="N937" s="185"/>
      <c r="S937" s="169"/>
      <c r="U937" s="169"/>
      <c r="AB937" s="169"/>
      <c r="AD937" s="169"/>
      <c r="AK937" s="169"/>
      <c r="AM937" s="169"/>
    </row>
    <row r="938" spans="1:39" ht="13">
      <c r="A938" s="54"/>
      <c r="B938" s="54"/>
      <c r="D938" s="54"/>
      <c r="F938" s="185"/>
      <c r="K938" s="169"/>
      <c r="L938" s="169"/>
      <c r="N938" s="185"/>
      <c r="S938" s="169"/>
      <c r="U938" s="169"/>
      <c r="AB938" s="169"/>
      <c r="AD938" s="169"/>
      <c r="AK938" s="169"/>
      <c r="AM938" s="169"/>
    </row>
    <row r="939" spans="1:39" ht="13">
      <c r="A939" s="54"/>
      <c r="B939" s="54"/>
      <c r="D939" s="54"/>
      <c r="F939" s="185"/>
      <c r="K939" s="169"/>
      <c r="L939" s="169"/>
      <c r="N939" s="185"/>
      <c r="S939" s="169"/>
      <c r="U939" s="169"/>
      <c r="AB939" s="169"/>
      <c r="AD939" s="169"/>
      <c r="AK939" s="169"/>
      <c r="AM939" s="169"/>
    </row>
    <row r="940" spans="1:39" ht="13">
      <c r="A940" s="54"/>
      <c r="B940" s="54"/>
      <c r="D940" s="54"/>
      <c r="F940" s="185"/>
      <c r="K940" s="169"/>
      <c r="L940" s="169"/>
      <c r="N940" s="185"/>
      <c r="S940" s="169"/>
      <c r="U940" s="169"/>
      <c r="AB940" s="169"/>
      <c r="AD940" s="169"/>
      <c r="AK940" s="169"/>
      <c r="AM940" s="169"/>
    </row>
    <row r="941" spans="1:39" ht="13">
      <c r="A941" s="54"/>
      <c r="B941" s="54"/>
      <c r="D941" s="54"/>
      <c r="F941" s="185"/>
      <c r="K941" s="169"/>
      <c r="L941" s="169"/>
      <c r="N941" s="185"/>
      <c r="S941" s="169"/>
      <c r="U941" s="169"/>
      <c r="AB941" s="169"/>
      <c r="AD941" s="169"/>
      <c r="AK941" s="169"/>
      <c r="AM941" s="169"/>
    </row>
    <row r="942" spans="1:39" ht="13">
      <c r="A942" s="54"/>
      <c r="B942" s="54"/>
      <c r="D942" s="54"/>
      <c r="F942" s="185"/>
      <c r="K942" s="169"/>
      <c r="L942" s="169"/>
      <c r="N942" s="185"/>
      <c r="S942" s="169"/>
      <c r="U942" s="169"/>
      <c r="AB942" s="169"/>
      <c r="AD942" s="169"/>
      <c r="AK942" s="169"/>
      <c r="AM942" s="169"/>
    </row>
    <row r="943" spans="1:39" ht="13">
      <c r="A943" s="54"/>
      <c r="B943" s="54"/>
      <c r="D943" s="54"/>
      <c r="F943" s="185"/>
      <c r="K943" s="169"/>
      <c r="L943" s="169"/>
      <c r="N943" s="185"/>
      <c r="S943" s="169"/>
      <c r="U943" s="169"/>
      <c r="AB943" s="169"/>
      <c r="AD943" s="169"/>
      <c r="AK943" s="169"/>
      <c r="AM943" s="169"/>
    </row>
    <row r="944" spans="1:39" ht="13">
      <c r="A944" s="54"/>
      <c r="B944" s="54"/>
      <c r="D944" s="54"/>
      <c r="F944" s="185"/>
      <c r="K944" s="169"/>
      <c r="L944" s="169"/>
      <c r="N944" s="185"/>
      <c r="S944" s="169"/>
      <c r="U944" s="169"/>
      <c r="AB944" s="169"/>
      <c r="AD944" s="169"/>
      <c r="AK944" s="169"/>
      <c r="AM944" s="169"/>
    </row>
    <row r="945" spans="1:39" ht="13">
      <c r="A945" s="54"/>
      <c r="B945" s="54"/>
      <c r="D945" s="54"/>
      <c r="F945" s="185"/>
      <c r="K945" s="169"/>
      <c r="L945" s="169"/>
      <c r="N945" s="185"/>
      <c r="S945" s="169"/>
      <c r="U945" s="169"/>
      <c r="AB945" s="169"/>
      <c r="AD945" s="169"/>
      <c r="AK945" s="169"/>
      <c r="AM945" s="169"/>
    </row>
    <row r="946" spans="1:39" ht="13">
      <c r="A946" s="54"/>
      <c r="B946" s="54"/>
      <c r="D946" s="54"/>
      <c r="F946" s="185"/>
      <c r="K946" s="169"/>
      <c r="L946" s="169"/>
      <c r="N946" s="185"/>
      <c r="S946" s="169"/>
      <c r="U946" s="169"/>
      <c r="AB946" s="169"/>
      <c r="AD946" s="169"/>
      <c r="AK946" s="169"/>
      <c r="AM946" s="169"/>
    </row>
    <row r="947" spans="1:39" ht="13">
      <c r="A947" s="54"/>
      <c r="B947" s="54"/>
      <c r="D947" s="54"/>
      <c r="F947" s="185"/>
      <c r="K947" s="169"/>
      <c r="L947" s="169"/>
      <c r="N947" s="185"/>
      <c r="S947" s="169"/>
      <c r="U947" s="169"/>
      <c r="AB947" s="169"/>
      <c r="AD947" s="169"/>
      <c r="AK947" s="169"/>
      <c r="AM947" s="169"/>
    </row>
    <row r="948" spans="1:39" ht="13">
      <c r="A948" s="54"/>
      <c r="B948" s="54"/>
      <c r="D948" s="54"/>
      <c r="F948" s="185"/>
      <c r="K948" s="169"/>
      <c r="L948" s="169"/>
      <c r="N948" s="185"/>
      <c r="S948" s="169"/>
      <c r="U948" s="169"/>
      <c r="AB948" s="169"/>
      <c r="AD948" s="169"/>
      <c r="AK948" s="169"/>
      <c r="AM948" s="169"/>
    </row>
    <row r="949" spans="1:39" ht="13">
      <c r="A949" s="54"/>
      <c r="B949" s="54"/>
      <c r="D949" s="54"/>
      <c r="F949" s="185"/>
      <c r="K949" s="169"/>
      <c r="L949" s="169"/>
      <c r="N949" s="185"/>
      <c r="S949" s="169"/>
      <c r="U949" s="169"/>
      <c r="AB949" s="169"/>
      <c r="AD949" s="169"/>
      <c r="AK949" s="169"/>
      <c r="AM949" s="169"/>
    </row>
    <row r="950" spans="1:39" ht="13">
      <c r="A950" s="54"/>
      <c r="B950" s="54"/>
      <c r="D950" s="54"/>
      <c r="F950" s="185"/>
      <c r="K950" s="169"/>
      <c r="L950" s="169"/>
      <c r="N950" s="185"/>
      <c r="S950" s="169"/>
      <c r="U950" s="169"/>
      <c r="AB950" s="169"/>
      <c r="AD950" s="169"/>
      <c r="AK950" s="169"/>
      <c r="AM950" s="169"/>
    </row>
    <row r="951" spans="1:39" ht="13">
      <c r="A951" s="54"/>
      <c r="B951" s="54"/>
      <c r="D951" s="54"/>
      <c r="F951" s="185"/>
      <c r="K951" s="169"/>
      <c r="L951" s="169"/>
      <c r="N951" s="185"/>
      <c r="S951" s="169"/>
      <c r="U951" s="169"/>
      <c r="AB951" s="169"/>
      <c r="AD951" s="169"/>
      <c r="AK951" s="169"/>
      <c r="AM951" s="169"/>
    </row>
    <row r="952" spans="1:39" ht="13">
      <c r="A952" s="54"/>
      <c r="B952" s="54"/>
      <c r="D952" s="54"/>
      <c r="F952" s="185"/>
      <c r="K952" s="169"/>
      <c r="L952" s="169"/>
      <c r="N952" s="185"/>
      <c r="S952" s="169"/>
      <c r="U952" s="169"/>
      <c r="AB952" s="169"/>
      <c r="AD952" s="169"/>
      <c r="AK952" s="169"/>
      <c r="AM952" s="169"/>
    </row>
    <row r="953" spans="1:39" ht="13">
      <c r="A953" s="54"/>
      <c r="B953" s="54"/>
      <c r="D953" s="54"/>
      <c r="F953" s="185"/>
      <c r="K953" s="169"/>
      <c r="L953" s="169"/>
      <c r="N953" s="185"/>
      <c r="S953" s="169"/>
      <c r="U953" s="169"/>
      <c r="AB953" s="169"/>
      <c r="AD953" s="169"/>
      <c r="AK953" s="169"/>
      <c r="AM953" s="169"/>
    </row>
    <row r="954" spans="1:39" ht="13">
      <c r="A954" s="54"/>
      <c r="B954" s="54"/>
      <c r="D954" s="54"/>
      <c r="F954" s="185"/>
      <c r="K954" s="169"/>
      <c r="L954" s="169"/>
      <c r="N954" s="185"/>
      <c r="S954" s="169"/>
      <c r="U954" s="169"/>
      <c r="AB954" s="169"/>
      <c r="AD954" s="169"/>
      <c r="AK954" s="169"/>
      <c r="AM954" s="169"/>
    </row>
    <row r="955" spans="1:39" ht="13">
      <c r="A955" s="54"/>
      <c r="B955" s="54"/>
      <c r="D955" s="54"/>
      <c r="F955" s="185"/>
      <c r="K955" s="169"/>
      <c r="L955" s="169"/>
      <c r="N955" s="185"/>
      <c r="S955" s="169"/>
      <c r="U955" s="169"/>
      <c r="AB955" s="169"/>
      <c r="AD955" s="169"/>
      <c r="AK955" s="169"/>
      <c r="AM955" s="169"/>
    </row>
    <row r="956" spans="1:39" ht="13">
      <c r="A956" s="54"/>
      <c r="B956" s="54"/>
      <c r="D956" s="54"/>
      <c r="F956" s="185"/>
      <c r="K956" s="169"/>
      <c r="L956" s="169"/>
      <c r="N956" s="185"/>
      <c r="S956" s="169"/>
      <c r="U956" s="169"/>
      <c r="AB956" s="169"/>
      <c r="AD956" s="169"/>
      <c r="AK956" s="169"/>
      <c r="AM956" s="169"/>
    </row>
    <row r="957" spans="1:39" ht="13">
      <c r="A957" s="54"/>
      <c r="B957" s="54"/>
      <c r="D957" s="54"/>
      <c r="F957" s="185"/>
      <c r="K957" s="169"/>
      <c r="L957" s="169"/>
      <c r="N957" s="185"/>
      <c r="S957" s="169"/>
      <c r="U957" s="169"/>
      <c r="AB957" s="169"/>
      <c r="AD957" s="169"/>
      <c r="AK957" s="169"/>
      <c r="AM957" s="169"/>
    </row>
    <row r="958" spans="1:39" ht="13">
      <c r="A958" s="54"/>
      <c r="B958" s="54"/>
      <c r="D958" s="54"/>
      <c r="F958" s="185"/>
      <c r="K958" s="169"/>
      <c r="L958" s="169"/>
      <c r="N958" s="185"/>
      <c r="S958" s="169"/>
      <c r="U958" s="169"/>
      <c r="AB958" s="169"/>
      <c r="AD958" s="169"/>
      <c r="AK958" s="169"/>
      <c r="AM958" s="169"/>
    </row>
    <row r="959" spans="1:39" ht="13">
      <c r="A959" s="54"/>
      <c r="B959" s="54"/>
      <c r="D959" s="54"/>
      <c r="F959" s="185"/>
      <c r="K959" s="169"/>
      <c r="L959" s="169"/>
      <c r="N959" s="185"/>
      <c r="S959" s="169"/>
      <c r="U959" s="169"/>
      <c r="AB959" s="169"/>
      <c r="AD959" s="169"/>
      <c r="AK959" s="169"/>
      <c r="AM959" s="169"/>
    </row>
    <row r="960" spans="1:39" ht="13">
      <c r="A960" s="54"/>
      <c r="B960" s="54"/>
      <c r="D960" s="54"/>
      <c r="F960" s="185"/>
      <c r="K960" s="169"/>
      <c r="L960" s="169"/>
      <c r="N960" s="185"/>
      <c r="S960" s="169"/>
      <c r="U960" s="169"/>
      <c r="AB960" s="169"/>
      <c r="AD960" s="169"/>
      <c r="AK960" s="169"/>
      <c r="AM960" s="169"/>
    </row>
    <row r="961" spans="1:39" ht="13">
      <c r="A961" s="54"/>
      <c r="B961" s="54"/>
      <c r="D961" s="54"/>
      <c r="F961" s="185"/>
      <c r="K961" s="169"/>
      <c r="L961" s="169"/>
      <c r="N961" s="185"/>
      <c r="S961" s="169"/>
      <c r="U961" s="169"/>
      <c r="AB961" s="169"/>
      <c r="AD961" s="169"/>
      <c r="AK961" s="169"/>
      <c r="AM961" s="169"/>
    </row>
    <row r="962" spans="1:39" ht="13">
      <c r="A962" s="54"/>
      <c r="B962" s="54"/>
      <c r="D962" s="54"/>
      <c r="F962" s="185"/>
      <c r="K962" s="169"/>
      <c r="L962" s="169"/>
      <c r="N962" s="185"/>
      <c r="S962" s="169"/>
      <c r="U962" s="169"/>
      <c r="AB962" s="169"/>
      <c r="AD962" s="169"/>
      <c r="AK962" s="169"/>
      <c r="AM962" s="169"/>
    </row>
    <row r="963" spans="1:39" ht="13">
      <c r="A963" s="54"/>
      <c r="B963" s="54"/>
      <c r="D963" s="54"/>
      <c r="F963" s="185"/>
      <c r="K963" s="169"/>
      <c r="L963" s="169"/>
      <c r="N963" s="185"/>
      <c r="S963" s="169"/>
      <c r="U963" s="169"/>
      <c r="AB963" s="169"/>
      <c r="AD963" s="169"/>
      <c r="AK963" s="169"/>
      <c r="AM963" s="169"/>
    </row>
    <row r="964" spans="1:39" ht="13">
      <c r="A964" s="54"/>
      <c r="B964" s="54"/>
      <c r="D964" s="54"/>
      <c r="F964" s="185"/>
      <c r="K964" s="169"/>
      <c r="L964" s="169"/>
      <c r="N964" s="185"/>
      <c r="S964" s="169"/>
      <c r="U964" s="169"/>
      <c r="AB964" s="169"/>
      <c r="AD964" s="169"/>
      <c r="AK964" s="169"/>
      <c r="AM964" s="169"/>
    </row>
    <row r="965" spans="1:39" ht="13">
      <c r="A965" s="54"/>
      <c r="B965" s="54"/>
      <c r="D965" s="54"/>
      <c r="F965" s="185"/>
      <c r="K965" s="169"/>
      <c r="L965" s="169"/>
      <c r="N965" s="185"/>
      <c r="S965" s="169"/>
      <c r="U965" s="169"/>
      <c r="AB965" s="169"/>
      <c r="AD965" s="169"/>
      <c r="AK965" s="169"/>
      <c r="AM965" s="169"/>
    </row>
    <row r="966" spans="1:39" ht="13">
      <c r="A966" s="54"/>
      <c r="B966" s="54"/>
      <c r="D966" s="54"/>
      <c r="F966" s="185"/>
      <c r="K966" s="169"/>
      <c r="L966" s="169"/>
      <c r="N966" s="185"/>
      <c r="S966" s="169"/>
      <c r="U966" s="169"/>
      <c r="AB966" s="169"/>
      <c r="AD966" s="169"/>
      <c r="AK966" s="169"/>
      <c r="AM966" s="169"/>
    </row>
    <row r="967" spans="1:39" ht="13">
      <c r="A967" s="54"/>
      <c r="B967" s="54"/>
      <c r="D967" s="54"/>
      <c r="F967" s="185"/>
      <c r="K967" s="169"/>
      <c r="L967" s="169"/>
      <c r="N967" s="185"/>
      <c r="S967" s="169"/>
      <c r="U967" s="169"/>
      <c r="AB967" s="169"/>
      <c r="AD967" s="169"/>
      <c r="AK967" s="169"/>
      <c r="AM967" s="169"/>
    </row>
    <row r="968" spans="1:39" ht="13">
      <c r="A968" s="54"/>
      <c r="B968" s="54"/>
      <c r="D968" s="54"/>
      <c r="F968" s="185"/>
      <c r="K968" s="169"/>
      <c r="L968" s="169"/>
      <c r="N968" s="185"/>
      <c r="S968" s="169"/>
      <c r="U968" s="169"/>
      <c r="AB968" s="169"/>
      <c r="AD968" s="169"/>
      <c r="AK968" s="169"/>
      <c r="AM968" s="169"/>
    </row>
    <row r="969" spans="1:39" ht="13">
      <c r="A969" s="54"/>
      <c r="B969" s="54"/>
      <c r="D969" s="54"/>
      <c r="F969" s="185"/>
      <c r="K969" s="169"/>
      <c r="L969" s="169"/>
      <c r="N969" s="185"/>
      <c r="S969" s="169"/>
      <c r="U969" s="169"/>
      <c r="AB969" s="169"/>
      <c r="AD969" s="169"/>
      <c r="AK969" s="169"/>
      <c r="AM969" s="169"/>
    </row>
    <row r="970" spans="1:39" ht="13">
      <c r="A970" s="54"/>
      <c r="B970" s="54"/>
      <c r="D970" s="54"/>
      <c r="F970" s="185"/>
      <c r="K970" s="169"/>
      <c r="L970" s="169"/>
      <c r="N970" s="185"/>
      <c r="S970" s="169"/>
      <c r="U970" s="169"/>
      <c r="AB970" s="169"/>
      <c r="AD970" s="169"/>
      <c r="AK970" s="169"/>
      <c r="AM970" s="169"/>
    </row>
    <row r="971" spans="1:39" ht="13">
      <c r="A971" s="54"/>
      <c r="B971" s="54"/>
      <c r="D971" s="54"/>
      <c r="F971" s="185"/>
      <c r="K971" s="169"/>
      <c r="L971" s="169"/>
      <c r="N971" s="185"/>
      <c r="S971" s="169"/>
      <c r="U971" s="169"/>
      <c r="AB971" s="169"/>
      <c r="AD971" s="169"/>
      <c r="AK971" s="169"/>
      <c r="AM971" s="169"/>
    </row>
    <row r="972" spans="1:39" ht="13">
      <c r="A972" s="54"/>
      <c r="B972" s="54"/>
      <c r="D972" s="54"/>
      <c r="F972" s="185"/>
      <c r="K972" s="169"/>
      <c r="L972" s="169"/>
      <c r="N972" s="185"/>
      <c r="S972" s="169"/>
      <c r="U972" s="169"/>
      <c r="AB972" s="169"/>
      <c r="AD972" s="169"/>
      <c r="AK972" s="169"/>
      <c r="AM972" s="169"/>
    </row>
    <row r="973" spans="1:39" ht="13">
      <c r="A973" s="54"/>
      <c r="B973" s="54"/>
      <c r="D973" s="54"/>
      <c r="F973" s="185"/>
      <c r="K973" s="169"/>
      <c r="L973" s="169"/>
      <c r="N973" s="185"/>
      <c r="S973" s="169"/>
      <c r="U973" s="169"/>
      <c r="AB973" s="169"/>
      <c r="AD973" s="169"/>
      <c r="AK973" s="169"/>
      <c r="AM973" s="169"/>
    </row>
    <row r="974" spans="1:39" ht="13">
      <c r="A974" s="54"/>
      <c r="B974" s="54"/>
      <c r="D974" s="54"/>
      <c r="F974" s="185"/>
      <c r="K974" s="169"/>
      <c r="L974" s="169"/>
      <c r="N974" s="185"/>
      <c r="S974" s="169"/>
      <c r="U974" s="169"/>
      <c r="AB974" s="169"/>
      <c r="AD974" s="169"/>
      <c r="AK974" s="169"/>
      <c r="AM974" s="169"/>
    </row>
    <row r="975" spans="1:39" ht="13">
      <c r="A975" s="54"/>
      <c r="B975" s="54"/>
      <c r="D975" s="54"/>
      <c r="F975" s="185"/>
      <c r="K975" s="169"/>
      <c r="L975" s="169"/>
      <c r="N975" s="185"/>
      <c r="S975" s="169"/>
      <c r="U975" s="169"/>
      <c r="AB975" s="169"/>
      <c r="AD975" s="169"/>
      <c r="AK975" s="169"/>
      <c r="AM975" s="169"/>
    </row>
    <row r="976" spans="1:39" ht="13">
      <c r="A976" s="54"/>
      <c r="B976" s="54"/>
      <c r="D976" s="54"/>
      <c r="F976" s="185"/>
      <c r="K976" s="169"/>
      <c r="L976" s="169"/>
      <c r="N976" s="185"/>
      <c r="S976" s="169"/>
      <c r="U976" s="169"/>
      <c r="AB976" s="169"/>
      <c r="AD976" s="169"/>
      <c r="AK976" s="169"/>
      <c r="AM976" s="169"/>
    </row>
    <row r="977" spans="1:39" ht="13">
      <c r="A977" s="54"/>
      <c r="B977" s="54"/>
      <c r="D977" s="54"/>
      <c r="F977" s="185"/>
      <c r="K977" s="169"/>
      <c r="L977" s="169"/>
      <c r="N977" s="185"/>
      <c r="S977" s="169"/>
      <c r="U977" s="169"/>
      <c r="AB977" s="169"/>
      <c r="AD977" s="169"/>
      <c r="AK977" s="169"/>
      <c r="AM977" s="169"/>
    </row>
    <row r="978" spans="1:39" ht="13">
      <c r="A978" s="54"/>
      <c r="B978" s="54"/>
      <c r="D978" s="54"/>
      <c r="F978" s="185"/>
      <c r="K978" s="169"/>
      <c r="L978" s="169"/>
      <c r="N978" s="185"/>
      <c r="S978" s="169"/>
      <c r="U978" s="169"/>
      <c r="AB978" s="169"/>
      <c r="AD978" s="169"/>
      <c r="AK978" s="169"/>
      <c r="AM978" s="169"/>
    </row>
    <row r="979" spans="1:39" ht="13">
      <c r="A979" s="54"/>
      <c r="B979" s="54"/>
      <c r="D979" s="54"/>
      <c r="F979" s="185"/>
      <c r="K979" s="169"/>
      <c r="L979" s="169"/>
      <c r="N979" s="185"/>
      <c r="S979" s="169"/>
      <c r="U979" s="169"/>
      <c r="AB979" s="169"/>
      <c r="AD979" s="169"/>
      <c r="AK979" s="169"/>
      <c r="AM979" s="169"/>
    </row>
    <row r="980" spans="1:39" ht="13">
      <c r="A980" s="54"/>
      <c r="B980" s="54"/>
      <c r="D980" s="54"/>
      <c r="F980" s="185"/>
      <c r="K980" s="169"/>
      <c r="L980" s="169"/>
      <c r="N980" s="185"/>
      <c r="S980" s="169"/>
      <c r="U980" s="169"/>
      <c r="AB980" s="169"/>
      <c r="AD980" s="169"/>
      <c r="AK980" s="169"/>
      <c r="AM980" s="169"/>
    </row>
    <row r="981" spans="1:39" ht="13">
      <c r="A981" s="54"/>
      <c r="B981" s="54"/>
      <c r="D981" s="54"/>
      <c r="F981" s="185"/>
      <c r="K981" s="169"/>
      <c r="L981" s="169"/>
      <c r="N981" s="185"/>
      <c r="S981" s="169"/>
      <c r="U981" s="169"/>
      <c r="AB981" s="169"/>
      <c r="AD981" s="169"/>
      <c r="AK981" s="169"/>
      <c r="AM981" s="169"/>
    </row>
    <row r="982" spans="1:39" ht="13">
      <c r="A982" s="54"/>
      <c r="B982" s="54"/>
      <c r="D982" s="54"/>
      <c r="F982" s="185"/>
      <c r="K982" s="169"/>
      <c r="L982" s="169"/>
      <c r="N982" s="185"/>
      <c r="S982" s="169"/>
      <c r="U982" s="169"/>
      <c r="AB982" s="169"/>
      <c r="AD982" s="169"/>
      <c r="AK982" s="169"/>
      <c r="AM982" s="169"/>
    </row>
    <row r="983" spans="1:39" ht="13">
      <c r="A983" s="54"/>
      <c r="B983" s="54"/>
      <c r="D983" s="54"/>
      <c r="F983" s="185"/>
      <c r="K983" s="169"/>
      <c r="L983" s="169"/>
      <c r="N983" s="185"/>
      <c r="S983" s="169"/>
      <c r="U983" s="169"/>
      <c r="AB983" s="169"/>
      <c r="AD983" s="169"/>
      <c r="AK983" s="169"/>
      <c r="AM983" s="169"/>
    </row>
    <row r="984" spans="1:39" ht="13">
      <c r="A984" s="54"/>
      <c r="B984" s="54"/>
      <c r="D984" s="54"/>
      <c r="F984" s="185"/>
      <c r="K984" s="169"/>
      <c r="L984" s="169"/>
      <c r="N984" s="185"/>
      <c r="S984" s="169"/>
      <c r="U984" s="169"/>
      <c r="AB984" s="169"/>
      <c r="AD984" s="169"/>
      <c r="AK984" s="169"/>
      <c r="AM984" s="169"/>
    </row>
    <row r="985" spans="1:39" ht="13">
      <c r="A985" s="54"/>
      <c r="B985" s="54"/>
      <c r="D985" s="54"/>
      <c r="F985" s="185"/>
      <c r="K985" s="169"/>
      <c r="L985" s="169"/>
      <c r="N985" s="185"/>
      <c r="S985" s="169"/>
      <c r="U985" s="169"/>
      <c r="AB985" s="169"/>
      <c r="AD985" s="169"/>
      <c r="AK985" s="169"/>
      <c r="AM985" s="169"/>
    </row>
    <row r="986" spans="1:39" ht="13">
      <c r="A986" s="54"/>
      <c r="B986" s="54"/>
      <c r="D986" s="54"/>
      <c r="F986" s="185"/>
      <c r="K986" s="169"/>
      <c r="L986" s="169"/>
      <c r="N986" s="185"/>
      <c r="S986" s="169"/>
      <c r="U986" s="169"/>
      <c r="AB986" s="169"/>
      <c r="AD986" s="169"/>
      <c r="AK986" s="169"/>
      <c r="AM986" s="169"/>
    </row>
    <row r="987" spans="1:39" ht="13">
      <c r="A987" s="54"/>
      <c r="B987" s="54"/>
      <c r="D987" s="54"/>
      <c r="F987" s="185"/>
      <c r="K987" s="169"/>
      <c r="L987" s="169"/>
      <c r="N987" s="185"/>
      <c r="S987" s="169"/>
      <c r="U987" s="169"/>
      <c r="AB987" s="169"/>
      <c r="AD987" s="169"/>
      <c r="AK987" s="169"/>
      <c r="AM987" s="169"/>
    </row>
    <row r="988" spans="1:39" ht="13">
      <c r="A988" s="54"/>
      <c r="B988" s="54"/>
      <c r="D988" s="54"/>
      <c r="F988" s="185"/>
      <c r="K988" s="169"/>
      <c r="L988" s="169"/>
      <c r="N988" s="185"/>
      <c r="S988" s="169"/>
      <c r="U988" s="169"/>
      <c r="AB988" s="169"/>
      <c r="AD988" s="169"/>
      <c r="AK988" s="169"/>
      <c r="AM988" s="169"/>
    </row>
    <row r="989" spans="1:39" ht="13">
      <c r="A989" s="54"/>
      <c r="B989" s="54"/>
      <c r="D989" s="54"/>
      <c r="F989" s="185"/>
      <c r="K989" s="169"/>
      <c r="L989" s="169"/>
      <c r="N989" s="185"/>
      <c r="S989" s="169"/>
      <c r="U989" s="169"/>
      <c r="AB989" s="169"/>
      <c r="AD989" s="169"/>
      <c r="AK989" s="169"/>
      <c r="AM989" s="169"/>
    </row>
    <row r="990" spans="1:39" ht="13">
      <c r="A990" s="54"/>
      <c r="B990" s="54"/>
      <c r="D990" s="54"/>
      <c r="F990" s="185"/>
      <c r="K990" s="169"/>
      <c r="L990" s="169"/>
      <c r="N990" s="185"/>
      <c r="S990" s="169"/>
      <c r="U990" s="169"/>
      <c r="AB990" s="169"/>
      <c r="AD990" s="169"/>
      <c r="AK990" s="169"/>
      <c r="AM990" s="169"/>
    </row>
    <row r="991" spans="1:39" ht="13">
      <c r="A991" s="54"/>
      <c r="B991" s="54"/>
      <c r="D991" s="54"/>
      <c r="F991" s="185"/>
      <c r="K991" s="169"/>
      <c r="L991" s="169"/>
      <c r="N991" s="185"/>
      <c r="S991" s="169"/>
      <c r="U991" s="169"/>
      <c r="AB991" s="169"/>
      <c r="AD991" s="169"/>
      <c r="AK991" s="169"/>
      <c r="AM991" s="169"/>
    </row>
    <row r="992" spans="1:39" ht="13">
      <c r="A992" s="54"/>
      <c r="B992" s="54"/>
      <c r="D992" s="54"/>
      <c r="F992" s="185"/>
      <c r="K992" s="169"/>
      <c r="L992" s="169"/>
      <c r="N992" s="185"/>
      <c r="S992" s="169"/>
      <c r="U992" s="169"/>
      <c r="AB992" s="169"/>
      <c r="AD992" s="169"/>
      <c r="AK992" s="169"/>
      <c r="AM992" s="169"/>
    </row>
    <row r="993" spans="1:39" ht="13">
      <c r="A993" s="54"/>
      <c r="B993" s="54"/>
      <c r="D993" s="54"/>
      <c r="F993" s="185"/>
      <c r="K993" s="169"/>
      <c r="L993" s="169"/>
      <c r="N993" s="185"/>
      <c r="S993" s="169"/>
      <c r="U993" s="169"/>
      <c r="AB993" s="169"/>
      <c r="AD993" s="169"/>
      <c r="AK993" s="169"/>
      <c r="AM993" s="169"/>
    </row>
    <row r="994" spans="1:39" ht="13">
      <c r="A994" s="54"/>
      <c r="B994" s="54"/>
      <c r="D994" s="54"/>
      <c r="F994" s="185"/>
      <c r="K994" s="169"/>
      <c r="L994" s="169"/>
      <c r="N994" s="185"/>
      <c r="S994" s="169"/>
      <c r="U994" s="169"/>
      <c r="AB994" s="169"/>
      <c r="AD994" s="169"/>
      <c r="AK994" s="169"/>
      <c r="AM994" s="169"/>
    </row>
    <row r="995" spans="1:39" ht="13">
      <c r="A995" s="54"/>
      <c r="B995" s="54"/>
      <c r="D995" s="54"/>
      <c r="F995" s="185"/>
      <c r="K995" s="169"/>
      <c r="L995" s="169"/>
      <c r="N995" s="185"/>
      <c r="S995" s="169"/>
      <c r="U995" s="169"/>
      <c r="AB995" s="169"/>
      <c r="AD995" s="169"/>
      <c r="AK995" s="169"/>
      <c r="AM995" s="169"/>
    </row>
    <row r="996" spans="1:39" ht="13">
      <c r="A996" s="54"/>
      <c r="B996" s="54"/>
      <c r="D996" s="54"/>
      <c r="F996" s="185"/>
      <c r="K996" s="169"/>
      <c r="L996" s="169"/>
      <c r="N996" s="185"/>
      <c r="S996" s="169"/>
      <c r="U996" s="169"/>
      <c r="AB996" s="169"/>
      <c r="AD996" s="169"/>
      <c r="AK996" s="169"/>
      <c r="AM996" s="169"/>
    </row>
    <row r="997" spans="1:39" ht="13">
      <c r="A997" s="54"/>
      <c r="B997" s="54"/>
      <c r="D997" s="54"/>
      <c r="F997" s="185"/>
      <c r="K997" s="169"/>
      <c r="L997" s="169"/>
      <c r="N997" s="185"/>
      <c r="S997" s="169"/>
      <c r="U997" s="169"/>
      <c r="AB997" s="169"/>
      <c r="AD997" s="169"/>
      <c r="AK997" s="169"/>
      <c r="AM997" s="169"/>
    </row>
    <row r="998" spans="1:39" ht="13">
      <c r="A998" s="54"/>
      <c r="B998" s="54"/>
      <c r="D998" s="54"/>
      <c r="F998" s="185"/>
      <c r="K998" s="169"/>
      <c r="L998" s="169"/>
      <c r="N998" s="185"/>
      <c r="S998" s="169"/>
      <c r="U998" s="169"/>
      <c r="AB998" s="169"/>
      <c r="AD998" s="169"/>
      <c r="AK998" s="169"/>
      <c r="AM998" s="169"/>
    </row>
    <row r="999" spans="1:39" ht="13">
      <c r="A999" s="54"/>
      <c r="B999" s="54"/>
      <c r="D999" s="54"/>
      <c r="F999" s="185"/>
      <c r="K999" s="169"/>
      <c r="L999" s="169"/>
      <c r="N999" s="185"/>
      <c r="S999" s="169"/>
      <c r="U999" s="169"/>
      <c r="AB999" s="169"/>
      <c r="AD999" s="169"/>
      <c r="AK999" s="169"/>
      <c r="AM999" s="169"/>
    </row>
    <row r="1000" spans="1:39" ht="13">
      <c r="A1000" s="54"/>
      <c r="B1000" s="54"/>
      <c r="D1000" s="54"/>
      <c r="F1000" s="185"/>
      <c r="K1000" s="169"/>
      <c r="L1000" s="169"/>
      <c r="N1000" s="185"/>
      <c r="S1000" s="169"/>
      <c r="U1000" s="169"/>
      <c r="AB1000" s="169"/>
      <c r="AD1000" s="169"/>
      <c r="AK1000" s="169"/>
      <c r="AM1000" s="169"/>
    </row>
    <row r="1001" spans="1:39" ht="13">
      <c r="A1001" s="54"/>
      <c r="B1001" s="54"/>
      <c r="D1001" s="54"/>
      <c r="F1001" s="185"/>
      <c r="K1001" s="169"/>
      <c r="L1001" s="169"/>
      <c r="N1001" s="185"/>
      <c r="S1001" s="169"/>
      <c r="U1001" s="169"/>
      <c r="AB1001" s="169"/>
      <c r="AD1001" s="169"/>
      <c r="AK1001" s="169"/>
      <c r="AM1001" s="169"/>
    </row>
    <row r="1002" spans="1:39" ht="13">
      <c r="A1002" s="54"/>
      <c r="B1002" s="54"/>
      <c r="D1002" s="54"/>
      <c r="F1002" s="185"/>
      <c r="K1002" s="169"/>
      <c r="L1002" s="169"/>
      <c r="N1002" s="185"/>
      <c r="S1002" s="169"/>
      <c r="U1002" s="169"/>
      <c r="AB1002" s="169"/>
      <c r="AD1002" s="169"/>
      <c r="AK1002" s="169"/>
      <c r="AM1002" s="169"/>
    </row>
  </sheetData>
  <mergeCells count="4">
    <mergeCell ref="E1:K1"/>
    <mergeCell ref="M1:U1"/>
    <mergeCell ref="V1:AD1"/>
    <mergeCell ref="AE1:AM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G1155"/>
  <sheetViews>
    <sheetView workbookViewId="0">
      <pane xSplit="2" ySplit="1" topLeftCell="C2" activePane="bottomRight" state="frozen"/>
      <selection pane="topRight" activeCell="C1" sqref="C1"/>
      <selection pane="bottomLeft" activeCell="A2" sqref="A2"/>
      <selection pane="bottomRight" activeCell="K67" sqref="K67"/>
    </sheetView>
  </sheetViews>
  <sheetFormatPr baseColWidth="10" defaultColWidth="12.6640625" defaultRowHeight="15.75" customHeight="1"/>
  <cols>
    <col min="3" max="3" width="6" customWidth="1"/>
    <col min="5" max="5" width="7.33203125" customWidth="1"/>
    <col min="6" max="6" width="35.1640625" customWidth="1"/>
    <col min="13" max="14" width="12.6640625" hidden="1"/>
    <col min="20" max="21" width="12.6640625" hidden="1"/>
    <col min="27" max="28" width="12.6640625" hidden="1"/>
  </cols>
  <sheetData>
    <row r="1" spans="1:33" ht="16">
      <c r="A1" s="186" t="s">
        <v>249</v>
      </c>
      <c r="B1" s="186" t="s">
        <v>111</v>
      </c>
      <c r="C1" s="186" t="s">
        <v>250</v>
      </c>
      <c r="D1" s="186" t="s">
        <v>1</v>
      </c>
      <c r="E1" s="187" t="s">
        <v>251</v>
      </c>
      <c r="F1" s="188" t="s">
        <v>252</v>
      </c>
      <c r="G1" s="186" t="s">
        <v>253</v>
      </c>
      <c r="H1" s="189" t="s">
        <v>254</v>
      </c>
      <c r="I1" s="189" t="s">
        <v>255</v>
      </c>
      <c r="J1" s="190" t="s">
        <v>256</v>
      </c>
      <c r="K1" s="190" t="s">
        <v>257</v>
      </c>
      <c r="L1" s="191" t="s">
        <v>258</v>
      </c>
      <c r="M1" s="186" t="s">
        <v>259</v>
      </c>
      <c r="N1" s="186" t="s">
        <v>260</v>
      </c>
      <c r="O1" s="186" t="s">
        <v>261</v>
      </c>
      <c r="P1" s="186" t="s">
        <v>262</v>
      </c>
      <c r="Q1" s="186" t="s">
        <v>263</v>
      </c>
      <c r="R1" s="190" t="s">
        <v>264</v>
      </c>
      <c r="S1" s="191" t="s">
        <v>265</v>
      </c>
      <c r="T1" s="186" t="s">
        <v>266</v>
      </c>
      <c r="U1" s="186" t="s">
        <v>267</v>
      </c>
      <c r="V1" s="186" t="s">
        <v>268</v>
      </c>
      <c r="W1" s="186" t="s">
        <v>269</v>
      </c>
      <c r="X1" s="186" t="s">
        <v>270</v>
      </c>
      <c r="Y1" s="190" t="s">
        <v>271</v>
      </c>
      <c r="Z1" s="191" t="s">
        <v>272</v>
      </c>
      <c r="AA1" s="186" t="s">
        <v>273</v>
      </c>
      <c r="AB1" s="186" t="s">
        <v>274</v>
      </c>
      <c r="AC1" s="186" t="s">
        <v>275</v>
      </c>
      <c r="AD1" s="186" t="s">
        <v>276</v>
      </c>
      <c r="AE1" s="186" t="s">
        <v>277</v>
      </c>
      <c r="AF1" s="190" t="s">
        <v>278</v>
      </c>
      <c r="AG1" s="191" t="s">
        <v>279</v>
      </c>
    </row>
    <row r="2" spans="1:33" ht="16">
      <c r="A2" s="192">
        <v>48594888</v>
      </c>
      <c r="B2" s="192" t="str">
        <f>VLOOKUP(A2,orig_GT_results_full_summary!$A$3:$B$25,2, FALSE)</f>
        <v>D5</v>
      </c>
      <c r="C2" s="192">
        <v>303</v>
      </c>
      <c r="D2" s="186" t="s">
        <v>280</v>
      </c>
      <c r="E2" s="193">
        <v>1</v>
      </c>
      <c r="F2" s="186" t="s">
        <v>10</v>
      </c>
      <c r="G2" s="186" t="s">
        <v>281</v>
      </c>
      <c r="H2" s="186">
        <f>VLOOKUP(A2,orig_GT_results_full_summary!$A$3:$AK$25,8, FALSE)</f>
        <v>2</v>
      </c>
      <c r="I2" s="192">
        <v>0</v>
      </c>
      <c r="J2" s="192">
        <v>0</v>
      </c>
      <c r="K2" s="192">
        <f t="shared" ref="K2:K1155" si="0">I2/H2</f>
        <v>0</v>
      </c>
      <c r="L2" s="193">
        <f t="shared" ref="L2:L1155" si="1">IF(AND(J2=0, K2=0), 0, (1+3*3)*(J2*K2)/((3*3*K2)+J2))</f>
        <v>0</v>
      </c>
      <c r="M2" s="186" t="s">
        <v>282</v>
      </c>
      <c r="N2" s="186" t="s">
        <v>281</v>
      </c>
      <c r="O2" s="192">
        <f>VLOOKUP(A2,orig_GT_results_full_summary!$A$3:$AK$25,16, FALSE)</f>
        <v>0</v>
      </c>
      <c r="P2" s="192">
        <v>0</v>
      </c>
      <c r="Q2" s="192">
        <v>0</v>
      </c>
      <c r="R2" s="192">
        <f t="shared" ref="R2:R1155" si="2">IF(O2=0, 0, P2/O2)</f>
        <v>0</v>
      </c>
      <c r="S2" s="193">
        <f t="shared" ref="S2:S1155" si="3">IF(AND(Q2=0, R2=0), 0, (1+3*3)*(Q2*R2)/((3*3*R2)+Q2))</f>
        <v>0</v>
      </c>
      <c r="T2" s="186" t="s">
        <v>283</v>
      </c>
      <c r="U2" s="186" t="s">
        <v>281</v>
      </c>
      <c r="V2" s="192">
        <f>VLOOKUP(A2,orig_GT_results_full_summary!$A$3:$AK$25,25, FALSE)</f>
        <v>1</v>
      </c>
      <c r="W2" s="192">
        <v>0</v>
      </c>
      <c r="X2" s="192">
        <v>0</v>
      </c>
      <c r="Y2" s="192">
        <f t="shared" ref="Y2:Y1155" si="4">IF(V2=0, 0, W2/V2)</f>
        <v>0</v>
      </c>
      <c r="Z2" s="193">
        <f t="shared" ref="Z2:Z1155" si="5">IF(AND(X2=0, Y2=0), 0, (1+3*3)*(X2*Y2)/((3*3*Y2)+X2))</f>
        <v>0</v>
      </c>
      <c r="AA2" s="186" t="s">
        <v>282</v>
      </c>
      <c r="AB2" s="186" t="s">
        <v>281</v>
      </c>
      <c r="AC2" s="192">
        <f>VLOOKUP(A2,orig_GT_results_full_summary!$A$3:$AK$25,35, FALSE)</f>
        <v>0</v>
      </c>
      <c r="AD2" s="192">
        <v>0</v>
      </c>
      <c r="AE2" s="192">
        <v>0</v>
      </c>
      <c r="AF2" s="194">
        <f t="shared" ref="AF2:AF1155" si="6">IF(AC2=0, 0, AD2/AC2)</f>
        <v>0</v>
      </c>
      <c r="AG2" s="53">
        <f t="shared" ref="AG2:AG1155" si="7">IF(AND(AE2=0, AF2=0), 0, (1+3*3)*(AE2*AF2)/((3*3*AF2)+AE2))</f>
        <v>0</v>
      </c>
    </row>
    <row r="3" spans="1:33" ht="16">
      <c r="A3" s="192">
        <v>50306988</v>
      </c>
      <c r="B3" s="192" t="str">
        <f>VLOOKUP(A3,orig_GT_results_full_summary!$A$3:$B$25,2, FALSE)</f>
        <v>D6</v>
      </c>
      <c r="C3" s="192">
        <v>85</v>
      </c>
      <c r="D3" s="186" t="s">
        <v>50</v>
      </c>
      <c r="E3" s="193">
        <v>1</v>
      </c>
      <c r="F3" s="186" t="s">
        <v>284</v>
      </c>
      <c r="G3" s="186" t="s">
        <v>285</v>
      </c>
      <c r="H3" s="186">
        <f>VLOOKUP(A3,orig_GT_results_full_summary!$A$3:$AK$25,8, FALSE)</f>
        <v>3</v>
      </c>
      <c r="I3" s="192">
        <v>1</v>
      </c>
      <c r="J3" s="192">
        <v>1</v>
      </c>
      <c r="K3" s="192">
        <f t="shared" si="0"/>
        <v>0.33333333333333331</v>
      </c>
      <c r="L3" s="193">
        <f t="shared" si="1"/>
        <v>0.83333333333333326</v>
      </c>
      <c r="M3" s="186" t="s">
        <v>282</v>
      </c>
      <c r="N3" s="186" t="s">
        <v>281</v>
      </c>
      <c r="O3" s="192">
        <f>VLOOKUP(A3,orig_GT_results_full_summary!$A$3:$AK$25,16, FALSE)</f>
        <v>0</v>
      </c>
      <c r="P3" s="192">
        <v>0</v>
      </c>
      <c r="Q3" s="192">
        <v>0</v>
      </c>
      <c r="R3" s="192">
        <f t="shared" si="2"/>
        <v>0</v>
      </c>
      <c r="S3" s="193">
        <f t="shared" si="3"/>
        <v>0</v>
      </c>
      <c r="T3" s="186" t="s">
        <v>282</v>
      </c>
      <c r="U3" s="186" t="s">
        <v>281</v>
      </c>
      <c r="V3" s="192">
        <f>VLOOKUP(A3,orig_GT_results_full_summary!$A$3:$AK$25,25, FALSE)</f>
        <v>0</v>
      </c>
      <c r="W3" s="192">
        <v>0</v>
      </c>
      <c r="X3" s="192">
        <v>0</v>
      </c>
      <c r="Y3" s="192">
        <f t="shared" si="4"/>
        <v>0</v>
      </c>
      <c r="Z3" s="193">
        <f t="shared" si="5"/>
        <v>0</v>
      </c>
      <c r="AA3" s="186" t="s">
        <v>282</v>
      </c>
      <c r="AB3" s="186" t="s">
        <v>281</v>
      </c>
      <c r="AC3" s="192">
        <f>VLOOKUP(A3,orig_GT_results_full_summary!$A$3:$AK$25,34, FALSE)</f>
        <v>0</v>
      </c>
      <c r="AD3" s="192">
        <v>0</v>
      </c>
      <c r="AE3" s="192">
        <v>0</v>
      </c>
      <c r="AF3" s="194">
        <f t="shared" si="6"/>
        <v>0</v>
      </c>
      <c r="AG3" s="53">
        <f t="shared" si="7"/>
        <v>0</v>
      </c>
    </row>
    <row r="4" spans="1:33" ht="16">
      <c r="A4" s="192">
        <v>50306988</v>
      </c>
      <c r="B4" s="192" t="str">
        <f>VLOOKUP(A4,orig_GT_results_full_summary!$A$3:$B$25,2, FALSE)</f>
        <v>D6</v>
      </c>
      <c r="C4" s="192">
        <v>242</v>
      </c>
      <c r="D4" s="186" t="s">
        <v>286</v>
      </c>
      <c r="E4" s="193">
        <v>2</v>
      </c>
      <c r="F4" s="186" t="s">
        <v>284</v>
      </c>
      <c r="G4" s="186" t="s">
        <v>287</v>
      </c>
      <c r="H4" s="186">
        <f>VLOOKUP(A4,orig_GT_results_full_summary!$A$3:$AK$25,8, FALSE)</f>
        <v>3</v>
      </c>
      <c r="I4" s="192">
        <v>1</v>
      </c>
      <c r="J4" s="192">
        <v>0.5</v>
      </c>
      <c r="K4" s="192">
        <f t="shared" si="0"/>
        <v>0.33333333333333331</v>
      </c>
      <c r="L4" s="193">
        <f t="shared" si="1"/>
        <v>0.47619047619047616</v>
      </c>
      <c r="M4" s="186" t="s">
        <v>282</v>
      </c>
      <c r="N4" s="186" t="s">
        <v>288</v>
      </c>
      <c r="O4" s="192">
        <f>VLOOKUP(A4,orig_GT_results_full_summary!$A$3:$AK$25,16, FALSE)</f>
        <v>0</v>
      </c>
      <c r="P4" s="192">
        <v>0</v>
      </c>
      <c r="Q4" s="192">
        <v>0</v>
      </c>
      <c r="R4" s="192">
        <f t="shared" si="2"/>
        <v>0</v>
      </c>
      <c r="S4" s="193">
        <f t="shared" si="3"/>
        <v>0</v>
      </c>
      <c r="T4" s="186" t="s">
        <v>282</v>
      </c>
      <c r="U4" s="186" t="s">
        <v>288</v>
      </c>
      <c r="V4" s="192">
        <f>VLOOKUP(A4,orig_GT_results_full_summary!$A$3:$AK$25,25, FALSE)</f>
        <v>0</v>
      </c>
      <c r="W4" s="192">
        <v>0</v>
      </c>
      <c r="X4" s="192">
        <v>0</v>
      </c>
      <c r="Y4" s="192">
        <f t="shared" si="4"/>
        <v>0</v>
      </c>
      <c r="Z4" s="193">
        <f t="shared" si="5"/>
        <v>0</v>
      </c>
      <c r="AA4" s="186" t="s">
        <v>282</v>
      </c>
      <c r="AB4" s="186" t="s">
        <v>288</v>
      </c>
      <c r="AC4" s="192">
        <f>VLOOKUP(A4,orig_GT_results_full_summary!$A$3:$AK$25,34, FALSE)</f>
        <v>0</v>
      </c>
      <c r="AD4" s="192">
        <v>0</v>
      </c>
      <c r="AE4" s="192">
        <v>0</v>
      </c>
      <c r="AF4" s="194">
        <f t="shared" si="6"/>
        <v>0</v>
      </c>
      <c r="AG4" s="53">
        <f t="shared" si="7"/>
        <v>0</v>
      </c>
    </row>
    <row r="5" spans="1:33" ht="16">
      <c r="A5" s="192">
        <v>50306988</v>
      </c>
      <c r="B5" s="192" t="str">
        <f>VLOOKUP(A5,orig_GT_results_full_summary!$A$3:$B$25,2, FALSE)</f>
        <v>D6</v>
      </c>
      <c r="C5" s="192">
        <v>254</v>
      </c>
      <c r="D5" s="186" t="s">
        <v>289</v>
      </c>
      <c r="E5" s="193">
        <v>2</v>
      </c>
      <c r="F5" s="186" t="s">
        <v>284</v>
      </c>
      <c r="G5" s="186" t="s">
        <v>290</v>
      </c>
      <c r="H5" s="186">
        <f>VLOOKUP(A5,orig_GT_results_full_summary!$A$3:$AK$25,8, FALSE)</f>
        <v>3</v>
      </c>
      <c r="I5" s="192">
        <v>1</v>
      </c>
      <c r="J5" s="192">
        <v>0.5</v>
      </c>
      <c r="K5" s="192">
        <f t="shared" si="0"/>
        <v>0.33333333333333331</v>
      </c>
      <c r="L5" s="193">
        <f t="shared" si="1"/>
        <v>0.47619047619047616</v>
      </c>
      <c r="M5" s="186" t="s">
        <v>282</v>
      </c>
      <c r="N5" s="186" t="s">
        <v>288</v>
      </c>
      <c r="O5" s="192">
        <f>VLOOKUP(A5,orig_GT_results_full_summary!$A$3:$AK$25,16, FALSE)</f>
        <v>0</v>
      </c>
      <c r="P5" s="192">
        <v>0</v>
      </c>
      <c r="Q5" s="192">
        <v>0</v>
      </c>
      <c r="R5" s="192">
        <f t="shared" si="2"/>
        <v>0</v>
      </c>
      <c r="S5" s="193">
        <f t="shared" si="3"/>
        <v>0</v>
      </c>
      <c r="T5" s="186" t="s">
        <v>282</v>
      </c>
      <c r="U5" s="186" t="s">
        <v>288</v>
      </c>
      <c r="V5" s="192">
        <f>VLOOKUP(A5,orig_GT_results_full_summary!$A$3:$AK$25,25, FALSE)</f>
        <v>0</v>
      </c>
      <c r="W5" s="192">
        <v>0</v>
      </c>
      <c r="X5" s="192">
        <v>0</v>
      </c>
      <c r="Y5" s="192">
        <f t="shared" si="4"/>
        <v>0</v>
      </c>
      <c r="Z5" s="193">
        <f t="shared" si="5"/>
        <v>0</v>
      </c>
      <c r="AA5" s="186" t="s">
        <v>282</v>
      </c>
      <c r="AB5" s="186" t="s">
        <v>288</v>
      </c>
      <c r="AC5" s="192">
        <f>VLOOKUP(A5,orig_GT_results_full_summary!$A$3:$AK$25,34, FALSE)</f>
        <v>0</v>
      </c>
      <c r="AD5" s="192">
        <v>0</v>
      </c>
      <c r="AE5" s="192">
        <v>0</v>
      </c>
      <c r="AF5" s="194">
        <f t="shared" si="6"/>
        <v>0</v>
      </c>
      <c r="AG5" s="53">
        <f t="shared" si="7"/>
        <v>0</v>
      </c>
    </row>
    <row r="6" spans="1:33" ht="16">
      <c r="A6" s="192">
        <v>50306988</v>
      </c>
      <c r="B6" s="192" t="str">
        <f>VLOOKUP(A6,orig_GT_results_full_summary!$A$3:$B$25,2, FALSE)</f>
        <v>D6</v>
      </c>
      <c r="C6" s="192">
        <v>259</v>
      </c>
      <c r="D6" s="186" t="s">
        <v>291</v>
      </c>
      <c r="E6" s="193">
        <v>2</v>
      </c>
      <c r="F6" s="186" t="s">
        <v>284</v>
      </c>
      <c r="G6" s="186" t="s">
        <v>287</v>
      </c>
      <c r="H6" s="186">
        <f>VLOOKUP(A6,orig_GT_results_full_summary!$A$3:$AK$25,8, FALSE)</f>
        <v>3</v>
      </c>
      <c r="I6" s="192">
        <v>1</v>
      </c>
      <c r="J6" s="192">
        <v>0.5</v>
      </c>
      <c r="K6" s="192">
        <f t="shared" si="0"/>
        <v>0.33333333333333331</v>
      </c>
      <c r="L6" s="193">
        <f t="shared" si="1"/>
        <v>0.47619047619047616</v>
      </c>
      <c r="M6" s="186" t="s">
        <v>282</v>
      </c>
      <c r="N6" s="186" t="s">
        <v>288</v>
      </c>
      <c r="O6" s="192">
        <f>VLOOKUP(A6,orig_GT_results_full_summary!$A$3:$AK$25,16, FALSE)</f>
        <v>0</v>
      </c>
      <c r="P6" s="192">
        <v>0</v>
      </c>
      <c r="Q6" s="192">
        <v>0</v>
      </c>
      <c r="R6" s="192">
        <f t="shared" si="2"/>
        <v>0</v>
      </c>
      <c r="S6" s="193">
        <f t="shared" si="3"/>
        <v>0</v>
      </c>
      <c r="T6" s="186" t="s">
        <v>282</v>
      </c>
      <c r="U6" s="186" t="s">
        <v>288</v>
      </c>
      <c r="V6" s="192">
        <f>VLOOKUP(A6,orig_GT_results_full_summary!$A$3:$AK$25,25, FALSE)</f>
        <v>0</v>
      </c>
      <c r="W6" s="192">
        <v>0</v>
      </c>
      <c r="X6" s="192">
        <v>0</v>
      </c>
      <c r="Y6" s="192">
        <f t="shared" si="4"/>
        <v>0</v>
      </c>
      <c r="Z6" s="193">
        <f t="shared" si="5"/>
        <v>0</v>
      </c>
      <c r="AA6" s="186" t="s">
        <v>282</v>
      </c>
      <c r="AB6" s="186" t="s">
        <v>288</v>
      </c>
      <c r="AC6" s="192">
        <f>VLOOKUP(A6,orig_GT_results_full_summary!$A$3:$AK$25,34, FALSE)</f>
        <v>0</v>
      </c>
      <c r="AD6" s="192">
        <v>0</v>
      </c>
      <c r="AE6" s="192">
        <v>0</v>
      </c>
      <c r="AF6" s="194">
        <f t="shared" si="6"/>
        <v>0</v>
      </c>
      <c r="AG6" s="53">
        <f t="shared" si="7"/>
        <v>0</v>
      </c>
    </row>
    <row r="7" spans="1:33" ht="16">
      <c r="A7" s="192">
        <v>50306988</v>
      </c>
      <c r="B7" s="192" t="str">
        <f>VLOOKUP(A7,orig_GT_results_full_summary!$A$3:$B$25,2, FALSE)</f>
        <v>D6</v>
      </c>
      <c r="C7" s="192">
        <v>268</v>
      </c>
      <c r="D7" s="186" t="s">
        <v>292</v>
      </c>
      <c r="E7" s="193">
        <v>2</v>
      </c>
      <c r="F7" s="186" t="s">
        <v>284</v>
      </c>
      <c r="G7" s="186" t="s">
        <v>287</v>
      </c>
      <c r="H7" s="186">
        <f>VLOOKUP(A7,orig_GT_results_full_summary!$A$3:$AK$25,8, FALSE)</f>
        <v>3</v>
      </c>
      <c r="I7" s="192">
        <v>1</v>
      </c>
      <c r="J7" s="192">
        <v>0.5</v>
      </c>
      <c r="K7" s="192">
        <f t="shared" si="0"/>
        <v>0.33333333333333331</v>
      </c>
      <c r="L7" s="193">
        <f t="shared" si="1"/>
        <v>0.47619047619047616</v>
      </c>
      <c r="M7" s="186" t="s">
        <v>282</v>
      </c>
      <c r="N7" s="186" t="s">
        <v>288</v>
      </c>
      <c r="O7" s="192">
        <f>VLOOKUP(A7,orig_GT_results_full_summary!$A$3:$AK$25,16, FALSE)</f>
        <v>0</v>
      </c>
      <c r="P7" s="192">
        <v>0</v>
      </c>
      <c r="Q7" s="192">
        <v>0</v>
      </c>
      <c r="R7" s="192">
        <f t="shared" si="2"/>
        <v>0</v>
      </c>
      <c r="S7" s="193">
        <f t="shared" si="3"/>
        <v>0</v>
      </c>
      <c r="T7" s="186" t="s">
        <v>282</v>
      </c>
      <c r="U7" s="186" t="s">
        <v>288</v>
      </c>
      <c r="V7" s="192">
        <f>VLOOKUP(A7,orig_GT_results_full_summary!$A$3:$AK$25,25, FALSE)</f>
        <v>0</v>
      </c>
      <c r="W7" s="192">
        <v>0</v>
      </c>
      <c r="X7" s="192">
        <v>0</v>
      </c>
      <c r="Y7" s="192">
        <f t="shared" si="4"/>
        <v>0</v>
      </c>
      <c r="Z7" s="193">
        <f t="shared" si="5"/>
        <v>0</v>
      </c>
      <c r="AA7" s="186" t="s">
        <v>282</v>
      </c>
      <c r="AB7" s="186" t="s">
        <v>288</v>
      </c>
      <c r="AC7" s="192">
        <f>VLOOKUP(A7,orig_GT_results_full_summary!$A$3:$AK$25,34, FALSE)</f>
        <v>0</v>
      </c>
      <c r="AD7" s="192">
        <v>0</v>
      </c>
      <c r="AE7" s="192">
        <v>0</v>
      </c>
      <c r="AF7" s="194">
        <f t="shared" si="6"/>
        <v>0</v>
      </c>
      <c r="AG7" s="53">
        <f t="shared" si="7"/>
        <v>0</v>
      </c>
    </row>
    <row r="8" spans="1:33" ht="16">
      <c r="A8" s="192">
        <v>50306988</v>
      </c>
      <c r="B8" s="192" t="str">
        <f>VLOOKUP(A8,orig_GT_results_full_summary!$A$3:$B$25,2, FALSE)</f>
        <v>D6</v>
      </c>
      <c r="C8" s="192">
        <v>277</v>
      </c>
      <c r="D8" s="186" t="s">
        <v>293</v>
      </c>
      <c r="E8" s="193">
        <v>2</v>
      </c>
      <c r="F8" s="186" t="s">
        <v>284</v>
      </c>
      <c r="G8" s="186" t="s">
        <v>294</v>
      </c>
      <c r="H8" s="186">
        <f>VLOOKUP(A8,orig_GT_results_full_summary!$A$3:$AK$25,8, FALSE)</f>
        <v>3</v>
      </c>
      <c r="I8" s="192">
        <v>2</v>
      </c>
      <c r="J8" s="192">
        <v>1</v>
      </c>
      <c r="K8" s="192">
        <f t="shared" si="0"/>
        <v>0.66666666666666663</v>
      </c>
      <c r="L8" s="193">
        <f t="shared" si="1"/>
        <v>0.95238095238095233</v>
      </c>
      <c r="M8" s="186" t="s">
        <v>282</v>
      </c>
      <c r="N8" s="186" t="s">
        <v>288</v>
      </c>
      <c r="O8" s="192">
        <f>VLOOKUP(A8,orig_GT_results_full_summary!$A$3:$AK$25,16, FALSE)</f>
        <v>0</v>
      </c>
      <c r="P8" s="192">
        <v>0</v>
      </c>
      <c r="Q8" s="192">
        <v>0</v>
      </c>
      <c r="R8" s="192">
        <f t="shared" si="2"/>
        <v>0</v>
      </c>
      <c r="S8" s="193">
        <f t="shared" si="3"/>
        <v>0</v>
      </c>
      <c r="T8" s="186" t="s">
        <v>282</v>
      </c>
      <c r="U8" s="186" t="s">
        <v>288</v>
      </c>
      <c r="V8" s="192">
        <f>VLOOKUP(A8,orig_GT_results_full_summary!$A$3:$AK$25,25, FALSE)</f>
        <v>0</v>
      </c>
      <c r="W8" s="192">
        <v>0</v>
      </c>
      <c r="X8" s="192">
        <v>0</v>
      </c>
      <c r="Y8" s="192">
        <f t="shared" si="4"/>
        <v>0</v>
      </c>
      <c r="Z8" s="193">
        <f t="shared" si="5"/>
        <v>0</v>
      </c>
      <c r="AA8" s="186" t="s">
        <v>282</v>
      </c>
      <c r="AB8" s="186" t="s">
        <v>288</v>
      </c>
      <c r="AC8" s="192">
        <f>VLOOKUP(A8,orig_GT_results_full_summary!$A$3:$AK$25,34, FALSE)</f>
        <v>0</v>
      </c>
      <c r="AD8" s="192">
        <v>0</v>
      </c>
      <c r="AE8" s="192">
        <v>0</v>
      </c>
      <c r="AF8" s="194">
        <f t="shared" si="6"/>
        <v>0</v>
      </c>
      <c r="AG8" s="53">
        <f t="shared" si="7"/>
        <v>0</v>
      </c>
    </row>
    <row r="9" spans="1:33" ht="16">
      <c r="A9" s="192">
        <v>50306988</v>
      </c>
      <c r="B9" s="192" t="str">
        <f>VLOOKUP(A9,orig_GT_results_full_summary!$A$3:$B$25,2, FALSE)</f>
        <v>D6</v>
      </c>
      <c r="C9" s="192">
        <v>580</v>
      </c>
      <c r="D9" s="186" t="s">
        <v>295</v>
      </c>
      <c r="E9" s="193">
        <v>3</v>
      </c>
      <c r="F9" s="186" t="s">
        <v>284</v>
      </c>
      <c r="G9" s="186" t="s">
        <v>296</v>
      </c>
      <c r="H9" s="186">
        <f>VLOOKUP(A9,orig_GT_results_full_summary!$A$3:$AK$25,8, FALSE)</f>
        <v>3</v>
      </c>
      <c r="I9" s="192">
        <v>2</v>
      </c>
      <c r="J9" s="192">
        <v>0.67</v>
      </c>
      <c r="K9" s="192">
        <f t="shared" si="0"/>
        <v>0.66666666666666663</v>
      </c>
      <c r="L9" s="193">
        <f t="shared" si="1"/>
        <v>0.6696651674162919</v>
      </c>
      <c r="M9" s="186" t="s">
        <v>282</v>
      </c>
      <c r="N9" s="186" t="s">
        <v>297</v>
      </c>
      <c r="O9" s="192">
        <f>VLOOKUP(A9,orig_GT_results_full_summary!$A$3:$AK$25,16, FALSE)</f>
        <v>0</v>
      </c>
      <c r="P9" s="192">
        <v>0</v>
      </c>
      <c r="Q9" s="192">
        <v>0</v>
      </c>
      <c r="R9" s="192">
        <f t="shared" si="2"/>
        <v>0</v>
      </c>
      <c r="S9" s="193">
        <f t="shared" si="3"/>
        <v>0</v>
      </c>
      <c r="T9" s="186" t="s">
        <v>282</v>
      </c>
      <c r="U9" s="186" t="s">
        <v>297</v>
      </c>
      <c r="V9" s="192">
        <f>VLOOKUP(A9,orig_GT_results_full_summary!$A$3:$AK$25,25, FALSE)</f>
        <v>0</v>
      </c>
      <c r="W9" s="192">
        <v>0</v>
      </c>
      <c r="X9" s="192">
        <v>0</v>
      </c>
      <c r="Y9" s="192">
        <f t="shared" si="4"/>
        <v>0</v>
      </c>
      <c r="Z9" s="193">
        <f t="shared" si="5"/>
        <v>0</v>
      </c>
      <c r="AA9" s="186" t="s">
        <v>282</v>
      </c>
      <c r="AB9" s="186" t="s">
        <v>297</v>
      </c>
      <c r="AC9" s="192">
        <f>VLOOKUP(A9,orig_GT_results_full_summary!$A$3:$AK$25,34, FALSE)</f>
        <v>0</v>
      </c>
      <c r="AD9" s="192">
        <v>0</v>
      </c>
      <c r="AE9" s="192">
        <v>0</v>
      </c>
      <c r="AF9" s="194">
        <f t="shared" si="6"/>
        <v>0</v>
      </c>
      <c r="AG9" s="53">
        <f t="shared" si="7"/>
        <v>0</v>
      </c>
    </row>
    <row r="10" spans="1:33" ht="16">
      <c r="A10" s="192">
        <v>48385830</v>
      </c>
      <c r="B10" s="192" t="str">
        <f>VLOOKUP(A10,orig_GT_results_full_summary!$A$3:$B$25,2, FALSE)</f>
        <v>D4</v>
      </c>
      <c r="C10" s="192">
        <v>102</v>
      </c>
      <c r="D10" s="186" t="s">
        <v>298</v>
      </c>
      <c r="E10" s="193">
        <v>1</v>
      </c>
      <c r="F10" s="186" t="s">
        <v>18</v>
      </c>
      <c r="G10" s="186" t="s">
        <v>281</v>
      </c>
      <c r="H10" s="186">
        <f>VLOOKUP(A10,orig_GT_results_full_summary!$A$3:$AK$25,8, FALSE)</f>
        <v>1</v>
      </c>
      <c r="I10" s="192">
        <v>0</v>
      </c>
      <c r="J10" s="192">
        <v>0</v>
      </c>
      <c r="K10" s="192">
        <f t="shared" si="0"/>
        <v>0</v>
      </c>
      <c r="L10" s="193">
        <f t="shared" si="1"/>
        <v>0</v>
      </c>
      <c r="M10" s="186" t="s">
        <v>299</v>
      </c>
      <c r="N10" s="186" t="s">
        <v>281</v>
      </c>
      <c r="O10" s="192">
        <f>VLOOKUP(A10,orig_GT_results_full_summary!$A$3:$AK$25,16, FALSE)</f>
        <v>1</v>
      </c>
      <c r="P10" s="192">
        <v>0</v>
      </c>
      <c r="Q10" s="192">
        <v>0</v>
      </c>
      <c r="R10" s="192">
        <f t="shared" si="2"/>
        <v>0</v>
      </c>
      <c r="S10" s="193">
        <f t="shared" si="3"/>
        <v>0</v>
      </c>
      <c r="T10" s="186" t="s">
        <v>300</v>
      </c>
      <c r="U10" s="186" t="s">
        <v>285</v>
      </c>
      <c r="V10" s="192">
        <f>VLOOKUP(A10,orig_GT_results_full_summary!$A$3:$AK$25,25, FALSE)</f>
        <v>2</v>
      </c>
      <c r="W10" s="192">
        <v>1</v>
      </c>
      <c r="X10" s="192">
        <v>1</v>
      </c>
      <c r="Y10" s="192">
        <f t="shared" si="4"/>
        <v>0.5</v>
      </c>
      <c r="Z10" s="193">
        <f t="shared" si="5"/>
        <v>0.90909090909090906</v>
      </c>
      <c r="AA10" s="186" t="s">
        <v>301</v>
      </c>
      <c r="AB10" s="186" t="s">
        <v>285</v>
      </c>
      <c r="AC10" s="192">
        <f>VLOOKUP(A10,orig_GT_results_full_summary!$A$3:$AK$25,34, FALSE)</f>
        <v>2</v>
      </c>
      <c r="AD10" s="192">
        <v>1</v>
      </c>
      <c r="AE10" s="192">
        <v>1</v>
      </c>
      <c r="AF10" s="194">
        <f t="shared" si="6"/>
        <v>0.5</v>
      </c>
      <c r="AG10" s="53">
        <f t="shared" si="7"/>
        <v>0.90909090909090906</v>
      </c>
    </row>
    <row r="11" spans="1:33" ht="16">
      <c r="A11" s="192">
        <v>48385830</v>
      </c>
      <c r="B11" s="192" t="str">
        <f>VLOOKUP(A11,orig_GT_results_full_summary!$A$3:$B$25,2, FALSE)</f>
        <v>D4</v>
      </c>
      <c r="C11" s="192">
        <v>151</v>
      </c>
      <c r="D11" s="186" t="s">
        <v>302</v>
      </c>
      <c r="E11" s="193">
        <v>3</v>
      </c>
      <c r="F11" s="186" t="s">
        <v>18</v>
      </c>
      <c r="G11" s="186" t="s">
        <v>297</v>
      </c>
      <c r="H11" s="186">
        <f>VLOOKUP(A11,orig_GT_results_full_summary!$A$3:$AK$25,8, FALSE)</f>
        <v>1</v>
      </c>
      <c r="I11" s="192">
        <v>0</v>
      </c>
      <c r="J11" s="192">
        <v>0</v>
      </c>
      <c r="K11" s="192">
        <f t="shared" si="0"/>
        <v>0</v>
      </c>
      <c r="L11" s="193">
        <f t="shared" si="1"/>
        <v>0</v>
      </c>
      <c r="M11" s="186" t="s">
        <v>299</v>
      </c>
      <c r="N11" s="186" t="s">
        <v>303</v>
      </c>
      <c r="O11" s="192">
        <f>VLOOKUP(A11,orig_GT_results_full_summary!$A$3:$AK$25,16, FALSE)</f>
        <v>1</v>
      </c>
      <c r="P11" s="192">
        <v>1</v>
      </c>
      <c r="Q11" s="192">
        <v>0.33</v>
      </c>
      <c r="R11" s="192">
        <f t="shared" si="2"/>
        <v>1</v>
      </c>
      <c r="S11" s="193">
        <f t="shared" si="3"/>
        <v>0.3536977491961415</v>
      </c>
      <c r="T11" s="186" t="s">
        <v>300</v>
      </c>
      <c r="U11" s="186" t="s">
        <v>304</v>
      </c>
      <c r="V11" s="192">
        <f>VLOOKUP(A11,orig_GT_results_full_summary!$A$3:$AK$25,25, FALSE)</f>
        <v>2</v>
      </c>
      <c r="W11" s="192">
        <v>1</v>
      </c>
      <c r="X11" s="192">
        <v>0.33</v>
      </c>
      <c r="Y11" s="192">
        <f t="shared" si="4"/>
        <v>0.5</v>
      </c>
      <c r="Z11" s="193">
        <f t="shared" si="5"/>
        <v>0.34161490683229817</v>
      </c>
      <c r="AA11" s="186" t="s">
        <v>301</v>
      </c>
      <c r="AB11" s="186" t="s">
        <v>305</v>
      </c>
      <c r="AC11" s="192">
        <f>VLOOKUP(A11,orig_GT_results_full_summary!$A$3:$AK$25,34, FALSE)</f>
        <v>2</v>
      </c>
      <c r="AD11" s="192">
        <v>2</v>
      </c>
      <c r="AE11" s="192">
        <v>0.67</v>
      </c>
      <c r="AF11" s="194">
        <f t="shared" si="6"/>
        <v>1</v>
      </c>
      <c r="AG11" s="53">
        <f t="shared" si="7"/>
        <v>0.69286452947259569</v>
      </c>
    </row>
    <row r="12" spans="1:33" ht="16">
      <c r="A12" s="192">
        <v>48385830</v>
      </c>
      <c r="B12" s="192" t="str">
        <f>VLOOKUP(A12,orig_GT_results_full_summary!$A$3:$B$25,2, FALSE)</f>
        <v>D4</v>
      </c>
      <c r="C12" s="192">
        <v>253</v>
      </c>
      <c r="D12" s="186" t="s">
        <v>306</v>
      </c>
      <c r="E12" s="193">
        <v>3</v>
      </c>
      <c r="F12" s="186" t="s">
        <v>18</v>
      </c>
      <c r="G12" s="186" t="s">
        <v>297</v>
      </c>
      <c r="H12" s="186">
        <f>VLOOKUP(A12,orig_GT_results_full_summary!$A$3:$AK$25,8, FALSE)</f>
        <v>1</v>
      </c>
      <c r="I12" s="192">
        <v>0</v>
      </c>
      <c r="J12" s="192">
        <v>0</v>
      </c>
      <c r="K12" s="192">
        <f t="shared" si="0"/>
        <v>0</v>
      </c>
      <c r="L12" s="193">
        <f t="shared" si="1"/>
        <v>0</v>
      </c>
      <c r="M12" s="186" t="s">
        <v>299</v>
      </c>
      <c r="N12" s="186" t="s">
        <v>303</v>
      </c>
      <c r="O12" s="192">
        <f>VLOOKUP(A12,orig_GT_results_full_summary!$A$3:$AK$25,16, FALSE)</f>
        <v>1</v>
      </c>
      <c r="P12" s="192">
        <v>1</v>
      </c>
      <c r="Q12" s="192">
        <v>0.33</v>
      </c>
      <c r="R12" s="192">
        <f t="shared" si="2"/>
        <v>1</v>
      </c>
      <c r="S12" s="193">
        <f t="shared" si="3"/>
        <v>0.3536977491961415</v>
      </c>
      <c r="T12" s="186" t="s">
        <v>300</v>
      </c>
      <c r="U12" s="186" t="s">
        <v>304</v>
      </c>
      <c r="V12" s="192">
        <f>VLOOKUP(A12,orig_GT_results_full_summary!$A$3:$AK$25,25, FALSE)</f>
        <v>2</v>
      </c>
      <c r="W12" s="192">
        <v>1</v>
      </c>
      <c r="X12" s="192">
        <v>0.33</v>
      </c>
      <c r="Y12" s="192">
        <f t="shared" si="4"/>
        <v>0.5</v>
      </c>
      <c r="Z12" s="193">
        <f t="shared" si="5"/>
        <v>0.34161490683229817</v>
      </c>
      <c r="AA12" s="186" t="s">
        <v>301</v>
      </c>
      <c r="AB12" s="186" t="s">
        <v>305</v>
      </c>
      <c r="AC12" s="192">
        <f>VLOOKUP(A12,orig_GT_results_full_summary!$A$3:$AK$25,34, FALSE)</f>
        <v>2</v>
      </c>
      <c r="AD12" s="192">
        <v>2</v>
      </c>
      <c r="AE12" s="192">
        <v>0.67</v>
      </c>
      <c r="AF12" s="194">
        <f t="shared" si="6"/>
        <v>1</v>
      </c>
      <c r="AG12" s="53">
        <f t="shared" si="7"/>
        <v>0.69286452947259569</v>
      </c>
    </row>
    <row r="13" spans="1:33" ht="16">
      <c r="A13" s="192">
        <v>48385830</v>
      </c>
      <c r="B13" s="192" t="str">
        <f>VLOOKUP(A13,orig_GT_results_full_summary!$A$3:$B$25,2, FALSE)</f>
        <v>D4</v>
      </c>
      <c r="C13" s="192">
        <v>251</v>
      </c>
      <c r="D13" s="186" t="s">
        <v>306</v>
      </c>
      <c r="E13" s="193">
        <v>3</v>
      </c>
      <c r="F13" s="186" t="s">
        <v>18</v>
      </c>
      <c r="G13" s="186" t="s">
        <v>297</v>
      </c>
      <c r="H13" s="186">
        <f>VLOOKUP(A13,orig_GT_results_full_summary!$A$3:$AK$25,8, FALSE)</f>
        <v>1</v>
      </c>
      <c r="I13" s="192">
        <v>0</v>
      </c>
      <c r="J13" s="192">
        <v>0</v>
      </c>
      <c r="K13" s="192">
        <f t="shared" si="0"/>
        <v>0</v>
      </c>
      <c r="L13" s="193">
        <f t="shared" si="1"/>
        <v>0</v>
      </c>
      <c r="M13" s="186" t="s">
        <v>299</v>
      </c>
      <c r="N13" s="186" t="s">
        <v>303</v>
      </c>
      <c r="O13" s="192">
        <f>VLOOKUP(A13,orig_GT_results_full_summary!$A$3:$AK$25,16, FALSE)</f>
        <v>1</v>
      </c>
      <c r="P13" s="192">
        <v>1</v>
      </c>
      <c r="Q13" s="192">
        <v>0.33</v>
      </c>
      <c r="R13" s="192">
        <f t="shared" si="2"/>
        <v>1</v>
      </c>
      <c r="S13" s="193">
        <f t="shared" si="3"/>
        <v>0.3536977491961415</v>
      </c>
      <c r="T13" s="186" t="s">
        <v>300</v>
      </c>
      <c r="U13" s="186" t="s">
        <v>304</v>
      </c>
      <c r="V13" s="192">
        <f>VLOOKUP(A13,orig_GT_results_full_summary!$A$3:$AK$25,25, FALSE)</f>
        <v>2</v>
      </c>
      <c r="W13" s="192">
        <v>1</v>
      </c>
      <c r="X13" s="192">
        <v>0.33</v>
      </c>
      <c r="Y13" s="192">
        <f t="shared" si="4"/>
        <v>0.5</v>
      </c>
      <c r="Z13" s="193">
        <f t="shared" si="5"/>
        <v>0.34161490683229817</v>
      </c>
      <c r="AA13" s="186" t="s">
        <v>301</v>
      </c>
      <c r="AB13" s="186" t="s">
        <v>305</v>
      </c>
      <c r="AC13" s="192">
        <f>VLOOKUP(A13,orig_GT_results_full_summary!$A$3:$AK$25,34, FALSE)</f>
        <v>2</v>
      </c>
      <c r="AD13" s="192">
        <v>2</v>
      </c>
      <c r="AE13" s="192">
        <v>0.67</v>
      </c>
      <c r="AF13" s="194">
        <f t="shared" si="6"/>
        <v>1</v>
      </c>
      <c r="AG13" s="53">
        <f t="shared" si="7"/>
        <v>0.69286452947259569</v>
      </c>
    </row>
    <row r="14" spans="1:33" ht="16">
      <c r="A14" s="192">
        <v>48385830</v>
      </c>
      <c r="B14" s="192" t="str">
        <f>VLOOKUP(A14,orig_GT_results_full_summary!$A$3:$B$25,2, FALSE)</f>
        <v>D4</v>
      </c>
      <c r="C14" s="192">
        <v>252</v>
      </c>
      <c r="D14" s="186" t="s">
        <v>306</v>
      </c>
      <c r="E14" s="193">
        <v>3</v>
      </c>
      <c r="F14" s="186" t="s">
        <v>18</v>
      </c>
      <c r="G14" s="186" t="s">
        <v>297</v>
      </c>
      <c r="H14" s="186">
        <f>VLOOKUP(A14,orig_GT_results_full_summary!$A$3:$AK$25,8, FALSE)</f>
        <v>1</v>
      </c>
      <c r="I14" s="192">
        <v>0</v>
      </c>
      <c r="J14" s="192">
        <v>0</v>
      </c>
      <c r="K14" s="192">
        <f t="shared" si="0"/>
        <v>0</v>
      </c>
      <c r="L14" s="193">
        <f t="shared" si="1"/>
        <v>0</v>
      </c>
      <c r="M14" s="186" t="s">
        <v>299</v>
      </c>
      <c r="N14" s="186" t="s">
        <v>303</v>
      </c>
      <c r="O14" s="192">
        <f>VLOOKUP(A14,orig_GT_results_full_summary!$A$3:$AK$25,16, FALSE)</f>
        <v>1</v>
      </c>
      <c r="P14" s="192">
        <v>1</v>
      </c>
      <c r="Q14" s="192">
        <v>0.33</v>
      </c>
      <c r="R14" s="192">
        <f t="shared" si="2"/>
        <v>1</v>
      </c>
      <c r="S14" s="193">
        <f t="shared" si="3"/>
        <v>0.3536977491961415</v>
      </c>
      <c r="T14" s="186" t="s">
        <v>300</v>
      </c>
      <c r="U14" s="186" t="s">
        <v>304</v>
      </c>
      <c r="V14" s="192">
        <f>VLOOKUP(A14,orig_GT_results_full_summary!$A$3:$AK$25,25, FALSE)</f>
        <v>2</v>
      </c>
      <c r="W14" s="192">
        <v>1</v>
      </c>
      <c r="X14" s="192">
        <v>0.33</v>
      </c>
      <c r="Y14" s="192">
        <f t="shared" si="4"/>
        <v>0.5</v>
      </c>
      <c r="Z14" s="193">
        <f t="shared" si="5"/>
        <v>0.34161490683229817</v>
      </c>
      <c r="AA14" s="186" t="s">
        <v>301</v>
      </c>
      <c r="AB14" s="186" t="s">
        <v>305</v>
      </c>
      <c r="AC14" s="192">
        <f>VLOOKUP(A14,orig_GT_results_full_summary!$A$3:$AK$25,34, FALSE)</f>
        <v>2</v>
      </c>
      <c r="AD14" s="192">
        <v>2</v>
      </c>
      <c r="AE14" s="192">
        <v>0.67</v>
      </c>
      <c r="AF14" s="194">
        <f t="shared" si="6"/>
        <v>1</v>
      </c>
      <c r="AG14" s="53">
        <f t="shared" si="7"/>
        <v>0.69286452947259569</v>
      </c>
    </row>
    <row r="15" spans="1:33" ht="16">
      <c r="A15" s="192">
        <v>48385830</v>
      </c>
      <c r="B15" s="192" t="str">
        <f>VLOOKUP(A15,orig_GT_results_full_summary!$A$3:$B$25,2, FALSE)</f>
        <v>D4</v>
      </c>
      <c r="C15" s="192">
        <v>274</v>
      </c>
      <c r="D15" s="186" t="s">
        <v>302</v>
      </c>
      <c r="E15" s="193">
        <v>3</v>
      </c>
      <c r="F15" s="186" t="s">
        <v>18</v>
      </c>
      <c r="G15" s="186" t="s">
        <v>297</v>
      </c>
      <c r="H15" s="186">
        <f>VLOOKUP(A15,orig_GT_results_full_summary!$A$3:$AK$25,8, FALSE)</f>
        <v>1</v>
      </c>
      <c r="I15" s="192">
        <v>0</v>
      </c>
      <c r="J15" s="192">
        <v>0</v>
      </c>
      <c r="K15" s="192">
        <f t="shared" si="0"/>
        <v>0</v>
      </c>
      <c r="L15" s="193">
        <f t="shared" si="1"/>
        <v>0</v>
      </c>
      <c r="M15" s="186" t="s">
        <v>299</v>
      </c>
      <c r="N15" s="186" t="s">
        <v>303</v>
      </c>
      <c r="O15" s="192">
        <f>VLOOKUP(A15,orig_GT_results_full_summary!$A$3:$AK$25,16, FALSE)</f>
        <v>1</v>
      </c>
      <c r="P15" s="192">
        <v>1</v>
      </c>
      <c r="Q15" s="192">
        <v>0.33</v>
      </c>
      <c r="R15" s="192">
        <f t="shared" si="2"/>
        <v>1</v>
      </c>
      <c r="S15" s="193">
        <f t="shared" si="3"/>
        <v>0.3536977491961415</v>
      </c>
      <c r="T15" s="186" t="s">
        <v>300</v>
      </c>
      <c r="U15" s="186" t="s">
        <v>304</v>
      </c>
      <c r="V15" s="192">
        <f>VLOOKUP(A15,orig_GT_results_full_summary!$A$3:$AK$25,25, FALSE)</f>
        <v>2</v>
      </c>
      <c r="W15" s="192">
        <v>1</v>
      </c>
      <c r="X15" s="192">
        <v>0.33</v>
      </c>
      <c r="Y15" s="192">
        <f t="shared" si="4"/>
        <v>0.5</v>
      </c>
      <c r="Z15" s="193">
        <f t="shared" si="5"/>
        <v>0.34161490683229817</v>
      </c>
      <c r="AA15" s="186" t="s">
        <v>301</v>
      </c>
      <c r="AB15" s="186" t="s">
        <v>305</v>
      </c>
      <c r="AC15" s="192">
        <f>VLOOKUP(A15,orig_GT_results_full_summary!$A$3:$AK$25,34, FALSE)</f>
        <v>2</v>
      </c>
      <c r="AD15" s="192">
        <v>2</v>
      </c>
      <c r="AE15" s="192">
        <v>0.67</v>
      </c>
      <c r="AF15" s="194">
        <f t="shared" si="6"/>
        <v>1</v>
      </c>
      <c r="AG15" s="53">
        <f t="shared" si="7"/>
        <v>0.69286452947259569</v>
      </c>
    </row>
    <row r="16" spans="1:33" ht="16">
      <c r="A16" s="192">
        <v>48385830</v>
      </c>
      <c r="B16" s="192" t="str">
        <f>VLOOKUP(A16,orig_GT_results_full_summary!$A$3:$B$25,2, FALSE)</f>
        <v>D4</v>
      </c>
      <c r="C16" s="192">
        <v>276</v>
      </c>
      <c r="D16" s="186" t="s">
        <v>302</v>
      </c>
      <c r="E16" s="193">
        <v>3</v>
      </c>
      <c r="F16" s="186" t="s">
        <v>18</v>
      </c>
      <c r="G16" s="186" t="s">
        <v>297</v>
      </c>
      <c r="H16" s="186">
        <f>VLOOKUP(A16,orig_GT_results_full_summary!$A$3:$AK$25,8, FALSE)</f>
        <v>1</v>
      </c>
      <c r="I16" s="192">
        <v>0</v>
      </c>
      <c r="J16" s="192">
        <v>0</v>
      </c>
      <c r="K16" s="192">
        <f t="shared" si="0"/>
        <v>0</v>
      </c>
      <c r="L16" s="193">
        <f t="shared" si="1"/>
        <v>0</v>
      </c>
      <c r="M16" s="186" t="s">
        <v>299</v>
      </c>
      <c r="N16" s="186" t="s">
        <v>303</v>
      </c>
      <c r="O16" s="192">
        <f>VLOOKUP(A16,orig_GT_results_full_summary!$A$3:$AK$25,16, FALSE)</f>
        <v>1</v>
      </c>
      <c r="P16" s="192">
        <v>1</v>
      </c>
      <c r="Q16" s="192">
        <v>0.33</v>
      </c>
      <c r="R16" s="192">
        <f t="shared" si="2"/>
        <v>1</v>
      </c>
      <c r="S16" s="193">
        <f t="shared" si="3"/>
        <v>0.3536977491961415</v>
      </c>
      <c r="T16" s="186" t="s">
        <v>300</v>
      </c>
      <c r="U16" s="186" t="s">
        <v>304</v>
      </c>
      <c r="V16" s="192">
        <f>VLOOKUP(A16,orig_GT_results_full_summary!$A$3:$AK$25,25, FALSE)</f>
        <v>2</v>
      </c>
      <c r="W16" s="192">
        <v>1</v>
      </c>
      <c r="X16" s="192">
        <v>0.33</v>
      </c>
      <c r="Y16" s="192">
        <f t="shared" si="4"/>
        <v>0.5</v>
      </c>
      <c r="Z16" s="193">
        <f t="shared" si="5"/>
        <v>0.34161490683229817</v>
      </c>
      <c r="AA16" s="186" t="s">
        <v>301</v>
      </c>
      <c r="AB16" s="186" t="s">
        <v>305</v>
      </c>
      <c r="AC16" s="192">
        <f>VLOOKUP(A16,orig_GT_results_full_summary!$A$3:$AK$25,34, FALSE)</f>
        <v>2</v>
      </c>
      <c r="AD16" s="192">
        <v>2</v>
      </c>
      <c r="AE16" s="192">
        <v>0.67</v>
      </c>
      <c r="AF16" s="194">
        <f t="shared" si="6"/>
        <v>1</v>
      </c>
      <c r="AG16" s="53">
        <f t="shared" si="7"/>
        <v>0.69286452947259569</v>
      </c>
    </row>
    <row r="17" spans="1:33" ht="16">
      <c r="A17" s="192">
        <v>48385830</v>
      </c>
      <c r="B17" s="192" t="str">
        <f>VLOOKUP(A17,orig_GT_results_full_summary!$A$3:$B$25,2, FALSE)</f>
        <v>D4</v>
      </c>
      <c r="C17" s="192">
        <v>430</v>
      </c>
      <c r="D17" s="186" t="s">
        <v>307</v>
      </c>
      <c r="E17" s="193">
        <v>2</v>
      </c>
      <c r="F17" s="186" t="s">
        <v>18</v>
      </c>
      <c r="G17" s="186" t="s">
        <v>288</v>
      </c>
      <c r="H17" s="186">
        <f>VLOOKUP(A17,orig_GT_results_full_summary!$A$3:$AK$25,8, FALSE)</f>
        <v>1</v>
      </c>
      <c r="I17" s="192">
        <v>0</v>
      </c>
      <c r="J17" s="192">
        <v>0</v>
      </c>
      <c r="K17" s="192">
        <f t="shared" si="0"/>
        <v>0</v>
      </c>
      <c r="L17" s="193">
        <f t="shared" si="1"/>
        <v>0</v>
      </c>
      <c r="M17" s="186" t="s">
        <v>299</v>
      </c>
      <c r="N17" s="186" t="s">
        <v>288</v>
      </c>
      <c r="O17" s="192">
        <f>VLOOKUP(A17,orig_GT_results_full_summary!$A$3:$AK$25,16, FALSE)</f>
        <v>1</v>
      </c>
      <c r="P17" s="192">
        <v>0</v>
      </c>
      <c r="Q17" s="192">
        <v>0</v>
      </c>
      <c r="R17" s="192">
        <f t="shared" si="2"/>
        <v>0</v>
      </c>
      <c r="S17" s="193">
        <f t="shared" si="3"/>
        <v>0</v>
      </c>
      <c r="T17" s="186" t="s">
        <v>300</v>
      </c>
      <c r="U17" s="186" t="s">
        <v>290</v>
      </c>
      <c r="V17" s="192">
        <f>VLOOKUP(A17,orig_GT_results_full_summary!$A$3:$AK$25,25, FALSE)</f>
        <v>2</v>
      </c>
      <c r="W17" s="192">
        <v>1</v>
      </c>
      <c r="X17" s="192">
        <v>0.5</v>
      </c>
      <c r="Y17" s="192">
        <f t="shared" si="4"/>
        <v>0.5</v>
      </c>
      <c r="Z17" s="193">
        <f t="shared" si="5"/>
        <v>0.5</v>
      </c>
      <c r="AA17" s="186" t="s">
        <v>301</v>
      </c>
      <c r="AB17" s="186" t="s">
        <v>290</v>
      </c>
      <c r="AC17" s="192">
        <f>VLOOKUP(A17,orig_GT_results_full_summary!$A$3:$AK$25,34, FALSE)</f>
        <v>2</v>
      </c>
      <c r="AD17" s="192">
        <v>1</v>
      </c>
      <c r="AE17" s="192">
        <v>0.5</v>
      </c>
      <c r="AF17" s="194">
        <f t="shared" si="6"/>
        <v>0.5</v>
      </c>
      <c r="AG17" s="53">
        <f t="shared" si="7"/>
        <v>0.5</v>
      </c>
    </row>
    <row r="18" spans="1:33" ht="16">
      <c r="A18" s="192">
        <v>48385830</v>
      </c>
      <c r="B18" s="192" t="str">
        <f>VLOOKUP(A18,orig_GT_results_full_summary!$A$3:$B$25,2, FALSE)</f>
        <v>D4</v>
      </c>
      <c r="C18" s="192">
        <v>432</v>
      </c>
      <c r="D18" s="186" t="s">
        <v>307</v>
      </c>
      <c r="E18" s="193">
        <v>2</v>
      </c>
      <c r="F18" s="186" t="s">
        <v>18</v>
      </c>
      <c r="G18" s="186" t="s">
        <v>288</v>
      </c>
      <c r="H18" s="186">
        <f>VLOOKUP(A18,orig_GT_results_full_summary!$A$3:$AK$25,8, FALSE)</f>
        <v>1</v>
      </c>
      <c r="I18" s="192">
        <v>0</v>
      </c>
      <c r="J18" s="192">
        <v>0</v>
      </c>
      <c r="K18" s="192">
        <f t="shared" si="0"/>
        <v>0</v>
      </c>
      <c r="L18" s="193">
        <f t="shared" si="1"/>
        <v>0</v>
      </c>
      <c r="M18" s="186" t="s">
        <v>299</v>
      </c>
      <c r="N18" s="186" t="s">
        <v>288</v>
      </c>
      <c r="O18" s="192">
        <f>VLOOKUP(A18,orig_GT_results_full_summary!$A$3:$AK$25,16, FALSE)</f>
        <v>1</v>
      </c>
      <c r="P18" s="192">
        <v>0</v>
      </c>
      <c r="Q18" s="192">
        <v>0</v>
      </c>
      <c r="R18" s="192">
        <f t="shared" si="2"/>
        <v>0</v>
      </c>
      <c r="S18" s="193">
        <f t="shared" si="3"/>
        <v>0</v>
      </c>
      <c r="T18" s="186" t="s">
        <v>300</v>
      </c>
      <c r="U18" s="186" t="s">
        <v>290</v>
      </c>
      <c r="V18" s="192">
        <f>VLOOKUP(A18,orig_GT_results_full_summary!$A$3:$AK$25,25, FALSE)</f>
        <v>2</v>
      </c>
      <c r="W18" s="192">
        <v>1</v>
      </c>
      <c r="X18" s="192">
        <v>0.5</v>
      </c>
      <c r="Y18" s="192">
        <f t="shared" si="4"/>
        <v>0.5</v>
      </c>
      <c r="Z18" s="193">
        <f t="shared" si="5"/>
        <v>0.5</v>
      </c>
      <c r="AA18" s="186" t="s">
        <v>301</v>
      </c>
      <c r="AB18" s="186" t="s">
        <v>290</v>
      </c>
      <c r="AC18" s="192">
        <f>VLOOKUP(A18,orig_GT_results_full_summary!$A$3:$AK$25,34, FALSE)</f>
        <v>2</v>
      </c>
      <c r="AD18" s="192">
        <v>1</v>
      </c>
      <c r="AE18" s="192">
        <v>0.5</v>
      </c>
      <c r="AF18" s="194">
        <f t="shared" si="6"/>
        <v>0.5</v>
      </c>
      <c r="AG18" s="53">
        <f t="shared" si="7"/>
        <v>0.5</v>
      </c>
    </row>
    <row r="19" spans="1:33" ht="16">
      <c r="A19" s="192">
        <v>48385830</v>
      </c>
      <c r="B19" s="192" t="str">
        <f>VLOOKUP(A19,orig_GT_results_full_summary!$A$3:$B$25,2, FALSE)</f>
        <v>D4</v>
      </c>
      <c r="C19" s="192">
        <v>448</v>
      </c>
      <c r="D19" s="186" t="s">
        <v>308</v>
      </c>
      <c r="E19" s="193">
        <v>2</v>
      </c>
      <c r="F19" s="186" t="s">
        <v>18</v>
      </c>
      <c r="G19" s="186" t="s">
        <v>288</v>
      </c>
      <c r="H19" s="186">
        <f>VLOOKUP(A19,orig_GT_results_full_summary!$A$3:$AK$25,8, FALSE)</f>
        <v>1</v>
      </c>
      <c r="I19" s="192">
        <v>0</v>
      </c>
      <c r="J19" s="192">
        <v>0</v>
      </c>
      <c r="K19" s="192">
        <f t="shared" si="0"/>
        <v>0</v>
      </c>
      <c r="L19" s="193">
        <f t="shared" si="1"/>
        <v>0</v>
      </c>
      <c r="M19" s="186" t="s">
        <v>299</v>
      </c>
      <c r="N19" s="186" t="s">
        <v>288</v>
      </c>
      <c r="O19" s="192">
        <f>VLOOKUP(A19,orig_GT_results_full_summary!$A$3:$AK$25,16, FALSE)</f>
        <v>1</v>
      </c>
      <c r="P19" s="192">
        <v>0</v>
      </c>
      <c r="Q19" s="192">
        <v>0</v>
      </c>
      <c r="R19" s="192">
        <f t="shared" si="2"/>
        <v>0</v>
      </c>
      <c r="S19" s="193">
        <f t="shared" si="3"/>
        <v>0</v>
      </c>
      <c r="T19" s="186" t="s">
        <v>300</v>
      </c>
      <c r="U19" s="186" t="s">
        <v>290</v>
      </c>
      <c r="V19" s="192">
        <f>VLOOKUP(A19,orig_GT_results_full_summary!$A$3:$AK$25,25, FALSE)</f>
        <v>2</v>
      </c>
      <c r="W19" s="192">
        <v>1</v>
      </c>
      <c r="X19" s="192">
        <v>0.5</v>
      </c>
      <c r="Y19" s="192">
        <f t="shared" si="4"/>
        <v>0.5</v>
      </c>
      <c r="Z19" s="193">
        <f t="shared" si="5"/>
        <v>0.5</v>
      </c>
      <c r="AA19" s="186" t="s">
        <v>301</v>
      </c>
      <c r="AB19" s="186" t="s">
        <v>290</v>
      </c>
      <c r="AC19" s="192">
        <f>VLOOKUP(A19,orig_GT_results_full_summary!$A$3:$AK$25,34, FALSE)</f>
        <v>2</v>
      </c>
      <c r="AD19" s="192">
        <v>1</v>
      </c>
      <c r="AE19" s="192">
        <v>0.5</v>
      </c>
      <c r="AF19" s="194">
        <f t="shared" si="6"/>
        <v>0.5</v>
      </c>
      <c r="AG19" s="53">
        <f t="shared" si="7"/>
        <v>0.5</v>
      </c>
    </row>
    <row r="20" spans="1:33" ht="16">
      <c r="A20" s="192">
        <v>48385830</v>
      </c>
      <c r="B20" s="192" t="str">
        <f>VLOOKUP(A20,orig_GT_results_full_summary!$A$3:$B$25,2, FALSE)</f>
        <v>D4</v>
      </c>
      <c r="C20" s="192">
        <v>429</v>
      </c>
      <c r="D20" s="186" t="s">
        <v>309</v>
      </c>
      <c r="E20" s="193">
        <v>2</v>
      </c>
      <c r="F20" s="186" t="s">
        <v>18</v>
      </c>
      <c r="G20" s="186" t="s">
        <v>288</v>
      </c>
      <c r="H20" s="186">
        <f>VLOOKUP(A20,orig_GT_results_full_summary!$A$3:$AK$25,8, FALSE)</f>
        <v>1</v>
      </c>
      <c r="I20" s="192">
        <v>0</v>
      </c>
      <c r="J20" s="192">
        <v>0</v>
      </c>
      <c r="K20" s="192">
        <f t="shared" si="0"/>
        <v>0</v>
      </c>
      <c r="L20" s="193">
        <f t="shared" si="1"/>
        <v>0</v>
      </c>
      <c r="M20" s="186" t="s">
        <v>299</v>
      </c>
      <c r="N20" s="186" t="s">
        <v>288</v>
      </c>
      <c r="O20" s="192">
        <f>VLOOKUP(A20,orig_GT_results_full_summary!$A$3:$AK$25,16, FALSE)</f>
        <v>1</v>
      </c>
      <c r="P20" s="192">
        <v>0</v>
      </c>
      <c r="Q20" s="192">
        <v>0</v>
      </c>
      <c r="R20" s="192">
        <f t="shared" si="2"/>
        <v>0</v>
      </c>
      <c r="S20" s="193">
        <f t="shared" si="3"/>
        <v>0</v>
      </c>
      <c r="T20" s="186" t="s">
        <v>300</v>
      </c>
      <c r="U20" s="186" t="s">
        <v>290</v>
      </c>
      <c r="V20" s="192">
        <f>VLOOKUP(A20,orig_GT_results_full_summary!$A$3:$AK$25,25, FALSE)</f>
        <v>2</v>
      </c>
      <c r="W20" s="192">
        <v>1</v>
      </c>
      <c r="X20" s="192">
        <v>0.5</v>
      </c>
      <c r="Y20" s="192">
        <f t="shared" si="4"/>
        <v>0.5</v>
      </c>
      <c r="Z20" s="193">
        <f t="shared" si="5"/>
        <v>0.5</v>
      </c>
      <c r="AA20" s="186" t="s">
        <v>301</v>
      </c>
      <c r="AB20" s="186" t="s">
        <v>290</v>
      </c>
      <c r="AC20" s="192">
        <f>VLOOKUP(A20,orig_GT_results_full_summary!$A$3:$AK$25,34, FALSE)</f>
        <v>2</v>
      </c>
      <c r="AD20" s="192">
        <v>1</v>
      </c>
      <c r="AE20" s="192">
        <v>0.5</v>
      </c>
      <c r="AF20" s="194">
        <f t="shared" si="6"/>
        <v>0.5</v>
      </c>
      <c r="AG20" s="53">
        <f t="shared" si="7"/>
        <v>0.5</v>
      </c>
    </row>
    <row r="21" spans="1:33" ht="16">
      <c r="A21" s="192">
        <v>48385830</v>
      </c>
      <c r="B21" s="192" t="str">
        <f>VLOOKUP(A21,orig_GT_results_full_summary!$A$3:$B$25,2, FALSE)</f>
        <v>D4</v>
      </c>
      <c r="C21" s="192">
        <v>427</v>
      </c>
      <c r="D21" s="186" t="s">
        <v>309</v>
      </c>
      <c r="E21" s="193">
        <v>2</v>
      </c>
      <c r="F21" s="186" t="s">
        <v>18</v>
      </c>
      <c r="G21" s="186" t="s">
        <v>288</v>
      </c>
      <c r="H21" s="186">
        <f>VLOOKUP(A21,orig_GT_results_full_summary!$A$3:$AK$25,8, FALSE)</f>
        <v>1</v>
      </c>
      <c r="I21" s="192">
        <v>0</v>
      </c>
      <c r="J21" s="192">
        <v>0</v>
      </c>
      <c r="K21" s="192">
        <f t="shared" si="0"/>
        <v>0</v>
      </c>
      <c r="L21" s="193">
        <f t="shared" si="1"/>
        <v>0</v>
      </c>
      <c r="M21" s="186" t="s">
        <v>299</v>
      </c>
      <c r="N21" s="186" t="s">
        <v>288</v>
      </c>
      <c r="O21" s="192">
        <f>VLOOKUP(A21,orig_GT_results_full_summary!$A$3:$AK$25,16, FALSE)</f>
        <v>1</v>
      </c>
      <c r="P21" s="192">
        <v>0</v>
      </c>
      <c r="Q21" s="192">
        <v>0</v>
      </c>
      <c r="R21" s="192">
        <f t="shared" si="2"/>
        <v>0</v>
      </c>
      <c r="S21" s="193">
        <f t="shared" si="3"/>
        <v>0</v>
      </c>
      <c r="T21" s="186" t="s">
        <v>300</v>
      </c>
      <c r="U21" s="186" t="s">
        <v>290</v>
      </c>
      <c r="V21" s="192">
        <f>VLOOKUP(A21,orig_GT_results_full_summary!$A$3:$AK$25,25, FALSE)</f>
        <v>2</v>
      </c>
      <c r="W21" s="192">
        <v>1</v>
      </c>
      <c r="X21" s="192">
        <v>0.5</v>
      </c>
      <c r="Y21" s="192">
        <f t="shared" si="4"/>
        <v>0.5</v>
      </c>
      <c r="Z21" s="193">
        <f t="shared" si="5"/>
        <v>0.5</v>
      </c>
      <c r="AA21" s="186" t="s">
        <v>301</v>
      </c>
      <c r="AB21" s="186" t="s">
        <v>290</v>
      </c>
      <c r="AC21" s="192">
        <f>VLOOKUP(A21,orig_GT_results_full_summary!$A$3:$AK$25,34, FALSE)</f>
        <v>2</v>
      </c>
      <c r="AD21" s="192">
        <v>1</v>
      </c>
      <c r="AE21" s="192">
        <v>0.5</v>
      </c>
      <c r="AF21" s="194">
        <f t="shared" si="6"/>
        <v>0.5</v>
      </c>
      <c r="AG21" s="53">
        <f t="shared" si="7"/>
        <v>0.5</v>
      </c>
    </row>
    <row r="22" spans="1:33" ht="16">
      <c r="A22" s="192">
        <v>48385830</v>
      </c>
      <c r="B22" s="192" t="str">
        <f>VLOOKUP(A22,orig_GT_results_full_summary!$A$3:$B$25,2, FALSE)</f>
        <v>D4</v>
      </c>
      <c r="C22" s="192">
        <v>428</v>
      </c>
      <c r="D22" s="186" t="s">
        <v>309</v>
      </c>
      <c r="E22" s="193">
        <v>2</v>
      </c>
      <c r="F22" s="186" t="s">
        <v>18</v>
      </c>
      <c r="G22" s="186" t="s">
        <v>288</v>
      </c>
      <c r="H22" s="186">
        <f>VLOOKUP(A22,orig_GT_results_full_summary!$A$3:$AK$25,8, FALSE)</f>
        <v>1</v>
      </c>
      <c r="I22" s="192">
        <v>0</v>
      </c>
      <c r="J22" s="192">
        <v>0</v>
      </c>
      <c r="K22" s="192">
        <f t="shared" si="0"/>
        <v>0</v>
      </c>
      <c r="L22" s="193">
        <f t="shared" si="1"/>
        <v>0</v>
      </c>
      <c r="M22" s="186" t="s">
        <v>299</v>
      </c>
      <c r="N22" s="186" t="s">
        <v>288</v>
      </c>
      <c r="O22" s="192">
        <f>VLOOKUP(A22,orig_GT_results_full_summary!$A$3:$AK$25,16, FALSE)</f>
        <v>1</v>
      </c>
      <c r="P22" s="192">
        <v>0</v>
      </c>
      <c r="Q22" s="192">
        <v>0</v>
      </c>
      <c r="R22" s="192">
        <f t="shared" si="2"/>
        <v>0</v>
      </c>
      <c r="S22" s="193">
        <f t="shared" si="3"/>
        <v>0</v>
      </c>
      <c r="T22" s="186" t="s">
        <v>300</v>
      </c>
      <c r="U22" s="186" t="s">
        <v>290</v>
      </c>
      <c r="V22" s="192">
        <f>VLOOKUP(A22,orig_GT_results_full_summary!$A$3:$AK$25,25, FALSE)</f>
        <v>2</v>
      </c>
      <c r="W22" s="192">
        <v>1</v>
      </c>
      <c r="X22" s="192">
        <v>0.5</v>
      </c>
      <c r="Y22" s="192">
        <f t="shared" si="4"/>
        <v>0.5</v>
      </c>
      <c r="Z22" s="193">
        <f t="shared" si="5"/>
        <v>0.5</v>
      </c>
      <c r="AA22" s="186" t="s">
        <v>301</v>
      </c>
      <c r="AB22" s="186" t="s">
        <v>290</v>
      </c>
      <c r="AC22" s="192">
        <f>VLOOKUP(A22,orig_GT_results_full_summary!$A$3:$AK$25,34, FALSE)</f>
        <v>2</v>
      </c>
      <c r="AD22" s="192">
        <v>1</v>
      </c>
      <c r="AE22" s="192">
        <v>0.5</v>
      </c>
      <c r="AF22" s="194">
        <f t="shared" si="6"/>
        <v>0.5</v>
      </c>
      <c r="AG22" s="53">
        <f t="shared" si="7"/>
        <v>0.5</v>
      </c>
    </row>
    <row r="23" spans="1:33" ht="16">
      <c r="A23" s="192">
        <v>45442843</v>
      </c>
      <c r="B23" s="192" t="str">
        <f>VLOOKUP(A23,orig_GT_results_full_summary!$A$3:$B$25,2, FALSE)</f>
        <v>D3</v>
      </c>
      <c r="C23" s="192">
        <v>34</v>
      </c>
      <c r="D23" s="186" t="s">
        <v>310</v>
      </c>
      <c r="E23" s="193">
        <v>1</v>
      </c>
      <c r="F23" s="188" t="s">
        <v>16</v>
      </c>
      <c r="G23" s="186" t="s">
        <v>281</v>
      </c>
      <c r="H23" s="186">
        <f>VLOOKUP(A23,orig_GT_results_full_summary!$A$3:$AK$25,8, FALSE)</f>
        <v>2</v>
      </c>
      <c r="I23" s="192">
        <v>0</v>
      </c>
      <c r="J23" s="192">
        <v>0</v>
      </c>
      <c r="K23" s="192">
        <f t="shared" si="0"/>
        <v>0</v>
      </c>
      <c r="L23" s="193">
        <f t="shared" si="1"/>
        <v>0</v>
      </c>
      <c r="M23" s="186" t="s">
        <v>282</v>
      </c>
      <c r="N23" s="186" t="s">
        <v>281</v>
      </c>
      <c r="O23" s="192">
        <f>VLOOKUP(A23,orig_GT_results_full_summary!$A$3:$AK$25,16, FALSE)</f>
        <v>0</v>
      </c>
      <c r="P23" s="192">
        <v>0</v>
      </c>
      <c r="Q23" s="192">
        <v>0</v>
      </c>
      <c r="R23" s="192">
        <f t="shared" si="2"/>
        <v>0</v>
      </c>
      <c r="S23" s="193">
        <f t="shared" si="3"/>
        <v>0</v>
      </c>
      <c r="T23" s="186" t="s">
        <v>311</v>
      </c>
      <c r="U23" s="186" t="s">
        <v>281</v>
      </c>
      <c r="V23" s="192">
        <f>VLOOKUP(A23,orig_GT_results_full_summary!$A$3:$AK$25,25, FALSE)</f>
        <v>3</v>
      </c>
      <c r="W23" s="192">
        <v>0</v>
      </c>
      <c r="X23" s="192">
        <v>0</v>
      </c>
      <c r="Y23" s="192">
        <f t="shared" si="4"/>
        <v>0</v>
      </c>
      <c r="Z23" s="193">
        <f t="shared" si="5"/>
        <v>0</v>
      </c>
      <c r="AA23" s="186" t="s">
        <v>282</v>
      </c>
      <c r="AB23" s="186" t="s">
        <v>281</v>
      </c>
      <c r="AC23" s="192">
        <f>VLOOKUP(A23,orig_GT_results_full_summary!$A$3:$AK$25,34, FALSE)</f>
        <v>0</v>
      </c>
      <c r="AD23" s="192">
        <v>0</v>
      </c>
      <c r="AE23" s="192">
        <v>0</v>
      </c>
      <c r="AF23" s="194">
        <f t="shared" si="6"/>
        <v>0</v>
      </c>
      <c r="AG23" s="53">
        <f t="shared" si="7"/>
        <v>0</v>
      </c>
    </row>
    <row r="24" spans="1:33" ht="16">
      <c r="A24" s="192">
        <v>45442843</v>
      </c>
      <c r="B24" s="192" t="str">
        <f>VLOOKUP(A24,orig_GT_results_full_summary!$A$3:$B$25,2, FALSE)</f>
        <v>D3</v>
      </c>
      <c r="C24" s="192">
        <v>43</v>
      </c>
      <c r="D24" s="186" t="s">
        <v>50</v>
      </c>
      <c r="E24" s="193">
        <v>1</v>
      </c>
      <c r="F24" s="188" t="s">
        <v>16</v>
      </c>
      <c r="G24" s="186" t="s">
        <v>285</v>
      </c>
      <c r="H24" s="186">
        <f>VLOOKUP(A24,orig_GT_results_full_summary!$A$3:$AK$25,8, FALSE)</f>
        <v>2</v>
      </c>
      <c r="I24" s="192">
        <v>1</v>
      </c>
      <c r="J24" s="192">
        <v>1</v>
      </c>
      <c r="K24" s="192">
        <f t="shared" si="0"/>
        <v>0.5</v>
      </c>
      <c r="L24" s="193">
        <f t="shared" si="1"/>
        <v>0.90909090909090906</v>
      </c>
      <c r="M24" s="186" t="s">
        <v>282</v>
      </c>
      <c r="N24" s="186" t="s">
        <v>281</v>
      </c>
      <c r="O24" s="192">
        <f>VLOOKUP(A24,orig_GT_results_full_summary!$A$3:$AK$25,16, FALSE)</f>
        <v>0</v>
      </c>
      <c r="P24" s="192">
        <v>0</v>
      </c>
      <c r="Q24" s="192">
        <v>0</v>
      </c>
      <c r="R24" s="192">
        <f t="shared" si="2"/>
        <v>0</v>
      </c>
      <c r="S24" s="193">
        <f t="shared" si="3"/>
        <v>0</v>
      </c>
      <c r="T24" s="186" t="s">
        <v>311</v>
      </c>
      <c r="U24" s="186" t="s">
        <v>281</v>
      </c>
      <c r="V24" s="192">
        <f>VLOOKUP(A24,orig_GT_results_full_summary!$A$3:$AK$25,25, FALSE)</f>
        <v>3</v>
      </c>
      <c r="W24" s="192">
        <v>0</v>
      </c>
      <c r="X24" s="192">
        <v>0</v>
      </c>
      <c r="Y24" s="192">
        <f t="shared" si="4"/>
        <v>0</v>
      </c>
      <c r="Z24" s="193">
        <f t="shared" si="5"/>
        <v>0</v>
      </c>
      <c r="AA24" s="186" t="s">
        <v>282</v>
      </c>
      <c r="AB24" s="186" t="s">
        <v>281</v>
      </c>
      <c r="AC24" s="192">
        <f>VLOOKUP(A24,orig_GT_results_full_summary!$A$3:$AK$25,34, FALSE)</f>
        <v>0</v>
      </c>
      <c r="AD24" s="192">
        <v>0</v>
      </c>
      <c r="AE24" s="192">
        <v>0</v>
      </c>
      <c r="AF24" s="194">
        <f t="shared" si="6"/>
        <v>0</v>
      </c>
      <c r="AG24" s="53">
        <f t="shared" si="7"/>
        <v>0</v>
      </c>
    </row>
    <row r="25" spans="1:33" ht="16">
      <c r="A25" s="192">
        <v>45442843</v>
      </c>
      <c r="B25" s="192" t="str">
        <f>VLOOKUP(A25,orig_GT_results_full_summary!$A$3:$B$25,2, FALSE)</f>
        <v>D3</v>
      </c>
      <c r="C25" s="192">
        <v>47</v>
      </c>
      <c r="D25" s="186" t="s">
        <v>312</v>
      </c>
      <c r="E25" s="193">
        <v>2</v>
      </c>
      <c r="F25" s="188" t="s">
        <v>16</v>
      </c>
      <c r="G25" s="186" t="s">
        <v>288</v>
      </c>
      <c r="H25" s="186">
        <f>VLOOKUP(A25,orig_GT_results_full_summary!$A$3:$AK$25,8, FALSE)</f>
        <v>2</v>
      </c>
      <c r="I25" s="192">
        <v>0</v>
      </c>
      <c r="J25" s="192">
        <v>0</v>
      </c>
      <c r="K25" s="192">
        <f t="shared" si="0"/>
        <v>0</v>
      </c>
      <c r="L25" s="193">
        <f t="shared" si="1"/>
        <v>0</v>
      </c>
      <c r="M25" s="186" t="s">
        <v>282</v>
      </c>
      <c r="N25" s="186" t="s">
        <v>288</v>
      </c>
      <c r="O25" s="192">
        <f>VLOOKUP(A25,orig_GT_results_full_summary!$A$3:$AK$25,16, FALSE)</f>
        <v>0</v>
      </c>
      <c r="P25" s="192">
        <v>0</v>
      </c>
      <c r="Q25" s="192">
        <v>0</v>
      </c>
      <c r="R25" s="192">
        <f t="shared" si="2"/>
        <v>0</v>
      </c>
      <c r="S25" s="193">
        <f t="shared" si="3"/>
        <v>0</v>
      </c>
      <c r="T25" s="186" t="s">
        <v>311</v>
      </c>
      <c r="U25" s="186" t="s">
        <v>288</v>
      </c>
      <c r="V25" s="192">
        <f>VLOOKUP(A25,orig_GT_results_full_summary!$A$3:$AK$25,25, FALSE)</f>
        <v>3</v>
      </c>
      <c r="W25" s="192">
        <v>0</v>
      </c>
      <c r="X25" s="192">
        <v>0</v>
      </c>
      <c r="Y25" s="192">
        <f t="shared" si="4"/>
        <v>0</v>
      </c>
      <c r="Z25" s="193">
        <f t="shared" si="5"/>
        <v>0</v>
      </c>
      <c r="AA25" s="186" t="s">
        <v>282</v>
      </c>
      <c r="AB25" s="186" t="s">
        <v>288</v>
      </c>
      <c r="AC25" s="192">
        <f>VLOOKUP(A25,orig_GT_results_full_summary!$A$3:$AK$25,34, FALSE)</f>
        <v>0</v>
      </c>
      <c r="AD25" s="192">
        <v>0</v>
      </c>
      <c r="AE25" s="192">
        <v>0</v>
      </c>
      <c r="AF25" s="194">
        <f t="shared" si="6"/>
        <v>0</v>
      </c>
      <c r="AG25" s="53">
        <f t="shared" si="7"/>
        <v>0</v>
      </c>
    </row>
    <row r="26" spans="1:33" ht="16">
      <c r="A26" s="192">
        <v>45442843</v>
      </c>
      <c r="B26" s="192" t="str">
        <f>VLOOKUP(A26,orig_GT_results_full_summary!$A$3:$B$25,2, FALSE)</f>
        <v>D3</v>
      </c>
      <c r="C26" s="192">
        <v>48</v>
      </c>
      <c r="D26" s="186" t="s">
        <v>312</v>
      </c>
      <c r="E26" s="193">
        <v>2</v>
      </c>
      <c r="F26" s="188" t="s">
        <v>16</v>
      </c>
      <c r="G26" s="186" t="s">
        <v>288</v>
      </c>
      <c r="H26" s="186">
        <f>VLOOKUP(A26,orig_GT_results_full_summary!$A$3:$AK$25,8, FALSE)</f>
        <v>2</v>
      </c>
      <c r="I26" s="192">
        <v>0</v>
      </c>
      <c r="J26" s="192">
        <v>0</v>
      </c>
      <c r="K26" s="192">
        <f t="shared" si="0"/>
        <v>0</v>
      </c>
      <c r="L26" s="193">
        <f t="shared" si="1"/>
        <v>0</v>
      </c>
      <c r="M26" s="186" t="s">
        <v>282</v>
      </c>
      <c r="N26" s="186" t="s">
        <v>288</v>
      </c>
      <c r="O26" s="192">
        <f>VLOOKUP(A26,orig_GT_results_full_summary!$A$3:$AK$25,16, FALSE)</f>
        <v>0</v>
      </c>
      <c r="P26" s="192">
        <v>0</v>
      </c>
      <c r="Q26" s="192">
        <v>0</v>
      </c>
      <c r="R26" s="192">
        <f t="shared" si="2"/>
        <v>0</v>
      </c>
      <c r="S26" s="193">
        <f t="shared" si="3"/>
        <v>0</v>
      </c>
      <c r="T26" s="186" t="s">
        <v>311</v>
      </c>
      <c r="U26" s="186" t="s">
        <v>288</v>
      </c>
      <c r="V26" s="192">
        <f>VLOOKUP(A26,orig_GT_results_full_summary!$A$3:$AK$25,25, FALSE)</f>
        <v>3</v>
      </c>
      <c r="W26" s="192">
        <v>0</v>
      </c>
      <c r="X26" s="192">
        <v>0</v>
      </c>
      <c r="Y26" s="192">
        <f t="shared" si="4"/>
        <v>0</v>
      </c>
      <c r="Z26" s="193">
        <f t="shared" si="5"/>
        <v>0</v>
      </c>
      <c r="AA26" s="186" t="s">
        <v>282</v>
      </c>
      <c r="AB26" s="186" t="s">
        <v>288</v>
      </c>
      <c r="AC26" s="192">
        <f>VLOOKUP(A26,orig_GT_results_full_summary!$A$3:$AK$25,34, FALSE)</f>
        <v>0</v>
      </c>
      <c r="AD26" s="192">
        <v>0</v>
      </c>
      <c r="AE26" s="192">
        <v>0</v>
      </c>
      <c r="AF26" s="194">
        <f t="shared" si="6"/>
        <v>0</v>
      </c>
      <c r="AG26" s="53">
        <f t="shared" si="7"/>
        <v>0</v>
      </c>
    </row>
    <row r="27" spans="1:33" ht="16">
      <c r="A27" s="192">
        <v>45442843</v>
      </c>
      <c r="B27" s="192" t="str">
        <f>VLOOKUP(A27,orig_GT_results_full_summary!$A$3:$B$25,2, FALSE)</f>
        <v>D3</v>
      </c>
      <c r="C27" s="192">
        <v>49</v>
      </c>
      <c r="D27" s="186" t="s">
        <v>312</v>
      </c>
      <c r="E27" s="193">
        <v>2</v>
      </c>
      <c r="F27" s="188" t="s">
        <v>16</v>
      </c>
      <c r="G27" s="186" t="s">
        <v>288</v>
      </c>
      <c r="H27" s="186">
        <f>VLOOKUP(A27,orig_GT_results_full_summary!$A$3:$AK$25,8, FALSE)</f>
        <v>2</v>
      </c>
      <c r="I27" s="192">
        <v>0</v>
      </c>
      <c r="J27" s="192">
        <v>0</v>
      </c>
      <c r="K27" s="192">
        <f t="shared" si="0"/>
        <v>0</v>
      </c>
      <c r="L27" s="193">
        <f t="shared" si="1"/>
        <v>0</v>
      </c>
      <c r="M27" s="186" t="s">
        <v>282</v>
      </c>
      <c r="N27" s="186" t="s">
        <v>288</v>
      </c>
      <c r="O27" s="192">
        <f>VLOOKUP(A27,orig_GT_results_full_summary!$A$3:$AK$25,16, FALSE)</f>
        <v>0</v>
      </c>
      <c r="P27" s="192">
        <v>0</v>
      </c>
      <c r="Q27" s="192">
        <v>0</v>
      </c>
      <c r="R27" s="192">
        <f t="shared" si="2"/>
        <v>0</v>
      </c>
      <c r="S27" s="193">
        <f t="shared" si="3"/>
        <v>0</v>
      </c>
      <c r="T27" s="186" t="s">
        <v>311</v>
      </c>
      <c r="U27" s="186" t="s">
        <v>288</v>
      </c>
      <c r="V27" s="192">
        <f>VLOOKUP(A27,orig_GT_results_full_summary!$A$3:$AK$25,25, FALSE)</f>
        <v>3</v>
      </c>
      <c r="W27" s="192">
        <v>0</v>
      </c>
      <c r="X27" s="192">
        <v>0</v>
      </c>
      <c r="Y27" s="192">
        <f t="shared" si="4"/>
        <v>0</v>
      </c>
      <c r="Z27" s="193">
        <f t="shared" si="5"/>
        <v>0</v>
      </c>
      <c r="AA27" s="186" t="s">
        <v>282</v>
      </c>
      <c r="AB27" s="186" t="s">
        <v>288</v>
      </c>
      <c r="AC27" s="192">
        <f>VLOOKUP(A27,orig_GT_results_full_summary!$A$3:$AK$25,34, FALSE)</f>
        <v>0</v>
      </c>
      <c r="AD27" s="192">
        <v>0</v>
      </c>
      <c r="AE27" s="192">
        <v>0</v>
      </c>
      <c r="AF27" s="194">
        <f t="shared" si="6"/>
        <v>0</v>
      </c>
      <c r="AG27" s="53">
        <f t="shared" si="7"/>
        <v>0</v>
      </c>
    </row>
    <row r="28" spans="1:33" ht="16">
      <c r="A28" s="192">
        <v>45442843</v>
      </c>
      <c r="B28" s="192" t="str">
        <f>VLOOKUP(A28,orig_GT_results_full_summary!$A$3:$B$25,2, FALSE)</f>
        <v>D3</v>
      </c>
      <c r="C28" s="192">
        <v>50</v>
      </c>
      <c r="D28" s="186" t="s">
        <v>313</v>
      </c>
      <c r="E28" s="193">
        <v>2</v>
      </c>
      <c r="F28" s="188" t="s">
        <v>16</v>
      </c>
      <c r="G28" s="186" t="s">
        <v>288</v>
      </c>
      <c r="H28" s="186">
        <f>VLOOKUP(A28,orig_GT_results_full_summary!$A$3:$AK$25,8, FALSE)</f>
        <v>2</v>
      </c>
      <c r="I28" s="192">
        <v>0</v>
      </c>
      <c r="J28" s="192">
        <v>0</v>
      </c>
      <c r="K28" s="192">
        <f t="shared" si="0"/>
        <v>0</v>
      </c>
      <c r="L28" s="193">
        <f t="shared" si="1"/>
        <v>0</v>
      </c>
      <c r="M28" s="186" t="s">
        <v>282</v>
      </c>
      <c r="N28" s="186" t="s">
        <v>288</v>
      </c>
      <c r="O28" s="192">
        <f>VLOOKUP(A28,orig_GT_results_full_summary!$A$3:$AK$25,16, FALSE)</f>
        <v>0</v>
      </c>
      <c r="P28" s="192">
        <v>0</v>
      </c>
      <c r="Q28" s="192">
        <v>0</v>
      </c>
      <c r="R28" s="192">
        <f t="shared" si="2"/>
        <v>0</v>
      </c>
      <c r="S28" s="193">
        <f t="shared" si="3"/>
        <v>0</v>
      </c>
      <c r="T28" s="186" t="s">
        <v>311</v>
      </c>
      <c r="U28" s="186" t="s">
        <v>288</v>
      </c>
      <c r="V28" s="192">
        <f>VLOOKUP(A28,orig_GT_results_full_summary!$A$3:$AK$25,25, FALSE)</f>
        <v>3</v>
      </c>
      <c r="W28" s="192">
        <v>0</v>
      </c>
      <c r="X28" s="192">
        <v>0</v>
      </c>
      <c r="Y28" s="192">
        <f t="shared" si="4"/>
        <v>0</v>
      </c>
      <c r="Z28" s="193">
        <f t="shared" si="5"/>
        <v>0</v>
      </c>
      <c r="AA28" s="186" t="s">
        <v>282</v>
      </c>
      <c r="AB28" s="186" t="s">
        <v>288</v>
      </c>
      <c r="AC28" s="192">
        <f>VLOOKUP(A28,orig_GT_results_full_summary!$A$3:$AK$25,34, FALSE)</f>
        <v>0</v>
      </c>
      <c r="AD28" s="192">
        <v>0</v>
      </c>
      <c r="AE28" s="192">
        <v>0</v>
      </c>
      <c r="AF28" s="194">
        <f t="shared" si="6"/>
        <v>0</v>
      </c>
      <c r="AG28" s="53">
        <f t="shared" si="7"/>
        <v>0</v>
      </c>
    </row>
    <row r="29" spans="1:33" ht="16">
      <c r="A29" s="192">
        <v>45442843</v>
      </c>
      <c r="B29" s="192" t="str">
        <f>VLOOKUP(A29,orig_GT_results_full_summary!$A$3:$B$25,2, FALSE)</f>
        <v>D3</v>
      </c>
      <c r="C29" s="192">
        <v>51</v>
      </c>
      <c r="D29" s="186" t="s">
        <v>313</v>
      </c>
      <c r="E29" s="193">
        <v>2</v>
      </c>
      <c r="F29" s="188" t="s">
        <v>16</v>
      </c>
      <c r="G29" s="186" t="s">
        <v>288</v>
      </c>
      <c r="H29" s="186">
        <f>VLOOKUP(A29,orig_GT_results_full_summary!$A$3:$AK$25,8, FALSE)</f>
        <v>2</v>
      </c>
      <c r="I29" s="192">
        <v>0</v>
      </c>
      <c r="J29" s="192">
        <v>0</v>
      </c>
      <c r="K29" s="192">
        <f t="shared" si="0"/>
        <v>0</v>
      </c>
      <c r="L29" s="193">
        <f t="shared" si="1"/>
        <v>0</v>
      </c>
      <c r="M29" s="186" t="s">
        <v>282</v>
      </c>
      <c r="N29" s="186" t="s">
        <v>288</v>
      </c>
      <c r="O29" s="192">
        <f>VLOOKUP(A29,orig_GT_results_full_summary!$A$3:$AK$25,16, FALSE)</f>
        <v>0</v>
      </c>
      <c r="P29" s="192">
        <v>0</v>
      </c>
      <c r="Q29" s="192">
        <v>0</v>
      </c>
      <c r="R29" s="192">
        <f t="shared" si="2"/>
        <v>0</v>
      </c>
      <c r="S29" s="193">
        <f t="shared" si="3"/>
        <v>0</v>
      </c>
      <c r="T29" s="186" t="s">
        <v>311</v>
      </c>
      <c r="U29" s="186" t="s">
        <v>288</v>
      </c>
      <c r="V29" s="192">
        <f>VLOOKUP(A29,orig_GT_results_full_summary!$A$3:$AK$25,25, FALSE)</f>
        <v>3</v>
      </c>
      <c r="W29" s="192">
        <v>0</v>
      </c>
      <c r="X29" s="192">
        <v>0</v>
      </c>
      <c r="Y29" s="192">
        <f t="shared" si="4"/>
        <v>0</v>
      </c>
      <c r="Z29" s="193">
        <f t="shared" si="5"/>
        <v>0</v>
      </c>
      <c r="AA29" s="186" t="s">
        <v>282</v>
      </c>
      <c r="AB29" s="186" t="s">
        <v>288</v>
      </c>
      <c r="AC29" s="192">
        <f>VLOOKUP(A29,orig_GT_results_full_summary!$A$3:$AK$25,34, FALSE)</f>
        <v>0</v>
      </c>
      <c r="AD29" s="192">
        <v>0</v>
      </c>
      <c r="AE29" s="192">
        <v>0</v>
      </c>
      <c r="AF29" s="194">
        <f t="shared" si="6"/>
        <v>0</v>
      </c>
      <c r="AG29" s="53">
        <f t="shared" si="7"/>
        <v>0</v>
      </c>
    </row>
    <row r="30" spans="1:33" ht="16">
      <c r="A30" s="192">
        <v>45442843</v>
      </c>
      <c r="B30" s="192" t="str">
        <f>VLOOKUP(A30,orig_GT_results_full_summary!$A$3:$B$25,2, FALSE)</f>
        <v>D3</v>
      </c>
      <c r="C30" s="192">
        <v>52</v>
      </c>
      <c r="D30" s="186" t="s">
        <v>313</v>
      </c>
      <c r="E30" s="193">
        <v>2</v>
      </c>
      <c r="F30" s="188" t="s">
        <v>16</v>
      </c>
      <c r="G30" s="186" t="s">
        <v>288</v>
      </c>
      <c r="H30" s="186">
        <f>VLOOKUP(A30,orig_GT_results_full_summary!$A$3:$AK$25,8, FALSE)</f>
        <v>2</v>
      </c>
      <c r="I30" s="192">
        <v>0</v>
      </c>
      <c r="J30" s="192">
        <v>0</v>
      </c>
      <c r="K30" s="192">
        <f t="shared" si="0"/>
        <v>0</v>
      </c>
      <c r="L30" s="193">
        <f t="shared" si="1"/>
        <v>0</v>
      </c>
      <c r="M30" s="186" t="s">
        <v>282</v>
      </c>
      <c r="N30" s="186" t="s">
        <v>288</v>
      </c>
      <c r="O30" s="192">
        <f>VLOOKUP(A30,orig_GT_results_full_summary!$A$3:$AK$25,16, FALSE)</f>
        <v>0</v>
      </c>
      <c r="P30" s="192">
        <v>0</v>
      </c>
      <c r="Q30" s="192">
        <v>0</v>
      </c>
      <c r="R30" s="192">
        <f t="shared" si="2"/>
        <v>0</v>
      </c>
      <c r="S30" s="193">
        <f t="shared" si="3"/>
        <v>0</v>
      </c>
      <c r="T30" s="186" t="s">
        <v>311</v>
      </c>
      <c r="U30" s="186" t="s">
        <v>288</v>
      </c>
      <c r="V30" s="192">
        <f>VLOOKUP(A30,orig_GT_results_full_summary!$A$3:$AK$25,25, FALSE)</f>
        <v>3</v>
      </c>
      <c r="W30" s="192">
        <v>0</v>
      </c>
      <c r="X30" s="192">
        <v>0</v>
      </c>
      <c r="Y30" s="192">
        <f t="shared" si="4"/>
        <v>0</v>
      </c>
      <c r="Z30" s="193">
        <f t="shared" si="5"/>
        <v>0</v>
      </c>
      <c r="AA30" s="186" t="s">
        <v>282</v>
      </c>
      <c r="AB30" s="186" t="s">
        <v>288</v>
      </c>
      <c r="AC30" s="192">
        <f>VLOOKUP(A30,orig_GT_results_full_summary!$A$3:$AK$25,34, FALSE)</f>
        <v>0</v>
      </c>
      <c r="AD30" s="192">
        <v>0</v>
      </c>
      <c r="AE30" s="192">
        <v>0</v>
      </c>
      <c r="AF30" s="194">
        <f t="shared" si="6"/>
        <v>0</v>
      </c>
      <c r="AG30" s="53">
        <f t="shared" si="7"/>
        <v>0</v>
      </c>
    </row>
    <row r="31" spans="1:33" ht="16">
      <c r="A31" s="192">
        <v>45442843</v>
      </c>
      <c r="B31" s="192" t="str">
        <f>VLOOKUP(A31,orig_GT_results_full_summary!$A$3:$B$25,2, FALSE)</f>
        <v>D3</v>
      </c>
      <c r="C31" s="192">
        <v>53</v>
      </c>
      <c r="D31" s="186" t="s">
        <v>314</v>
      </c>
      <c r="E31" s="193">
        <v>2</v>
      </c>
      <c r="F31" s="188" t="s">
        <v>16</v>
      </c>
      <c r="G31" s="186" t="s">
        <v>288</v>
      </c>
      <c r="H31" s="186">
        <f>VLOOKUP(A31,orig_GT_results_full_summary!$A$3:$AK$25,8, FALSE)</f>
        <v>2</v>
      </c>
      <c r="I31" s="192">
        <v>0</v>
      </c>
      <c r="J31" s="192">
        <v>0</v>
      </c>
      <c r="K31" s="192">
        <f t="shared" si="0"/>
        <v>0</v>
      </c>
      <c r="L31" s="193">
        <f t="shared" si="1"/>
        <v>0</v>
      </c>
      <c r="M31" s="186" t="s">
        <v>282</v>
      </c>
      <c r="N31" s="186" t="s">
        <v>288</v>
      </c>
      <c r="O31" s="192">
        <f>VLOOKUP(A31,orig_GT_results_full_summary!$A$3:$AK$25,16, FALSE)</f>
        <v>0</v>
      </c>
      <c r="P31" s="192">
        <v>0</v>
      </c>
      <c r="Q31" s="192">
        <v>0</v>
      </c>
      <c r="R31" s="192">
        <f t="shared" si="2"/>
        <v>0</v>
      </c>
      <c r="S31" s="193">
        <f t="shared" si="3"/>
        <v>0</v>
      </c>
      <c r="T31" s="186" t="s">
        <v>311</v>
      </c>
      <c r="U31" s="186" t="s">
        <v>288</v>
      </c>
      <c r="V31" s="192">
        <f>VLOOKUP(A31,orig_GT_results_full_summary!$A$3:$AK$25,25, FALSE)</f>
        <v>3</v>
      </c>
      <c r="W31" s="192">
        <v>0</v>
      </c>
      <c r="X31" s="192">
        <v>0</v>
      </c>
      <c r="Y31" s="192">
        <f t="shared" si="4"/>
        <v>0</v>
      </c>
      <c r="Z31" s="193">
        <f t="shared" si="5"/>
        <v>0</v>
      </c>
      <c r="AA31" s="186" t="s">
        <v>282</v>
      </c>
      <c r="AB31" s="186" t="s">
        <v>288</v>
      </c>
      <c r="AC31" s="192">
        <f>VLOOKUP(A31,orig_GT_results_full_summary!$A$3:$AK$25,34, FALSE)</f>
        <v>0</v>
      </c>
      <c r="AD31" s="192">
        <v>0</v>
      </c>
      <c r="AE31" s="192">
        <v>0</v>
      </c>
      <c r="AF31" s="194">
        <f t="shared" si="6"/>
        <v>0</v>
      </c>
      <c r="AG31" s="53">
        <f t="shared" si="7"/>
        <v>0</v>
      </c>
    </row>
    <row r="32" spans="1:33" ht="16">
      <c r="A32" s="192">
        <v>45442843</v>
      </c>
      <c r="B32" s="192" t="str">
        <f>VLOOKUP(A32,orig_GT_results_full_summary!$A$3:$B$25,2, FALSE)</f>
        <v>D3</v>
      </c>
      <c r="C32" s="192">
        <v>54</v>
      </c>
      <c r="D32" s="186" t="s">
        <v>314</v>
      </c>
      <c r="E32" s="193">
        <v>2</v>
      </c>
      <c r="F32" s="188" t="s">
        <v>16</v>
      </c>
      <c r="G32" s="186" t="s">
        <v>288</v>
      </c>
      <c r="H32" s="186">
        <f>VLOOKUP(A32,orig_GT_results_full_summary!$A$3:$AK$25,8, FALSE)</f>
        <v>2</v>
      </c>
      <c r="I32" s="192">
        <v>0</v>
      </c>
      <c r="J32" s="192">
        <v>0</v>
      </c>
      <c r="K32" s="192">
        <f t="shared" si="0"/>
        <v>0</v>
      </c>
      <c r="L32" s="193">
        <f t="shared" si="1"/>
        <v>0</v>
      </c>
      <c r="M32" s="186" t="s">
        <v>282</v>
      </c>
      <c r="N32" s="186" t="s">
        <v>288</v>
      </c>
      <c r="O32" s="192">
        <f>VLOOKUP(A32,orig_GT_results_full_summary!$A$3:$AK$25,16, FALSE)</f>
        <v>0</v>
      </c>
      <c r="P32" s="192">
        <v>0</v>
      </c>
      <c r="Q32" s="192">
        <v>0</v>
      </c>
      <c r="R32" s="192">
        <f t="shared" si="2"/>
        <v>0</v>
      </c>
      <c r="S32" s="193">
        <f t="shared" si="3"/>
        <v>0</v>
      </c>
      <c r="T32" s="186" t="s">
        <v>311</v>
      </c>
      <c r="U32" s="186" t="s">
        <v>288</v>
      </c>
      <c r="V32" s="192">
        <f>VLOOKUP(A32,orig_GT_results_full_summary!$A$3:$AK$25,25, FALSE)</f>
        <v>3</v>
      </c>
      <c r="W32" s="192">
        <v>0</v>
      </c>
      <c r="X32" s="192">
        <v>0</v>
      </c>
      <c r="Y32" s="192">
        <f t="shared" si="4"/>
        <v>0</v>
      </c>
      <c r="Z32" s="193">
        <f t="shared" si="5"/>
        <v>0</v>
      </c>
      <c r="AA32" s="186" t="s">
        <v>282</v>
      </c>
      <c r="AB32" s="186" t="s">
        <v>288</v>
      </c>
      <c r="AC32" s="192">
        <f>VLOOKUP(A32,orig_GT_results_full_summary!$A$3:$AK$25,34, FALSE)</f>
        <v>0</v>
      </c>
      <c r="AD32" s="192">
        <v>0</v>
      </c>
      <c r="AE32" s="192">
        <v>0</v>
      </c>
      <c r="AF32" s="194">
        <f t="shared" si="6"/>
        <v>0</v>
      </c>
      <c r="AG32" s="53">
        <f t="shared" si="7"/>
        <v>0</v>
      </c>
    </row>
    <row r="33" spans="1:33" ht="16">
      <c r="A33" s="192">
        <v>45442843</v>
      </c>
      <c r="B33" s="192" t="str">
        <f>VLOOKUP(A33,orig_GT_results_full_summary!$A$3:$B$25,2, FALSE)</f>
        <v>D3</v>
      </c>
      <c r="C33" s="192">
        <v>55</v>
      </c>
      <c r="D33" s="186" t="s">
        <v>314</v>
      </c>
      <c r="E33" s="193">
        <v>2</v>
      </c>
      <c r="F33" s="188" t="s">
        <v>16</v>
      </c>
      <c r="G33" s="186" t="s">
        <v>288</v>
      </c>
      <c r="H33" s="186">
        <f>VLOOKUP(A33,orig_GT_results_full_summary!$A$3:$AK$25,8, FALSE)</f>
        <v>2</v>
      </c>
      <c r="I33" s="192">
        <v>0</v>
      </c>
      <c r="J33" s="192">
        <v>0</v>
      </c>
      <c r="K33" s="192">
        <f t="shared" si="0"/>
        <v>0</v>
      </c>
      <c r="L33" s="193">
        <f t="shared" si="1"/>
        <v>0</v>
      </c>
      <c r="M33" s="186" t="s">
        <v>282</v>
      </c>
      <c r="N33" s="186" t="s">
        <v>288</v>
      </c>
      <c r="O33" s="192">
        <f>VLOOKUP(A33,orig_GT_results_full_summary!$A$3:$AK$25,16, FALSE)</f>
        <v>0</v>
      </c>
      <c r="P33" s="192">
        <v>0</v>
      </c>
      <c r="Q33" s="192">
        <v>0</v>
      </c>
      <c r="R33" s="192">
        <f t="shared" si="2"/>
        <v>0</v>
      </c>
      <c r="S33" s="193">
        <f t="shared" si="3"/>
        <v>0</v>
      </c>
      <c r="T33" s="186" t="s">
        <v>311</v>
      </c>
      <c r="U33" s="186" t="s">
        <v>288</v>
      </c>
      <c r="V33" s="192">
        <f>VLOOKUP(A33,orig_GT_results_full_summary!$A$3:$AK$25,25, FALSE)</f>
        <v>3</v>
      </c>
      <c r="W33" s="192">
        <v>0</v>
      </c>
      <c r="X33" s="192">
        <v>0</v>
      </c>
      <c r="Y33" s="192">
        <f t="shared" si="4"/>
        <v>0</v>
      </c>
      <c r="Z33" s="193">
        <f t="shared" si="5"/>
        <v>0</v>
      </c>
      <c r="AA33" s="186" t="s">
        <v>282</v>
      </c>
      <c r="AB33" s="186" t="s">
        <v>288</v>
      </c>
      <c r="AC33" s="192">
        <f>VLOOKUP(A33,orig_GT_results_full_summary!$A$3:$AK$25,34, FALSE)</f>
        <v>0</v>
      </c>
      <c r="AD33" s="192">
        <v>0</v>
      </c>
      <c r="AE33" s="192">
        <v>0</v>
      </c>
      <c r="AF33" s="194">
        <f t="shared" si="6"/>
        <v>0</v>
      </c>
      <c r="AG33" s="53">
        <f t="shared" si="7"/>
        <v>0</v>
      </c>
    </row>
    <row r="34" spans="1:33" ht="16">
      <c r="A34" s="192">
        <v>45442843</v>
      </c>
      <c r="B34" s="192" t="str">
        <f>VLOOKUP(A34,orig_GT_results_full_summary!$A$3:$B$25,2, FALSE)</f>
        <v>D3</v>
      </c>
      <c r="C34" s="192">
        <v>56</v>
      </c>
      <c r="D34" s="186" t="s">
        <v>315</v>
      </c>
      <c r="E34" s="193">
        <v>2</v>
      </c>
      <c r="F34" s="188" t="s">
        <v>16</v>
      </c>
      <c r="G34" s="186" t="s">
        <v>288</v>
      </c>
      <c r="H34" s="186">
        <f>VLOOKUP(A34,orig_GT_results_full_summary!$A$3:$AK$25,8, FALSE)</f>
        <v>2</v>
      </c>
      <c r="I34" s="192">
        <v>0</v>
      </c>
      <c r="J34" s="192">
        <v>0</v>
      </c>
      <c r="K34" s="192">
        <f t="shared" si="0"/>
        <v>0</v>
      </c>
      <c r="L34" s="193">
        <f t="shared" si="1"/>
        <v>0</v>
      </c>
      <c r="M34" s="186" t="s">
        <v>282</v>
      </c>
      <c r="N34" s="186" t="s">
        <v>288</v>
      </c>
      <c r="O34" s="192">
        <f>VLOOKUP(A34,orig_GT_results_full_summary!$A$3:$AK$25,16, FALSE)</f>
        <v>0</v>
      </c>
      <c r="P34" s="192">
        <v>0</v>
      </c>
      <c r="Q34" s="192">
        <v>0</v>
      </c>
      <c r="R34" s="192">
        <f t="shared" si="2"/>
        <v>0</v>
      </c>
      <c r="S34" s="193">
        <f t="shared" si="3"/>
        <v>0</v>
      </c>
      <c r="T34" s="186" t="s">
        <v>311</v>
      </c>
      <c r="U34" s="186" t="s">
        <v>288</v>
      </c>
      <c r="V34" s="192">
        <f>VLOOKUP(A34,orig_GT_results_full_summary!$A$3:$AK$25,25, FALSE)</f>
        <v>3</v>
      </c>
      <c r="W34" s="192">
        <v>0</v>
      </c>
      <c r="X34" s="192">
        <v>0</v>
      </c>
      <c r="Y34" s="192">
        <f t="shared" si="4"/>
        <v>0</v>
      </c>
      <c r="Z34" s="193">
        <f t="shared" si="5"/>
        <v>0</v>
      </c>
      <c r="AA34" s="186" t="s">
        <v>282</v>
      </c>
      <c r="AB34" s="186" t="s">
        <v>288</v>
      </c>
      <c r="AC34" s="192">
        <f>VLOOKUP(A34,orig_GT_results_full_summary!$A$3:$AK$25,34, FALSE)</f>
        <v>0</v>
      </c>
      <c r="AD34" s="192">
        <v>0</v>
      </c>
      <c r="AE34" s="192">
        <v>0</v>
      </c>
      <c r="AF34" s="194">
        <f t="shared" si="6"/>
        <v>0</v>
      </c>
      <c r="AG34" s="53">
        <f t="shared" si="7"/>
        <v>0</v>
      </c>
    </row>
    <row r="35" spans="1:33" ht="16">
      <c r="A35" s="192">
        <v>45442843</v>
      </c>
      <c r="B35" s="192" t="str">
        <f>VLOOKUP(A35,orig_GT_results_full_summary!$A$3:$B$25,2, FALSE)</f>
        <v>D3</v>
      </c>
      <c r="C35" s="192">
        <v>57</v>
      </c>
      <c r="D35" s="186" t="s">
        <v>315</v>
      </c>
      <c r="E35" s="193">
        <v>2</v>
      </c>
      <c r="F35" s="188" t="s">
        <v>16</v>
      </c>
      <c r="G35" s="186" t="s">
        <v>288</v>
      </c>
      <c r="H35" s="186">
        <f>VLOOKUP(A35,orig_GT_results_full_summary!$A$3:$AK$25,8, FALSE)</f>
        <v>2</v>
      </c>
      <c r="I35" s="192">
        <v>0</v>
      </c>
      <c r="J35" s="192">
        <v>0</v>
      </c>
      <c r="K35" s="192">
        <f t="shared" si="0"/>
        <v>0</v>
      </c>
      <c r="L35" s="193">
        <f t="shared" si="1"/>
        <v>0</v>
      </c>
      <c r="M35" s="186" t="s">
        <v>282</v>
      </c>
      <c r="N35" s="186" t="s">
        <v>288</v>
      </c>
      <c r="O35" s="192">
        <f>VLOOKUP(A35,orig_GT_results_full_summary!$A$3:$AK$25,16, FALSE)</f>
        <v>0</v>
      </c>
      <c r="P35" s="192">
        <v>0</v>
      </c>
      <c r="Q35" s="192">
        <v>0</v>
      </c>
      <c r="R35" s="192">
        <f t="shared" si="2"/>
        <v>0</v>
      </c>
      <c r="S35" s="193">
        <f t="shared" si="3"/>
        <v>0</v>
      </c>
      <c r="T35" s="186" t="s">
        <v>311</v>
      </c>
      <c r="U35" s="186" t="s">
        <v>288</v>
      </c>
      <c r="V35" s="192">
        <f>VLOOKUP(A35,orig_GT_results_full_summary!$A$3:$AK$25,25, FALSE)</f>
        <v>3</v>
      </c>
      <c r="W35" s="192">
        <v>0</v>
      </c>
      <c r="X35" s="192">
        <v>0</v>
      </c>
      <c r="Y35" s="192">
        <f t="shared" si="4"/>
        <v>0</v>
      </c>
      <c r="Z35" s="193">
        <f t="shared" si="5"/>
        <v>0</v>
      </c>
      <c r="AA35" s="186" t="s">
        <v>282</v>
      </c>
      <c r="AB35" s="186" t="s">
        <v>288</v>
      </c>
      <c r="AC35" s="192">
        <f>VLOOKUP(A35,orig_GT_results_full_summary!$A$3:$AK$25,34, FALSE)</f>
        <v>0</v>
      </c>
      <c r="AD35" s="192">
        <v>0</v>
      </c>
      <c r="AE35" s="192">
        <v>0</v>
      </c>
      <c r="AF35" s="194">
        <f t="shared" si="6"/>
        <v>0</v>
      </c>
      <c r="AG35" s="53">
        <f t="shared" si="7"/>
        <v>0</v>
      </c>
    </row>
    <row r="36" spans="1:33" ht="16">
      <c r="A36" s="192">
        <v>45442843</v>
      </c>
      <c r="B36" s="192" t="str">
        <f>VLOOKUP(A36,orig_GT_results_full_summary!$A$3:$B$25,2, FALSE)</f>
        <v>D3</v>
      </c>
      <c r="C36" s="192">
        <v>58</v>
      </c>
      <c r="D36" s="186" t="s">
        <v>315</v>
      </c>
      <c r="E36" s="193">
        <v>2</v>
      </c>
      <c r="F36" s="188" t="s">
        <v>16</v>
      </c>
      <c r="G36" s="186" t="s">
        <v>288</v>
      </c>
      <c r="H36" s="186">
        <f>VLOOKUP(A36,orig_GT_results_full_summary!$A$3:$AK$25,8, FALSE)</f>
        <v>2</v>
      </c>
      <c r="I36" s="192">
        <v>0</v>
      </c>
      <c r="J36" s="192">
        <v>0</v>
      </c>
      <c r="K36" s="192">
        <f t="shared" si="0"/>
        <v>0</v>
      </c>
      <c r="L36" s="193">
        <f t="shared" si="1"/>
        <v>0</v>
      </c>
      <c r="M36" s="186" t="s">
        <v>282</v>
      </c>
      <c r="N36" s="186" t="s">
        <v>288</v>
      </c>
      <c r="O36" s="192">
        <f>VLOOKUP(A36,orig_GT_results_full_summary!$A$3:$AK$25,16, FALSE)</f>
        <v>0</v>
      </c>
      <c r="P36" s="192">
        <v>0</v>
      </c>
      <c r="Q36" s="192">
        <v>0</v>
      </c>
      <c r="R36" s="192">
        <f t="shared" si="2"/>
        <v>0</v>
      </c>
      <c r="S36" s="193">
        <f t="shared" si="3"/>
        <v>0</v>
      </c>
      <c r="T36" s="186" t="s">
        <v>311</v>
      </c>
      <c r="U36" s="186" t="s">
        <v>288</v>
      </c>
      <c r="V36" s="192">
        <f>VLOOKUP(A36,orig_GT_results_full_summary!$A$3:$AK$25,25, FALSE)</f>
        <v>3</v>
      </c>
      <c r="W36" s="192">
        <v>0</v>
      </c>
      <c r="X36" s="192">
        <v>0</v>
      </c>
      <c r="Y36" s="192">
        <f t="shared" si="4"/>
        <v>0</v>
      </c>
      <c r="Z36" s="193">
        <f t="shared" si="5"/>
        <v>0</v>
      </c>
      <c r="AA36" s="186" t="s">
        <v>282</v>
      </c>
      <c r="AB36" s="186" t="s">
        <v>288</v>
      </c>
      <c r="AC36" s="192">
        <f>VLOOKUP(A36,orig_GT_results_full_summary!$A$3:$AK$25,34, FALSE)</f>
        <v>0</v>
      </c>
      <c r="AD36" s="192">
        <v>0</v>
      </c>
      <c r="AE36" s="192">
        <v>0</v>
      </c>
      <c r="AF36" s="194">
        <f t="shared" si="6"/>
        <v>0</v>
      </c>
      <c r="AG36" s="53">
        <f t="shared" si="7"/>
        <v>0</v>
      </c>
    </row>
    <row r="37" spans="1:33" ht="16">
      <c r="A37" s="192">
        <v>45442843</v>
      </c>
      <c r="B37" s="192" t="str">
        <f>VLOOKUP(A37,orig_GT_results_full_summary!$A$3:$B$25,2, FALSE)</f>
        <v>D3</v>
      </c>
      <c r="C37" s="192">
        <v>59</v>
      </c>
      <c r="D37" s="186" t="s">
        <v>316</v>
      </c>
      <c r="E37" s="193">
        <v>2</v>
      </c>
      <c r="F37" s="188" t="s">
        <v>16</v>
      </c>
      <c r="G37" s="186" t="s">
        <v>288</v>
      </c>
      <c r="H37" s="186">
        <f>VLOOKUP(A37,orig_GT_results_full_summary!$A$3:$AK$25,8, FALSE)</f>
        <v>2</v>
      </c>
      <c r="I37" s="192">
        <v>0</v>
      </c>
      <c r="J37" s="192">
        <v>0</v>
      </c>
      <c r="K37" s="192">
        <f t="shared" si="0"/>
        <v>0</v>
      </c>
      <c r="L37" s="193">
        <f t="shared" si="1"/>
        <v>0</v>
      </c>
      <c r="M37" s="186" t="s">
        <v>282</v>
      </c>
      <c r="N37" s="186" t="s">
        <v>288</v>
      </c>
      <c r="O37" s="192">
        <f>VLOOKUP(A37,orig_GT_results_full_summary!$A$3:$AK$25,16, FALSE)</f>
        <v>0</v>
      </c>
      <c r="P37" s="192">
        <v>0</v>
      </c>
      <c r="Q37" s="192">
        <v>0</v>
      </c>
      <c r="R37" s="192">
        <f t="shared" si="2"/>
        <v>0</v>
      </c>
      <c r="S37" s="193">
        <f t="shared" si="3"/>
        <v>0</v>
      </c>
      <c r="T37" s="186" t="s">
        <v>311</v>
      </c>
      <c r="U37" s="186" t="s">
        <v>288</v>
      </c>
      <c r="V37" s="192">
        <f>VLOOKUP(A37,orig_GT_results_full_summary!$A$3:$AK$25,25, FALSE)</f>
        <v>3</v>
      </c>
      <c r="W37" s="192">
        <v>0</v>
      </c>
      <c r="X37" s="192">
        <v>0</v>
      </c>
      <c r="Y37" s="192">
        <f t="shared" si="4"/>
        <v>0</v>
      </c>
      <c r="Z37" s="193">
        <f t="shared" si="5"/>
        <v>0</v>
      </c>
      <c r="AA37" s="186" t="s">
        <v>282</v>
      </c>
      <c r="AB37" s="186" t="s">
        <v>288</v>
      </c>
      <c r="AC37" s="192">
        <f>VLOOKUP(A37,orig_GT_results_full_summary!$A$3:$AK$25,34, FALSE)</f>
        <v>0</v>
      </c>
      <c r="AD37" s="192">
        <v>0</v>
      </c>
      <c r="AE37" s="192">
        <v>0</v>
      </c>
      <c r="AF37" s="194">
        <f t="shared" si="6"/>
        <v>0</v>
      </c>
      <c r="AG37" s="53">
        <f t="shared" si="7"/>
        <v>0</v>
      </c>
    </row>
    <row r="38" spans="1:33" ht="16">
      <c r="A38" s="192">
        <v>45442843</v>
      </c>
      <c r="B38" s="192" t="str">
        <f>VLOOKUP(A38,orig_GT_results_full_summary!$A$3:$B$25,2, FALSE)</f>
        <v>D3</v>
      </c>
      <c r="C38" s="192">
        <v>60</v>
      </c>
      <c r="D38" s="186" t="s">
        <v>316</v>
      </c>
      <c r="E38" s="193">
        <v>2</v>
      </c>
      <c r="F38" s="188" t="s">
        <v>16</v>
      </c>
      <c r="G38" s="186" t="s">
        <v>288</v>
      </c>
      <c r="H38" s="186">
        <f>VLOOKUP(A38,orig_GT_results_full_summary!$A$3:$AK$25,8, FALSE)</f>
        <v>2</v>
      </c>
      <c r="I38" s="192">
        <v>0</v>
      </c>
      <c r="J38" s="192">
        <v>0</v>
      </c>
      <c r="K38" s="192">
        <f t="shared" si="0"/>
        <v>0</v>
      </c>
      <c r="L38" s="193">
        <f t="shared" si="1"/>
        <v>0</v>
      </c>
      <c r="M38" s="186" t="s">
        <v>282</v>
      </c>
      <c r="N38" s="186" t="s">
        <v>288</v>
      </c>
      <c r="O38" s="192">
        <f>VLOOKUP(A38,orig_GT_results_full_summary!$A$3:$AK$25,16, FALSE)</f>
        <v>0</v>
      </c>
      <c r="P38" s="192">
        <v>0</v>
      </c>
      <c r="Q38" s="192">
        <v>0</v>
      </c>
      <c r="R38" s="192">
        <f t="shared" si="2"/>
        <v>0</v>
      </c>
      <c r="S38" s="193">
        <f t="shared" si="3"/>
        <v>0</v>
      </c>
      <c r="T38" s="186" t="s">
        <v>311</v>
      </c>
      <c r="U38" s="186" t="s">
        <v>288</v>
      </c>
      <c r="V38" s="192">
        <f>VLOOKUP(A38,orig_GT_results_full_summary!$A$3:$AK$25,25, FALSE)</f>
        <v>3</v>
      </c>
      <c r="W38" s="192">
        <v>0</v>
      </c>
      <c r="X38" s="192">
        <v>0</v>
      </c>
      <c r="Y38" s="192">
        <f t="shared" si="4"/>
        <v>0</v>
      </c>
      <c r="Z38" s="193">
        <f t="shared" si="5"/>
        <v>0</v>
      </c>
      <c r="AA38" s="186" t="s">
        <v>282</v>
      </c>
      <c r="AB38" s="186" t="s">
        <v>288</v>
      </c>
      <c r="AC38" s="192">
        <f>VLOOKUP(A38,orig_GT_results_full_summary!$A$3:$AK$25,34, FALSE)</f>
        <v>0</v>
      </c>
      <c r="AD38" s="192">
        <v>0</v>
      </c>
      <c r="AE38" s="192">
        <v>0</v>
      </c>
      <c r="AF38" s="194">
        <f t="shared" si="6"/>
        <v>0</v>
      </c>
      <c r="AG38" s="53">
        <f t="shared" si="7"/>
        <v>0</v>
      </c>
    </row>
    <row r="39" spans="1:33" ht="16">
      <c r="A39" s="192">
        <v>45442843</v>
      </c>
      <c r="B39" s="192" t="str">
        <f>VLOOKUP(A39,orig_GT_results_full_summary!$A$3:$B$25,2, FALSE)</f>
        <v>D3</v>
      </c>
      <c r="C39" s="192">
        <v>66</v>
      </c>
      <c r="D39" s="186" t="s">
        <v>317</v>
      </c>
      <c r="E39" s="193">
        <v>2</v>
      </c>
      <c r="F39" s="188" t="s">
        <v>16</v>
      </c>
      <c r="G39" s="186" t="s">
        <v>288</v>
      </c>
      <c r="H39" s="186">
        <f>VLOOKUP(A39,orig_GT_results_full_summary!$A$3:$AK$25,8, FALSE)</f>
        <v>2</v>
      </c>
      <c r="I39" s="192">
        <v>0</v>
      </c>
      <c r="J39" s="192">
        <v>0</v>
      </c>
      <c r="K39" s="192">
        <f t="shared" si="0"/>
        <v>0</v>
      </c>
      <c r="L39" s="193">
        <f t="shared" si="1"/>
        <v>0</v>
      </c>
      <c r="M39" s="186" t="s">
        <v>282</v>
      </c>
      <c r="N39" s="186" t="s">
        <v>288</v>
      </c>
      <c r="O39" s="192">
        <f>VLOOKUP(A39,orig_GT_results_full_summary!$A$3:$AK$25,16, FALSE)</f>
        <v>0</v>
      </c>
      <c r="P39" s="192">
        <v>0</v>
      </c>
      <c r="Q39" s="192">
        <v>0</v>
      </c>
      <c r="R39" s="192">
        <f t="shared" si="2"/>
        <v>0</v>
      </c>
      <c r="S39" s="193">
        <f t="shared" si="3"/>
        <v>0</v>
      </c>
      <c r="T39" s="186" t="s">
        <v>311</v>
      </c>
      <c r="U39" s="186" t="s">
        <v>288</v>
      </c>
      <c r="V39" s="192">
        <f>VLOOKUP(A39,orig_GT_results_full_summary!$A$3:$AK$25,25, FALSE)</f>
        <v>3</v>
      </c>
      <c r="W39" s="192">
        <v>0</v>
      </c>
      <c r="X39" s="192">
        <v>0</v>
      </c>
      <c r="Y39" s="192">
        <f t="shared" si="4"/>
        <v>0</v>
      </c>
      <c r="Z39" s="193">
        <f t="shared" si="5"/>
        <v>0</v>
      </c>
      <c r="AA39" s="186" t="s">
        <v>282</v>
      </c>
      <c r="AB39" s="186" t="s">
        <v>288</v>
      </c>
      <c r="AC39" s="192">
        <f>VLOOKUP(A39,orig_GT_results_full_summary!$A$3:$AK$25,34, FALSE)</f>
        <v>0</v>
      </c>
      <c r="AD39" s="192">
        <v>0</v>
      </c>
      <c r="AE39" s="192">
        <v>0</v>
      </c>
      <c r="AF39" s="194">
        <f t="shared" si="6"/>
        <v>0</v>
      </c>
      <c r="AG39" s="53">
        <f t="shared" si="7"/>
        <v>0</v>
      </c>
    </row>
    <row r="40" spans="1:33" ht="16">
      <c r="A40" s="192">
        <v>45442843</v>
      </c>
      <c r="B40" s="192" t="str">
        <f>VLOOKUP(A40,orig_GT_results_full_summary!$A$3:$B$25,2, FALSE)</f>
        <v>D3</v>
      </c>
      <c r="C40" s="192">
        <v>67</v>
      </c>
      <c r="D40" s="186" t="s">
        <v>318</v>
      </c>
      <c r="E40" s="193">
        <v>2</v>
      </c>
      <c r="F40" s="188" t="s">
        <v>16</v>
      </c>
      <c r="G40" s="186" t="s">
        <v>288</v>
      </c>
      <c r="H40" s="186">
        <f>VLOOKUP(A40,orig_GT_results_full_summary!$A$3:$AK$25,8, FALSE)</f>
        <v>2</v>
      </c>
      <c r="I40" s="192">
        <v>0</v>
      </c>
      <c r="J40" s="192">
        <v>0</v>
      </c>
      <c r="K40" s="192">
        <f t="shared" si="0"/>
        <v>0</v>
      </c>
      <c r="L40" s="193">
        <f t="shared" si="1"/>
        <v>0</v>
      </c>
      <c r="M40" s="186" t="s">
        <v>282</v>
      </c>
      <c r="N40" s="186" t="s">
        <v>288</v>
      </c>
      <c r="O40" s="192">
        <f>VLOOKUP(A40,orig_GT_results_full_summary!$A$3:$AK$25,16, FALSE)</f>
        <v>0</v>
      </c>
      <c r="P40" s="192">
        <v>0</v>
      </c>
      <c r="Q40" s="192">
        <v>0</v>
      </c>
      <c r="R40" s="192">
        <f t="shared" si="2"/>
        <v>0</v>
      </c>
      <c r="S40" s="193">
        <f t="shared" si="3"/>
        <v>0</v>
      </c>
      <c r="T40" s="186" t="s">
        <v>311</v>
      </c>
      <c r="U40" s="186" t="s">
        <v>287</v>
      </c>
      <c r="V40" s="192">
        <f>VLOOKUP(A40,orig_GT_results_full_summary!$A$3:$AK$25,25, FALSE)</f>
        <v>3</v>
      </c>
      <c r="W40" s="192">
        <v>1</v>
      </c>
      <c r="X40" s="192">
        <v>0.5</v>
      </c>
      <c r="Y40" s="192">
        <f t="shared" si="4"/>
        <v>0.33333333333333331</v>
      </c>
      <c r="Z40" s="193">
        <f t="shared" si="5"/>
        <v>0.47619047619047616</v>
      </c>
      <c r="AA40" s="186" t="s">
        <v>282</v>
      </c>
      <c r="AB40" s="186" t="s">
        <v>288</v>
      </c>
      <c r="AC40" s="192">
        <f>VLOOKUP(A40,orig_GT_results_full_summary!$A$3:$AK$25,34, FALSE)</f>
        <v>0</v>
      </c>
      <c r="AD40" s="192">
        <v>0</v>
      </c>
      <c r="AE40" s="192">
        <v>0</v>
      </c>
      <c r="AF40" s="194">
        <f t="shared" si="6"/>
        <v>0</v>
      </c>
      <c r="AG40" s="53">
        <f t="shared" si="7"/>
        <v>0</v>
      </c>
    </row>
    <row r="41" spans="1:33" ht="16">
      <c r="A41" s="192">
        <v>45442843</v>
      </c>
      <c r="B41" s="192" t="str">
        <f>VLOOKUP(A41,orig_GT_results_full_summary!$A$3:$B$25,2, FALSE)</f>
        <v>D3</v>
      </c>
      <c r="C41" s="192">
        <v>68</v>
      </c>
      <c r="D41" s="186" t="s">
        <v>319</v>
      </c>
      <c r="E41" s="193">
        <v>2</v>
      </c>
      <c r="F41" s="188" t="s">
        <v>16</v>
      </c>
      <c r="G41" s="186" t="s">
        <v>288</v>
      </c>
      <c r="H41" s="186">
        <f>VLOOKUP(A41,orig_GT_results_full_summary!$A$3:$AK$25,8, FALSE)</f>
        <v>2</v>
      </c>
      <c r="I41" s="192">
        <v>0</v>
      </c>
      <c r="J41" s="192">
        <v>0</v>
      </c>
      <c r="K41" s="192">
        <f t="shared" si="0"/>
        <v>0</v>
      </c>
      <c r="L41" s="193">
        <f t="shared" si="1"/>
        <v>0</v>
      </c>
      <c r="M41" s="186" t="s">
        <v>282</v>
      </c>
      <c r="N41" s="186" t="s">
        <v>288</v>
      </c>
      <c r="O41" s="192">
        <f>VLOOKUP(A41,orig_GT_results_full_summary!$A$3:$AK$25,16, FALSE)</f>
        <v>0</v>
      </c>
      <c r="P41" s="192">
        <v>0</v>
      </c>
      <c r="Q41" s="192">
        <v>0</v>
      </c>
      <c r="R41" s="192">
        <f t="shared" si="2"/>
        <v>0</v>
      </c>
      <c r="S41" s="193">
        <f t="shared" si="3"/>
        <v>0</v>
      </c>
      <c r="T41" s="186" t="s">
        <v>311</v>
      </c>
      <c r="U41" s="186" t="s">
        <v>287</v>
      </c>
      <c r="V41" s="192">
        <f>VLOOKUP(A41,orig_GT_results_full_summary!$A$3:$AK$25,25, FALSE)</f>
        <v>3</v>
      </c>
      <c r="W41" s="192">
        <v>1</v>
      </c>
      <c r="X41" s="192">
        <v>0.5</v>
      </c>
      <c r="Y41" s="192">
        <f t="shared" si="4"/>
        <v>0.33333333333333331</v>
      </c>
      <c r="Z41" s="193">
        <f t="shared" si="5"/>
        <v>0.47619047619047616</v>
      </c>
      <c r="AA41" s="186" t="s">
        <v>282</v>
      </c>
      <c r="AB41" s="186" t="s">
        <v>288</v>
      </c>
      <c r="AC41" s="192">
        <f>VLOOKUP(A41,orig_GT_results_full_summary!$A$3:$AK$25,34, FALSE)</f>
        <v>0</v>
      </c>
      <c r="AD41" s="192">
        <v>0</v>
      </c>
      <c r="AE41" s="192">
        <v>0</v>
      </c>
      <c r="AF41" s="194">
        <f t="shared" si="6"/>
        <v>0</v>
      </c>
      <c r="AG41" s="53">
        <f t="shared" si="7"/>
        <v>0</v>
      </c>
    </row>
    <row r="42" spans="1:33" ht="16">
      <c r="A42" s="192">
        <v>45442843</v>
      </c>
      <c r="B42" s="192" t="str">
        <f>VLOOKUP(A42,orig_GT_results_full_summary!$A$3:$B$25,2, FALSE)</f>
        <v>D3</v>
      </c>
      <c r="C42" s="192">
        <v>69</v>
      </c>
      <c r="D42" s="186" t="s">
        <v>319</v>
      </c>
      <c r="E42" s="193">
        <v>2</v>
      </c>
      <c r="F42" s="188" t="s">
        <v>16</v>
      </c>
      <c r="G42" s="186" t="s">
        <v>288</v>
      </c>
      <c r="H42" s="186">
        <f>VLOOKUP(A42,orig_GT_results_full_summary!$A$3:$AK$25,8, FALSE)</f>
        <v>2</v>
      </c>
      <c r="I42" s="192">
        <v>0</v>
      </c>
      <c r="J42" s="192">
        <v>0</v>
      </c>
      <c r="K42" s="192">
        <f t="shared" si="0"/>
        <v>0</v>
      </c>
      <c r="L42" s="193">
        <f t="shared" si="1"/>
        <v>0</v>
      </c>
      <c r="M42" s="186" t="s">
        <v>282</v>
      </c>
      <c r="N42" s="186" t="s">
        <v>288</v>
      </c>
      <c r="O42" s="192">
        <f>VLOOKUP(A42,orig_GT_results_full_summary!$A$3:$AK$25,16, FALSE)</f>
        <v>0</v>
      </c>
      <c r="P42" s="192">
        <v>0</v>
      </c>
      <c r="Q42" s="192">
        <v>0</v>
      </c>
      <c r="R42" s="192">
        <f t="shared" si="2"/>
        <v>0</v>
      </c>
      <c r="S42" s="193">
        <f t="shared" si="3"/>
        <v>0</v>
      </c>
      <c r="T42" s="186" t="s">
        <v>311</v>
      </c>
      <c r="U42" s="186" t="s">
        <v>287</v>
      </c>
      <c r="V42" s="192">
        <f>VLOOKUP(A42,orig_GT_results_full_summary!$A$3:$AK$25,25, FALSE)</f>
        <v>3</v>
      </c>
      <c r="W42" s="192">
        <v>1</v>
      </c>
      <c r="X42" s="192">
        <v>0.5</v>
      </c>
      <c r="Y42" s="192">
        <f t="shared" si="4"/>
        <v>0.33333333333333331</v>
      </c>
      <c r="Z42" s="193">
        <f t="shared" si="5"/>
        <v>0.47619047619047616</v>
      </c>
      <c r="AA42" s="186" t="s">
        <v>282</v>
      </c>
      <c r="AB42" s="186" t="s">
        <v>288</v>
      </c>
      <c r="AC42" s="192">
        <f>VLOOKUP(A42,orig_GT_results_full_summary!$A$3:$AK$25,34, FALSE)</f>
        <v>0</v>
      </c>
      <c r="AD42" s="192">
        <v>0</v>
      </c>
      <c r="AE42" s="192">
        <v>0</v>
      </c>
      <c r="AF42" s="194">
        <f t="shared" si="6"/>
        <v>0</v>
      </c>
      <c r="AG42" s="53">
        <f t="shared" si="7"/>
        <v>0</v>
      </c>
    </row>
    <row r="43" spans="1:33" ht="16">
      <c r="A43" s="192">
        <v>45442843</v>
      </c>
      <c r="B43" s="192" t="str">
        <f>VLOOKUP(A43,orig_GT_results_full_summary!$A$3:$B$25,2, FALSE)</f>
        <v>D3</v>
      </c>
      <c r="C43" s="192">
        <v>70</v>
      </c>
      <c r="D43" s="186" t="s">
        <v>319</v>
      </c>
      <c r="E43" s="193">
        <v>2</v>
      </c>
      <c r="F43" s="188" t="s">
        <v>16</v>
      </c>
      <c r="G43" s="186" t="s">
        <v>288</v>
      </c>
      <c r="H43" s="186">
        <f>VLOOKUP(A43,orig_GT_results_full_summary!$A$3:$AK$25,8, FALSE)</f>
        <v>2</v>
      </c>
      <c r="I43" s="192">
        <v>0</v>
      </c>
      <c r="J43" s="192">
        <v>0</v>
      </c>
      <c r="K43" s="192">
        <f t="shared" si="0"/>
        <v>0</v>
      </c>
      <c r="L43" s="193">
        <f t="shared" si="1"/>
        <v>0</v>
      </c>
      <c r="M43" s="186" t="s">
        <v>282</v>
      </c>
      <c r="N43" s="186" t="s">
        <v>288</v>
      </c>
      <c r="O43" s="192">
        <f>VLOOKUP(A43,orig_GT_results_full_summary!$A$3:$AK$25,16, FALSE)</f>
        <v>0</v>
      </c>
      <c r="P43" s="192">
        <v>0</v>
      </c>
      <c r="Q43" s="192">
        <v>0</v>
      </c>
      <c r="R43" s="192">
        <f t="shared" si="2"/>
        <v>0</v>
      </c>
      <c r="S43" s="193">
        <f t="shared" si="3"/>
        <v>0</v>
      </c>
      <c r="T43" s="186" t="s">
        <v>311</v>
      </c>
      <c r="U43" s="186" t="s">
        <v>287</v>
      </c>
      <c r="V43" s="192">
        <f>VLOOKUP(A43,orig_GT_results_full_summary!$A$3:$AK$25,25, FALSE)</f>
        <v>3</v>
      </c>
      <c r="W43" s="192">
        <v>1</v>
      </c>
      <c r="X43" s="192">
        <v>0.5</v>
      </c>
      <c r="Y43" s="192">
        <f t="shared" si="4"/>
        <v>0.33333333333333331</v>
      </c>
      <c r="Z43" s="193">
        <f t="shared" si="5"/>
        <v>0.47619047619047616</v>
      </c>
      <c r="AA43" s="186" t="s">
        <v>282</v>
      </c>
      <c r="AB43" s="186" t="s">
        <v>288</v>
      </c>
      <c r="AC43" s="192">
        <f>VLOOKUP(A43,orig_GT_results_full_summary!$A$3:$AK$25,34, FALSE)</f>
        <v>0</v>
      </c>
      <c r="AD43" s="192">
        <v>0</v>
      </c>
      <c r="AE43" s="192">
        <v>0</v>
      </c>
      <c r="AF43" s="194">
        <f t="shared" si="6"/>
        <v>0</v>
      </c>
      <c r="AG43" s="53">
        <f t="shared" si="7"/>
        <v>0</v>
      </c>
    </row>
    <row r="44" spans="1:33" ht="16">
      <c r="A44" s="192">
        <v>45442843</v>
      </c>
      <c r="B44" s="192" t="str">
        <f>VLOOKUP(A44,orig_GT_results_full_summary!$A$3:$B$25,2, FALSE)</f>
        <v>D3</v>
      </c>
      <c r="C44" s="192">
        <v>71</v>
      </c>
      <c r="D44" s="186" t="s">
        <v>319</v>
      </c>
      <c r="E44" s="193">
        <v>2</v>
      </c>
      <c r="F44" s="188" t="s">
        <v>16</v>
      </c>
      <c r="G44" s="186" t="s">
        <v>288</v>
      </c>
      <c r="H44" s="186">
        <f>VLOOKUP(A44,orig_GT_results_full_summary!$A$3:$AK$25,8, FALSE)</f>
        <v>2</v>
      </c>
      <c r="I44" s="192">
        <v>0</v>
      </c>
      <c r="J44" s="192">
        <v>0</v>
      </c>
      <c r="K44" s="192">
        <f t="shared" si="0"/>
        <v>0</v>
      </c>
      <c r="L44" s="193">
        <f t="shared" si="1"/>
        <v>0</v>
      </c>
      <c r="M44" s="186" t="s">
        <v>282</v>
      </c>
      <c r="N44" s="186" t="s">
        <v>288</v>
      </c>
      <c r="O44" s="192">
        <f>VLOOKUP(A44,orig_GT_results_full_summary!$A$3:$AK$25,16, FALSE)</f>
        <v>0</v>
      </c>
      <c r="P44" s="192">
        <v>0</v>
      </c>
      <c r="Q44" s="192">
        <v>0</v>
      </c>
      <c r="R44" s="192">
        <f t="shared" si="2"/>
        <v>0</v>
      </c>
      <c r="S44" s="193">
        <f t="shared" si="3"/>
        <v>0</v>
      </c>
      <c r="T44" s="186" t="s">
        <v>311</v>
      </c>
      <c r="U44" s="186" t="s">
        <v>287</v>
      </c>
      <c r="V44" s="192">
        <f>VLOOKUP(A44,orig_GT_results_full_summary!$A$3:$AK$25,25, FALSE)</f>
        <v>3</v>
      </c>
      <c r="W44" s="192">
        <v>1</v>
      </c>
      <c r="X44" s="192">
        <v>0.5</v>
      </c>
      <c r="Y44" s="192">
        <f t="shared" si="4"/>
        <v>0.33333333333333331</v>
      </c>
      <c r="Z44" s="193">
        <f t="shared" si="5"/>
        <v>0.47619047619047616</v>
      </c>
      <c r="AA44" s="186" t="s">
        <v>282</v>
      </c>
      <c r="AB44" s="186" t="s">
        <v>288</v>
      </c>
      <c r="AC44" s="192">
        <f>VLOOKUP(A44,orig_GT_results_full_summary!$A$3:$AK$25,34, FALSE)</f>
        <v>0</v>
      </c>
      <c r="AD44" s="192">
        <v>0</v>
      </c>
      <c r="AE44" s="192">
        <v>0</v>
      </c>
      <c r="AF44" s="194">
        <f t="shared" si="6"/>
        <v>0</v>
      </c>
      <c r="AG44" s="53">
        <f t="shared" si="7"/>
        <v>0</v>
      </c>
    </row>
    <row r="45" spans="1:33" ht="16">
      <c r="A45" s="192">
        <v>45442843</v>
      </c>
      <c r="B45" s="192" t="str">
        <f>VLOOKUP(A45,orig_GT_results_full_summary!$A$3:$B$25,2, FALSE)</f>
        <v>D3</v>
      </c>
      <c r="C45" s="192">
        <v>72</v>
      </c>
      <c r="D45" s="186" t="s">
        <v>319</v>
      </c>
      <c r="E45" s="193">
        <v>2</v>
      </c>
      <c r="F45" s="188" t="s">
        <v>16</v>
      </c>
      <c r="G45" s="186" t="s">
        <v>288</v>
      </c>
      <c r="H45" s="186">
        <f>VLOOKUP(A45,orig_GT_results_full_summary!$A$3:$AK$25,8, FALSE)</f>
        <v>2</v>
      </c>
      <c r="I45" s="192">
        <v>0</v>
      </c>
      <c r="J45" s="192">
        <v>0</v>
      </c>
      <c r="K45" s="192">
        <f t="shared" si="0"/>
        <v>0</v>
      </c>
      <c r="L45" s="193">
        <f t="shared" si="1"/>
        <v>0</v>
      </c>
      <c r="M45" s="186" t="s">
        <v>282</v>
      </c>
      <c r="N45" s="186" t="s">
        <v>288</v>
      </c>
      <c r="O45" s="192">
        <f>VLOOKUP(A45,orig_GT_results_full_summary!$A$3:$AK$25,16, FALSE)</f>
        <v>0</v>
      </c>
      <c r="P45" s="192">
        <v>0</v>
      </c>
      <c r="Q45" s="192">
        <v>0</v>
      </c>
      <c r="R45" s="192">
        <f t="shared" si="2"/>
        <v>0</v>
      </c>
      <c r="S45" s="193">
        <f t="shared" si="3"/>
        <v>0</v>
      </c>
      <c r="T45" s="186" t="s">
        <v>311</v>
      </c>
      <c r="U45" s="186" t="s">
        <v>287</v>
      </c>
      <c r="V45" s="192">
        <f>VLOOKUP(A45,orig_GT_results_full_summary!$A$3:$AK$25,25, FALSE)</f>
        <v>3</v>
      </c>
      <c r="W45" s="192">
        <v>1</v>
      </c>
      <c r="X45" s="192">
        <v>0.5</v>
      </c>
      <c r="Y45" s="192">
        <f t="shared" si="4"/>
        <v>0.33333333333333331</v>
      </c>
      <c r="Z45" s="193">
        <f t="shared" si="5"/>
        <v>0.47619047619047616</v>
      </c>
      <c r="AA45" s="186" t="s">
        <v>282</v>
      </c>
      <c r="AB45" s="186" t="s">
        <v>288</v>
      </c>
      <c r="AC45" s="192">
        <f>VLOOKUP(A45,orig_GT_results_full_summary!$A$3:$AK$25,34, FALSE)</f>
        <v>0</v>
      </c>
      <c r="AD45" s="192">
        <v>0</v>
      </c>
      <c r="AE45" s="192">
        <v>0</v>
      </c>
      <c r="AF45" s="194">
        <f t="shared" si="6"/>
        <v>0</v>
      </c>
      <c r="AG45" s="53">
        <f t="shared" si="7"/>
        <v>0</v>
      </c>
    </row>
    <row r="46" spans="1:33" ht="16">
      <c r="A46" s="192">
        <v>45442843</v>
      </c>
      <c r="B46" s="192" t="str">
        <f>VLOOKUP(A46,orig_GT_results_full_summary!$A$3:$B$25,2, FALSE)</f>
        <v>D3</v>
      </c>
      <c r="C46" s="192">
        <v>73</v>
      </c>
      <c r="D46" s="186" t="s">
        <v>319</v>
      </c>
      <c r="E46" s="193">
        <v>2</v>
      </c>
      <c r="F46" s="188" t="s">
        <v>16</v>
      </c>
      <c r="G46" s="186" t="s">
        <v>288</v>
      </c>
      <c r="H46" s="186">
        <f>VLOOKUP(A46,orig_GT_results_full_summary!$A$3:$AK$25,8, FALSE)</f>
        <v>2</v>
      </c>
      <c r="I46" s="192">
        <v>0</v>
      </c>
      <c r="J46" s="192">
        <v>0</v>
      </c>
      <c r="K46" s="192">
        <f t="shared" si="0"/>
        <v>0</v>
      </c>
      <c r="L46" s="193">
        <f t="shared" si="1"/>
        <v>0</v>
      </c>
      <c r="M46" s="186" t="s">
        <v>282</v>
      </c>
      <c r="N46" s="186" t="s">
        <v>288</v>
      </c>
      <c r="O46" s="192">
        <f>VLOOKUP(A46,orig_GT_results_full_summary!$A$3:$AK$25,16, FALSE)</f>
        <v>0</v>
      </c>
      <c r="P46" s="192">
        <v>0</v>
      </c>
      <c r="Q46" s="192">
        <v>0</v>
      </c>
      <c r="R46" s="192">
        <f t="shared" si="2"/>
        <v>0</v>
      </c>
      <c r="S46" s="193">
        <f t="shared" si="3"/>
        <v>0</v>
      </c>
      <c r="T46" s="186" t="s">
        <v>311</v>
      </c>
      <c r="U46" s="186" t="s">
        <v>287</v>
      </c>
      <c r="V46" s="192">
        <f>VLOOKUP(A46,orig_GT_results_full_summary!$A$3:$AK$25,25, FALSE)</f>
        <v>3</v>
      </c>
      <c r="W46" s="192">
        <v>1</v>
      </c>
      <c r="X46" s="192">
        <v>0.5</v>
      </c>
      <c r="Y46" s="192">
        <f t="shared" si="4"/>
        <v>0.33333333333333331</v>
      </c>
      <c r="Z46" s="193">
        <f t="shared" si="5"/>
        <v>0.47619047619047616</v>
      </c>
      <c r="AA46" s="186" t="s">
        <v>282</v>
      </c>
      <c r="AB46" s="186" t="s">
        <v>288</v>
      </c>
      <c r="AC46" s="192">
        <f>VLOOKUP(A46,orig_GT_results_full_summary!$A$3:$AK$25,34, FALSE)</f>
        <v>0</v>
      </c>
      <c r="AD46" s="192">
        <v>0</v>
      </c>
      <c r="AE46" s="192">
        <v>0</v>
      </c>
      <c r="AF46" s="194">
        <f t="shared" si="6"/>
        <v>0</v>
      </c>
      <c r="AG46" s="53">
        <f t="shared" si="7"/>
        <v>0</v>
      </c>
    </row>
    <row r="47" spans="1:33" ht="16">
      <c r="A47" s="192">
        <v>45442843</v>
      </c>
      <c r="B47" s="192" t="str">
        <f>VLOOKUP(A47,orig_GT_results_full_summary!$A$3:$B$25,2, FALSE)</f>
        <v>D3</v>
      </c>
      <c r="C47" s="192">
        <v>74</v>
      </c>
      <c r="D47" s="186" t="s">
        <v>319</v>
      </c>
      <c r="E47" s="193">
        <v>2</v>
      </c>
      <c r="F47" s="188" t="s">
        <v>16</v>
      </c>
      <c r="G47" s="186" t="s">
        <v>288</v>
      </c>
      <c r="H47" s="186">
        <f>VLOOKUP(A47,orig_GT_results_full_summary!$A$3:$AK$25,8, FALSE)</f>
        <v>2</v>
      </c>
      <c r="I47" s="192">
        <v>0</v>
      </c>
      <c r="J47" s="192">
        <v>0</v>
      </c>
      <c r="K47" s="192">
        <f t="shared" si="0"/>
        <v>0</v>
      </c>
      <c r="L47" s="193">
        <f t="shared" si="1"/>
        <v>0</v>
      </c>
      <c r="M47" s="186" t="s">
        <v>282</v>
      </c>
      <c r="N47" s="186" t="s">
        <v>288</v>
      </c>
      <c r="O47" s="192">
        <f>VLOOKUP(A47,orig_GT_results_full_summary!$A$3:$AK$25,16, FALSE)</f>
        <v>0</v>
      </c>
      <c r="P47" s="192">
        <v>0</v>
      </c>
      <c r="Q47" s="192">
        <v>0</v>
      </c>
      <c r="R47" s="192">
        <f t="shared" si="2"/>
        <v>0</v>
      </c>
      <c r="S47" s="193">
        <f t="shared" si="3"/>
        <v>0</v>
      </c>
      <c r="T47" s="186" t="s">
        <v>311</v>
      </c>
      <c r="U47" s="186" t="s">
        <v>287</v>
      </c>
      <c r="V47" s="192">
        <f>VLOOKUP(A47,orig_GT_results_full_summary!$A$3:$AK$25,25, FALSE)</f>
        <v>3</v>
      </c>
      <c r="W47" s="192">
        <v>1</v>
      </c>
      <c r="X47" s="192">
        <v>0.5</v>
      </c>
      <c r="Y47" s="192">
        <f t="shared" si="4"/>
        <v>0.33333333333333331</v>
      </c>
      <c r="Z47" s="193">
        <f t="shared" si="5"/>
        <v>0.47619047619047616</v>
      </c>
      <c r="AA47" s="186" t="s">
        <v>282</v>
      </c>
      <c r="AB47" s="186" t="s">
        <v>288</v>
      </c>
      <c r="AC47" s="192">
        <f>VLOOKUP(A47,orig_GT_results_full_summary!$A$3:$AK$25,34, FALSE)</f>
        <v>0</v>
      </c>
      <c r="AD47" s="192">
        <v>0</v>
      </c>
      <c r="AE47" s="192">
        <v>0</v>
      </c>
      <c r="AF47" s="194">
        <f t="shared" si="6"/>
        <v>0</v>
      </c>
      <c r="AG47" s="53">
        <f t="shared" si="7"/>
        <v>0</v>
      </c>
    </row>
    <row r="48" spans="1:33" ht="16">
      <c r="A48" s="192">
        <v>45442843</v>
      </c>
      <c r="B48" s="192" t="str">
        <f>VLOOKUP(A48,orig_GT_results_full_summary!$A$3:$B$25,2, FALSE)</f>
        <v>D3</v>
      </c>
      <c r="C48" s="192">
        <v>75</v>
      </c>
      <c r="D48" s="186" t="s">
        <v>319</v>
      </c>
      <c r="E48" s="193">
        <v>2</v>
      </c>
      <c r="F48" s="188" t="s">
        <v>16</v>
      </c>
      <c r="G48" s="186" t="s">
        <v>288</v>
      </c>
      <c r="H48" s="186">
        <f>VLOOKUP(A48,orig_GT_results_full_summary!$A$3:$AK$25,8, FALSE)</f>
        <v>2</v>
      </c>
      <c r="I48" s="192">
        <v>0</v>
      </c>
      <c r="J48" s="192">
        <v>0</v>
      </c>
      <c r="K48" s="192">
        <f t="shared" si="0"/>
        <v>0</v>
      </c>
      <c r="L48" s="193">
        <f t="shared" si="1"/>
        <v>0</v>
      </c>
      <c r="M48" s="186" t="s">
        <v>282</v>
      </c>
      <c r="N48" s="186" t="s">
        <v>288</v>
      </c>
      <c r="O48" s="192">
        <f>VLOOKUP(A48,orig_GT_results_full_summary!$A$3:$AK$25,16, FALSE)</f>
        <v>0</v>
      </c>
      <c r="P48" s="192">
        <v>0</v>
      </c>
      <c r="Q48" s="192">
        <v>0</v>
      </c>
      <c r="R48" s="192">
        <f t="shared" si="2"/>
        <v>0</v>
      </c>
      <c r="S48" s="193">
        <f t="shared" si="3"/>
        <v>0</v>
      </c>
      <c r="T48" s="186" t="s">
        <v>311</v>
      </c>
      <c r="U48" s="186" t="s">
        <v>287</v>
      </c>
      <c r="V48" s="192">
        <f>VLOOKUP(A48,orig_GT_results_full_summary!$A$3:$AK$25,25, FALSE)</f>
        <v>3</v>
      </c>
      <c r="W48" s="192">
        <v>1</v>
      </c>
      <c r="X48" s="192">
        <v>0.5</v>
      </c>
      <c r="Y48" s="192">
        <f t="shared" si="4"/>
        <v>0.33333333333333331</v>
      </c>
      <c r="Z48" s="193">
        <f t="shared" si="5"/>
        <v>0.47619047619047616</v>
      </c>
      <c r="AA48" s="186" t="s">
        <v>282</v>
      </c>
      <c r="AB48" s="186" t="s">
        <v>288</v>
      </c>
      <c r="AC48" s="192">
        <f>VLOOKUP(A48,orig_GT_results_full_summary!$A$3:$AK$25,34, FALSE)</f>
        <v>0</v>
      </c>
      <c r="AD48" s="192">
        <v>0</v>
      </c>
      <c r="AE48" s="192">
        <v>0</v>
      </c>
      <c r="AF48" s="194">
        <f t="shared" si="6"/>
        <v>0</v>
      </c>
      <c r="AG48" s="53">
        <f t="shared" si="7"/>
        <v>0</v>
      </c>
    </row>
    <row r="49" spans="1:33" ht="16">
      <c r="A49" s="192">
        <v>45442843</v>
      </c>
      <c r="B49" s="192" t="str">
        <f>VLOOKUP(A49,orig_GT_results_full_summary!$A$3:$B$25,2, FALSE)</f>
        <v>D3</v>
      </c>
      <c r="C49" s="192">
        <v>77</v>
      </c>
      <c r="D49" s="186" t="s">
        <v>319</v>
      </c>
      <c r="E49" s="193">
        <v>2</v>
      </c>
      <c r="F49" s="188" t="s">
        <v>16</v>
      </c>
      <c r="G49" s="186" t="s">
        <v>288</v>
      </c>
      <c r="H49" s="186">
        <f>VLOOKUP(A49,orig_GT_results_full_summary!$A$3:$AK$25,8, FALSE)</f>
        <v>2</v>
      </c>
      <c r="I49" s="192">
        <v>0</v>
      </c>
      <c r="J49" s="192">
        <v>0</v>
      </c>
      <c r="K49" s="192">
        <f t="shared" si="0"/>
        <v>0</v>
      </c>
      <c r="L49" s="193">
        <f t="shared" si="1"/>
        <v>0</v>
      </c>
      <c r="M49" s="186" t="s">
        <v>282</v>
      </c>
      <c r="N49" s="186" t="s">
        <v>288</v>
      </c>
      <c r="O49" s="192">
        <f>VLOOKUP(A49,orig_GT_results_full_summary!$A$3:$AK$25,16, FALSE)</f>
        <v>0</v>
      </c>
      <c r="P49" s="192">
        <v>0</v>
      </c>
      <c r="Q49" s="192">
        <v>0</v>
      </c>
      <c r="R49" s="192">
        <f t="shared" si="2"/>
        <v>0</v>
      </c>
      <c r="S49" s="193">
        <f t="shared" si="3"/>
        <v>0</v>
      </c>
      <c r="T49" s="186" t="s">
        <v>311</v>
      </c>
      <c r="U49" s="186" t="s">
        <v>287</v>
      </c>
      <c r="V49" s="192">
        <f>VLOOKUP(A49,orig_GT_results_full_summary!$A$3:$AK$25,25, FALSE)</f>
        <v>3</v>
      </c>
      <c r="W49" s="192">
        <v>1</v>
      </c>
      <c r="X49" s="192">
        <v>0.5</v>
      </c>
      <c r="Y49" s="192">
        <f t="shared" si="4"/>
        <v>0.33333333333333331</v>
      </c>
      <c r="Z49" s="193">
        <f t="shared" si="5"/>
        <v>0.47619047619047616</v>
      </c>
      <c r="AA49" s="186" t="s">
        <v>282</v>
      </c>
      <c r="AB49" s="186" t="s">
        <v>288</v>
      </c>
      <c r="AC49" s="192">
        <f>VLOOKUP(A49,orig_GT_results_full_summary!$A$3:$AK$25,34, FALSE)</f>
        <v>0</v>
      </c>
      <c r="AD49" s="192">
        <v>0</v>
      </c>
      <c r="AE49" s="192">
        <v>0</v>
      </c>
      <c r="AF49" s="194">
        <f t="shared" si="6"/>
        <v>0</v>
      </c>
      <c r="AG49" s="53">
        <f t="shared" si="7"/>
        <v>0</v>
      </c>
    </row>
    <row r="50" spans="1:33" ht="16">
      <c r="A50" s="192">
        <v>45442843</v>
      </c>
      <c r="B50" s="192" t="str">
        <f>VLOOKUP(A50,orig_GT_results_full_summary!$A$3:$B$25,2, FALSE)</f>
        <v>D3</v>
      </c>
      <c r="C50" s="192">
        <v>78</v>
      </c>
      <c r="D50" s="186" t="s">
        <v>319</v>
      </c>
      <c r="E50" s="193">
        <v>2</v>
      </c>
      <c r="F50" s="188" t="s">
        <v>16</v>
      </c>
      <c r="G50" s="186" t="s">
        <v>288</v>
      </c>
      <c r="H50" s="186">
        <f>VLOOKUP(A50,orig_GT_results_full_summary!$A$3:$AK$25,8, FALSE)</f>
        <v>2</v>
      </c>
      <c r="I50" s="192">
        <v>0</v>
      </c>
      <c r="J50" s="192">
        <v>0</v>
      </c>
      <c r="K50" s="192">
        <f t="shared" si="0"/>
        <v>0</v>
      </c>
      <c r="L50" s="193">
        <f t="shared" si="1"/>
        <v>0</v>
      </c>
      <c r="M50" s="186" t="s">
        <v>282</v>
      </c>
      <c r="N50" s="186" t="s">
        <v>288</v>
      </c>
      <c r="O50" s="192">
        <f>VLOOKUP(A50,orig_GT_results_full_summary!$A$3:$AK$25,16, FALSE)</f>
        <v>0</v>
      </c>
      <c r="P50" s="192">
        <v>0</v>
      </c>
      <c r="Q50" s="192">
        <v>0</v>
      </c>
      <c r="R50" s="192">
        <f t="shared" si="2"/>
        <v>0</v>
      </c>
      <c r="S50" s="193">
        <f t="shared" si="3"/>
        <v>0</v>
      </c>
      <c r="T50" s="186" t="s">
        <v>311</v>
      </c>
      <c r="U50" s="186" t="s">
        <v>287</v>
      </c>
      <c r="V50" s="192">
        <f>VLOOKUP(A50,orig_GT_results_full_summary!$A$3:$AK$25,25, FALSE)</f>
        <v>3</v>
      </c>
      <c r="W50" s="192">
        <v>1</v>
      </c>
      <c r="X50" s="192">
        <v>0.5</v>
      </c>
      <c r="Y50" s="192">
        <f t="shared" si="4"/>
        <v>0.33333333333333331</v>
      </c>
      <c r="Z50" s="193">
        <f t="shared" si="5"/>
        <v>0.47619047619047616</v>
      </c>
      <c r="AA50" s="186" t="s">
        <v>282</v>
      </c>
      <c r="AB50" s="186" t="s">
        <v>288</v>
      </c>
      <c r="AC50" s="192">
        <f>VLOOKUP(A50,orig_GT_results_full_summary!$A$3:$AK$25,34, FALSE)</f>
        <v>0</v>
      </c>
      <c r="AD50" s="192">
        <v>0</v>
      </c>
      <c r="AE50" s="192">
        <v>0</v>
      </c>
      <c r="AF50" s="194">
        <f t="shared" si="6"/>
        <v>0</v>
      </c>
      <c r="AG50" s="53">
        <f t="shared" si="7"/>
        <v>0</v>
      </c>
    </row>
    <row r="51" spans="1:33" ht="16">
      <c r="A51" s="192">
        <v>45442843</v>
      </c>
      <c r="B51" s="192" t="str">
        <f>VLOOKUP(A51,orig_GT_results_full_summary!$A$3:$B$25,2, FALSE)</f>
        <v>D3</v>
      </c>
      <c r="C51" s="192">
        <v>79</v>
      </c>
      <c r="D51" s="186" t="s">
        <v>319</v>
      </c>
      <c r="E51" s="193">
        <v>2</v>
      </c>
      <c r="F51" s="188" t="s">
        <v>16</v>
      </c>
      <c r="G51" s="186" t="s">
        <v>288</v>
      </c>
      <c r="H51" s="186">
        <f>VLOOKUP(A51,orig_GT_results_full_summary!$A$3:$AK$25,8, FALSE)</f>
        <v>2</v>
      </c>
      <c r="I51" s="192">
        <v>0</v>
      </c>
      <c r="J51" s="192">
        <v>0</v>
      </c>
      <c r="K51" s="192">
        <f t="shared" si="0"/>
        <v>0</v>
      </c>
      <c r="L51" s="193">
        <f t="shared" si="1"/>
        <v>0</v>
      </c>
      <c r="M51" s="186" t="s">
        <v>282</v>
      </c>
      <c r="N51" s="186" t="s">
        <v>288</v>
      </c>
      <c r="O51" s="192">
        <f>VLOOKUP(A51,orig_GT_results_full_summary!$A$3:$AK$25,16, FALSE)</f>
        <v>0</v>
      </c>
      <c r="P51" s="192">
        <v>0</v>
      </c>
      <c r="Q51" s="192">
        <v>0</v>
      </c>
      <c r="R51" s="192">
        <f t="shared" si="2"/>
        <v>0</v>
      </c>
      <c r="S51" s="193">
        <f t="shared" si="3"/>
        <v>0</v>
      </c>
      <c r="T51" s="186" t="s">
        <v>311</v>
      </c>
      <c r="U51" s="186" t="s">
        <v>287</v>
      </c>
      <c r="V51" s="192">
        <f>VLOOKUP(A51,orig_GT_results_full_summary!$A$3:$AK$25,25, FALSE)</f>
        <v>3</v>
      </c>
      <c r="W51" s="192">
        <v>1</v>
      </c>
      <c r="X51" s="192">
        <v>0.5</v>
      </c>
      <c r="Y51" s="192">
        <f t="shared" si="4"/>
        <v>0.33333333333333331</v>
      </c>
      <c r="Z51" s="193">
        <f t="shared" si="5"/>
        <v>0.47619047619047616</v>
      </c>
      <c r="AA51" s="186" t="s">
        <v>282</v>
      </c>
      <c r="AB51" s="186" t="s">
        <v>288</v>
      </c>
      <c r="AC51" s="192">
        <f>VLOOKUP(A51,orig_GT_results_full_summary!$A$3:$AK$25,34, FALSE)</f>
        <v>0</v>
      </c>
      <c r="AD51" s="192">
        <v>0</v>
      </c>
      <c r="AE51" s="192">
        <v>0</v>
      </c>
      <c r="AF51" s="194">
        <f t="shared" si="6"/>
        <v>0</v>
      </c>
      <c r="AG51" s="53">
        <f t="shared" si="7"/>
        <v>0</v>
      </c>
    </row>
    <row r="52" spans="1:33" ht="16">
      <c r="A52" s="192">
        <v>45442843</v>
      </c>
      <c r="B52" s="192" t="str">
        <f>VLOOKUP(A52,orig_GT_results_full_summary!$A$3:$B$25,2, FALSE)</f>
        <v>D3</v>
      </c>
      <c r="C52" s="192">
        <v>81</v>
      </c>
      <c r="D52" s="186" t="s">
        <v>320</v>
      </c>
      <c r="E52" s="193">
        <v>2</v>
      </c>
      <c r="F52" s="188" t="s">
        <v>16</v>
      </c>
      <c r="G52" s="186" t="s">
        <v>287</v>
      </c>
      <c r="H52" s="186">
        <f>VLOOKUP(A52,orig_GT_results_full_summary!$A$3:$AK$25,8, FALSE)</f>
        <v>2</v>
      </c>
      <c r="I52" s="192">
        <v>1</v>
      </c>
      <c r="J52" s="192">
        <v>0.5</v>
      </c>
      <c r="K52" s="192">
        <f t="shared" si="0"/>
        <v>0.5</v>
      </c>
      <c r="L52" s="193">
        <f t="shared" si="1"/>
        <v>0.5</v>
      </c>
      <c r="M52" s="186" t="s">
        <v>282</v>
      </c>
      <c r="N52" s="186" t="s">
        <v>288</v>
      </c>
      <c r="O52" s="192">
        <f>VLOOKUP(A52,orig_GT_results_full_summary!$A$3:$AK$25,16, FALSE)</f>
        <v>0</v>
      </c>
      <c r="P52" s="192">
        <v>0</v>
      </c>
      <c r="Q52" s="192">
        <v>0</v>
      </c>
      <c r="R52" s="192">
        <f t="shared" si="2"/>
        <v>0</v>
      </c>
      <c r="S52" s="193">
        <f t="shared" si="3"/>
        <v>0</v>
      </c>
      <c r="T52" s="186" t="s">
        <v>311</v>
      </c>
      <c r="U52" s="186" t="s">
        <v>288</v>
      </c>
      <c r="V52" s="192">
        <f>VLOOKUP(A52,orig_GT_results_full_summary!$A$3:$AK$25,25, FALSE)</f>
        <v>3</v>
      </c>
      <c r="W52" s="192">
        <v>0</v>
      </c>
      <c r="X52" s="192">
        <v>0</v>
      </c>
      <c r="Y52" s="192">
        <f t="shared" si="4"/>
        <v>0</v>
      </c>
      <c r="Z52" s="193">
        <f t="shared" si="5"/>
        <v>0</v>
      </c>
      <c r="AA52" s="186" t="s">
        <v>282</v>
      </c>
      <c r="AB52" s="186" t="s">
        <v>288</v>
      </c>
      <c r="AC52" s="192">
        <f>VLOOKUP(A52,orig_GT_results_full_summary!$A$3:$AK$25,34, FALSE)</f>
        <v>0</v>
      </c>
      <c r="AD52" s="192">
        <v>0</v>
      </c>
      <c r="AE52" s="192">
        <v>0</v>
      </c>
      <c r="AF52" s="194">
        <f t="shared" si="6"/>
        <v>0</v>
      </c>
      <c r="AG52" s="53">
        <f t="shared" si="7"/>
        <v>0</v>
      </c>
    </row>
    <row r="53" spans="1:33" ht="16">
      <c r="A53" s="192">
        <v>45442843</v>
      </c>
      <c r="B53" s="192" t="str">
        <f>VLOOKUP(A53,orig_GT_results_full_summary!$A$3:$B$25,2, FALSE)</f>
        <v>D3</v>
      </c>
      <c r="C53" s="192">
        <v>83</v>
      </c>
      <c r="D53" s="186" t="s">
        <v>292</v>
      </c>
      <c r="E53" s="193">
        <v>2</v>
      </c>
      <c r="F53" s="188" t="s">
        <v>16</v>
      </c>
      <c r="G53" s="186" t="s">
        <v>287</v>
      </c>
      <c r="H53" s="186">
        <f>VLOOKUP(A53,orig_GT_results_full_summary!$A$3:$AK$25,8, FALSE)</f>
        <v>2</v>
      </c>
      <c r="I53" s="192">
        <v>1</v>
      </c>
      <c r="J53" s="192">
        <v>0.5</v>
      </c>
      <c r="K53" s="192">
        <f t="shared" si="0"/>
        <v>0.5</v>
      </c>
      <c r="L53" s="193">
        <f t="shared" si="1"/>
        <v>0.5</v>
      </c>
      <c r="M53" s="186" t="s">
        <v>282</v>
      </c>
      <c r="N53" s="186" t="s">
        <v>288</v>
      </c>
      <c r="O53" s="192">
        <f>VLOOKUP(A53,orig_GT_results_full_summary!$A$3:$AK$25,16, FALSE)</f>
        <v>0</v>
      </c>
      <c r="P53" s="192">
        <v>0</v>
      </c>
      <c r="Q53" s="192">
        <v>0</v>
      </c>
      <c r="R53" s="192">
        <f t="shared" si="2"/>
        <v>0</v>
      </c>
      <c r="S53" s="193">
        <f t="shared" si="3"/>
        <v>0</v>
      </c>
      <c r="T53" s="186" t="s">
        <v>311</v>
      </c>
      <c r="U53" s="186" t="s">
        <v>288</v>
      </c>
      <c r="V53" s="192">
        <f>VLOOKUP(A53,orig_GT_results_full_summary!$A$3:$AK$25,25, FALSE)</f>
        <v>3</v>
      </c>
      <c r="W53" s="192">
        <v>0</v>
      </c>
      <c r="X53" s="192">
        <v>0</v>
      </c>
      <c r="Y53" s="192">
        <f t="shared" si="4"/>
        <v>0</v>
      </c>
      <c r="Z53" s="193">
        <f t="shared" si="5"/>
        <v>0</v>
      </c>
      <c r="AA53" s="186" t="s">
        <v>282</v>
      </c>
      <c r="AB53" s="186" t="s">
        <v>288</v>
      </c>
      <c r="AC53" s="192">
        <f>VLOOKUP(A53,orig_GT_results_full_summary!$A$3:$AK$25,34, FALSE)</f>
        <v>0</v>
      </c>
      <c r="AD53" s="192">
        <v>0</v>
      </c>
      <c r="AE53" s="192">
        <v>0</v>
      </c>
      <c r="AF53" s="194">
        <f t="shared" si="6"/>
        <v>0</v>
      </c>
      <c r="AG53" s="53">
        <f t="shared" si="7"/>
        <v>0</v>
      </c>
    </row>
    <row r="54" spans="1:33" ht="16">
      <c r="A54" s="192">
        <v>45442843</v>
      </c>
      <c r="B54" s="192" t="str">
        <f>VLOOKUP(A54,orig_GT_results_full_summary!$A$3:$B$25,2, FALSE)</f>
        <v>D3</v>
      </c>
      <c r="C54" s="192">
        <v>85</v>
      </c>
      <c r="D54" s="186" t="s">
        <v>321</v>
      </c>
      <c r="E54" s="193">
        <v>2</v>
      </c>
      <c r="F54" s="188" t="s">
        <v>16</v>
      </c>
      <c r="G54" s="186" t="s">
        <v>288</v>
      </c>
      <c r="H54" s="186">
        <f>VLOOKUP(A54,orig_GT_results_full_summary!$A$3:$AK$25,8, FALSE)</f>
        <v>2</v>
      </c>
      <c r="I54" s="192">
        <v>0</v>
      </c>
      <c r="J54" s="192">
        <v>0</v>
      </c>
      <c r="K54" s="192">
        <f t="shared" si="0"/>
        <v>0</v>
      </c>
      <c r="L54" s="193">
        <f t="shared" si="1"/>
        <v>0</v>
      </c>
      <c r="M54" s="186" t="s">
        <v>282</v>
      </c>
      <c r="N54" s="186" t="s">
        <v>288</v>
      </c>
      <c r="O54" s="192">
        <f>VLOOKUP(A54,orig_GT_results_full_summary!$A$3:$AK$25,16, FALSE)</f>
        <v>0</v>
      </c>
      <c r="P54" s="192">
        <v>0</v>
      </c>
      <c r="Q54" s="192">
        <v>0</v>
      </c>
      <c r="R54" s="192">
        <f t="shared" si="2"/>
        <v>0</v>
      </c>
      <c r="S54" s="193">
        <f t="shared" si="3"/>
        <v>0</v>
      </c>
      <c r="T54" s="186" t="s">
        <v>311</v>
      </c>
      <c r="U54" s="186" t="s">
        <v>288</v>
      </c>
      <c r="V54" s="192">
        <f>VLOOKUP(A54,orig_GT_results_full_summary!$A$3:$AK$25,25, FALSE)</f>
        <v>3</v>
      </c>
      <c r="W54" s="192">
        <v>0</v>
      </c>
      <c r="X54" s="192">
        <v>0</v>
      </c>
      <c r="Y54" s="192">
        <f t="shared" si="4"/>
        <v>0</v>
      </c>
      <c r="Z54" s="193">
        <f t="shared" si="5"/>
        <v>0</v>
      </c>
      <c r="AA54" s="186" t="s">
        <v>282</v>
      </c>
      <c r="AB54" s="186" t="s">
        <v>288</v>
      </c>
      <c r="AC54" s="192">
        <f>VLOOKUP(A54,orig_GT_results_full_summary!$A$3:$AK$25,34, FALSE)</f>
        <v>0</v>
      </c>
      <c r="AD54" s="192">
        <v>0</v>
      </c>
      <c r="AE54" s="192">
        <v>0</v>
      </c>
      <c r="AF54" s="194">
        <f t="shared" si="6"/>
        <v>0</v>
      </c>
      <c r="AG54" s="53">
        <f t="shared" si="7"/>
        <v>0</v>
      </c>
    </row>
    <row r="55" spans="1:33" ht="16">
      <c r="A55" s="192">
        <v>45442843</v>
      </c>
      <c r="B55" s="192" t="str">
        <f>VLOOKUP(A55,orig_GT_results_full_summary!$A$3:$B$25,2, FALSE)</f>
        <v>D3</v>
      </c>
      <c r="C55" s="192">
        <v>108</v>
      </c>
      <c r="D55" s="186" t="s">
        <v>291</v>
      </c>
      <c r="E55" s="193">
        <v>2</v>
      </c>
      <c r="F55" s="188" t="s">
        <v>16</v>
      </c>
      <c r="G55" s="186" t="s">
        <v>287</v>
      </c>
      <c r="H55" s="186">
        <f>VLOOKUP(A55,orig_GT_results_full_summary!$A$3:$AK$25,8, FALSE)</f>
        <v>2</v>
      </c>
      <c r="I55" s="192">
        <v>1</v>
      </c>
      <c r="J55" s="192">
        <v>0.5</v>
      </c>
      <c r="K55" s="192">
        <f t="shared" si="0"/>
        <v>0.5</v>
      </c>
      <c r="L55" s="193">
        <f t="shared" si="1"/>
        <v>0.5</v>
      </c>
      <c r="M55" s="186" t="s">
        <v>282</v>
      </c>
      <c r="N55" s="186" t="s">
        <v>288</v>
      </c>
      <c r="O55" s="192">
        <f>VLOOKUP(A55,orig_GT_results_full_summary!$A$3:$AK$25,16, FALSE)</f>
        <v>0</v>
      </c>
      <c r="P55" s="192">
        <v>0</v>
      </c>
      <c r="Q55" s="192">
        <v>0</v>
      </c>
      <c r="R55" s="192">
        <f t="shared" si="2"/>
        <v>0</v>
      </c>
      <c r="S55" s="193">
        <f t="shared" si="3"/>
        <v>0</v>
      </c>
      <c r="T55" s="186" t="s">
        <v>311</v>
      </c>
      <c r="U55" s="186" t="s">
        <v>290</v>
      </c>
      <c r="V55" s="192">
        <f>VLOOKUP(A55,orig_GT_results_full_summary!$A$3:$AK$25,25, FALSE)</f>
        <v>3</v>
      </c>
      <c r="W55" s="192">
        <v>1</v>
      </c>
      <c r="X55" s="192">
        <v>0.5</v>
      </c>
      <c r="Y55" s="192">
        <f t="shared" si="4"/>
        <v>0.33333333333333331</v>
      </c>
      <c r="Z55" s="193">
        <f t="shared" si="5"/>
        <v>0.47619047619047616</v>
      </c>
      <c r="AA55" s="186" t="s">
        <v>282</v>
      </c>
      <c r="AB55" s="186" t="s">
        <v>288</v>
      </c>
      <c r="AC55" s="192">
        <f>VLOOKUP(A55,orig_GT_results_full_summary!$A$3:$AK$25,34, FALSE)</f>
        <v>0</v>
      </c>
      <c r="AD55" s="192">
        <v>0</v>
      </c>
      <c r="AE55" s="192">
        <v>0</v>
      </c>
      <c r="AF55" s="194">
        <f t="shared" si="6"/>
        <v>0</v>
      </c>
      <c r="AG55" s="53">
        <f t="shared" si="7"/>
        <v>0</v>
      </c>
    </row>
    <row r="56" spans="1:33" ht="16">
      <c r="A56" s="192">
        <v>45442843</v>
      </c>
      <c r="B56" s="192" t="str">
        <f>VLOOKUP(A56,orig_GT_results_full_summary!$A$3:$B$25,2, FALSE)</f>
        <v>D3</v>
      </c>
      <c r="C56" s="192">
        <v>110</v>
      </c>
      <c r="D56" s="186" t="s">
        <v>291</v>
      </c>
      <c r="E56" s="193">
        <v>2</v>
      </c>
      <c r="F56" s="188" t="s">
        <v>16</v>
      </c>
      <c r="G56" s="186" t="s">
        <v>287</v>
      </c>
      <c r="H56" s="186">
        <f>VLOOKUP(A56,orig_GT_results_full_summary!$A$3:$AK$25,8, FALSE)</f>
        <v>2</v>
      </c>
      <c r="I56" s="192">
        <v>1</v>
      </c>
      <c r="J56" s="192">
        <v>0.5</v>
      </c>
      <c r="K56" s="192">
        <f t="shared" si="0"/>
        <v>0.5</v>
      </c>
      <c r="L56" s="193">
        <f t="shared" si="1"/>
        <v>0.5</v>
      </c>
      <c r="M56" s="186" t="s">
        <v>282</v>
      </c>
      <c r="N56" s="186" t="s">
        <v>288</v>
      </c>
      <c r="O56" s="192">
        <f>VLOOKUP(A56,orig_GT_results_full_summary!$A$3:$AK$25,16, FALSE)</f>
        <v>0</v>
      </c>
      <c r="P56" s="192">
        <v>0</v>
      </c>
      <c r="Q56" s="192">
        <v>0</v>
      </c>
      <c r="R56" s="192">
        <f t="shared" si="2"/>
        <v>0</v>
      </c>
      <c r="S56" s="193">
        <f t="shared" si="3"/>
        <v>0</v>
      </c>
      <c r="T56" s="186" t="s">
        <v>311</v>
      </c>
      <c r="U56" s="186" t="s">
        <v>290</v>
      </c>
      <c r="V56" s="192">
        <f>VLOOKUP(A56,orig_GT_results_full_summary!$A$3:$AK$25,25, FALSE)</f>
        <v>3</v>
      </c>
      <c r="W56" s="192">
        <v>1</v>
      </c>
      <c r="X56" s="192">
        <v>0.5</v>
      </c>
      <c r="Y56" s="192">
        <f t="shared" si="4"/>
        <v>0.33333333333333331</v>
      </c>
      <c r="Z56" s="193">
        <f t="shared" si="5"/>
        <v>0.47619047619047616</v>
      </c>
      <c r="AA56" s="186" t="s">
        <v>282</v>
      </c>
      <c r="AB56" s="186" t="s">
        <v>288</v>
      </c>
      <c r="AC56" s="192">
        <f>VLOOKUP(A56,orig_GT_results_full_summary!$A$3:$AK$25,34, FALSE)</f>
        <v>0</v>
      </c>
      <c r="AD56" s="192">
        <v>0</v>
      </c>
      <c r="AE56" s="192">
        <v>0</v>
      </c>
      <c r="AF56" s="194">
        <f t="shared" si="6"/>
        <v>0</v>
      </c>
      <c r="AG56" s="53">
        <f t="shared" si="7"/>
        <v>0</v>
      </c>
    </row>
    <row r="57" spans="1:33" ht="16">
      <c r="A57" s="192">
        <v>45442843</v>
      </c>
      <c r="B57" s="192" t="str">
        <f>VLOOKUP(A57,orig_GT_results_full_summary!$A$3:$B$25,2, FALSE)</f>
        <v>D3</v>
      </c>
      <c r="C57" s="192">
        <v>113</v>
      </c>
      <c r="D57" s="186" t="s">
        <v>291</v>
      </c>
      <c r="E57" s="193">
        <v>2</v>
      </c>
      <c r="F57" s="188" t="s">
        <v>16</v>
      </c>
      <c r="G57" s="186" t="s">
        <v>287</v>
      </c>
      <c r="H57" s="186">
        <f>VLOOKUP(A57,orig_GT_results_full_summary!$A$3:$AK$25,8, FALSE)</f>
        <v>2</v>
      </c>
      <c r="I57" s="192">
        <v>1</v>
      </c>
      <c r="J57" s="192">
        <v>0.5</v>
      </c>
      <c r="K57" s="192">
        <f t="shared" si="0"/>
        <v>0.5</v>
      </c>
      <c r="L57" s="193">
        <f t="shared" si="1"/>
        <v>0.5</v>
      </c>
      <c r="M57" s="186" t="s">
        <v>282</v>
      </c>
      <c r="N57" s="186" t="s">
        <v>288</v>
      </c>
      <c r="O57" s="192">
        <f>VLOOKUP(A57,orig_GT_results_full_summary!$A$3:$AK$25,16, FALSE)</f>
        <v>0</v>
      </c>
      <c r="P57" s="192">
        <v>0</v>
      </c>
      <c r="Q57" s="192">
        <v>0</v>
      </c>
      <c r="R57" s="192">
        <f t="shared" si="2"/>
        <v>0</v>
      </c>
      <c r="S57" s="193">
        <f t="shared" si="3"/>
        <v>0</v>
      </c>
      <c r="T57" s="186" t="s">
        <v>311</v>
      </c>
      <c r="U57" s="186" t="s">
        <v>290</v>
      </c>
      <c r="V57" s="192">
        <f>VLOOKUP(A57,orig_GT_results_full_summary!$A$3:$AK$25,25, FALSE)</f>
        <v>3</v>
      </c>
      <c r="W57" s="192">
        <v>1</v>
      </c>
      <c r="X57" s="192">
        <v>0.5</v>
      </c>
      <c r="Y57" s="192">
        <f t="shared" si="4"/>
        <v>0.33333333333333331</v>
      </c>
      <c r="Z57" s="193">
        <f t="shared" si="5"/>
        <v>0.47619047619047616</v>
      </c>
      <c r="AA57" s="186" t="s">
        <v>282</v>
      </c>
      <c r="AB57" s="186" t="s">
        <v>288</v>
      </c>
      <c r="AC57" s="192">
        <f>VLOOKUP(A57,orig_GT_results_full_summary!$A$3:$AK$25,34, FALSE)</f>
        <v>0</v>
      </c>
      <c r="AD57" s="192">
        <v>0</v>
      </c>
      <c r="AE57" s="192">
        <v>0</v>
      </c>
      <c r="AF57" s="194">
        <f t="shared" si="6"/>
        <v>0</v>
      </c>
      <c r="AG57" s="53">
        <f t="shared" si="7"/>
        <v>0</v>
      </c>
    </row>
    <row r="58" spans="1:33" ht="16">
      <c r="A58" s="192">
        <v>45442843</v>
      </c>
      <c r="B58" s="192" t="str">
        <f>VLOOKUP(A58,orig_GT_results_full_summary!$A$3:$B$25,2, FALSE)</f>
        <v>D3</v>
      </c>
      <c r="C58" s="192">
        <v>119</v>
      </c>
      <c r="D58" s="186" t="s">
        <v>291</v>
      </c>
      <c r="E58" s="193">
        <v>2</v>
      </c>
      <c r="F58" s="188" t="s">
        <v>16</v>
      </c>
      <c r="G58" s="186" t="s">
        <v>287</v>
      </c>
      <c r="H58" s="186">
        <f>VLOOKUP(A58,orig_GT_results_full_summary!$A$3:$AK$25,8, FALSE)</f>
        <v>2</v>
      </c>
      <c r="I58" s="192">
        <v>1</v>
      </c>
      <c r="J58" s="192">
        <v>0.5</v>
      </c>
      <c r="K58" s="192">
        <f t="shared" si="0"/>
        <v>0.5</v>
      </c>
      <c r="L58" s="193">
        <f t="shared" si="1"/>
        <v>0.5</v>
      </c>
      <c r="M58" s="186" t="s">
        <v>282</v>
      </c>
      <c r="N58" s="186" t="s">
        <v>288</v>
      </c>
      <c r="O58" s="192">
        <f>VLOOKUP(A58,orig_GT_results_full_summary!$A$3:$AK$25,16, FALSE)</f>
        <v>0</v>
      </c>
      <c r="P58" s="192">
        <v>0</v>
      </c>
      <c r="Q58" s="192">
        <v>0</v>
      </c>
      <c r="R58" s="192">
        <f t="shared" si="2"/>
        <v>0</v>
      </c>
      <c r="S58" s="193">
        <f t="shared" si="3"/>
        <v>0</v>
      </c>
      <c r="T58" s="186" t="s">
        <v>311</v>
      </c>
      <c r="U58" s="186" t="s">
        <v>290</v>
      </c>
      <c r="V58" s="192">
        <f>VLOOKUP(A58,orig_GT_results_full_summary!$A$3:$AK$25,25, FALSE)</f>
        <v>3</v>
      </c>
      <c r="W58" s="192">
        <v>1</v>
      </c>
      <c r="X58" s="192">
        <v>0.5</v>
      </c>
      <c r="Y58" s="192">
        <f t="shared" si="4"/>
        <v>0.33333333333333331</v>
      </c>
      <c r="Z58" s="193">
        <f t="shared" si="5"/>
        <v>0.47619047619047616</v>
      </c>
      <c r="AA58" s="186" t="s">
        <v>282</v>
      </c>
      <c r="AB58" s="186" t="s">
        <v>288</v>
      </c>
      <c r="AC58" s="192">
        <f>VLOOKUP(A58,orig_GT_results_full_summary!$A$3:$AK$25,34, FALSE)</f>
        <v>0</v>
      </c>
      <c r="AD58" s="192">
        <v>0</v>
      </c>
      <c r="AE58" s="192">
        <v>0</v>
      </c>
      <c r="AF58" s="194">
        <f t="shared" si="6"/>
        <v>0</v>
      </c>
      <c r="AG58" s="53">
        <f t="shared" si="7"/>
        <v>0</v>
      </c>
    </row>
    <row r="59" spans="1:33" ht="16">
      <c r="A59" s="192">
        <v>45442843</v>
      </c>
      <c r="B59" s="192" t="str">
        <f>VLOOKUP(A59,orig_GT_results_full_summary!$A$3:$B$25,2, FALSE)</f>
        <v>D3</v>
      </c>
      <c r="C59" s="192">
        <v>87</v>
      </c>
      <c r="D59" s="186" t="s">
        <v>322</v>
      </c>
      <c r="E59" s="193">
        <v>2</v>
      </c>
      <c r="F59" s="188" t="s">
        <v>16</v>
      </c>
      <c r="G59" s="186" t="s">
        <v>287</v>
      </c>
      <c r="H59" s="186">
        <f>VLOOKUP(A59,orig_GT_results_full_summary!$A$3:$AK$25,8, FALSE)</f>
        <v>2</v>
      </c>
      <c r="I59" s="192">
        <v>1</v>
      </c>
      <c r="J59" s="192">
        <v>0.5</v>
      </c>
      <c r="K59" s="192">
        <f t="shared" si="0"/>
        <v>0.5</v>
      </c>
      <c r="L59" s="193">
        <f t="shared" si="1"/>
        <v>0.5</v>
      </c>
      <c r="M59" s="186" t="s">
        <v>282</v>
      </c>
      <c r="N59" s="186" t="s">
        <v>288</v>
      </c>
      <c r="O59" s="192">
        <f>VLOOKUP(A59,orig_GT_results_full_summary!$A$3:$AK$25,16, FALSE)</f>
        <v>0</v>
      </c>
      <c r="P59" s="192">
        <v>0</v>
      </c>
      <c r="Q59" s="192">
        <v>0</v>
      </c>
      <c r="R59" s="192">
        <f t="shared" si="2"/>
        <v>0</v>
      </c>
      <c r="S59" s="193">
        <f t="shared" si="3"/>
        <v>0</v>
      </c>
      <c r="T59" s="186" t="s">
        <v>311</v>
      </c>
      <c r="U59" s="186" t="s">
        <v>288</v>
      </c>
      <c r="V59" s="192">
        <f>VLOOKUP(A59,orig_GT_results_full_summary!$A$3:$AK$25,25, FALSE)</f>
        <v>3</v>
      </c>
      <c r="W59" s="192">
        <v>0</v>
      </c>
      <c r="X59" s="192">
        <v>0</v>
      </c>
      <c r="Y59" s="192">
        <f t="shared" si="4"/>
        <v>0</v>
      </c>
      <c r="Z59" s="193">
        <f t="shared" si="5"/>
        <v>0</v>
      </c>
      <c r="AA59" s="186" t="s">
        <v>282</v>
      </c>
      <c r="AB59" s="186" t="s">
        <v>288</v>
      </c>
      <c r="AC59" s="192">
        <f>VLOOKUP(A59,orig_GT_results_full_summary!$A$3:$AK$25,34, FALSE)</f>
        <v>0</v>
      </c>
      <c r="AD59" s="192">
        <v>0</v>
      </c>
      <c r="AE59" s="192">
        <v>0</v>
      </c>
      <c r="AF59" s="194">
        <f t="shared" si="6"/>
        <v>0</v>
      </c>
      <c r="AG59" s="53">
        <f t="shared" si="7"/>
        <v>0</v>
      </c>
    </row>
    <row r="60" spans="1:33" ht="16">
      <c r="A60" s="192">
        <v>45442843</v>
      </c>
      <c r="B60" s="192" t="str">
        <f>VLOOKUP(A60,orig_GT_results_full_summary!$A$3:$B$25,2, FALSE)</f>
        <v>D3</v>
      </c>
      <c r="C60" s="192">
        <v>90</v>
      </c>
      <c r="D60" s="186" t="s">
        <v>323</v>
      </c>
      <c r="E60" s="193">
        <v>2</v>
      </c>
      <c r="F60" s="188" t="s">
        <v>16</v>
      </c>
      <c r="G60" s="186" t="s">
        <v>287</v>
      </c>
      <c r="H60" s="186">
        <f>VLOOKUP(A60,orig_GT_results_full_summary!$A$3:$AK$25,8, FALSE)</f>
        <v>2</v>
      </c>
      <c r="I60" s="192">
        <v>1</v>
      </c>
      <c r="J60" s="192">
        <v>0.5</v>
      </c>
      <c r="K60" s="192">
        <f t="shared" si="0"/>
        <v>0.5</v>
      </c>
      <c r="L60" s="193">
        <f t="shared" si="1"/>
        <v>0.5</v>
      </c>
      <c r="M60" s="186" t="s">
        <v>282</v>
      </c>
      <c r="N60" s="186" t="s">
        <v>288</v>
      </c>
      <c r="O60" s="192">
        <f>VLOOKUP(A60,orig_GT_results_full_summary!$A$3:$AK$25,16, FALSE)</f>
        <v>0</v>
      </c>
      <c r="P60" s="192">
        <v>0</v>
      </c>
      <c r="Q60" s="192">
        <v>0</v>
      </c>
      <c r="R60" s="192">
        <f t="shared" si="2"/>
        <v>0</v>
      </c>
      <c r="S60" s="193">
        <f t="shared" si="3"/>
        <v>0</v>
      </c>
      <c r="T60" s="186" t="s">
        <v>311</v>
      </c>
      <c r="U60" s="186" t="s">
        <v>288</v>
      </c>
      <c r="V60" s="192">
        <f>VLOOKUP(A60,orig_GT_results_full_summary!$A$3:$AK$25,25, FALSE)</f>
        <v>3</v>
      </c>
      <c r="W60" s="192">
        <v>0</v>
      </c>
      <c r="X60" s="192">
        <v>0</v>
      </c>
      <c r="Y60" s="192">
        <f t="shared" si="4"/>
        <v>0</v>
      </c>
      <c r="Z60" s="193">
        <f t="shared" si="5"/>
        <v>0</v>
      </c>
      <c r="AA60" s="186" t="s">
        <v>282</v>
      </c>
      <c r="AB60" s="186" t="s">
        <v>288</v>
      </c>
      <c r="AC60" s="192">
        <f>VLOOKUP(A60,orig_GT_results_full_summary!$A$3:$AK$25,34, FALSE)</f>
        <v>0</v>
      </c>
      <c r="AD60" s="192">
        <v>0</v>
      </c>
      <c r="AE60" s="192">
        <v>0</v>
      </c>
      <c r="AF60" s="194">
        <f t="shared" si="6"/>
        <v>0</v>
      </c>
      <c r="AG60" s="53">
        <f t="shared" si="7"/>
        <v>0</v>
      </c>
    </row>
    <row r="61" spans="1:33" ht="16">
      <c r="A61" s="192">
        <v>45442843</v>
      </c>
      <c r="B61" s="192" t="str">
        <f>VLOOKUP(A61,orig_GT_results_full_summary!$A$3:$B$25,2, FALSE)</f>
        <v>D3</v>
      </c>
      <c r="C61" s="192">
        <v>91</v>
      </c>
      <c r="D61" s="186" t="s">
        <v>323</v>
      </c>
      <c r="E61" s="193">
        <v>2</v>
      </c>
      <c r="F61" s="188" t="s">
        <v>16</v>
      </c>
      <c r="G61" s="186" t="s">
        <v>287</v>
      </c>
      <c r="H61" s="186">
        <f>VLOOKUP(A61,orig_GT_results_full_summary!$A$3:$AK$25,8, FALSE)</f>
        <v>2</v>
      </c>
      <c r="I61" s="192">
        <v>1</v>
      </c>
      <c r="J61" s="192">
        <v>0.5</v>
      </c>
      <c r="K61" s="192">
        <f t="shared" si="0"/>
        <v>0.5</v>
      </c>
      <c r="L61" s="193">
        <f t="shared" si="1"/>
        <v>0.5</v>
      </c>
      <c r="M61" s="186" t="s">
        <v>282</v>
      </c>
      <c r="N61" s="186" t="s">
        <v>288</v>
      </c>
      <c r="O61" s="192">
        <f>VLOOKUP(A61,orig_GT_results_full_summary!$A$3:$AK$25,16, FALSE)</f>
        <v>0</v>
      </c>
      <c r="P61" s="192">
        <v>0</v>
      </c>
      <c r="Q61" s="192">
        <v>0</v>
      </c>
      <c r="R61" s="192">
        <f t="shared" si="2"/>
        <v>0</v>
      </c>
      <c r="S61" s="193">
        <f t="shared" si="3"/>
        <v>0</v>
      </c>
      <c r="T61" s="186" t="s">
        <v>311</v>
      </c>
      <c r="U61" s="186" t="s">
        <v>288</v>
      </c>
      <c r="V61" s="192">
        <f>VLOOKUP(A61,orig_GT_results_full_summary!$A$3:$AK$25,25, FALSE)</f>
        <v>3</v>
      </c>
      <c r="W61" s="192">
        <v>0</v>
      </c>
      <c r="X61" s="192">
        <v>0</v>
      </c>
      <c r="Y61" s="192">
        <f t="shared" si="4"/>
        <v>0</v>
      </c>
      <c r="Z61" s="193">
        <f t="shared" si="5"/>
        <v>0</v>
      </c>
      <c r="AA61" s="186" t="s">
        <v>282</v>
      </c>
      <c r="AB61" s="186" t="s">
        <v>288</v>
      </c>
      <c r="AC61" s="192">
        <f>VLOOKUP(A61,orig_GT_results_full_summary!$A$3:$AK$25,34, FALSE)</f>
        <v>0</v>
      </c>
      <c r="AD61" s="192">
        <v>0</v>
      </c>
      <c r="AE61" s="192">
        <v>0</v>
      </c>
      <c r="AF61" s="194">
        <f t="shared" si="6"/>
        <v>0</v>
      </c>
      <c r="AG61" s="53">
        <f t="shared" si="7"/>
        <v>0</v>
      </c>
    </row>
    <row r="62" spans="1:33" ht="16">
      <c r="A62" s="192">
        <v>45442843</v>
      </c>
      <c r="B62" s="192" t="str">
        <f>VLOOKUP(A62,orig_GT_results_full_summary!$A$3:$B$25,2, FALSE)</f>
        <v>D3</v>
      </c>
      <c r="C62" s="192">
        <v>93</v>
      </c>
      <c r="D62" s="186" t="s">
        <v>286</v>
      </c>
      <c r="E62" s="193">
        <v>2</v>
      </c>
      <c r="F62" s="188" t="s">
        <v>16</v>
      </c>
      <c r="G62" s="186" t="s">
        <v>287</v>
      </c>
      <c r="H62" s="186">
        <f>VLOOKUP(A62,orig_GT_results_full_summary!$A$3:$AK$25,8, FALSE)</f>
        <v>2</v>
      </c>
      <c r="I62" s="192">
        <v>1</v>
      </c>
      <c r="J62" s="192">
        <v>0.5</v>
      </c>
      <c r="K62" s="192">
        <f t="shared" si="0"/>
        <v>0.5</v>
      </c>
      <c r="L62" s="193">
        <f t="shared" si="1"/>
        <v>0.5</v>
      </c>
      <c r="M62" s="186" t="s">
        <v>282</v>
      </c>
      <c r="N62" s="186" t="s">
        <v>288</v>
      </c>
      <c r="O62" s="192">
        <f>VLOOKUP(A62,orig_GT_results_full_summary!$A$3:$AK$25,16, FALSE)</f>
        <v>0</v>
      </c>
      <c r="P62" s="192">
        <v>0</v>
      </c>
      <c r="Q62" s="192">
        <v>0</v>
      </c>
      <c r="R62" s="192">
        <f t="shared" si="2"/>
        <v>0</v>
      </c>
      <c r="S62" s="193">
        <f t="shared" si="3"/>
        <v>0</v>
      </c>
      <c r="T62" s="186" t="s">
        <v>311</v>
      </c>
      <c r="U62" s="186" t="s">
        <v>288</v>
      </c>
      <c r="V62" s="192">
        <f>VLOOKUP(A62,orig_GT_results_full_summary!$A$3:$AK$25,25, FALSE)</f>
        <v>3</v>
      </c>
      <c r="W62" s="192">
        <v>0</v>
      </c>
      <c r="X62" s="192">
        <v>0</v>
      </c>
      <c r="Y62" s="192">
        <f t="shared" si="4"/>
        <v>0</v>
      </c>
      <c r="Z62" s="193">
        <f t="shared" si="5"/>
        <v>0</v>
      </c>
      <c r="AA62" s="186" t="s">
        <v>282</v>
      </c>
      <c r="AB62" s="186" t="s">
        <v>288</v>
      </c>
      <c r="AC62" s="192">
        <f>VLOOKUP(A62,orig_GT_results_full_summary!$A$3:$AK$25,34, FALSE)</f>
        <v>0</v>
      </c>
      <c r="AD62" s="192">
        <v>0</v>
      </c>
      <c r="AE62" s="192">
        <v>0</v>
      </c>
      <c r="AF62" s="194">
        <f t="shared" si="6"/>
        <v>0</v>
      </c>
      <c r="AG62" s="53">
        <f t="shared" si="7"/>
        <v>0</v>
      </c>
    </row>
    <row r="63" spans="1:33" ht="16">
      <c r="A63" s="192">
        <v>45442843</v>
      </c>
      <c r="B63" s="192" t="str">
        <f>VLOOKUP(A63,orig_GT_results_full_summary!$A$3:$B$25,2, FALSE)</f>
        <v>D3</v>
      </c>
      <c r="C63" s="192">
        <v>96</v>
      </c>
      <c r="D63" s="186" t="s">
        <v>324</v>
      </c>
      <c r="E63" s="193">
        <v>2</v>
      </c>
      <c r="F63" s="188" t="s">
        <v>16</v>
      </c>
      <c r="G63" s="186" t="s">
        <v>287</v>
      </c>
      <c r="H63" s="186">
        <f>VLOOKUP(A63,orig_GT_results_full_summary!$A$3:$AK$25,8, FALSE)</f>
        <v>2</v>
      </c>
      <c r="I63" s="192">
        <v>1</v>
      </c>
      <c r="J63" s="192">
        <v>0.5</v>
      </c>
      <c r="K63" s="192">
        <f t="shared" si="0"/>
        <v>0.5</v>
      </c>
      <c r="L63" s="193">
        <f t="shared" si="1"/>
        <v>0.5</v>
      </c>
      <c r="M63" s="186" t="s">
        <v>282</v>
      </c>
      <c r="N63" s="186" t="s">
        <v>288</v>
      </c>
      <c r="O63" s="192">
        <f>VLOOKUP(A63,orig_GT_results_full_summary!$A$3:$AK$25,16, FALSE)</f>
        <v>0</v>
      </c>
      <c r="P63" s="192">
        <v>0</v>
      </c>
      <c r="Q63" s="192">
        <v>0</v>
      </c>
      <c r="R63" s="192">
        <f t="shared" si="2"/>
        <v>0</v>
      </c>
      <c r="S63" s="193">
        <f t="shared" si="3"/>
        <v>0</v>
      </c>
      <c r="T63" s="186" t="s">
        <v>311</v>
      </c>
      <c r="U63" s="186" t="s">
        <v>288</v>
      </c>
      <c r="V63" s="192">
        <f>VLOOKUP(A63,orig_GT_results_full_summary!$A$3:$AK$25,25, FALSE)</f>
        <v>3</v>
      </c>
      <c r="W63" s="192">
        <v>0</v>
      </c>
      <c r="X63" s="192">
        <v>0</v>
      </c>
      <c r="Y63" s="192">
        <f t="shared" si="4"/>
        <v>0</v>
      </c>
      <c r="Z63" s="193">
        <f t="shared" si="5"/>
        <v>0</v>
      </c>
      <c r="AA63" s="186" t="s">
        <v>282</v>
      </c>
      <c r="AB63" s="186" t="s">
        <v>288</v>
      </c>
      <c r="AC63" s="192">
        <f>VLOOKUP(A63,orig_GT_results_full_summary!$A$3:$AK$25,34, FALSE)</f>
        <v>0</v>
      </c>
      <c r="AD63" s="192">
        <v>0</v>
      </c>
      <c r="AE63" s="192">
        <v>0</v>
      </c>
      <c r="AF63" s="194">
        <f t="shared" si="6"/>
        <v>0</v>
      </c>
      <c r="AG63" s="53">
        <f t="shared" si="7"/>
        <v>0</v>
      </c>
    </row>
    <row r="64" spans="1:33" ht="16">
      <c r="A64" s="192">
        <v>45442843</v>
      </c>
      <c r="B64" s="192" t="str">
        <f>VLOOKUP(A64,orig_GT_results_full_summary!$A$3:$B$25,2, FALSE)</f>
        <v>D3</v>
      </c>
      <c r="C64" s="192">
        <v>143</v>
      </c>
      <c r="D64" s="186" t="s">
        <v>316</v>
      </c>
      <c r="E64" s="193">
        <v>2</v>
      </c>
      <c r="F64" s="188" t="s">
        <v>16</v>
      </c>
      <c r="G64" s="186" t="s">
        <v>288</v>
      </c>
      <c r="H64" s="186">
        <f>VLOOKUP(A64,orig_GT_results_full_summary!$A$3:$AK$25,8, FALSE)</f>
        <v>2</v>
      </c>
      <c r="I64" s="192">
        <v>0</v>
      </c>
      <c r="J64" s="192">
        <v>0</v>
      </c>
      <c r="K64" s="192">
        <f t="shared" si="0"/>
        <v>0</v>
      </c>
      <c r="L64" s="193">
        <f t="shared" si="1"/>
        <v>0</v>
      </c>
      <c r="M64" s="186" t="s">
        <v>282</v>
      </c>
      <c r="N64" s="186" t="s">
        <v>288</v>
      </c>
      <c r="O64" s="192">
        <f>VLOOKUP(A64,orig_GT_results_full_summary!$A$3:$AK$25,16, FALSE)</f>
        <v>0</v>
      </c>
      <c r="P64" s="192">
        <v>0</v>
      </c>
      <c r="Q64" s="192">
        <v>0</v>
      </c>
      <c r="R64" s="192">
        <f t="shared" si="2"/>
        <v>0</v>
      </c>
      <c r="S64" s="193">
        <f t="shared" si="3"/>
        <v>0</v>
      </c>
      <c r="T64" s="186" t="s">
        <v>311</v>
      </c>
      <c r="U64" s="186" t="s">
        <v>288</v>
      </c>
      <c r="V64" s="192">
        <f>VLOOKUP(A64,orig_GT_results_full_summary!$A$3:$AK$25,25, FALSE)</f>
        <v>3</v>
      </c>
      <c r="W64" s="192">
        <v>0</v>
      </c>
      <c r="X64" s="192">
        <v>0</v>
      </c>
      <c r="Y64" s="192">
        <f t="shared" si="4"/>
        <v>0</v>
      </c>
      <c r="Z64" s="193">
        <f t="shared" si="5"/>
        <v>0</v>
      </c>
      <c r="AA64" s="186" t="s">
        <v>282</v>
      </c>
      <c r="AB64" s="186" t="s">
        <v>288</v>
      </c>
      <c r="AC64" s="192">
        <f>VLOOKUP(A64,orig_GT_results_full_summary!$A$3:$AK$25,34, FALSE)</f>
        <v>0</v>
      </c>
      <c r="AD64" s="192">
        <v>0</v>
      </c>
      <c r="AE64" s="192">
        <v>0</v>
      </c>
      <c r="AF64" s="194">
        <f t="shared" si="6"/>
        <v>0</v>
      </c>
      <c r="AG64" s="53">
        <f t="shared" si="7"/>
        <v>0</v>
      </c>
    </row>
    <row r="65" spans="1:33" ht="16">
      <c r="A65" s="192">
        <v>45442843</v>
      </c>
      <c r="B65" s="192" t="str">
        <f>VLOOKUP(A65,orig_GT_results_full_summary!$A$3:$B$25,2, FALSE)</f>
        <v>D3</v>
      </c>
      <c r="C65" s="192">
        <v>150</v>
      </c>
      <c r="D65" s="186" t="s">
        <v>317</v>
      </c>
      <c r="E65" s="193">
        <v>2</v>
      </c>
      <c r="F65" s="188" t="s">
        <v>16</v>
      </c>
      <c r="G65" s="186" t="s">
        <v>288</v>
      </c>
      <c r="H65" s="186">
        <f>VLOOKUP(A65,orig_GT_results_full_summary!$A$3:$AK$25,8, FALSE)</f>
        <v>2</v>
      </c>
      <c r="I65" s="192">
        <v>0</v>
      </c>
      <c r="J65" s="192">
        <v>0</v>
      </c>
      <c r="K65" s="192">
        <f t="shared" si="0"/>
        <v>0</v>
      </c>
      <c r="L65" s="193">
        <f t="shared" si="1"/>
        <v>0</v>
      </c>
      <c r="M65" s="186" t="s">
        <v>282</v>
      </c>
      <c r="N65" s="186" t="s">
        <v>288</v>
      </c>
      <c r="O65" s="192">
        <f>VLOOKUP(A65,orig_GT_results_full_summary!$A$3:$AK$25,16, FALSE)</f>
        <v>0</v>
      </c>
      <c r="P65" s="192">
        <v>0</v>
      </c>
      <c r="Q65" s="192">
        <v>0</v>
      </c>
      <c r="R65" s="192">
        <f t="shared" si="2"/>
        <v>0</v>
      </c>
      <c r="S65" s="193">
        <f t="shared" si="3"/>
        <v>0</v>
      </c>
      <c r="T65" s="186" t="s">
        <v>311</v>
      </c>
      <c r="U65" s="186" t="s">
        <v>288</v>
      </c>
      <c r="V65" s="192">
        <f>VLOOKUP(A65,orig_GT_results_full_summary!$A$3:$AK$25,25, FALSE)</f>
        <v>3</v>
      </c>
      <c r="W65" s="192">
        <v>0</v>
      </c>
      <c r="X65" s="192">
        <v>0</v>
      </c>
      <c r="Y65" s="192">
        <f t="shared" si="4"/>
        <v>0</v>
      </c>
      <c r="Z65" s="193">
        <f t="shared" si="5"/>
        <v>0</v>
      </c>
      <c r="AA65" s="186" t="s">
        <v>282</v>
      </c>
      <c r="AB65" s="186" t="s">
        <v>288</v>
      </c>
      <c r="AC65" s="192">
        <f>VLOOKUP(A65,orig_GT_results_full_summary!$A$3:$AK$25,34, FALSE)</f>
        <v>0</v>
      </c>
      <c r="AD65" s="192">
        <v>0</v>
      </c>
      <c r="AE65" s="192">
        <v>0</v>
      </c>
      <c r="AF65" s="194">
        <f t="shared" si="6"/>
        <v>0</v>
      </c>
      <c r="AG65" s="53">
        <f t="shared" si="7"/>
        <v>0</v>
      </c>
    </row>
    <row r="66" spans="1:33" ht="16">
      <c r="A66" s="192">
        <v>45442843</v>
      </c>
      <c r="B66" s="192" t="str">
        <f>VLOOKUP(A66,orig_GT_results_full_summary!$A$3:$B$25,2, FALSE)</f>
        <v>D3</v>
      </c>
      <c r="C66" s="192">
        <v>151</v>
      </c>
      <c r="D66" s="186" t="s">
        <v>318</v>
      </c>
      <c r="E66" s="193">
        <v>2</v>
      </c>
      <c r="F66" s="188" t="s">
        <v>16</v>
      </c>
      <c r="G66" s="186" t="s">
        <v>288</v>
      </c>
      <c r="H66" s="186">
        <f>VLOOKUP(A66,orig_GT_results_full_summary!$A$3:$AK$25,8, FALSE)</f>
        <v>2</v>
      </c>
      <c r="I66" s="192">
        <v>0</v>
      </c>
      <c r="J66" s="192">
        <v>0</v>
      </c>
      <c r="K66" s="192">
        <f t="shared" si="0"/>
        <v>0</v>
      </c>
      <c r="L66" s="193">
        <f t="shared" si="1"/>
        <v>0</v>
      </c>
      <c r="M66" s="186" t="s">
        <v>282</v>
      </c>
      <c r="N66" s="186" t="s">
        <v>288</v>
      </c>
      <c r="O66" s="192">
        <f>VLOOKUP(A66,orig_GT_results_full_summary!$A$3:$AK$25,16, FALSE)</f>
        <v>0</v>
      </c>
      <c r="P66" s="192">
        <v>0</v>
      </c>
      <c r="Q66" s="192">
        <v>0</v>
      </c>
      <c r="R66" s="192">
        <f t="shared" si="2"/>
        <v>0</v>
      </c>
      <c r="S66" s="193">
        <f t="shared" si="3"/>
        <v>0</v>
      </c>
      <c r="T66" s="186" t="s">
        <v>311</v>
      </c>
      <c r="U66" s="186" t="s">
        <v>287</v>
      </c>
      <c r="V66" s="192">
        <f>VLOOKUP(A66,orig_GT_results_full_summary!$A$3:$AK$25,25, FALSE)</f>
        <v>3</v>
      </c>
      <c r="W66" s="192">
        <v>1</v>
      </c>
      <c r="X66" s="192">
        <v>0.5</v>
      </c>
      <c r="Y66" s="192">
        <f t="shared" si="4"/>
        <v>0.33333333333333331</v>
      </c>
      <c r="Z66" s="193">
        <f t="shared" si="5"/>
        <v>0.47619047619047616</v>
      </c>
      <c r="AA66" s="186" t="s">
        <v>282</v>
      </c>
      <c r="AB66" s="186" t="s">
        <v>288</v>
      </c>
      <c r="AC66" s="192">
        <f>VLOOKUP(A66,orig_GT_results_full_summary!$A$3:$AK$25,34, FALSE)</f>
        <v>0</v>
      </c>
      <c r="AD66" s="192">
        <v>0</v>
      </c>
      <c r="AE66" s="192">
        <v>0</v>
      </c>
      <c r="AF66" s="194">
        <f t="shared" si="6"/>
        <v>0</v>
      </c>
      <c r="AG66" s="53">
        <f t="shared" si="7"/>
        <v>0</v>
      </c>
    </row>
    <row r="67" spans="1:33" ht="16">
      <c r="A67" s="192">
        <v>56380303</v>
      </c>
      <c r="B67" s="192" t="str">
        <f>VLOOKUP(A67,orig_GT_results_full_summary!$A$3:$B$25,2, FALSE)</f>
        <v>D8</v>
      </c>
      <c r="C67" s="192">
        <v>23</v>
      </c>
      <c r="D67" s="186" t="s">
        <v>299</v>
      </c>
      <c r="E67" s="193">
        <v>1</v>
      </c>
      <c r="F67" s="186" t="s">
        <v>18</v>
      </c>
      <c r="G67" s="186" t="s">
        <v>281</v>
      </c>
      <c r="H67" s="186">
        <f>VLOOKUP(A67,orig_GT_results_full_summary!$A$3:$AK$25,8, FALSE)</f>
        <v>4</v>
      </c>
      <c r="I67" s="192">
        <v>0</v>
      </c>
      <c r="J67" s="192">
        <v>0</v>
      </c>
      <c r="K67" s="192">
        <f t="shared" si="0"/>
        <v>0</v>
      </c>
      <c r="L67" s="193">
        <f t="shared" si="1"/>
        <v>0</v>
      </c>
      <c r="M67" s="186" t="s">
        <v>282</v>
      </c>
      <c r="N67" s="186" t="s">
        <v>281</v>
      </c>
      <c r="O67" s="192">
        <f>VLOOKUP(A67,orig_GT_results_full_summary!$A$3:$AK$25,16, FALSE)</f>
        <v>0</v>
      </c>
      <c r="P67" s="192">
        <v>0</v>
      </c>
      <c r="Q67" s="192">
        <v>0</v>
      </c>
      <c r="R67" s="192">
        <f t="shared" si="2"/>
        <v>0</v>
      </c>
      <c r="S67" s="193">
        <f t="shared" si="3"/>
        <v>0</v>
      </c>
      <c r="T67" s="186" t="s">
        <v>282</v>
      </c>
      <c r="U67" s="186" t="s">
        <v>281</v>
      </c>
      <c r="V67" s="192">
        <f>VLOOKUP(A67,orig_GT_results_full_summary!$A$3:$AK$25,25, FALSE)</f>
        <v>0</v>
      </c>
      <c r="W67" s="192">
        <v>0</v>
      </c>
      <c r="X67" s="192">
        <v>0</v>
      </c>
      <c r="Y67" s="192">
        <f t="shared" si="4"/>
        <v>0</v>
      </c>
      <c r="Z67" s="193">
        <f t="shared" si="5"/>
        <v>0</v>
      </c>
      <c r="AA67" s="186" t="s">
        <v>282</v>
      </c>
      <c r="AB67" s="186" t="s">
        <v>281</v>
      </c>
      <c r="AC67" s="192">
        <f>VLOOKUP(A67,orig_GT_results_full_summary!$A$3:$AK$25,34, FALSE)</f>
        <v>0</v>
      </c>
      <c r="AD67" s="192">
        <v>0</v>
      </c>
      <c r="AE67" s="192">
        <v>0</v>
      </c>
      <c r="AF67" s="194">
        <f t="shared" si="6"/>
        <v>0</v>
      </c>
      <c r="AG67" s="53">
        <f t="shared" si="7"/>
        <v>0</v>
      </c>
    </row>
    <row r="68" spans="1:33" ht="16">
      <c r="A68" s="192">
        <v>56380303</v>
      </c>
      <c r="B68" s="192" t="str">
        <f>VLOOKUP(A68,orig_GT_results_full_summary!$A$3:$B$25,2, FALSE)</f>
        <v>D8</v>
      </c>
      <c r="C68" s="192">
        <v>20</v>
      </c>
      <c r="D68" s="186" t="s">
        <v>298</v>
      </c>
      <c r="E68" s="193">
        <v>1</v>
      </c>
      <c r="F68" s="186" t="s">
        <v>18</v>
      </c>
      <c r="G68" s="186" t="s">
        <v>281</v>
      </c>
      <c r="H68" s="186">
        <f>VLOOKUP(A68,orig_GT_results_full_summary!$A$3:$AK$25,8, FALSE)</f>
        <v>4</v>
      </c>
      <c r="I68" s="192">
        <v>0</v>
      </c>
      <c r="J68" s="192">
        <v>0</v>
      </c>
      <c r="K68" s="192">
        <f t="shared" si="0"/>
        <v>0</v>
      </c>
      <c r="L68" s="193">
        <f t="shared" si="1"/>
        <v>0</v>
      </c>
      <c r="M68" s="186" t="s">
        <v>282</v>
      </c>
      <c r="N68" s="186" t="s">
        <v>281</v>
      </c>
      <c r="O68" s="192">
        <f>VLOOKUP(A68,orig_GT_results_full_summary!$A$3:$AK$25,16, FALSE)</f>
        <v>0</v>
      </c>
      <c r="P68" s="192">
        <v>0</v>
      </c>
      <c r="Q68" s="192">
        <v>0</v>
      </c>
      <c r="R68" s="192">
        <f t="shared" si="2"/>
        <v>0</v>
      </c>
      <c r="S68" s="193">
        <f t="shared" si="3"/>
        <v>0</v>
      </c>
      <c r="T68" s="186" t="s">
        <v>282</v>
      </c>
      <c r="U68" s="186" t="s">
        <v>281</v>
      </c>
      <c r="V68" s="192">
        <f>VLOOKUP(A68,orig_GT_results_full_summary!$A$3:$AK$25,25, FALSE)</f>
        <v>0</v>
      </c>
      <c r="W68" s="192">
        <v>0</v>
      </c>
      <c r="X68" s="192">
        <v>0</v>
      </c>
      <c r="Y68" s="192">
        <f t="shared" si="4"/>
        <v>0</v>
      </c>
      <c r="Z68" s="193">
        <f t="shared" si="5"/>
        <v>0</v>
      </c>
      <c r="AA68" s="186" t="s">
        <v>282</v>
      </c>
      <c r="AB68" s="186" t="s">
        <v>281</v>
      </c>
      <c r="AC68" s="192">
        <f>VLOOKUP(A68,orig_GT_results_full_summary!$A$3:$AK$25,34, FALSE)</f>
        <v>0</v>
      </c>
      <c r="AD68" s="192">
        <v>0</v>
      </c>
      <c r="AE68" s="192">
        <v>0</v>
      </c>
      <c r="AF68" s="194">
        <f t="shared" si="6"/>
        <v>0</v>
      </c>
      <c r="AG68" s="53">
        <f t="shared" si="7"/>
        <v>0</v>
      </c>
    </row>
    <row r="69" spans="1:33" ht="16">
      <c r="A69" s="192">
        <v>56380303</v>
      </c>
      <c r="B69" s="192" t="str">
        <f>VLOOKUP(A69,orig_GT_results_full_summary!$A$3:$B$25,2, FALSE)</f>
        <v>D8</v>
      </c>
      <c r="C69" s="192">
        <v>32</v>
      </c>
      <c r="D69" s="186" t="s">
        <v>325</v>
      </c>
      <c r="E69" s="193">
        <v>1</v>
      </c>
      <c r="F69" s="186" t="s">
        <v>18</v>
      </c>
      <c r="G69" s="186" t="s">
        <v>281</v>
      </c>
      <c r="H69" s="186">
        <f>VLOOKUP(A69,orig_GT_results_full_summary!$A$3:$AK$25,8, FALSE)</f>
        <v>4</v>
      </c>
      <c r="I69" s="192">
        <v>0</v>
      </c>
      <c r="J69" s="192">
        <v>0</v>
      </c>
      <c r="K69" s="192">
        <f t="shared" si="0"/>
        <v>0</v>
      </c>
      <c r="L69" s="193">
        <f t="shared" si="1"/>
        <v>0</v>
      </c>
      <c r="M69" s="186" t="s">
        <v>282</v>
      </c>
      <c r="N69" s="186" t="s">
        <v>281</v>
      </c>
      <c r="O69" s="192">
        <f>VLOOKUP(A69,orig_GT_results_full_summary!$A$3:$AK$25,16, FALSE)</f>
        <v>0</v>
      </c>
      <c r="P69" s="192">
        <v>0</v>
      </c>
      <c r="Q69" s="192">
        <v>0</v>
      </c>
      <c r="R69" s="192">
        <f t="shared" si="2"/>
        <v>0</v>
      </c>
      <c r="S69" s="193">
        <f t="shared" si="3"/>
        <v>0</v>
      </c>
      <c r="T69" s="186" t="s">
        <v>282</v>
      </c>
      <c r="U69" s="186" t="s">
        <v>281</v>
      </c>
      <c r="V69" s="192">
        <f>VLOOKUP(A69,orig_GT_results_full_summary!$A$3:$AK$25,25, FALSE)</f>
        <v>0</v>
      </c>
      <c r="W69" s="192">
        <v>0</v>
      </c>
      <c r="X69" s="192">
        <v>0</v>
      </c>
      <c r="Y69" s="192">
        <f t="shared" si="4"/>
        <v>0</v>
      </c>
      <c r="Z69" s="193">
        <f t="shared" si="5"/>
        <v>0</v>
      </c>
      <c r="AA69" s="186" t="s">
        <v>282</v>
      </c>
      <c r="AB69" s="186" t="s">
        <v>281</v>
      </c>
      <c r="AC69" s="192">
        <f>VLOOKUP(A69,orig_GT_results_full_summary!$A$3:$AK$25,34, FALSE)</f>
        <v>0</v>
      </c>
      <c r="AD69" s="192">
        <v>0</v>
      </c>
      <c r="AE69" s="192">
        <v>0</v>
      </c>
      <c r="AF69" s="194">
        <f t="shared" si="6"/>
        <v>0</v>
      </c>
      <c r="AG69" s="53">
        <f t="shared" si="7"/>
        <v>0</v>
      </c>
    </row>
    <row r="70" spans="1:33" ht="16">
      <c r="A70" s="192">
        <v>56380303</v>
      </c>
      <c r="B70" s="192" t="str">
        <f>VLOOKUP(A70,orig_GT_results_full_summary!$A$3:$B$25,2, FALSE)</f>
        <v>D8</v>
      </c>
      <c r="C70" s="192">
        <v>19</v>
      </c>
      <c r="D70" s="186" t="s">
        <v>298</v>
      </c>
      <c r="E70" s="193">
        <v>1</v>
      </c>
      <c r="F70" s="186" t="s">
        <v>18</v>
      </c>
      <c r="G70" s="186" t="s">
        <v>281</v>
      </c>
      <c r="H70" s="186">
        <f>VLOOKUP(A70,orig_GT_results_full_summary!$A$3:$AK$25,8, FALSE)</f>
        <v>4</v>
      </c>
      <c r="I70" s="192">
        <v>0</v>
      </c>
      <c r="J70" s="192">
        <v>0</v>
      </c>
      <c r="K70" s="192">
        <f t="shared" si="0"/>
        <v>0</v>
      </c>
      <c r="L70" s="193">
        <f t="shared" si="1"/>
        <v>0</v>
      </c>
      <c r="M70" s="186" t="s">
        <v>282</v>
      </c>
      <c r="N70" s="186" t="s">
        <v>281</v>
      </c>
      <c r="O70" s="192">
        <f>VLOOKUP(A70,orig_GT_results_full_summary!$A$3:$AK$25,16, FALSE)</f>
        <v>0</v>
      </c>
      <c r="P70" s="192">
        <v>0</v>
      </c>
      <c r="Q70" s="192">
        <v>0</v>
      </c>
      <c r="R70" s="192">
        <f t="shared" si="2"/>
        <v>0</v>
      </c>
      <c r="S70" s="193">
        <f t="shared" si="3"/>
        <v>0</v>
      </c>
      <c r="T70" s="186" t="s">
        <v>282</v>
      </c>
      <c r="U70" s="186" t="s">
        <v>281</v>
      </c>
      <c r="V70" s="192">
        <f>VLOOKUP(A70,orig_GT_results_full_summary!$A$3:$AK$25,25, FALSE)</f>
        <v>0</v>
      </c>
      <c r="W70" s="192">
        <v>0</v>
      </c>
      <c r="X70" s="192">
        <v>0</v>
      </c>
      <c r="Y70" s="192">
        <f t="shared" si="4"/>
        <v>0</v>
      </c>
      <c r="Z70" s="193">
        <f t="shared" si="5"/>
        <v>0</v>
      </c>
      <c r="AA70" s="186" t="s">
        <v>282</v>
      </c>
      <c r="AB70" s="186" t="s">
        <v>281</v>
      </c>
      <c r="AC70" s="192">
        <f>VLOOKUP(A70,orig_GT_results_full_summary!$A$3:$AK$25,34, FALSE)</f>
        <v>0</v>
      </c>
      <c r="AD70" s="192">
        <v>0</v>
      </c>
      <c r="AE70" s="192">
        <v>0</v>
      </c>
      <c r="AF70" s="194">
        <f t="shared" si="6"/>
        <v>0</v>
      </c>
      <c r="AG70" s="53">
        <f t="shared" si="7"/>
        <v>0</v>
      </c>
    </row>
    <row r="71" spans="1:33" ht="16">
      <c r="A71" s="192">
        <v>56380303</v>
      </c>
      <c r="B71" s="192" t="str">
        <f>VLOOKUP(A71,orig_GT_results_full_summary!$A$3:$B$25,2, FALSE)</f>
        <v>D8</v>
      </c>
      <c r="C71" s="192">
        <v>28</v>
      </c>
      <c r="D71" s="186" t="s">
        <v>326</v>
      </c>
      <c r="E71" s="193">
        <v>1</v>
      </c>
      <c r="F71" s="186" t="s">
        <v>18</v>
      </c>
      <c r="G71" s="186" t="s">
        <v>281</v>
      </c>
      <c r="H71" s="186">
        <f>VLOOKUP(A71,orig_GT_results_full_summary!$A$3:$AK$25,8, FALSE)</f>
        <v>4</v>
      </c>
      <c r="I71" s="192">
        <v>0</v>
      </c>
      <c r="J71" s="192">
        <v>0</v>
      </c>
      <c r="K71" s="192">
        <f t="shared" si="0"/>
        <v>0</v>
      </c>
      <c r="L71" s="193">
        <f t="shared" si="1"/>
        <v>0</v>
      </c>
      <c r="M71" s="186" t="s">
        <v>282</v>
      </c>
      <c r="N71" s="186" t="s">
        <v>281</v>
      </c>
      <c r="O71" s="192">
        <f>VLOOKUP(A71,orig_GT_results_full_summary!$A$3:$AK$25,16, FALSE)</f>
        <v>0</v>
      </c>
      <c r="P71" s="192">
        <v>0</v>
      </c>
      <c r="Q71" s="192">
        <v>0</v>
      </c>
      <c r="R71" s="192">
        <f t="shared" si="2"/>
        <v>0</v>
      </c>
      <c r="S71" s="193">
        <f t="shared" si="3"/>
        <v>0</v>
      </c>
      <c r="T71" s="186" t="s">
        <v>282</v>
      </c>
      <c r="U71" s="186" t="s">
        <v>281</v>
      </c>
      <c r="V71" s="192">
        <f>VLOOKUP(A71,orig_GT_results_full_summary!$A$3:$AK$25,25, FALSE)</f>
        <v>0</v>
      </c>
      <c r="W71" s="192">
        <v>0</v>
      </c>
      <c r="X71" s="192">
        <v>0</v>
      </c>
      <c r="Y71" s="192">
        <f t="shared" si="4"/>
        <v>0</v>
      </c>
      <c r="Z71" s="193">
        <f t="shared" si="5"/>
        <v>0</v>
      </c>
      <c r="AA71" s="186" t="s">
        <v>282</v>
      </c>
      <c r="AB71" s="186" t="s">
        <v>281</v>
      </c>
      <c r="AC71" s="192">
        <f>VLOOKUP(A71,orig_GT_results_full_summary!$A$3:$AK$25,34, FALSE)</f>
        <v>0</v>
      </c>
      <c r="AD71" s="192">
        <v>0</v>
      </c>
      <c r="AE71" s="192">
        <v>0</v>
      </c>
      <c r="AF71" s="194">
        <f t="shared" si="6"/>
        <v>0</v>
      </c>
      <c r="AG71" s="53">
        <f t="shared" si="7"/>
        <v>0</v>
      </c>
    </row>
    <row r="72" spans="1:33" ht="16">
      <c r="A72" s="192">
        <v>56380303</v>
      </c>
      <c r="B72" s="192" t="str">
        <f>VLOOKUP(A72,orig_GT_results_full_summary!$A$3:$B$25,2, FALSE)</f>
        <v>D8</v>
      </c>
      <c r="C72" s="192">
        <v>58</v>
      </c>
      <c r="D72" s="186" t="s">
        <v>327</v>
      </c>
      <c r="E72" s="193">
        <v>2</v>
      </c>
      <c r="F72" s="186" t="s">
        <v>18</v>
      </c>
      <c r="G72" s="186" t="s">
        <v>288</v>
      </c>
      <c r="H72" s="186">
        <f>VLOOKUP(A72,orig_GT_results_full_summary!$A$3:$AK$25,8, FALSE)</f>
        <v>4</v>
      </c>
      <c r="I72" s="192">
        <v>0</v>
      </c>
      <c r="J72" s="192">
        <v>0</v>
      </c>
      <c r="K72" s="192">
        <f t="shared" si="0"/>
        <v>0</v>
      </c>
      <c r="L72" s="193">
        <f t="shared" si="1"/>
        <v>0</v>
      </c>
      <c r="M72" s="186" t="s">
        <v>282</v>
      </c>
      <c r="N72" s="186" t="s">
        <v>288</v>
      </c>
      <c r="O72" s="192">
        <f>VLOOKUP(A72,orig_GT_results_full_summary!$A$3:$AK$25,16, FALSE)</f>
        <v>0</v>
      </c>
      <c r="P72" s="192">
        <v>0</v>
      </c>
      <c r="Q72" s="192">
        <v>0</v>
      </c>
      <c r="R72" s="192">
        <f t="shared" si="2"/>
        <v>0</v>
      </c>
      <c r="S72" s="193">
        <f t="shared" si="3"/>
        <v>0</v>
      </c>
      <c r="T72" s="186" t="s">
        <v>282</v>
      </c>
      <c r="U72" s="186" t="s">
        <v>288</v>
      </c>
      <c r="V72" s="192">
        <f>VLOOKUP(A72,orig_GT_results_full_summary!$A$3:$AK$25,25, FALSE)</f>
        <v>0</v>
      </c>
      <c r="W72" s="192">
        <v>0</v>
      </c>
      <c r="X72" s="192">
        <v>0</v>
      </c>
      <c r="Y72" s="192">
        <f t="shared" si="4"/>
        <v>0</v>
      </c>
      <c r="Z72" s="193">
        <f t="shared" si="5"/>
        <v>0</v>
      </c>
      <c r="AA72" s="186" t="s">
        <v>282</v>
      </c>
      <c r="AB72" s="186" t="s">
        <v>288</v>
      </c>
      <c r="AC72" s="192">
        <f>VLOOKUP(A72,orig_GT_results_full_summary!$A$3:$AK$25,34, FALSE)</f>
        <v>0</v>
      </c>
      <c r="AD72" s="192">
        <v>0</v>
      </c>
      <c r="AE72" s="192">
        <v>0</v>
      </c>
      <c r="AF72" s="194">
        <f t="shared" si="6"/>
        <v>0</v>
      </c>
      <c r="AG72" s="53">
        <f t="shared" si="7"/>
        <v>0</v>
      </c>
    </row>
    <row r="73" spans="1:33" ht="16">
      <c r="A73" s="192">
        <v>56380303</v>
      </c>
      <c r="B73" s="192" t="str">
        <f>VLOOKUP(A73,orig_GT_results_full_summary!$A$3:$B$25,2, FALSE)</f>
        <v>D8</v>
      </c>
      <c r="C73" s="192">
        <v>59</v>
      </c>
      <c r="D73" s="186" t="s">
        <v>327</v>
      </c>
      <c r="E73" s="193">
        <v>2</v>
      </c>
      <c r="F73" s="186" t="s">
        <v>18</v>
      </c>
      <c r="G73" s="186" t="s">
        <v>288</v>
      </c>
      <c r="H73" s="186">
        <f>VLOOKUP(A73,orig_GT_results_full_summary!$A$3:$AK$25,8, FALSE)</f>
        <v>4</v>
      </c>
      <c r="I73" s="192">
        <v>0</v>
      </c>
      <c r="J73" s="192">
        <v>0</v>
      </c>
      <c r="K73" s="192">
        <f t="shared" si="0"/>
        <v>0</v>
      </c>
      <c r="L73" s="193">
        <f t="shared" si="1"/>
        <v>0</v>
      </c>
      <c r="M73" s="186" t="s">
        <v>282</v>
      </c>
      <c r="N73" s="186" t="s">
        <v>288</v>
      </c>
      <c r="O73" s="192">
        <f>VLOOKUP(A73,orig_GT_results_full_summary!$A$3:$AK$25,16, FALSE)</f>
        <v>0</v>
      </c>
      <c r="P73" s="192">
        <v>0</v>
      </c>
      <c r="Q73" s="192">
        <v>0</v>
      </c>
      <c r="R73" s="192">
        <f t="shared" si="2"/>
        <v>0</v>
      </c>
      <c r="S73" s="193">
        <f t="shared" si="3"/>
        <v>0</v>
      </c>
      <c r="T73" s="186" t="s">
        <v>282</v>
      </c>
      <c r="U73" s="186" t="s">
        <v>288</v>
      </c>
      <c r="V73" s="192">
        <f>VLOOKUP(A73,orig_GT_results_full_summary!$A$3:$AK$25,25, FALSE)</f>
        <v>0</v>
      </c>
      <c r="W73" s="192">
        <v>0</v>
      </c>
      <c r="X73" s="192">
        <v>0</v>
      </c>
      <c r="Y73" s="192">
        <f t="shared" si="4"/>
        <v>0</v>
      </c>
      <c r="Z73" s="193">
        <f t="shared" si="5"/>
        <v>0</v>
      </c>
      <c r="AA73" s="186" t="s">
        <v>282</v>
      </c>
      <c r="AB73" s="186" t="s">
        <v>288</v>
      </c>
      <c r="AC73" s="192">
        <f>VLOOKUP(A73,orig_GT_results_full_summary!$A$3:$AK$25,34, FALSE)</f>
        <v>0</v>
      </c>
      <c r="AD73" s="192">
        <v>0</v>
      </c>
      <c r="AE73" s="192">
        <v>0</v>
      </c>
      <c r="AF73" s="194">
        <f t="shared" si="6"/>
        <v>0</v>
      </c>
      <c r="AG73" s="53">
        <f t="shared" si="7"/>
        <v>0</v>
      </c>
    </row>
    <row r="74" spans="1:33" ht="16">
      <c r="A74" s="192">
        <v>56380303</v>
      </c>
      <c r="B74" s="192" t="str">
        <f>VLOOKUP(A74,orig_GT_results_full_summary!$A$3:$B$25,2, FALSE)</f>
        <v>D8</v>
      </c>
      <c r="C74" s="192">
        <v>60</v>
      </c>
      <c r="D74" s="186" t="s">
        <v>327</v>
      </c>
      <c r="E74" s="193">
        <v>2</v>
      </c>
      <c r="F74" s="186" t="s">
        <v>18</v>
      </c>
      <c r="G74" s="186" t="s">
        <v>288</v>
      </c>
      <c r="H74" s="186">
        <f>VLOOKUP(A74,orig_GT_results_full_summary!$A$3:$AK$25,8, FALSE)</f>
        <v>4</v>
      </c>
      <c r="I74" s="192">
        <v>0</v>
      </c>
      <c r="J74" s="192">
        <v>0</v>
      </c>
      <c r="K74" s="192">
        <f t="shared" si="0"/>
        <v>0</v>
      </c>
      <c r="L74" s="193">
        <f t="shared" si="1"/>
        <v>0</v>
      </c>
      <c r="M74" s="186" t="s">
        <v>282</v>
      </c>
      <c r="N74" s="186" t="s">
        <v>288</v>
      </c>
      <c r="O74" s="192">
        <f>VLOOKUP(A74,orig_GT_results_full_summary!$A$3:$AK$25,16, FALSE)</f>
        <v>0</v>
      </c>
      <c r="P74" s="192">
        <v>0</v>
      </c>
      <c r="Q74" s="192">
        <v>0</v>
      </c>
      <c r="R74" s="192">
        <f t="shared" si="2"/>
        <v>0</v>
      </c>
      <c r="S74" s="193">
        <f t="shared" si="3"/>
        <v>0</v>
      </c>
      <c r="T74" s="186" t="s">
        <v>282</v>
      </c>
      <c r="U74" s="186" t="s">
        <v>288</v>
      </c>
      <c r="V74" s="192">
        <f>VLOOKUP(A74,orig_GT_results_full_summary!$A$3:$AK$25,25, FALSE)</f>
        <v>0</v>
      </c>
      <c r="W74" s="192">
        <v>0</v>
      </c>
      <c r="X74" s="192">
        <v>0</v>
      </c>
      <c r="Y74" s="192">
        <f t="shared" si="4"/>
        <v>0</v>
      </c>
      <c r="Z74" s="193">
        <f t="shared" si="5"/>
        <v>0</v>
      </c>
      <c r="AA74" s="186" t="s">
        <v>282</v>
      </c>
      <c r="AB74" s="186" t="s">
        <v>288</v>
      </c>
      <c r="AC74" s="192">
        <f>VLOOKUP(A74,orig_GT_results_full_summary!$A$3:$AK$25,34, FALSE)</f>
        <v>0</v>
      </c>
      <c r="AD74" s="192">
        <v>0</v>
      </c>
      <c r="AE74" s="192">
        <v>0</v>
      </c>
      <c r="AF74" s="194">
        <f t="shared" si="6"/>
        <v>0</v>
      </c>
      <c r="AG74" s="53">
        <f t="shared" si="7"/>
        <v>0</v>
      </c>
    </row>
    <row r="75" spans="1:33" ht="16">
      <c r="A75" s="192">
        <v>56380303</v>
      </c>
      <c r="B75" s="192" t="str">
        <f>VLOOKUP(A75,orig_GT_results_full_summary!$A$3:$B$25,2, FALSE)</f>
        <v>D8</v>
      </c>
      <c r="C75" s="192">
        <v>61</v>
      </c>
      <c r="D75" s="186" t="s">
        <v>328</v>
      </c>
      <c r="E75" s="193">
        <v>2</v>
      </c>
      <c r="F75" s="186" t="s">
        <v>18</v>
      </c>
      <c r="G75" s="186" t="s">
        <v>288</v>
      </c>
      <c r="H75" s="186">
        <f>VLOOKUP(A75,orig_GT_results_full_summary!$A$3:$AK$25,8, FALSE)</f>
        <v>4</v>
      </c>
      <c r="I75" s="192">
        <v>0</v>
      </c>
      <c r="J75" s="192">
        <v>0</v>
      </c>
      <c r="K75" s="192">
        <f t="shared" si="0"/>
        <v>0</v>
      </c>
      <c r="L75" s="193">
        <f t="shared" si="1"/>
        <v>0</v>
      </c>
      <c r="M75" s="186" t="s">
        <v>282</v>
      </c>
      <c r="N75" s="186" t="s">
        <v>288</v>
      </c>
      <c r="O75" s="192">
        <f>VLOOKUP(A75,orig_GT_results_full_summary!$A$3:$AK$25,16, FALSE)</f>
        <v>0</v>
      </c>
      <c r="P75" s="192">
        <v>0</v>
      </c>
      <c r="Q75" s="192">
        <v>0</v>
      </c>
      <c r="R75" s="192">
        <f t="shared" si="2"/>
        <v>0</v>
      </c>
      <c r="S75" s="193">
        <f t="shared" si="3"/>
        <v>0</v>
      </c>
      <c r="T75" s="186" t="s">
        <v>282</v>
      </c>
      <c r="U75" s="186" t="s">
        <v>288</v>
      </c>
      <c r="V75" s="192">
        <f>VLOOKUP(A75,orig_GT_results_full_summary!$A$3:$AK$25,25, FALSE)</f>
        <v>0</v>
      </c>
      <c r="W75" s="192">
        <v>0</v>
      </c>
      <c r="X75" s="192">
        <v>0</v>
      </c>
      <c r="Y75" s="192">
        <f t="shared" si="4"/>
        <v>0</v>
      </c>
      <c r="Z75" s="193">
        <f t="shared" si="5"/>
        <v>0</v>
      </c>
      <c r="AA75" s="186" t="s">
        <v>282</v>
      </c>
      <c r="AB75" s="186" t="s">
        <v>288</v>
      </c>
      <c r="AC75" s="192">
        <f>VLOOKUP(A75,orig_GT_results_full_summary!$A$3:$AK$25,34, FALSE)</f>
        <v>0</v>
      </c>
      <c r="AD75" s="192">
        <v>0</v>
      </c>
      <c r="AE75" s="192">
        <v>0</v>
      </c>
      <c r="AF75" s="194">
        <f t="shared" si="6"/>
        <v>0</v>
      </c>
      <c r="AG75" s="53">
        <f t="shared" si="7"/>
        <v>0</v>
      </c>
    </row>
    <row r="76" spans="1:33" ht="16">
      <c r="A76" s="192">
        <v>56380303</v>
      </c>
      <c r="B76" s="192" t="str">
        <f>VLOOKUP(A76,orig_GT_results_full_summary!$A$3:$B$25,2, FALSE)</f>
        <v>D8</v>
      </c>
      <c r="C76" s="192">
        <v>62</v>
      </c>
      <c r="D76" s="186" t="s">
        <v>328</v>
      </c>
      <c r="E76" s="193">
        <v>2</v>
      </c>
      <c r="F76" s="186" t="s">
        <v>18</v>
      </c>
      <c r="G76" s="186" t="s">
        <v>288</v>
      </c>
      <c r="H76" s="186">
        <f>VLOOKUP(A76,orig_GT_results_full_summary!$A$3:$AK$25,8, FALSE)</f>
        <v>4</v>
      </c>
      <c r="I76" s="192">
        <v>0</v>
      </c>
      <c r="J76" s="192">
        <v>0</v>
      </c>
      <c r="K76" s="192">
        <f t="shared" si="0"/>
        <v>0</v>
      </c>
      <c r="L76" s="193">
        <f t="shared" si="1"/>
        <v>0</v>
      </c>
      <c r="M76" s="186" t="s">
        <v>282</v>
      </c>
      <c r="N76" s="186" t="s">
        <v>288</v>
      </c>
      <c r="O76" s="192">
        <f>VLOOKUP(A76,orig_GT_results_full_summary!$A$3:$AK$25,16, FALSE)</f>
        <v>0</v>
      </c>
      <c r="P76" s="192">
        <v>0</v>
      </c>
      <c r="Q76" s="192">
        <v>0</v>
      </c>
      <c r="R76" s="192">
        <f t="shared" si="2"/>
        <v>0</v>
      </c>
      <c r="S76" s="193">
        <f t="shared" si="3"/>
        <v>0</v>
      </c>
      <c r="T76" s="186" t="s">
        <v>282</v>
      </c>
      <c r="U76" s="186" t="s">
        <v>288</v>
      </c>
      <c r="V76" s="192">
        <f>VLOOKUP(A76,orig_GT_results_full_summary!$A$3:$AK$25,25, FALSE)</f>
        <v>0</v>
      </c>
      <c r="W76" s="192">
        <v>0</v>
      </c>
      <c r="X76" s="192">
        <v>0</v>
      </c>
      <c r="Y76" s="192">
        <f t="shared" si="4"/>
        <v>0</v>
      </c>
      <c r="Z76" s="193">
        <f t="shared" si="5"/>
        <v>0</v>
      </c>
      <c r="AA76" s="186" t="s">
        <v>282</v>
      </c>
      <c r="AB76" s="186" t="s">
        <v>288</v>
      </c>
      <c r="AC76" s="192">
        <f>VLOOKUP(A76,orig_GT_results_full_summary!$A$3:$AK$25,34, FALSE)</f>
        <v>0</v>
      </c>
      <c r="AD76" s="192">
        <v>0</v>
      </c>
      <c r="AE76" s="192">
        <v>0</v>
      </c>
      <c r="AF76" s="194">
        <f t="shared" si="6"/>
        <v>0</v>
      </c>
      <c r="AG76" s="53">
        <f t="shared" si="7"/>
        <v>0</v>
      </c>
    </row>
    <row r="77" spans="1:33" ht="16">
      <c r="A77" s="192">
        <v>56380303</v>
      </c>
      <c r="B77" s="192" t="str">
        <f>VLOOKUP(A77,orig_GT_results_full_summary!$A$3:$B$25,2, FALSE)</f>
        <v>D8</v>
      </c>
      <c r="C77" s="192">
        <v>63</v>
      </c>
      <c r="D77" s="186" t="s">
        <v>328</v>
      </c>
      <c r="E77" s="193">
        <v>2</v>
      </c>
      <c r="F77" s="186" t="s">
        <v>18</v>
      </c>
      <c r="G77" s="186" t="s">
        <v>288</v>
      </c>
      <c r="H77" s="186">
        <f>VLOOKUP(A77,orig_GT_results_full_summary!$A$3:$AK$25,8, FALSE)</f>
        <v>4</v>
      </c>
      <c r="I77" s="192">
        <v>0</v>
      </c>
      <c r="J77" s="192">
        <v>0</v>
      </c>
      <c r="K77" s="192">
        <f t="shared" si="0"/>
        <v>0</v>
      </c>
      <c r="L77" s="193">
        <f t="shared" si="1"/>
        <v>0</v>
      </c>
      <c r="M77" s="186" t="s">
        <v>282</v>
      </c>
      <c r="N77" s="186" t="s">
        <v>288</v>
      </c>
      <c r="O77" s="192">
        <f>VLOOKUP(A77,orig_GT_results_full_summary!$A$3:$AK$25,16, FALSE)</f>
        <v>0</v>
      </c>
      <c r="P77" s="192">
        <v>0</v>
      </c>
      <c r="Q77" s="192">
        <v>0</v>
      </c>
      <c r="R77" s="192">
        <f t="shared" si="2"/>
        <v>0</v>
      </c>
      <c r="S77" s="193">
        <f t="shared" si="3"/>
        <v>0</v>
      </c>
      <c r="T77" s="186" t="s">
        <v>282</v>
      </c>
      <c r="U77" s="186" t="s">
        <v>288</v>
      </c>
      <c r="V77" s="192">
        <f>VLOOKUP(A77,orig_GT_results_full_summary!$A$3:$AK$25,25, FALSE)</f>
        <v>0</v>
      </c>
      <c r="W77" s="192">
        <v>0</v>
      </c>
      <c r="X77" s="192">
        <v>0</v>
      </c>
      <c r="Y77" s="192">
        <f t="shared" si="4"/>
        <v>0</v>
      </c>
      <c r="Z77" s="193">
        <f t="shared" si="5"/>
        <v>0</v>
      </c>
      <c r="AA77" s="186" t="s">
        <v>282</v>
      </c>
      <c r="AB77" s="186" t="s">
        <v>288</v>
      </c>
      <c r="AC77" s="192">
        <f>VLOOKUP(A77,orig_GT_results_full_summary!$A$3:$AK$25,34, FALSE)</f>
        <v>0</v>
      </c>
      <c r="AD77" s="192">
        <v>0</v>
      </c>
      <c r="AE77" s="192">
        <v>0</v>
      </c>
      <c r="AF77" s="194">
        <f t="shared" si="6"/>
        <v>0</v>
      </c>
      <c r="AG77" s="53">
        <f t="shared" si="7"/>
        <v>0</v>
      </c>
    </row>
    <row r="78" spans="1:33" ht="16">
      <c r="A78" s="192">
        <v>56380303</v>
      </c>
      <c r="B78" s="192" t="str">
        <f>VLOOKUP(A78,orig_GT_results_full_summary!$A$3:$B$25,2, FALSE)</f>
        <v>D8</v>
      </c>
      <c r="C78" s="192">
        <v>64</v>
      </c>
      <c r="D78" s="186" t="s">
        <v>329</v>
      </c>
      <c r="E78" s="193">
        <v>2</v>
      </c>
      <c r="F78" s="186" t="s">
        <v>18</v>
      </c>
      <c r="G78" s="186" t="s">
        <v>288</v>
      </c>
      <c r="H78" s="186">
        <f>VLOOKUP(A78,orig_GT_results_full_summary!$A$3:$AK$25,8, FALSE)</f>
        <v>4</v>
      </c>
      <c r="I78" s="192">
        <v>0</v>
      </c>
      <c r="J78" s="192">
        <v>0</v>
      </c>
      <c r="K78" s="192">
        <f t="shared" si="0"/>
        <v>0</v>
      </c>
      <c r="L78" s="193">
        <f t="shared" si="1"/>
        <v>0</v>
      </c>
      <c r="M78" s="186" t="s">
        <v>282</v>
      </c>
      <c r="N78" s="186" t="s">
        <v>288</v>
      </c>
      <c r="O78" s="192">
        <f>VLOOKUP(A78,orig_GT_results_full_summary!$A$3:$AK$25,16, FALSE)</f>
        <v>0</v>
      </c>
      <c r="P78" s="192">
        <v>0</v>
      </c>
      <c r="Q78" s="192">
        <v>0</v>
      </c>
      <c r="R78" s="192">
        <f t="shared" si="2"/>
        <v>0</v>
      </c>
      <c r="S78" s="193">
        <f t="shared" si="3"/>
        <v>0</v>
      </c>
      <c r="T78" s="186" t="s">
        <v>282</v>
      </c>
      <c r="U78" s="186" t="s">
        <v>288</v>
      </c>
      <c r="V78" s="192">
        <f>VLOOKUP(A78,orig_GT_results_full_summary!$A$3:$AK$25,25, FALSE)</f>
        <v>0</v>
      </c>
      <c r="W78" s="192">
        <v>0</v>
      </c>
      <c r="X78" s="192">
        <v>0</v>
      </c>
      <c r="Y78" s="192">
        <f t="shared" si="4"/>
        <v>0</v>
      </c>
      <c r="Z78" s="193">
        <f t="shared" si="5"/>
        <v>0</v>
      </c>
      <c r="AA78" s="186" t="s">
        <v>282</v>
      </c>
      <c r="AB78" s="186" t="s">
        <v>288</v>
      </c>
      <c r="AC78" s="192">
        <f>VLOOKUP(A78,orig_GT_results_full_summary!$A$3:$AK$25,34, FALSE)</f>
        <v>0</v>
      </c>
      <c r="AD78" s="192">
        <v>0</v>
      </c>
      <c r="AE78" s="192">
        <v>0</v>
      </c>
      <c r="AF78" s="194">
        <f t="shared" si="6"/>
        <v>0</v>
      </c>
      <c r="AG78" s="53">
        <f t="shared" si="7"/>
        <v>0</v>
      </c>
    </row>
    <row r="79" spans="1:33" ht="16">
      <c r="A79" s="192">
        <v>56380303</v>
      </c>
      <c r="B79" s="192" t="str">
        <f>VLOOKUP(A79,orig_GT_results_full_summary!$A$3:$B$25,2, FALSE)</f>
        <v>D8</v>
      </c>
      <c r="C79" s="192">
        <v>65</v>
      </c>
      <c r="D79" s="186" t="s">
        <v>329</v>
      </c>
      <c r="E79" s="193">
        <v>2</v>
      </c>
      <c r="F79" s="186" t="s">
        <v>18</v>
      </c>
      <c r="G79" s="186" t="s">
        <v>288</v>
      </c>
      <c r="H79" s="186">
        <f>VLOOKUP(A79,orig_GT_results_full_summary!$A$3:$AK$25,8, FALSE)</f>
        <v>4</v>
      </c>
      <c r="I79" s="192">
        <v>0</v>
      </c>
      <c r="J79" s="192">
        <v>0</v>
      </c>
      <c r="K79" s="192">
        <f t="shared" si="0"/>
        <v>0</v>
      </c>
      <c r="L79" s="193">
        <f t="shared" si="1"/>
        <v>0</v>
      </c>
      <c r="M79" s="186" t="s">
        <v>282</v>
      </c>
      <c r="N79" s="186" t="s">
        <v>288</v>
      </c>
      <c r="O79" s="192">
        <f>VLOOKUP(A79,orig_GT_results_full_summary!$A$3:$AK$25,16, FALSE)</f>
        <v>0</v>
      </c>
      <c r="P79" s="192">
        <v>0</v>
      </c>
      <c r="Q79" s="192">
        <v>0</v>
      </c>
      <c r="R79" s="192">
        <f t="shared" si="2"/>
        <v>0</v>
      </c>
      <c r="S79" s="193">
        <f t="shared" si="3"/>
        <v>0</v>
      </c>
      <c r="T79" s="186" t="s">
        <v>282</v>
      </c>
      <c r="U79" s="186" t="s">
        <v>288</v>
      </c>
      <c r="V79" s="192">
        <f>VLOOKUP(A79,orig_GT_results_full_summary!$A$3:$AK$25,25, FALSE)</f>
        <v>0</v>
      </c>
      <c r="W79" s="192">
        <v>0</v>
      </c>
      <c r="X79" s="192">
        <v>0</v>
      </c>
      <c r="Y79" s="192">
        <f t="shared" si="4"/>
        <v>0</v>
      </c>
      <c r="Z79" s="193">
        <f t="shared" si="5"/>
        <v>0</v>
      </c>
      <c r="AA79" s="186" t="s">
        <v>282</v>
      </c>
      <c r="AB79" s="186" t="s">
        <v>288</v>
      </c>
      <c r="AC79" s="192">
        <f>VLOOKUP(A79,orig_GT_results_full_summary!$A$3:$AK$25,34, FALSE)</f>
        <v>0</v>
      </c>
      <c r="AD79" s="192">
        <v>0</v>
      </c>
      <c r="AE79" s="192">
        <v>0</v>
      </c>
      <c r="AF79" s="194">
        <f t="shared" si="6"/>
        <v>0</v>
      </c>
      <c r="AG79" s="53">
        <f t="shared" si="7"/>
        <v>0</v>
      </c>
    </row>
    <row r="80" spans="1:33" ht="16">
      <c r="A80" s="192">
        <v>56380303</v>
      </c>
      <c r="B80" s="192" t="str">
        <f>VLOOKUP(A80,orig_GT_results_full_summary!$A$3:$B$25,2, FALSE)</f>
        <v>D8</v>
      </c>
      <c r="C80" s="192">
        <v>66</v>
      </c>
      <c r="D80" s="186" t="s">
        <v>329</v>
      </c>
      <c r="E80" s="193">
        <v>2</v>
      </c>
      <c r="F80" s="186" t="s">
        <v>18</v>
      </c>
      <c r="G80" s="186" t="s">
        <v>288</v>
      </c>
      <c r="H80" s="186">
        <f>VLOOKUP(A80,orig_GT_results_full_summary!$A$3:$AK$25,8, FALSE)</f>
        <v>4</v>
      </c>
      <c r="I80" s="192">
        <v>0</v>
      </c>
      <c r="J80" s="192">
        <v>0</v>
      </c>
      <c r="K80" s="192">
        <f t="shared" si="0"/>
        <v>0</v>
      </c>
      <c r="L80" s="193">
        <f t="shared" si="1"/>
        <v>0</v>
      </c>
      <c r="M80" s="186" t="s">
        <v>282</v>
      </c>
      <c r="N80" s="186" t="s">
        <v>288</v>
      </c>
      <c r="O80" s="192">
        <f>VLOOKUP(A80,orig_GT_results_full_summary!$A$3:$AK$25,16, FALSE)</f>
        <v>0</v>
      </c>
      <c r="P80" s="192">
        <v>0</v>
      </c>
      <c r="Q80" s="192">
        <v>0</v>
      </c>
      <c r="R80" s="192">
        <f t="shared" si="2"/>
        <v>0</v>
      </c>
      <c r="S80" s="193">
        <f t="shared" si="3"/>
        <v>0</v>
      </c>
      <c r="T80" s="186" t="s">
        <v>282</v>
      </c>
      <c r="U80" s="186" t="s">
        <v>288</v>
      </c>
      <c r="V80" s="192">
        <f>VLOOKUP(A80,orig_GT_results_full_summary!$A$3:$AK$25,25, FALSE)</f>
        <v>0</v>
      </c>
      <c r="W80" s="192">
        <v>0</v>
      </c>
      <c r="X80" s="192">
        <v>0</v>
      </c>
      <c r="Y80" s="192">
        <f t="shared" si="4"/>
        <v>0</v>
      </c>
      <c r="Z80" s="193">
        <f t="shared" si="5"/>
        <v>0</v>
      </c>
      <c r="AA80" s="186" t="s">
        <v>282</v>
      </c>
      <c r="AB80" s="186" t="s">
        <v>288</v>
      </c>
      <c r="AC80" s="192">
        <f>VLOOKUP(A80,orig_GT_results_full_summary!$A$3:$AK$25,34, FALSE)</f>
        <v>0</v>
      </c>
      <c r="AD80" s="192">
        <v>0</v>
      </c>
      <c r="AE80" s="192">
        <v>0</v>
      </c>
      <c r="AF80" s="194">
        <f t="shared" si="6"/>
        <v>0</v>
      </c>
      <c r="AG80" s="53">
        <f t="shared" si="7"/>
        <v>0</v>
      </c>
    </row>
    <row r="81" spans="1:33" ht="16">
      <c r="A81" s="192">
        <v>56380303</v>
      </c>
      <c r="B81" s="192" t="str">
        <f>VLOOKUP(A81,orig_GT_results_full_summary!$A$3:$B$25,2, FALSE)</f>
        <v>D8</v>
      </c>
      <c r="C81" s="192">
        <v>67</v>
      </c>
      <c r="D81" s="186" t="s">
        <v>330</v>
      </c>
      <c r="E81" s="193">
        <v>2</v>
      </c>
      <c r="F81" s="186" t="s">
        <v>18</v>
      </c>
      <c r="G81" s="186" t="s">
        <v>288</v>
      </c>
      <c r="H81" s="186">
        <f>VLOOKUP(A81,orig_GT_results_full_summary!$A$3:$AK$25,8, FALSE)</f>
        <v>4</v>
      </c>
      <c r="I81" s="192">
        <v>0</v>
      </c>
      <c r="J81" s="192">
        <v>0</v>
      </c>
      <c r="K81" s="192">
        <f t="shared" si="0"/>
        <v>0</v>
      </c>
      <c r="L81" s="193">
        <f t="shared" si="1"/>
        <v>0</v>
      </c>
      <c r="M81" s="186" t="s">
        <v>282</v>
      </c>
      <c r="N81" s="186" t="s">
        <v>288</v>
      </c>
      <c r="O81" s="192">
        <f>VLOOKUP(A81,orig_GT_results_full_summary!$A$3:$AK$25,16, FALSE)</f>
        <v>0</v>
      </c>
      <c r="P81" s="192">
        <v>0</v>
      </c>
      <c r="Q81" s="192">
        <v>0</v>
      </c>
      <c r="R81" s="192">
        <f t="shared" si="2"/>
        <v>0</v>
      </c>
      <c r="S81" s="193">
        <f t="shared" si="3"/>
        <v>0</v>
      </c>
      <c r="T81" s="186" t="s">
        <v>282</v>
      </c>
      <c r="U81" s="186" t="s">
        <v>288</v>
      </c>
      <c r="V81" s="192">
        <f>VLOOKUP(A81,orig_GT_results_full_summary!$A$3:$AK$25,25, FALSE)</f>
        <v>0</v>
      </c>
      <c r="W81" s="192">
        <v>0</v>
      </c>
      <c r="X81" s="192">
        <v>0</v>
      </c>
      <c r="Y81" s="192">
        <f t="shared" si="4"/>
        <v>0</v>
      </c>
      <c r="Z81" s="193">
        <f t="shared" si="5"/>
        <v>0</v>
      </c>
      <c r="AA81" s="186" t="s">
        <v>282</v>
      </c>
      <c r="AB81" s="186" t="s">
        <v>288</v>
      </c>
      <c r="AC81" s="192">
        <f>VLOOKUP(A81,orig_GT_results_full_summary!$A$3:$AK$25,34, FALSE)</f>
        <v>0</v>
      </c>
      <c r="AD81" s="192">
        <v>0</v>
      </c>
      <c r="AE81" s="192">
        <v>0</v>
      </c>
      <c r="AF81" s="194">
        <f t="shared" si="6"/>
        <v>0</v>
      </c>
      <c r="AG81" s="53">
        <f t="shared" si="7"/>
        <v>0</v>
      </c>
    </row>
    <row r="82" spans="1:33" ht="16">
      <c r="A82" s="192">
        <v>56380303</v>
      </c>
      <c r="B82" s="192" t="str">
        <f>VLOOKUP(A82,orig_GT_results_full_summary!$A$3:$B$25,2, FALSE)</f>
        <v>D8</v>
      </c>
      <c r="C82" s="192">
        <v>68</v>
      </c>
      <c r="D82" s="186" t="s">
        <v>330</v>
      </c>
      <c r="E82" s="193">
        <v>2</v>
      </c>
      <c r="F82" s="186" t="s">
        <v>18</v>
      </c>
      <c r="G82" s="186" t="s">
        <v>288</v>
      </c>
      <c r="H82" s="186">
        <f>VLOOKUP(A82,orig_GT_results_full_summary!$A$3:$AK$25,8, FALSE)</f>
        <v>4</v>
      </c>
      <c r="I82" s="192">
        <v>0</v>
      </c>
      <c r="J82" s="192">
        <v>0</v>
      </c>
      <c r="K82" s="192">
        <f t="shared" si="0"/>
        <v>0</v>
      </c>
      <c r="L82" s="193">
        <f t="shared" si="1"/>
        <v>0</v>
      </c>
      <c r="M82" s="186" t="s">
        <v>282</v>
      </c>
      <c r="N82" s="186" t="s">
        <v>288</v>
      </c>
      <c r="O82" s="192">
        <f>VLOOKUP(A82,orig_GT_results_full_summary!$A$3:$AK$25,16, FALSE)</f>
        <v>0</v>
      </c>
      <c r="P82" s="192">
        <v>0</v>
      </c>
      <c r="Q82" s="192">
        <v>0</v>
      </c>
      <c r="R82" s="192">
        <f t="shared" si="2"/>
        <v>0</v>
      </c>
      <c r="S82" s="193">
        <f t="shared" si="3"/>
        <v>0</v>
      </c>
      <c r="T82" s="186" t="s">
        <v>282</v>
      </c>
      <c r="U82" s="186" t="s">
        <v>288</v>
      </c>
      <c r="V82" s="192">
        <f>VLOOKUP(A82,orig_GT_results_full_summary!$A$3:$AK$25,25, FALSE)</f>
        <v>0</v>
      </c>
      <c r="W82" s="192">
        <v>0</v>
      </c>
      <c r="X82" s="192">
        <v>0</v>
      </c>
      <c r="Y82" s="192">
        <f t="shared" si="4"/>
        <v>0</v>
      </c>
      <c r="Z82" s="193">
        <f t="shared" si="5"/>
        <v>0</v>
      </c>
      <c r="AA82" s="186" t="s">
        <v>282</v>
      </c>
      <c r="AB82" s="186" t="s">
        <v>288</v>
      </c>
      <c r="AC82" s="192">
        <f>VLOOKUP(A82,orig_GT_results_full_summary!$A$3:$AK$25,34, FALSE)</f>
        <v>0</v>
      </c>
      <c r="AD82" s="192">
        <v>0</v>
      </c>
      <c r="AE82" s="192">
        <v>0</v>
      </c>
      <c r="AF82" s="194">
        <f t="shared" si="6"/>
        <v>0</v>
      </c>
      <c r="AG82" s="53">
        <f t="shared" si="7"/>
        <v>0</v>
      </c>
    </row>
    <row r="83" spans="1:33" ht="16">
      <c r="A83" s="192">
        <v>56380303</v>
      </c>
      <c r="B83" s="192" t="str">
        <f>VLOOKUP(A83,orig_GT_results_full_summary!$A$3:$B$25,2, FALSE)</f>
        <v>D8</v>
      </c>
      <c r="C83" s="192">
        <v>69</v>
      </c>
      <c r="D83" s="186" t="s">
        <v>330</v>
      </c>
      <c r="E83" s="193">
        <v>2</v>
      </c>
      <c r="F83" s="186" t="s">
        <v>18</v>
      </c>
      <c r="G83" s="186" t="s">
        <v>288</v>
      </c>
      <c r="H83" s="186">
        <f>VLOOKUP(A83,orig_GT_results_full_summary!$A$3:$AK$25,8, FALSE)</f>
        <v>4</v>
      </c>
      <c r="I83" s="192">
        <v>0</v>
      </c>
      <c r="J83" s="192">
        <v>0</v>
      </c>
      <c r="K83" s="192">
        <f t="shared" si="0"/>
        <v>0</v>
      </c>
      <c r="L83" s="193">
        <f t="shared" si="1"/>
        <v>0</v>
      </c>
      <c r="M83" s="186" t="s">
        <v>282</v>
      </c>
      <c r="N83" s="186" t="s">
        <v>288</v>
      </c>
      <c r="O83" s="192">
        <f>VLOOKUP(A83,orig_GT_results_full_summary!$A$3:$AK$25,16, FALSE)</f>
        <v>0</v>
      </c>
      <c r="P83" s="192">
        <v>0</v>
      </c>
      <c r="Q83" s="192">
        <v>0</v>
      </c>
      <c r="R83" s="192">
        <f t="shared" si="2"/>
        <v>0</v>
      </c>
      <c r="S83" s="193">
        <f t="shared" si="3"/>
        <v>0</v>
      </c>
      <c r="T83" s="186" t="s">
        <v>282</v>
      </c>
      <c r="U83" s="186" t="s">
        <v>288</v>
      </c>
      <c r="V83" s="192">
        <f>VLOOKUP(A83,orig_GT_results_full_summary!$A$3:$AK$25,25, FALSE)</f>
        <v>0</v>
      </c>
      <c r="W83" s="192">
        <v>0</v>
      </c>
      <c r="X83" s="192">
        <v>0</v>
      </c>
      <c r="Y83" s="192">
        <f t="shared" si="4"/>
        <v>0</v>
      </c>
      <c r="Z83" s="193">
        <f t="shared" si="5"/>
        <v>0</v>
      </c>
      <c r="AA83" s="186" t="s">
        <v>282</v>
      </c>
      <c r="AB83" s="186" t="s">
        <v>288</v>
      </c>
      <c r="AC83" s="192">
        <f>VLOOKUP(A83,orig_GT_results_full_summary!$A$3:$AK$25,34, FALSE)</f>
        <v>0</v>
      </c>
      <c r="AD83" s="192">
        <v>0</v>
      </c>
      <c r="AE83" s="192">
        <v>0</v>
      </c>
      <c r="AF83" s="194">
        <f t="shared" si="6"/>
        <v>0</v>
      </c>
      <c r="AG83" s="53">
        <f t="shared" si="7"/>
        <v>0</v>
      </c>
    </row>
    <row r="84" spans="1:33" ht="16">
      <c r="A84" s="192">
        <v>56380303</v>
      </c>
      <c r="B84" s="192" t="str">
        <f>VLOOKUP(A84,orig_GT_results_full_summary!$A$3:$B$25,2, FALSE)</f>
        <v>D8</v>
      </c>
      <c r="C84" s="192">
        <v>70</v>
      </c>
      <c r="D84" s="186" t="s">
        <v>331</v>
      </c>
      <c r="E84" s="193">
        <v>2</v>
      </c>
      <c r="F84" s="186" t="s">
        <v>18</v>
      </c>
      <c r="G84" s="186" t="s">
        <v>288</v>
      </c>
      <c r="H84" s="186">
        <f>VLOOKUP(A84,orig_GT_results_full_summary!$A$3:$AK$25,8, FALSE)</f>
        <v>4</v>
      </c>
      <c r="I84" s="192">
        <v>0</v>
      </c>
      <c r="J84" s="192">
        <v>0</v>
      </c>
      <c r="K84" s="192">
        <f t="shared" si="0"/>
        <v>0</v>
      </c>
      <c r="L84" s="193">
        <f t="shared" si="1"/>
        <v>0</v>
      </c>
      <c r="M84" s="186" t="s">
        <v>282</v>
      </c>
      <c r="N84" s="186" t="s">
        <v>288</v>
      </c>
      <c r="O84" s="192">
        <f>VLOOKUP(A84,orig_GT_results_full_summary!$A$3:$AK$25,16, FALSE)</f>
        <v>0</v>
      </c>
      <c r="P84" s="192">
        <v>0</v>
      </c>
      <c r="Q84" s="192">
        <v>0</v>
      </c>
      <c r="R84" s="192">
        <f t="shared" si="2"/>
        <v>0</v>
      </c>
      <c r="S84" s="193">
        <f t="shared" si="3"/>
        <v>0</v>
      </c>
      <c r="T84" s="186" t="s">
        <v>282</v>
      </c>
      <c r="U84" s="186" t="s">
        <v>288</v>
      </c>
      <c r="V84" s="192">
        <f>VLOOKUP(A84,orig_GT_results_full_summary!$A$3:$AK$25,25, FALSE)</f>
        <v>0</v>
      </c>
      <c r="W84" s="192">
        <v>0</v>
      </c>
      <c r="X84" s="192">
        <v>0</v>
      </c>
      <c r="Y84" s="192">
        <f t="shared" si="4"/>
        <v>0</v>
      </c>
      <c r="Z84" s="193">
        <f t="shared" si="5"/>
        <v>0</v>
      </c>
      <c r="AA84" s="186" t="s">
        <v>282</v>
      </c>
      <c r="AB84" s="186" t="s">
        <v>288</v>
      </c>
      <c r="AC84" s="192">
        <f>VLOOKUP(A84,orig_GT_results_full_summary!$A$3:$AK$25,34, FALSE)</f>
        <v>0</v>
      </c>
      <c r="AD84" s="192">
        <v>0</v>
      </c>
      <c r="AE84" s="192">
        <v>0</v>
      </c>
      <c r="AF84" s="194">
        <f t="shared" si="6"/>
        <v>0</v>
      </c>
      <c r="AG84" s="53">
        <f t="shared" si="7"/>
        <v>0</v>
      </c>
    </row>
    <row r="85" spans="1:33" ht="16">
      <c r="A85" s="192">
        <v>56380303</v>
      </c>
      <c r="B85" s="192" t="str">
        <f>VLOOKUP(A85,orig_GT_results_full_summary!$A$3:$B$25,2, FALSE)</f>
        <v>D8</v>
      </c>
      <c r="C85" s="192">
        <v>71</v>
      </c>
      <c r="D85" s="186" t="s">
        <v>331</v>
      </c>
      <c r="E85" s="193">
        <v>2</v>
      </c>
      <c r="F85" s="186" t="s">
        <v>18</v>
      </c>
      <c r="G85" s="186" t="s">
        <v>288</v>
      </c>
      <c r="H85" s="186">
        <f>VLOOKUP(A85,orig_GT_results_full_summary!$A$3:$AK$25,8, FALSE)</f>
        <v>4</v>
      </c>
      <c r="I85" s="192">
        <v>0</v>
      </c>
      <c r="J85" s="192">
        <v>0</v>
      </c>
      <c r="K85" s="192">
        <f t="shared" si="0"/>
        <v>0</v>
      </c>
      <c r="L85" s="193">
        <f t="shared" si="1"/>
        <v>0</v>
      </c>
      <c r="M85" s="186" t="s">
        <v>282</v>
      </c>
      <c r="N85" s="186" t="s">
        <v>288</v>
      </c>
      <c r="O85" s="192">
        <f>VLOOKUP(A85,orig_GT_results_full_summary!$A$3:$AK$25,16, FALSE)</f>
        <v>0</v>
      </c>
      <c r="P85" s="192">
        <v>0</v>
      </c>
      <c r="Q85" s="192">
        <v>0</v>
      </c>
      <c r="R85" s="192">
        <f t="shared" si="2"/>
        <v>0</v>
      </c>
      <c r="S85" s="193">
        <f t="shared" si="3"/>
        <v>0</v>
      </c>
      <c r="T85" s="186" t="s">
        <v>282</v>
      </c>
      <c r="U85" s="186" t="s">
        <v>288</v>
      </c>
      <c r="V85" s="192">
        <f>VLOOKUP(A85,orig_GT_results_full_summary!$A$3:$AK$25,25, FALSE)</f>
        <v>0</v>
      </c>
      <c r="W85" s="192">
        <v>0</v>
      </c>
      <c r="X85" s="192">
        <v>0</v>
      </c>
      <c r="Y85" s="192">
        <f t="shared" si="4"/>
        <v>0</v>
      </c>
      <c r="Z85" s="193">
        <f t="shared" si="5"/>
        <v>0</v>
      </c>
      <c r="AA85" s="186" t="s">
        <v>282</v>
      </c>
      <c r="AB85" s="186" t="s">
        <v>288</v>
      </c>
      <c r="AC85" s="192">
        <f>VLOOKUP(A85,orig_GT_results_full_summary!$A$3:$AK$25,34, FALSE)</f>
        <v>0</v>
      </c>
      <c r="AD85" s="192">
        <v>0</v>
      </c>
      <c r="AE85" s="192">
        <v>0</v>
      </c>
      <c r="AF85" s="194">
        <f t="shared" si="6"/>
        <v>0</v>
      </c>
      <c r="AG85" s="53">
        <f t="shared" si="7"/>
        <v>0</v>
      </c>
    </row>
    <row r="86" spans="1:33" ht="16">
      <c r="A86" s="192">
        <v>56380303</v>
      </c>
      <c r="B86" s="192" t="str">
        <f>VLOOKUP(A86,orig_GT_results_full_summary!$A$3:$B$25,2, FALSE)</f>
        <v>D8</v>
      </c>
      <c r="C86" s="192">
        <v>72</v>
      </c>
      <c r="D86" s="186" t="s">
        <v>331</v>
      </c>
      <c r="E86" s="193">
        <v>2</v>
      </c>
      <c r="F86" s="186" t="s">
        <v>18</v>
      </c>
      <c r="G86" s="186" t="s">
        <v>288</v>
      </c>
      <c r="H86" s="186">
        <f>VLOOKUP(A86,orig_GT_results_full_summary!$A$3:$AK$25,8, FALSE)</f>
        <v>4</v>
      </c>
      <c r="I86" s="192">
        <v>0</v>
      </c>
      <c r="J86" s="192">
        <v>0</v>
      </c>
      <c r="K86" s="192">
        <f t="shared" si="0"/>
        <v>0</v>
      </c>
      <c r="L86" s="193">
        <f t="shared" si="1"/>
        <v>0</v>
      </c>
      <c r="M86" s="186" t="s">
        <v>282</v>
      </c>
      <c r="N86" s="186" t="s">
        <v>288</v>
      </c>
      <c r="O86" s="192">
        <f>VLOOKUP(A86,orig_GT_results_full_summary!$A$3:$AK$25,16, FALSE)</f>
        <v>0</v>
      </c>
      <c r="P86" s="192">
        <v>0</v>
      </c>
      <c r="Q86" s="192">
        <v>0</v>
      </c>
      <c r="R86" s="192">
        <f t="shared" si="2"/>
        <v>0</v>
      </c>
      <c r="S86" s="193">
        <f t="shared" si="3"/>
        <v>0</v>
      </c>
      <c r="T86" s="186" t="s">
        <v>282</v>
      </c>
      <c r="U86" s="186" t="s">
        <v>288</v>
      </c>
      <c r="V86" s="192">
        <f>VLOOKUP(A86,orig_GT_results_full_summary!$A$3:$AK$25,25, FALSE)</f>
        <v>0</v>
      </c>
      <c r="W86" s="192">
        <v>0</v>
      </c>
      <c r="X86" s="192">
        <v>0</v>
      </c>
      <c r="Y86" s="192">
        <f t="shared" si="4"/>
        <v>0</v>
      </c>
      <c r="Z86" s="193">
        <f t="shared" si="5"/>
        <v>0</v>
      </c>
      <c r="AA86" s="186" t="s">
        <v>282</v>
      </c>
      <c r="AB86" s="186" t="s">
        <v>288</v>
      </c>
      <c r="AC86" s="192">
        <f>VLOOKUP(A86,orig_GT_results_full_summary!$A$3:$AK$25,34, FALSE)</f>
        <v>0</v>
      </c>
      <c r="AD86" s="192">
        <v>0</v>
      </c>
      <c r="AE86" s="192">
        <v>0</v>
      </c>
      <c r="AF86" s="194">
        <f t="shared" si="6"/>
        <v>0</v>
      </c>
      <c r="AG86" s="53">
        <f t="shared" si="7"/>
        <v>0</v>
      </c>
    </row>
    <row r="87" spans="1:33" ht="16">
      <c r="A87" s="192">
        <v>56380303</v>
      </c>
      <c r="B87" s="192" t="str">
        <f>VLOOKUP(A87,orig_GT_results_full_summary!$A$3:$B$25,2, FALSE)</f>
        <v>D8</v>
      </c>
      <c r="C87" s="192">
        <v>73</v>
      </c>
      <c r="D87" s="186" t="s">
        <v>332</v>
      </c>
      <c r="E87" s="193">
        <v>2</v>
      </c>
      <c r="F87" s="186" t="s">
        <v>18</v>
      </c>
      <c r="G87" s="186" t="s">
        <v>288</v>
      </c>
      <c r="H87" s="186">
        <f>VLOOKUP(A87,orig_GT_results_full_summary!$A$3:$AK$25,8, FALSE)</f>
        <v>4</v>
      </c>
      <c r="I87" s="192">
        <v>0</v>
      </c>
      <c r="J87" s="192">
        <v>0</v>
      </c>
      <c r="K87" s="192">
        <f t="shared" si="0"/>
        <v>0</v>
      </c>
      <c r="L87" s="193">
        <f t="shared" si="1"/>
        <v>0</v>
      </c>
      <c r="M87" s="186" t="s">
        <v>282</v>
      </c>
      <c r="N87" s="186" t="s">
        <v>288</v>
      </c>
      <c r="O87" s="192">
        <f>VLOOKUP(A87,orig_GT_results_full_summary!$A$3:$AK$25,16, FALSE)</f>
        <v>0</v>
      </c>
      <c r="P87" s="192">
        <v>0</v>
      </c>
      <c r="Q87" s="192">
        <v>0</v>
      </c>
      <c r="R87" s="192">
        <f t="shared" si="2"/>
        <v>0</v>
      </c>
      <c r="S87" s="193">
        <f t="shared" si="3"/>
        <v>0</v>
      </c>
      <c r="T87" s="186" t="s">
        <v>282</v>
      </c>
      <c r="U87" s="186" t="s">
        <v>288</v>
      </c>
      <c r="V87" s="192">
        <f>VLOOKUP(A87,orig_GT_results_full_summary!$A$3:$AK$25,25, FALSE)</f>
        <v>0</v>
      </c>
      <c r="W87" s="192">
        <v>0</v>
      </c>
      <c r="X87" s="192">
        <v>0</v>
      </c>
      <c r="Y87" s="192">
        <f t="shared" si="4"/>
        <v>0</v>
      </c>
      <c r="Z87" s="193">
        <f t="shared" si="5"/>
        <v>0</v>
      </c>
      <c r="AA87" s="186" t="s">
        <v>282</v>
      </c>
      <c r="AB87" s="186" t="s">
        <v>288</v>
      </c>
      <c r="AC87" s="192">
        <f>VLOOKUP(A87,orig_GT_results_full_summary!$A$3:$AK$25,34, FALSE)</f>
        <v>0</v>
      </c>
      <c r="AD87" s="192">
        <v>0</v>
      </c>
      <c r="AE87" s="192">
        <v>0</v>
      </c>
      <c r="AF87" s="194">
        <f t="shared" si="6"/>
        <v>0</v>
      </c>
      <c r="AG87" s="53">
        <f t="shared" si="7"/>
        <v>0</v>
      </c>
    </row>
    <row r="88" spans="1:33" ht="16">
      <c r="A88" s="192">
        <v>56380303</v>
      </c>
      <c r="B88" s="192" t="str">
        <f>VLOOKUP(A88,orig_GT_results_full_summary!$A$3:$B$25,2, FALSE)</f>
        <v>D8</v>
      </c>
      <c r="C88" s="192">
        <v>74</v>
      </c>
      <c r="D88" s="186" t="s">
        <v>332</v>
      </c>
      <c r="E88" s="193">
        <v>2</v>
      </c>
      <c r="F88" s="186" t="s">
        <v>18</v>
      </c>
      <c r="G88" s="186" t="s">
        <v>288</v>
      </c>
      <c r="H88" s="186">
        <f>VLOOKUP(A88,orig_GT_results_full_summary!$A$3:$AK$25,8, FALSE)</f>
        <v>4</v>
      </c>
      <c r="I88" s="192">
        <v>0</v>
      </c>
      <c r="J88" s="192">
        <v>0</v>
      </c>
      <c r="K88" s="192">
        <f t="shared" si="0"/>
        <v>0</v>
      </c>
      <c r="L88" s="193">
        <f t="shared" si="1"/>
        <v>0</v>
      </c>
      <c r="M88" s="186" t="s">
        <v>282</v>
      </c>
      <c r="N88" s="186" t="s">
        <v>288</v>
      </c>
      <c r="O88" s="192">
        <f>VLOOKUP(A88,orig_GT_results_full_summary!$A$3:$AK$25,16, FALSE)</f>
        <v>0</v>
      </c>
      <c r="P88" s="192">
        <v>0</v>
      </c>
      <c r="Q88" s="192">
        <v>0</v>
      </c>
      <c r="R88" s="192">
        <f t="shared" si="2"/>
        <v>0</v>
      </c>
      <c r="S88" s="193">
        <f t="shared" si="3"/>
        <v>0</v>
      </c>
      <c r="T88" s="186" t="s">
        <v>282</v>
      </c>
      <c r="U88" s="186" t="s">
        <v>288</v>
      </c>
      <c r="V88" s="192">
        <f>VLOOKUP(A88,orig_GT_results_full_summary!$A$3:$AK$25,25, FALSE)</f>
        <v>0</v>
      </c>
      <c r="W88" s="192">
        <v>0</v>
      </c>
      <c r="X88" s="192">
        <v>0</v>
      </c>
      <c r="Y88" s="192">
        <f t="shared" si="4"/>
        <v>0</v>
      </c>
      <c r="Z88" s="193">
        <f t="shared" si="5"/>
        <v>0</v>
      </c>
      <c r="AA88" s="186" t="s">
        <v>282</v>
      </c>
      <c r="AB88" s="186" t="s">
        <v>288</v>
      </c>
      <c r="AC88" s="192">
        <f>VLOOKUP(A88,orig_GT_results_full_summary!$A$3:$AK$25,34, FALSE)</f>
        <v>0</v>
      </c>
      <c r="AD88" s="192">
        <v>0</v>
      </c>
      <c r="AE88" s="192">
        <v>0</v>
      </c>
      <c r="AF88" s="194">
        <f t="shared" si="6"/>
        <v>0</v>
      </c>
      <c r="AG88" s="53">
        <f t="shared" si="7"/>
        <v>0</v>
      </c>
    </row>
    <row r="89" spans="1:33" ht="16">
      <c r="A89" s="192">
        <v>56380303</v>
      </c>
      <c r="B89" s="192" t="str">
        <f>VLOOKUP(A89,orig_GT_results_full_summary!$A$3:$B$25,2, FALSE)</f>
        <v>D8</v>
      </c>
      <c r="C89" s="192">
        <v>75</v>
      </c>
      <c r="D89" s="186" t="s">
        <v>332</v>
      </c>
      <c r="E89" s="193">
        <v>2</v>
      </c>
      <c r="F89" s="186" t="s">
        <v>18</v>
      </c>
      <c r="G89" s="186" t="s">
        <v>288</v>
      </c>
      <c r="H89" s="186">
        <f>VLOOKUP(A89,orig_GT_results_full_summary!$A$3:$AK$25,8, FALSE)</f>
        <v>4</v>
      </c>
      <c r="I89" s="192">
        <v>0</v>
      </c>
      <c r="J89" s="192">
        <v>0</v>
      </c>
      <c r="K89" s="192">
        <f t="shared" si="0"/>
        <v>0</v>
      </c>
      <c r="L89" s="193">
        <f t="shared" si="1"/>
        <v>0</v>
      </c>
      <c r="M89" s="186" t="s">
        <v>282</v>
      </c>
      <c r="N89" s="186" t="s">
        <v>288</v>
      </c>
      <c r="O89" s="192">
        <f>VLOOKUP(A89,orig_GT_results_full_summary!$A$3:$AK$25,16, FALSE)</f>
        <v>0</v>
      </c>
      <c r="P89" s="192">
        <v>0</v>
      </c>
      <c r="Q89" s="192">
        <v>0</v>
      </c>
      <c r="R89" s="192">
        <f t="shared" si="2"/>
        <v>0</v>
      </c>
      <c r="S89" s="193">
        <f t="shared" si="3"/>
        <v>0</v>
      </c>
      <c r="T89" s="186" t="s">
        <v>282</v>
      </c>
      <c r="U89" s="186" t="s">
        <v>288</v>
      </c>
      <c r="V89" s="192">
        <f>VLOOKUP(A89,orig_GT_results_full_summary!$A$3:$AK$25,25, FALSE)</f>
        <v>0</v>
      </c>
      <c r="W89" s="192">
        <v>0</v>
      </c>
      <c r="X89" s="192">
        <v>0</v>
      </c>
      <c r="Y89" s="192">
        <f t="shared" si="4"/>
        <v>0</v>
      </c>
      <c r="Z89" s="193">
        <f t="shared" si="5"/>
        <v>0</v>
      </c>
      <c r="AA89" s="186" t="s">
        <v>282</v>
      </c>
      <c r="AB89" s="186" t="s">
        <v>288</v>
      </c>
      <c r="AC89" s="192">
        <f>VLOOKUP(A89,orig_GT_results_full_summary!$A$3:$AK$25,34, FALSE)</f>
        <v>0</v>
      </c>
      <c r="AD89" s="192">
        <v>0</v>
      </c>
      <c r="AE89" s="192">
        <v>0</v>
      </c>
      <c r="AF89" s="194">
        <f t="shared" si="6"/>
        <v>0</v>
      </c>
      <c r="AG89" s="53">
        <f t="shared" si="7"/>
        <v>0</v>
      </c>
    </row>
    <row r="90" spans="1:33" ht="16">
      <c r="A90" s="192">
        <v>56380303</v>
      </c>
      <c r="B90" s="192" t="str">
        <f>VLOOKUP(A90,orig_GT_results_full_summary!$A$3:$B$25,2, FALSE)</f>
        <v>D8</v>
      </c>
      <c r="C90" s="192">
        <v>76</v>
      </c>
      <c r="D90" s="186" t="s">
        <v>333</v>
      </c>
      <c r="E90" s="193">
        <v>2</v>
      </c>
      <c r="F90" s="186" t="s">
        <v>18</v>
      </c>
      <c r="G90" s="186" t="s">
        <v>288</v>
      </c>
      <c r="H90" s="186">
        <f>VLOOKUP(A90,orig_GT_results_full_summary!$A$3:$AK$25,8, FALSE)</f>
        <v>4</v>
      </c>
      <c r="I90" s="192">
        <v>0</v>
      </c>
      <c r="J90" s="192">
        <v>0</v>
      </c>
      <c r="K90" s="192">
        <f t="shared" si="0"/>
        <v>0</v>
      </c>
      <c r="L90" s="193">
        <f t="shared" si="1"/>
        <v>0</v>
      </c>
      <c r="M90" s="186" t="s">
        <v>282</v>
      </c>
      <c r="N90" s="186" t="s">
        <v>288</v>
      </c>
      <c r="O90" s="192">
        <f>VLOOKUP(A90,orig_GT_results_full_summary!$A$3:$AK$25,16, FALSE)</f>
        <v>0</v>
      </c>
      <c r="P90" s="192">
        <v>0</v>
      </c>
      <c r="Q90" s="192">
        <v>0</v>
      </c>
      <c r="R90" s="192">
        <f t="shared" si="2"/>
        <v>0</v>
      </c>
      <c r="S90" s="193">
        <f t="shared" si="3"/>
        <v>0</v>
      </c>
      <c r="T90" s="186" t="s">
        <v>282</v>
      </c>
      <c r="U90" s="186" t="s">
        <v>288</v>
      </c>
      <c r="V90" s="192">
        <f>VLOOKUP(A90,orig_GT_results_full_summary!$A$3:$AK$25,25, FALSE)</f>
        <v>0</v>
      </c>
      <c r="W90" s="192">
        <v>0</v>
      </c>
      <c r="X90" s="192">
        <v>0</v>
      </c>
      <c r="Y90" s="192">
        <f t="shared" si="4"/>
        <v>0</v>
      </c>
      <c r="Z90" s="193">
        <f t="shared" si="5"/>
        <v>0</v>
      </c>
      <c r="AA90" s="186" t="s">
        <v>282</v>
      </c>
      <c r="AB90" s="186" t="s">
        <v>288</v>
      </c>
      <c r="AC90" s="192">
        <f>VLOOKUP(A90,orig_GT_results_full_summary!$A$3:$AK$25,34, FALSE)</f>
        <v>0</v>
      </c>
      <c r="AD90" s="192">
        <v>0</v>
      </c>
      <c r="AE90" s="192">
        <v>0</v>
      </c>
      <c r="AF90" s="194">
        <f t="shared" si="6"/>
        <v>0</v>
      </c>
      <c r="AG90" s="53">
        <f t="shared" si="7"/>
        <v>0</v>
      </c>
    </row>
    <row r="91" spans="1:33" ht="16">
      <c r="A91" s="192">
        <v>56380303</v>
      </c>
      <c r="B91" s="192" t="str">
        <f>VLOOKUP(A91,orig_GT_results_full_summary!$A$3:$B$25,2, FALSE)</f>
        <v>D8</v>
      </c>
      <c r="C91" s="192">
        <v>77</v>
      </c>
      <c r="D91" s="186" t="s">
        <v>333</v>
      </c>
      <c r="E91" s="193">
        <v>2</v>
      </c>
      <c r="F91" s="186" t="s">
        <v>18</v>
      </c>
      <c r="G91" s="186" t="s">
        <v>288</v>
      </c>
      <c r="H91" s="186">
        <f>VLOOKUP(A91,orig_GT_results_full_summary!$A$3:$AK$25,8, FALSE)</f>
        <v>4</v>
      </c>
      <c r="I91" s="192">
        <v>0</v>
      </c>
      <c r="J91" s="192">
        <v>0</v>
      </c>
      <c r="K91" s="192">
        <f t="shared" si="0"/>
        <v>0</v>
      </c>
      <c r="L91" s="193">
        <f t="shared" si="1"/>
        <v>0</v>
      </c>
      <c r="M91" s="186" t="s">
        <v>282</v>
      </c>
      <c r="N91" s="186" t="s">
        <v>288</v>
      </c>
      <c r="O91" s="192">
        <f>VLOOKUP(A91,orig_GT_results_full_summary!$A$3:$AK$25,16, FALSE)</f>
        <v>0</v>
      </c>
      <c r="P91" s="192">
        <v>0</v>
      </c>
      <c r="Q91" s="192">
        <v>0</v>
      </c>
      <c r="R91" s="192">
        <f t="shared" si="2"/>
        <v>0</v>
      </c>
      <c r="S91" s="193">
        <f t="shared" si="3"/>
        <v>0</v>
      </c>
      <c r="T91" s="186" t="s">
        <v>282</v>
      </c>
      <c r="U91" s="186" t="s">
        <v>288</v>
      </c>
      <c r="V91" s="192">
        <f>VLOOKUP(A91,orig_GT_results_full_summary!$A$3:$AK$25,25, FALSE)</f>
        <v>0</v>
      </c>
      <c r="W91" s="192">
        <v>0</v>
      </c>
      <c r="X91" s="192">
        <v>0</v>
      </c>
      <c r="Y91" s="192">
        <f t="shared" si="4"/>
        <v>0</v>
      </c>
      <c r="Z91" s="193">
        <f t="shared" si="5"/>
        <v>0</v>
      </c>
      <c r="AA91" s="186" t="s">
        <v>282</v>
      </c>
      <c r="AB91" s="186" t="s">
        <v>288</v>
      </c>
      <c r="AC91" s="192">
        <f>VLOOKUP(A91,orig_GT_results_full_summary!$A$3:$AK$25,34, FALSE)</f>
        <v>0</v>
      </c>
      <c r="AD91" s="192">
        <v>0</v>
      </c>
      <c r="AE91" s="192">
        <v>0</v>
      </c>
      <c r="AF91" s="194">
        <f t="shared" si="6"/>
        <v>0</v>
      </c>
      <c r="AG91" s="53">
        <f t="shared" si="7"/>
        <v>0</v>
      </c>
    </row>
    <row r="92" spans="1:33" ht="16">
      <c r="A92" s="192">
        <v>56380303</v>
      </c>
      <c r="B92" s="192" t="str">
        <f>VLOOKUP(A92,orig_GT_results_full_summary!$A$3:$B$25,2, FALSE)</f>
        <v>D8</v>
      </c>
      <c r="C92" s="192">
        <v>78</v>
      </c>
      <c r="D92" s="186" t="s">
        <v>333</v>
      </c>
      <c r="E92" s="193">
        <v>2</v>
      </c>
      <c r="F92" s="186" t="s">
        <v>18</v>
      </c>
      <c r="G92" s="186" t="s">
        <v>288</v>
      </c>
      <c r="H92" s="186">
        <f>VLOOKUP(A92,orig_GT_results_full_summary!$A$3:$AK$25,8, FALSE)</f>
        <v>4</v>
      </c>
      <c r="I92" s="192">
        <v>0</v>
      </c>
      <c r="J92" s="192">
        <v>0</v>
      </c>
      <c r="K92" s="192">
        <f t="shared" si="0"/>
        <v>0</v>
      </c>
      <c r="L92" s="193">
        <f t="shared" si="1"/>
        <v>0</v>
      </c>
      <c r="M92" s="186" t="s">
        <v>282</v>
      </c>
      <c r="N92" s="186" t="s">
        <v>288</v>
      </c>
      <c r="O92" s="192">
        <f>VLOOKUP(A92,orig_GT_results_full_summary!$A$3:$AK$25,16, FALSE)</f>
        <v>0</v>
      </c>
      <c r="P92" s="192">
        <v>0</v>
      </c>
      <c r="Q92" s="192">
        <v>0</v>
      </c>
      <c r="R92" s="192">
        <f t="shared" si="2"/>
        <v>0</v>
      </c>
      <c r="S92" s="193">
        <f t="shared" si="3"/>
        <v>0</v>
      </c>
      <c r="T92" s="186" t="s">
        <v>282</v>
      </c>
      <c r="U92" s="186" t="s">
        <v>288</v>
      </c>
      <c r="V92" s="192">
        <f>VLOOKUP(A92,orig_GT_results_full_summary!$A$3:$AK$25,25, FALSE)</f>
        <v>0</v>
      </c>
      <c r="W92" s="192">
        <v>0</v>
      </c>
      <c r="X92" s="192">
        <v>0</v>
      </c>
      <c r="Y92" s="192">
        <f t="shared" si="4"/>
        <v>0</v>
      </c>
      <c r="Z92" s="193">
        <f t="shared" si="5"/>
        <v>0</v>
      </c>
      <c r="AA92" s="186" t="s">
        <v>282</v>
      </c>
      <c r="AB92" s="186" t="s">
        <v>288</v>
      </c>
      <c r="AC92" s="192">
        <f>VLOOKUP(A92,orig_GT_results_full_summary!$A$3:$AK$25,34, FALSE)</f>
        <v>0</v>
      </c>
      <c r="AD92" s="192">
        <v>0</v>
      </c>
      <c r="AE92" s="192">
        <v>0</v>
      </c>
      <c r="AF92" s="194">
        <f t="shared" si="6"/>
        <v>0</v>
      </c>
      <c r="AG92" s="53">
        <f t="shared" si="7"/>
        <v>0</v>
      </c>
    </row>
    <row r="93" spans="1:33" ht="16">
      <c r="A93" s="192">
        <v>56380303</v>
      </c>
      <c r="B93" s="192" t="str">
        <f>VLOOKUP(A93,orig_GT_results_full_summary!$A$3:$B$25,2, FALSE)</f>
        <v>D8</v>
      </c>
      <c r="C93" s="192">
        <v>80</v>
      </c>
      <c r="D93" s="186" t="s">
        <v>334</v>
      </c>
      <c r="E93" s="193">
        <v>2</v>
      </c>
      <c r="F93" s="186" t="s">
        <v>18</v>
      </c>
      <c r="G93" s="186" t="s">
        <v>288</v>
      </c>
      <c r="H93" s="186">
        <f>VLOOKUP(A93,orig_GT_results_full_summary!$A$3:$AK$25,8, FALSE)</f>
        <v>4</v>
      </c>
      <c r="I93" s="192">
        <v>0</v>
      </c>
      <c r="J93" s="192">
        <v>0</v>
      </c>
      <c r="K93" s="192">
        <f t="shared" si="0"/>
        <v>0</v>
      </c>
      <c r="L93" s="193">
        <f t="shared" si="1"/>
        <v>0</v>
      </c>
      <c r="M93" s="186" t="s">
        <v>282</v>
      </c>
      <c r="N93" s="186" t="s">
        <v>288</v>
      </c>
      <c r="O93" s="192">
        <f>VLOOKUP(A93,orig_GT_results_full_summary!$A$3:$AK$25,16, FALSE)</f>
        <v>0</v>
      </c>
      <c r="P93" s="192">
        <v>0</v>
      </c>
      <c r="Q93" s="192">
        <v>0</v>
      </c>
      <c r="R93" s="192">
        <f t="shared" si="2"/>
        <v>0</v>
      </c>
      <c r="S93" s="193">
        <f t="shared" si="3"/>
        <v>0</v>
      </c>
      <c r="T93" s="186" t="s">
        <v>282</v>
      </c>
      <c r="U93" s="186" t="s">
        <v>288</v>
      </c>
      <c r="V93" s="192">
        <f>VLOOKUP(A93,orig_GT_results_full_summary!$A$3:$AK$25,25, FALSE)</f>
        <v>0</v>
      </c>
      <c r="W93" s="192">
        <v>0</v>
      </c>
      <c r="X93" s="192">
        <v>0</v>
      </c>
      <c r="Y93" s="192">
        <f t="shared" si="4"/>
        <v>0</v>
      </c>
      <c r="Z93" s="193">
        <f t="shared" si="5"/>
        <v>0</v>
      </c>
      <c r="AA93" s="186" t="s">
        <v>282</v>
      </c>
      <c r="AB93" s="186" t="s">
        <v>288</v>
      </c>
      <c r="AC93" s="192">
        <f>VLOOKUP(A93,orig_GT_results_full_summary!$A$3:$AK$25,34, FALSE)</f>
        <v>0</v>
      </c>
      <c r="AD93" s="192">
        <v>0</v>
      </c>
      <c r="AE93" s="192">
        <v>0</v>
      </c>
      <c r="AF93" s="194">
        <f t="shared" si="6"/>
        <v>0</v>
      </c>
      <c r="AG93" s="53">
        <f t="shared" si="7"/>
        <v>0</v>
      </c>
    </row>
    <row r="94" spans="1:33" ht="16">
      <c r="A94" s="192">
        <v>56380303</v>
      </c>
      <c r="B94" s="192" t="str">
        <f>VLOOKUP(A94,orig_GT_results_full_summary!$A$3:$B$25,2, FALSE)</f>
        <v>D8</v>
      </c>
      <c r="C94" s="192">
        <v>82</v>
      </c>
      <c r="D94" s="186" t="s">
        <v>335</v>
      </c>
      <c r="E94" s="193">
        <v>2</v>
      </c>
      <c r="F94" s="186" t="s">
        <v>18</v>
      </c>
      <c r="G94" s="186" t="s">
        <v>288</v>
      </c>
      <c r="H94" s="186">
        <f>VLOOKUP(A94,orig_GT_results_full_summary!$A$3:$AK$25,8, FALSE)</f>
        <v>4</v>
      </c>
      <c r="I94" s="192">
        <v>0</v>
      </c>
      <c r="J94" s="192">
        <v>0</v>
      </c>
      <c r="K94" s="192">
        <f t="shared" si="0"/>
        <v>0</v>
      </c>
      <c r="L94" s="193">
        <f t="shared" si="1"/>
        <v>0</v>
      </c>
      <c r="M94" s="186" t="s">
        <v>282</v>
      </c>
      <c r="N94" s="186" t="s">
        <v>288</v>
      </c>
      <c r="O94" s="192">
        <f>VLOOKUP(A94,orig_GT_results_full_summary!$A$3:$AK$25,16, FALSE)</f>
        <v>0</v>
      </c>
      <c r="P94" s="192">
        <v>0</v>
      </c>
      <c r="Q94" s="192">
        <v>0</v>
      </c>
      <c r="R94" s="192">
        <f t="shared" si="2"/>
        <v>0</v>
      </c>
      <c r="S94" s="193">
        <f t="shared" si="3"/>
        <v>0</v>
      </c>
      <c r="T94" s="186" t="s">
        <v>282</v>
      </c>
      <c r="U94" s="186" t="s">
        <v>288</v>
      </c>
      <c r="V94" s="192">
        <f>VLOOKUP(A94,orig_GT_results_full_summary!$A$3:$AK$25,25, FALSE)</f>
        <v>0</v>
      </c>
      <c r="W94" s="192">
        <v>0</v>
      </c>
      <c r="X94" s="192">
        <v>0</v>
      </c>
      <c r="Y94" s="192">
        <f t="shared" si="4"/>
        <v>0</v>
      </c>
      <c r="Z94" s="193">
        <f t="shared" si="5"/>
        <v>0</v>
      </c>
      <c r="AA94" s="186" t="s">
        <v>282</v>
      </c>
      <c r="AB94" s="186" t="s">
        <v>288</v>
      </c>
      <c r="AC94" s="192">
        <f>VLOOKUP(A94,orig_GT_results_full_summary!$A$3:$AK$25,34, FALSE)</f>
        <v>0</v>
      </c>
      <c r="AD94" s="192">
        <v>0</v>
      </c>
      <c r="AE94" s="192">
        <v>0</v>
      </c>
      <c r="AF94" s="194">
        <f t="shared" si="6"/>
        <v>0</v>
      </c>
      <c r="AG94" s="53">
        <f t="shared" si="7"/>
        <v>0</v>
      </c>
    </row>
    <row r="95" spans="1:33" ht="16">
      <c r="A95" s="192">
        <v>56380303</v>
      </c>
      <c r="B95" s="192" t="str">
        <f>VLOOKUP(A95,orig_GT_results_full_summary!$A$3:$B$25,2, FALSE)</f>
        <v>D8</v>
      </c>
      <c r="C95" s="192">
        <v>83</v>
      </c>
      <c r="D95" s="186" t="s">
        <v>335</v>
      </c>
      <c r="E95" s="193">
        <v>2</v>
      </c>
      <c r="F95" s="186" t="s">
        <v>18</v>
      </c>
      <c r="G95" s="186" t="s">
        <v>288</v>
      </c>
      <c r="H95" s="186">
        <f>VLOOKUP(A95,orig_GT_results_full_summary!$A$3:$AK$25,8, FALSE)</f>
        <v>4</v>
      </c>
      <c r="I95" s="192">
        <v>0</v>
      </c>
      <c r="J95" s="192">
        <v>0</v>
      </c>
      <c r="K95" s="192">
        <f t="shared" si="0"/>
        <v>0</v>
      </c>
      <c r="L95" s="193">
        <f t="shared" si="1"/>
        <v>0</v>
      </c>
      <c r="M95" s="186" t="s">
        <v>282</v>
      </c>
      <c r="N95" s="186" t="s">
        <v>288</v>
      </c>
      <c r="O95" s="192">
        <f>VLOOKUP(A95,orig_GT_results_full_summary!$A$3:$AK$25,16, FALSE)</f>
        <v>0</v>
      </c>
      <c r="P95" s="192">
        <v>0</v>
      </c>
      <c r="Q95" s="192">
        <v>0</v>
      </c>
      <c r="R95" s="192">
        <f t="shared" si="2"/>
        <v>0</v>
      </c>
      <c r="S95" s="193">
        <f t="shared" si="3"/>
        <v>0</v>
      </c>
      <c r="T95" s="186" t="s">
        <v>282</v>
      </c>
      <c r="U95" s="186" t="s">
        <v>288</v>
      </c>
      <c r="V95" s="192">
        <f>VLOOKUP(A95,orig_GT_results_full_summary!$A$3:$AK$25,25, FALSE)</f>
        <v>0</v>
      </c>
      <c r="W95" s="192">
        <v>0</v>
      </c>
      <c r="X95" s="192">
        <v>0</v>
      </c>
      <c r="Y95" s="192">
        <f t="shared" si="4"/>
        <v>0</v>
      </c>
      <c r="Z95" s="193">
        <f t="shared" si="5"/>
        <v>0</v>
      </c>
      <c r="AA95" s="186" t="s">
        <v>282</v>
      </c>
      <c r="AB95" s="186" t="s">
        <v>288</v>
      </c>
      <c r="AC95" s="192">
        <f>VLOOKUP(A95,orig_GT_results_full_summary!$A$3:$AK$25,34, FALSE)</f>
        <v>0</v>
      </c>
      <c r="AD95" s="192">
        <v>0</v>
      </c>
      <c r="AE95" s="192">
        <v>0</v>
      </c>
      <c r="AF95" s="194">
        <f t="shared" si="6"/>
        <v>0</v>
      </c>
      <c r="AG95" s="53">
        <f t="shared" si="7"/>
        <v>0</v>
      </c>
    </row>
    <row r="96" spans="1:33" ht="16">
      <c r="A96" s="192">
        <v>56380303</v>
      </c>
      <c r="B96" s="192" t="str">
        <f>VLOOKUP(A96,orig_GT_results_full_summary!$A$3:$B$25,2, FALSE)</f>
        <v>D8</v>
      </c>
      <c r="C96" s="192">
        <v>84</v>
      </c>
      <c r="D96" s="186" t="s">
        <v>336</v>
      </c>
      <c r="E96" s="193">
        <v>2</v>
      </c>
      <c r="F96" s="186" t="s">
        <v>18</v>
      </c>
      <c r="G96" s="186" t="s">
        <v>288</v>
      </c>
      <c r="H96" s="186">
        <f>VLOOKUP(A96,orig_GT_results_full_summary!$A$3:$AK$25,8, FALSE)</f>
        <v>4</v>
      </c>
      <c r="I96" s="192">
        <v>0</v>
      </c>
      <c r="J96" s="192">
        <v>0</v>
      </c>
      <c r="K96" s="192">
        <f t="shared" si="0"/>
        <v>0</v>
      </c>
      <c r="L96" s="193">
        <f t="shared" si="1"/>
        <v>0</v>
      </c>
      <c r="M96" s="186" t="s">
        <v>282</v>
      </c>
      <c r="N96" s="186" t="s">
        <v>288</v>
      </c>
      <c r="O96" s="192">
        <f>VLOOKUP(A96,orig_GT_results_full_summary!$A$3:$AK$25,16, FALSE)</f>
        <v>0</v>
      </c>
      <c r="P96" s="192">
        <v>0</v>
      </c>
      <c r="Q96" s="192">
        <v>0</v>
      </c>
      <c r="R96" s="192">
        <f t="shared" si="2"/>
        <v>0</v>
      </c>
      <c r="S96" s="193">
        <f t="shared" si="3"/>
        <v>0</v>
      </c>
      <c r="T96" s="186" t="s">
        <v>282</v>
      </c>
      <c r="U96" s="186" t="s">
        <v>288</v>
      </c>
      <c r="V96" s="192">
        <f>VLOOKUP(A96,orig_GT_results_full_summary!$A$3:$AK$25,25, FALSE)</f>
        <v>0</v>
      </c>
      <c r="W96" s="192">
        <v>0</v>
      </c>
      <c r="X96" s="192">
        <v>0</v>
      </c>
      <c r="Y96" s="192">
        <f t="shared" si="4"/>
        <v>0</v>
      </c>
      <c r="Z96" s="193">
        <f t="shared" si="5"/>
        <v>0</v>
      </c>
      <c r="AA96" s="186" t="s">
        <v>282</v>
      </c>
      <c r="AB96" s="186" t="s">
        <v>288</v>
      </c>
      <c r="AC96" s="192">
        <f>VLOOKUP(A96,orig_GT_results_full_summary!$A$3:$AK$25,34, FALSE)</f>
        <v>0</v>
      </c>
      <c r="AD96" s="192">
        <v>0</v>
      </c>
      <c r="AE96" s="192">
        <v>0</v>
      </c>
      <c r="AF96" s="194">
        <f t="shared" si="6"/>
        <v>0</v>
      </c>
      <c r="AG96" s="53">
        <f t="shared" si="7"/>
        <v>0</v>
      </c>
    </row>
    <row r="97" spans="1:33" ht="16">
      <c r="A97" s="192">
        <v>56380303</v>
      </c>
      <c r="B97" s="192" t="str">
        <f>VLOOKUP(A97,orig_GT_results_full_summary!$A$3:$B$25,2, FALSE)</f>
        <v>D8</v>
      </c>
      <c r="C97" s="192">
        <v>85</v>
      </c>
      <c r="D97" s="186" t="s">
        <v>336</v>
      </c>
      <c r="E97" s="193">
        <v>2</v>
      </c>
      <c r="F97" s="186" t="s">
        <v>18</v>
      </c>
      <c r="G97" s="186" t="s">
        <v>288</v>
      </c>
      <c r="H97" s="186">
        <f>VLOOKUP(A97,orig_GT_results_full_summary!$A$3:$AK$25,8, FALSE)</f>
        <v>4</v>
      </c>
      <c r="I97" s="192">
        <v>0</v>
      </c>
      <c r="J97" s="192">
        <v>0</v>
      </c>
      <c r="K97" s="192">
        <f t="shared" si="0"/>
        <v>0</v>
      </c>
      <c r="L97" s="193">
        <f t="shared" si="1"/>
        <v>0</v>
      </c>
      <c r="M97" s="186" t="s">
        <v>282</v>
      </c>
      <c r="N97" s="186" t="s">
        <v>288</v>
      </c>
      <c r="O97" s="192">
        <f>VLOOKUP(A97,orig_GT_results_full_summary!$A$3:$AK$25,16, FALSE)</f>
        <v>0</v>
      </c>
      <c r="P97" s="192">
        <v>0</v>
      </c>
      <c r="Q97" s="192">
        <v>0</v>
      </c>
      <c r="R97" s="192">
        <f t="shared" si="2"/>
        <v>0</v>
      </c>
      <c r="S97" s="193">
        <f t="shared" si="3"/>
        <v>0</v>
      </c>
      <c r="T97" s="186" t="s">
        <v>282</v>
      </c>
      <c r="U97" s="186" t="s">
        <v>288</v>
      </c>
      <c r="V97" s="192">
        <f>VLOOKUP(A97,orig_GT_results_full_summary!$A$3:$AK$25,25, FALSE)</f>
        <v>0</v>
      </c>
      <c r="W97" s="192">
        <v>0</v>
      </c>
      <c r="X97" s="192">
        <v>0</v>
      </c>
      <c r="Y97" s="192">
        <f t="shared" si="4"/>
        <v>0</v>
      </c>
      <c r="Z97" s="193">
        <f t="shared" si="5"/>
        <v>0</v>
      </c>
      <c r="AA97" s="186" t="s">
        <v>282</v>
      </c>
      <c r="AB97" s="186" t="s">
        <v>288</v>
      </c>
      <c r="AC97" s="192">
        <f>VLOOKUP(A97,orig_GT_results_full_summary!$A$3:$AK$25,34, FALSE)</f>
        <v>0</v>
      </c>
      <c r="AD97" s="192">
        <v>0</v>
      </c>
      <c r="AE97" s="192">
        <v>0</v>
      </c>
      <c r="AF97" s="194">
        <f t="shared" si="6"/>
        <v>0</v>
      </c>
      <c r="AG97" s="53">
        <f t="shared" si="7"/>
        <v>0</v>
      </c>
    </row>
    <row r="98" spans="1:33" ht="16">
      <c r="A98" s="192">
        <v>56380303</v>
      </c>
      <c r="B98" s="192" t="str">
        <f>VLOOKUP(A98,orig_GT_results_full_summary!$A$3:$B$25,2, FALSE)</f>
        <v>D8</v>
      </c>
      <c r="C98" s="192">
        <v>86</v>
      </c>
      <c r="D98" s="186" t="s">
        <v>337</v>
      </c>
      <c r="E98" s="193">
        <v>2</v>
      </c>
      <c r="F98" s="186" t="s">
        <v>18</v>
      </c>
      <c r="G98" s="186" t="s">
        <v>288</v>
      </c>
      <c r="H98" s="186">
        <f>VLOOKUP(A98,orig_GT_results_full_summary!$A$3:$AK$25,8, FALSE)</f>
        <v>4</v>
      </c>
      <c r="I98" s="192">
        <v>0</v>
      </c>
      <c r="J98" s="192">
        <v>0</v>
      </c>
      <c r="K98" s="192">
        <f t="shared" si="0"/>
        <v>0</v>
      </c>
      <c r="L98" s="193">
        <f t="shared" si="1"/>
        <v>0</v>
      </c>
      <c r="M98" s="186" t="s">
        <v>282</v>
      </c>
      <c r="N98" s="186" t="s">
        <v>288</v>
      </c>
      <c r="O98" s="192">
        <f>VLOOKUP(A98,orig_GT_results_full_summary!$A$3:$AK$25,16, FALSE)</f>
        <v>0</v>
      </c>
      <c r="P98" s="192">
        <v>0</v>
      </c>
      <c r="Q98" s="192">
        <v>0</v>
      </c>
      <c r="R98" s="192">
        <f t="shared" si="2"/>
        <v>0</v>
      </c>
      <c r="S98" s="193">
        <f t="shared" si="3"/>
        <v>0</v>
      </c>
      <c r="T98" s="186" t="s">
        <v>282</v>
      </c>
      <c r="U98" s="186" t="s">
        <v>288</v>
      </c>
      <c r="V98" s="192">
        <f>VLOOKUP(A98,orig_GT_results_full_summary!$A$3:$AK$25,25, FALSE)</f>
        <v>0</v>
      </c>
      <c r="W98" s="192">
        <v>0</v>
      </c>
      <c r="X98" s="192">
        <v>0</v>
      </c>
      <c r="Y98" s="192">
        <f t="shared" si="4"/>
        <v>0</v>
      </c>
      <c r="Z98" s="193">
        <f t="shared" si="5"/>
        <v>0</v>
      </c>
      <c r="AA98" s="186" t="s">
        <v>282</v>
      </c>
      <c r="AB98" s="186" t="s">
        <v>288</v>
      </c>
      <c r="AC98" s="192">
        <f>VLOOKUP(A98,orig_GT_results_full_summary!$A$3:$AK$25,34, FALSE)</f>
        <v>0</v>
      </c>
      <c r="AD98" s="192">
        <v>0</v>
      </c>
      <c r="AE98" s="192">
        <v>0</v>
      </c>
      <c r="AF98" s="194">
        <f t="shared" si="6"/>
        <v>0</v>
      </c>
      <c r="AG98" s="53">
        <f t="shared" si="7"/>
        <v>0</v>
      </c>
    </row>
    <row r="99" spans="1:33" ht="16">
      <c r="A99" s="192">
        <v>56380303</v>
      </c>
      <c r="B99" s="192" t="str">
        <f>VLOOKUP(A99,orig_GT_results_full_summary!$A$3:$B$25,2, FALSE)</f>
        <v>D8</v>
      </c>
      <c r="C99" s="192">
        <v>87</v>
      </c>
      <c r="D99" s="186" t="s">
        <v>337</v>
      </c>
      <c r="E99" s="193">
        <v>2</v>
      </c>
      <c r="F99" s="186" t="s">
        <v>18</v>
      </c>
      <c r="G99" s="186" t="s">
        <v>288</v>
      </c>
      <c r="H99" s="186">
        <f>VLOOKUP(A99,orig_GT_results_full_summary!$A$3:$AK$25,8, FALSE)</f>
        <v>4</v>
      </c>
      <c r="I99" s="192">
        <v>0</v>
      </c>
      <c r="J99" s="192">
        <v>0</v>
      </c>
      <c r="K99" s="192">
        <f t="shared" si="0"/>
        <v>0</v>
      </c>
      <c r="L99" s="193">
        <f t="shared" si="1"/>
        <v>0</v>
      </c>
      <c r="M99" s="186" t="s">
        <v>282</v>
      </c>
      <c r="N99" s="186" t="s">
        <v>288</v>
      </c>
      <c r="O99" s="192">
        <f>VLOOKUP(A99,orig_GT_results_full_summary!$A$3:$AK$25,16, FALSE)</f>
        <v>0</v>
      </c>
      <c r="P99" s="192">
        <v>0</v>
      </c>
      <c r="Q99" s="192">
        <v>0</v>
      </c>
      <c r="R99" s="192">
        <f t="shared" si="2"/>
        <v>0</v>
      </c>
      <c r="S99" s="193">
        <f t="shared" si="3"/>
        <v>0</v>
      </c>
      <c r="T99" s="186" t="s">
        <v>282</v>
      </c>
      <c r="U99" s="186" t="s">
        <v>288</v>
      </c>
      <c r="V99" s="192">
        <f>VLOOKUP(A99,orig_GT_results_full_summary!$A$3:$AK$25,25, FALSE)</f>
        <v>0</v>
      </c>
      <c r="W99" s="192">
        <v>0</v>
      </c>
      <c r="X99" s="192">
        <v>0</v>
      </c>
      <c r="Y99" s="192">
        <f t="shared" si="4"/>
        <v>0</v>
      </c>
      <c r="Z99" s="193">
        <f t="shared" si="5"/>
        <v>0</v>
      </c>
      <c r="AA99" s="186" t="s">
        <v>282</v>
      </c>
      <c r="AB99" s="186" t="s">
        <v>288</v>
      </c>
      <c r="AC99" s="192">
        <f>VLOOKUP(A99,orig_GT_results_full_summary!$A$3:$AK$25,34, FALSE)</f>
        <v>0</v>
      </c>
      <c r="AD99" s="192">
        <v>0</v>
      </c>
      <c r="AE99" s="192">
        <v>0</v>
      </c>
      <c r="AF99" s="194">
        <f t="shared" si="6"/>
        <v>0</v>
      </c>
      <c r="AG99" s="53">
        <f t="shared" si="7"/>
        <v>0</v>
      </c>
    </row>
    <row r="100" spans="1:33" ht="16">
      <c r="A100" s="192">
        <v>56380303</v>
      </c>
      <c r="B100" s="192" t="str">
        <f>VLOOKUP(A100,orig_GT_results_full_summary!$A$3:$B$25,2, FALSE)</f>
        <v>D8</v>
      </c>
      <c r="C100" s="192">
        <v>90</v>
      </c>
      <c r="D100" s="186" t="s">
        <v>338</v>
      </c>
      <c r="E100" s="193">
        <v>2</v>
      </c>
      <c r="F100" s="186" t="s">
        <v>18</v>
      </c>
      <c r="G100" s="186" t="s">
        <v>288</v>
      </c>
      <c r="H100" s="186">
        <f>VLOOKUP(A100,orig_GT_results_full_summary!$A$3:$AK$25,8, FALSE)</f>
        <v>4</v>
      </c>
      <c r="I100" s="192">
        <v>1</v>
      </c>
      <c r="J100" s="192">
        <v>0.5</v>
      </c>
      <c r="K100" s="192">
        <f t="shared" si="0"/>
        <v>0.25</v>
      </c>
      <c r="L100" s="193">
        <f t="shared" si="1"/>
        <v>0.45454545454545453</v>
      </c>
      <c r="M100" s="186" t="s">
        <v>282</v>
      </c>
      <c r="N100" s="186" t="s">
        <v>288</v>
      </c>
      <c r="O100" s="192">
        <f>VLOOKUP(A100,orig_GT_results_full_summary!$A$3:$AK$25,16, FALSE)</f>
        <v>0</v>
      </c>
      <c r="P100" s="192">
        <v>0</v>
      </c>
      <c r="Q100" s="192">
        <v>0</v>
      </c>
      <c r="R100" s="192">
        <f t="shared" si="2"/>
        <v>0</v>
      </c>
      <c r="S100" s="193">
        <f t="shared" si="3"/>
        <v>0</v>
      </c>
      <c r="T100" s="186" t="s">
        <v>282</v>
      </c>
      <c r="U100" s="186" t="s">
        <v>288</v>
      </c>
      <c r="V100" s="192">
        <f>VLOOKUP(A100,orig_GT_results_full_summary!$A$3:$AK$25,25, FALSE)</f>
        <v>0</v>
      </c>
      <c r="W100" s="192">
        <v>0</v>
      </c>
      <c r="X100" s="192">
        <v>0</v>
      </c>
      <c r="Y100" s="192">
        <f t="shared" si="4"/>
        <v>0</v>
      </c>
      <c r="Z100" s="193">
        <f t="shared" si="5"/>
        <v>0</v>
      </c>
      <c r="AA100" s="186" t="s">
        <v>282</v>
      </c>
      <c r="AB100" s="186" t="s">
        <v>288</v>
      </c>
      <c r="AC100" s="192">
        <f>VLOOKUP(A100,orig_GT_results_full_summary!$A$3:$AK$25,34, FALSE)</f>
        <v>0</v>
      </c>
      <c r="AD100" s="192">
        <v>0</v>
      </c>
      <c r="AE100" s="192">
        <v>0</v>
      </c>
      <c r="AF100" s="194">
        <f t="shared" si="6"/>
        <v>0</v>
      </c>
      <c r="AG100" s="53">
        <f t="shared" si="7"/>
        <v>0</v>
      </c>
    </row>
    <row r="101" spans="1:33" ht="16">
      <c r="A101" s="192">
        <v>56380303</v>
      </c>
      <c r="B101" s="192" t="str">
        <f>VLOOKUP(A101,orig_GT_results_full_summary!$A$3:$B$25,2, FALSE)</f>
        <v>D8</v>
      </c>
      <c r="C101" s="192">
        <v>97</v>
      </c>
      <c r="D101" s="186" t="s">
        <v>338</v>
      </c>
      <c r="E101" s="193">
        <v>2</v>
      </c>
      <c r="F101" s="186" t="s">
        <v>18</v>
      </c>
      <c r="G101" s="186" t="s">
        <v>288</v>
      </c>
      <c r="H101" s="186">
        <f>VLOOKUP(A101,orig_GT_results_full_summary!$A$3:$AK$25,8, FALSE)</f>
        <v>4</v>
      </c>
      <c r="I101" s="192">
        <v>1</v>
      </c>
      <c r="J101" s="192">
        <v>0.5</v>
      </c>
      <c r="K101" s="192">
        <f t="shared" si="0"/>
        <v>0.25</v>
      </c>
      <c r="L101" s="193">
        <f t="shared" si="1"/>
        <v>0.45454545454545453</v>
      </c>
      <c r="M101" s="186" t="s">
        <v>282</v>
      </c>
      <c r="N101" s="186" t="s">
        <v>288</v>
      </c>
      <c r="O101" s="192">
        <f>VLOOKUP(A101,orig_GT_results_full_summary!$A$3:$AK$25,16, FALSE)</f>
        <v>0</v>
      </c>
      <c r="P101" s="192">
        <v>0</v>
      </c>
      <c r="Q101" s="192">
        <v>0</v>
      </c>
      <c r="R101" s="192">
        <f t="shared" si="2"/>
        <v>0</v>
      </c>
      <c r="S101" s="193">
        <f t="shared" si="3"/>
        <v>0</v>
      </c>
      <c r="T101" s="186" t="s">
        <v>282</v>
      </c>
      <c r="U101" s="186" t="s">
        <v>288</v>
      </c>
      <c r="V101" s="192">
        <f>VLOOKUP(A101,orig_GT_results_full_summary!$A$3:$AK$25,25, FALSE)</f>
        <v>0</v>
      </c>
      <c r="W101" s="192">
        <v>0</v>
      </c>
      <c r="X101" s="192">
        <v>0</v>
      </c>
      <c r="Y101" s="192">
        <f t="shared" si="4"/>
        <v>0</v>
      </c>
      <c r="Z101" s="193">
        <f t="shared" si="5"/>
        <v>0</v>
      </c>
      <c r="AA101" s="186" t="s">
        <v>282</v>
      </c>
      <c r="AB101" s="186" t="s">
        <v>288</v>
      </c>
      <c r="AC101" s="192">
        <f>VLOOKUP(A101,orig_GT_results_full_summary!$A$3:$AK$25,34, FALSE)</f>
        <v>0</v>
      </c>
      <c r="AD101" s="192">
        <v>0</v>
      </c>
      <c r="AE101" s="192">
        <v>0</v>
      </c>
      <c r="AF101" s="194">
        <f t="shared" si="6"/>
        <v>0</v>
      </c>
      <c r="AG101" s="53">
        <f t="shared" si="7"/>
        <v>0</v>
      </c>
    </row>
    <row r="102" spans="1:33" ht="16">
      <c r="A102" s="192">
        <v>56380303</v>
      </c>
      <c r="B102" s="192" t="str">
        <f>VLOOKUP(A102,orig_GT_results_full_summary!$A$3:$B$25,2, FALSE)</f>
        <v>D8</v>
      </c>
      <c r="C102" s="192">
        <v>100</v>
      </c>
      <c r="D102" s="186" t="s">
        <v>339</v>
      </c>
      <c r="E102" s="193">
        <v>2</v>
      </c>
      <c r="F102" s="186" t="s">
        <v>18</v>
      </c>
      <c r="G102" s="186" t="s">
        <v>288</v>
      </c>
      <c r="H102" s="186">
        <f>VLOOKUP(A102,orig_GT_results_full_summary!$A$3:$AK$25,8, FALSE)</f>
        <v>4</v>
      </c>
      <c r="I102" s="192">
        <v>0</v>
      </c>
      <c r="J102" s="192">
        <v>0</v>
      </c>
      <c r="K102" s="192">
        <f t="shared" si="0"/>
        <v>0</v>
      </c>
      <c r="L102" s="193">
        <f t="shared" si="1"/>
        <v>0</v>
      </c>
      <c r="M102" s="186" t="s">
        <v>282</v>
      </c>
      <c r="N102" s="186" t="s">
        <v>288</v>
      </c>
      <c r="O102" s="192">
        <f>VLOOKUP(A102,orig_GT_results_full_summary!$A$3:$AK$25,16, FALSE)</f>
        <v>0</v>
      </c>
      <c r="P102" s="192">
        <v>0</v>
      </c>
      <c r="Q102" s="192">
        <v>0</v>
      </c>
      <c r="R102" s="192">
        <f t="shared" si="2"/>
        <v>0</v>
      </c>
      <c r="S102" s="193">
        <f t="shared" si="3"/>
        <v>0</v>
      </c>
      <c r="T102" s="186" t="s">
        <v>282</v>
      </c>
      <c r="U102" s="186" t="s">
        <v>288</v>
      </c>
      <c r="V102" s="192">
        <f>VLOOKUP(A102,orig_GT_results_full_summary!$A$3:$AK$25,25, FALSE)</f>
        <v>0</v>
      </c>
      <c r="W102" s="192">
        <v>0</v>
      </c>
      <c r="X102" s="192">
        <v>0</v>
      </c>
      <c r="Y102" s="192">
        <f t="shared" si="4"/>
        <v>0</v>
      </c>
      <c r="Z102" s="193">
        <f t="shared" si="5"/>
        <v>0</v>
      </c>
      <c r="AA102" s="186" t="s">
        <v>282</v>
      </c>
      <c r="AB102" s="186" t="s">
        <v>288</v>
      </c>
      <c r="AC102" s="192">
        <f>VLOOKUP(A102,orig_GT_results_full_summary!$A$3:$AK$25,34, FALSE)</f>
        <v>0</v>
      </c>
      <c r="AD102" s="192">
        <v>0</v>
      </c>
      <c r="AE102" s="192">
        <v>0</v>
      </c>
      <c r="AF102" s="194">
        <f t="shared" si="6"/>
        <v>0</v>
      </c>
      <c r="AG102" s="53">
        <f t="shared" si="7"/>
        <v>0</v>
      </c>
    </row>
    <row r="103" spans="1:33" ht="16">
      <c r="A103" s="192">
        <v>56380303</v>
      </c>
      <c r="B103" s="192" t="str">
        <f>VLOOKUP(A103,orig_GT_results_full_summary!$A$3:$B$25,2, FALSE)</f>
        <v>D8</v>
      </c>
      <c r="C103" s="192">
        <v>101</v>
      </c>
      <c r="D103" s="186" t="s">
        <v>339</v>
      </c>
      <c r="E103" s="193">
        <v>2</v>
      </c>
      <c r="F103" s="186" t="s">
        <v>18</v>
      </c>
      <c r="G103" s="186" t="s">
        <v>288</v>
      </c>
      <c r="H103" s="186">
        <f>VLOOKUP(A103,orig_GT_results_full_summary!$A$3:$AK$25,8, FALSE)</f>
        <v>4</v>
      </c>
      <c r="I103" s="192">
        <v>0</v>
      </c>
      <c r="J103" s="192">
        <v>0</v>
      </c>
      <c r="K103" s="192">
        <f t="shared" si="0"/>
        <v>0</v>
      </c>
      <c r="L103" s="193">
        <f t="shared" si="1"/>
        <v>0</v>
      </c>
      <c r="M103" s="186" t="s">
        <v>282</v>
      </c>
      <c r="N103" s="186" t="s">
        <v>288</v>
      </c>
      <c r="O103" s="192">
        <f>VLOOKUP(A103,orig_GT_results_full_summary!$A$3:$AK$25,16, FALSE)</f>
        <v>0</v>
      </c>
      <c r="P103" s="192">
        <v>0</v>
      </c>
      <c r="Q103" s="192">
        <v>0</v>
      </c>
      <c r="R103" s="192">
        <f t="shared" si="2"/>
        <v>0</v>
      </c>
      <c r="S103" s="193">
        <f t="shared" si="3"/>
        <v>0</v>
      </c>
      <c r="T103" s="186" t="s">
        <v>282</v>
      </c>
      <c r="U103" s="186" t="s">
        <v>288</v>
      </c>
      <c r="V103" s="192">
        <f>VLOOKUP(A103,orig_GT_results_full_summary!$A$3:$AK$25,25, FALSE)</f>
        <v>0</v>
      </c>
      <c r="W103" s="192">
        <v>0</v>
      </c>
      <c r="X103" s="192">
        <v>0</v>
      </c>
      <c r="Y103" s="192">
        <f t="shared" si="4"/>
        <v>0</v>
      </c>
      <c r="Z103" s="193">
        <f t="shared" si="5"/>
        <v>0</v>
      </c>
      <c r="AA103" s="186" t="s">
        <v>282</v>
      </c>
      <c r="AB103" s="186" t="s">
        <v>288</v>
      </c>
      <c r="AC103" s="192">
        <f>VLOOKUP(A103,orig_GT_results_full_summary!$A$3:$AK$25,34, FALSE)</f>
        <v>0</v>
      </c>
      <c r="AD103" s="192">
        <v>0</v>
      </c>
      <c r="AE103" s="192">
        <v>0</v>
      </c>
      <c r="AF103" s="194">
        <f t="shared" si="6"/>
        <v>0</v>
      </c>
      <c r="AG103" s="53">
        <f t="shared" si="7"/>
        <v>0</v>
      </c>
    </row>
    <row r="104" spans="1:33" ht="16">
      <c r="A104" s="192">
        <v>56380303</v>
      </c>
      <c r="B104" s="192" t="str">
        <f>VLOOKUP(A104,orig_GT_results_full_summary!$A$3:$B$25,2, FALSE)</f>
        <v>D8</v>
      </c>
      <c r="C104" s="192">
        <v>102</v>
      </c>
      <c r="D104" s="186" t="s">
        <v>339</v>
      </c>
      <c r="E104" s="193">
        <v>2</v>
      </c>
      <c r="F104" s="186" t="s">
        <v>18</v>
      </c>
      <c r="G104" s="186" t="s">
        <v>288</v>
      </c>
      <c r="H104" s="186">
        <f>VLOOKUP(A104,orig_GT_results_full_summary!$A$3:$AK$25,8, FALSE)</f>
        <v>4</v>
      </c>
      <c r="I104" s="192">
        <v>0</v>
      </c>
      <c r="J104" s="192">
        <v>0</v>
      </c>
      <c r="K104" s="192">
        <f t="shared" si="0"/>
        <v>0</v>
      </c>
      <c r="L104" s="193">
        <f t="shared" si="1"/>
        <v>0</v>
      </c>
      <c r="M104" s="186" t="s">
        <v>282</v>
      </c>
      <c r="N104" s="186" t="s">
        <v>288</v>
      </c>
      <c r="O104" s="192">
        <f>VLOOKUP(A104,orig_GT_results_full_summary!$A$3:$AK$25,16, FALSE)</f>
        <v>0</v>
      </c>
      <c r="P104" s="192">
        <v>0</v>
      </c>
      <c r="Q104" s="192">
        <v>0</v>
      </c>
      <c r="R104" s="192">
        <f t="shared" si="2"/>
        <v>0</v>
      </c>
      <c r="S104" s="193">
        <f t="shared" si="3"/>
        <v>0</v>
      </c>
      <c r="T104" s="186" t="s">
        <v>282</v>
      </c>
      <c r="U104" s="186" t="s">
        <v>288</v>
      </c>
      <c r="V104" s="192">
        <f>VLOOKUP(A104,orig_GT_results_full_summary!$A$3:$AK$25,25, FALSE)</f>
        <v>0</v>
      </c>
      <c r="W104" s="192">
        <v>0</v>
      </c>
      <c r="X104" s="192">
        <v>0</v>
      </c>
      <c r="Y104" s="192">
        <f t="shared" si="4"/>
        <v>0</v>
      </c>
      <c r="Z104" s="193">
        <f t="shared" si="5"/>
        <v>0</v>
      </c>
      <c r="AA104" s="186" t="s">
        <v>282</v>
      </c>
      <c r="AB104" s="186" t="s">
        <v>288</v>
      </c>
      <c r="AC104" s="192">
        <f>VLOOKUP(A104,orig_GT_results_full_summary!$A$3:$AK$25,34, FALSE)</f>
        <v>0</v>
      </c>
      <c r="AD104" s="192">
        <v>0</v>
      </c>
      <c r="AE104" s="192">
        <v>0</v>
      </c>
      <c r="AF104" s="194">
        <f t="shared" si="6"/>
        <v>0</v>
      </c>
      <c r="AG104" s="53">
        <f t="shared" si="7"/>
        <v>0</v>
      </c>
    </row>
    <row r="105" spans="1:33" ht="16">
      <c r="A105" s="192">
        <v>56380303</v>
      </c>
      <c r="B105" s="192" t="str">
        <f>VLOOKUP(A105,orig_GT_results_full_summary!$A$3:$B$25,2, FALSE)</f>
        <v>D8</v>
      </c>
      <c r="C105" s="192">
        <v>103</v>
      </c>
      <c r="D105" s="186" t="s">
        <v>339</v>
      </c>
      <c r="E105" s="193">
        <v>2</v>
      </c>
      <c r="F105" s="186" t="s">
        <v>18</v>
      </c>
      <c r="G105" s="186" t="s">
        <v>288</v>
      </c>
      <c r="H105" s="186">
        <f>VLOOKUP(A105,orig_GT_results_full_summary!$A$3:$AK$25,8, FALSE)</f>
        <v>4</v>
      </c>
      <c r="I105" s="192">
        <v>0</v>
      </c>
      <c r="J105" s="192">
        <v>0</v>
      </c>
      <c r="K105" s="192">
        <f t="shared" si="0"/>
        <v>0</v>
      </c>
      <c r="L105" s="193">
        <f t="shared" si="1"/>
        <v>0</v>
      </c>
      <c r="M105" s="186" t="s">
        <v>282</v>
      </c>
      <c r="N105" s="186" t="s">
        <v>288</v>
      </c>
      <c r="O105" s="192">
        <f>VLOOKUP(A105,orig_GT_results_full_summary!$A$3:$AK$25,16, FALSE)</f>
        <v>0</v>
      </c>
      <c r="P105" s="192">
        <v>0</v>
      </c>
      <c r="Q105" s="192">
        <v>0</v>
      </c>
      <c r="R105" s="192">
        <f t="shared" si="2"/>
        <v>0</v>
      </c>
      <c r="S105" s="193">
        <f t="shared" si="3"/>
        <v>0</v>
      </c>
      <c r="T105" s="186" t="s">
        <v>282</v>
      </c>
      <c r="U105" s="186" t="s">
        <v>288</v>
      </c>
      <c r="V105" s="192">
        <f>VLOOKUP(A105,orig_GT_results_full_summary!$A$3:$AK$25,25, FALSE)</f>
        <v>0</v>
      </c>
      <c r="W105" s="192">
        <v>0</v>
      </c>
      <c r="X105" s="192">
        <v>0</v>
      </c>
      <c r="Y105" s="192">
        <f t="shared" si="4"/>
        <v>0</v>
      </c>
      <c r="Z105" s="193">
        <f t="shared" si="5"/>
        <v>0</v>
      </c>
      <c r="AA105" s="186" t="s">
        <v>282</v>
      </c>
      <c r="AB105" s="186" t="s">
        <v>288</v>
      </c>
      <c r="AC105" s="192">
        <f>VLOOKUP(A105,orig_GT_results_full_summary!$A$3:$AK$25,34, FALSE)</f>
        <v>0</v>
      </c>
      <c r="AD105" s="192">
        <v>0</v>
      </c>
      <c r="AE105" s="192">
        <v>0</v>
      </c>
      <c r="AF105" s="194">
        <f t="shared" si="6"/>
        <v>0</v>
      </c>
      <c r="AG105" s="53">
        <f t="shared" si="7"/>
        <v>0</v>
      </c>
    </row>
    <row r="106" spans="1:33" ht="16">
      <c r="A106" s="192">
        <v>56380303</v>
      </c>
      <c r="B106" s="192" t="str">
        <f>VLOOKUP(A106,orig_GT_results_full_summary!$A$3:$B$25,2, FALSE)</f>
        <v>D8</v>
      </c>
      <c r="C106" s="192">
        <v>104</v>
      </c>
      <c r="D106" s="186" t="s">
        <v>339</v>
      </c>
      <c r="E106" s="193">
        <v>2</v>
      </c>
      <c r="F106" s="186" t="s">
        <v>18</v>
      </c>
      <c r="G106" s="186" t="s">
        <v>288</v>
      </c>
      <c r="H106" s="186">
        <f>VLOOKUP(A106,orig_GT_results_full_summary!$A$3:$AK$25,8, FALSE)</f>
        <v>4</v>
      </c>
      <c r="I106" s="192">
        <v>0</v>
      </c>
      <c r="J106" s="192">
        <v>0</v>
      </c>
      <c r="K106" s="192">
        <f t="shared" si="0"/>
        <v>0</v>
      </c>
      <c r="L106" s="193">
        <f t="shared" si="1"/>
        <v>0</v>
      </c>
      <c r="M106" s="186" t="s">
        <v>282</v>
      </c>
      <c r="N106" s="186" t="s">
        <v>288</v>
      </c>
      <c r="O106" s="192">
        <f>VLOOKUP(A106,orig_GT_results_full_summary!$A$3:$AK$25,16, FALSE)</f>
        <v>0</v>
      </c>
      <c r="P106" s="192">
        <v>0</v>
      </c>
      <c r="Q106" s="192">
        <v>0</v>
      </c>
      <c r="R106" s="192">
        <f t="shared" si="2"/>
        <v>0</v>
      </c>
      <c r="S106" s="193">
        <f t="shared" si="3"/>
        <v>0</v>
      </c>
      <c r="T106" s="186" t="s">
        <v>282</v>
      </c>
      <c r="U106" s="186" t="s">
        <v>288</v>
      </c>
      <c r="V106" s="192">
        <f>VLOOKUP(A106,orig_GT_results_full_summary!$A$3:$AK$25,25, FALSE)</f>
        <v>0</v>
      </c>
      <c r="W106" s="192">
        <v>0</v>
      </c>
      <c r="X106" s="192">
        <v>0</v>
      </c>
      <c r="Y106" s="192">
        <f t="shared" si="4"/>
        <v>0</v>
      </c>
      <c r="Z106" s="193">
        <f t="shared" si="5"/>
        <v>0</v>
      </c>
      <c r="AA106" s="186" t="s">
        <v>282</v>
      </c>
      <c r="AB106" s="186" t="s">
        <v>288</v>
      </c>
      <c r="AC106" s="192">
        <f>VLOOKUP(A106,orig_GT_results_full_summary!$A$3:$AK$25,34, FALSE)</f>
        <v>0</v>
      </c>
      <c r="AD106" s="192">
        <v>0</v>
      </c>
      <c r="AE106" s="192">
        <v>0</v>
      </c>
      <c r="AF106" s="194">
        <f t="shared" si="6"/>
        <v>0</v>
      </c>
      <c r="AG106" s="53">
        <f t="shared" si="7"/>
        <v>0</v>
      </c>
    </row>
    <row r="107" spans="1:33" ht="16">
      <c r="A107" s="192">
        <v>56380303</v>
      </c>
      <c r="B107" s="192" t="str">
        <f>VLOOKUP(A107,orig_GT_results_full_summary!$A$3:$B$25,2, FALSE)</f>
        <v>D8</v>
      </c>
      <c r="C107" s="192">
        <v>105</v>
      </c>
      <c r="D107" s="186" t="s">
        <v>339</v>
      </c>
      <c r="E107" s="193">
        <v>2</v>
      </c>
      <c r="F107" s="186" t="s">
        <v>18</v>
      </c>
      <c r="G107" s="186" t="s">
        <v>288</v>
      </c>
      <c r="H107" s="186">
        <f>VLOOKUP(A107,orig_GT_results_full_summary!$A$3:$AK$25,8, FALSE)</f>
        <v>4</v>
      </c>
      <c r="I107" s="192">
        <v>0</v>
      </c>
      <c r="J107" s="192">
        <v>0</v>
      </c>
      <c r="K107" s="192">
        <f t="shared" si="0"/>
        <v>0</v>
      </c>
      <c r="L107" s="193">
        <f t="shared" si="1"/>
        <v>0</v>
      </c>
      <c r="M107" s="186" t="s">
        <v>282</v>
      </c>
      <c r="N107" s="186" t="s">
        <v>288</v>
      </c>
      <c r="O107" s="192">
        <f>VLOOKUP(A107,orig_GT_results_full_summary!$A$3:$AK$25,16, FALSE)</f>
        <v>0</v>
      </c>
      <c r="P107" s="192">
        <v>0</v>
      </c>
      <c r="Q107" s="192">
        <v>0</v>
      </c>
      <c r="R107" s="192">
        <f t="shared" si="2"/>
        <v>0</v>
      </c>
      <c r="S107" s="193">
        <f t="shared" si="3"/>
        <v>0</v>
      </c>
      <c r="T107" s="186" t="s">
        <v>282</v>
      </c>
      <c r="U107" s="186" t="s">
        <v>288</v>
      </c>
      <c r="V107" s="192">
        <f>VLOOKUP(A107,orig_GT_results_full_summary!$A$3:$AK$25,25, FALSE)</f>
        <v>0</v>
      </c>
      <c r="W107" s="192">
        <v>0</v>
      </c>
      <c r="X107" s="192">
        <v>0</v>
      </c>
      <c r="Y107" s="192">
        <f t="shared" si="4"/>
        <v>0</v>
      </c>
      <c r="Z107" s="193">
        <f t="shared" si="5"/>
        <v>0</v>
      </c>
      <c r="AA107" s="186" t="s">
        <v>282</v>
      </c>
      <c r="AB107" s="186" t="s">
        <v>288</v>
      </c>
      <c r="AC107" s="192">
        <f>VLOOKUP(A107,orig_GT_results_full_summary!$A$3:$AK$25,34, FALSE)</f>
        <v>0</v>
      </c>
      <c r="AD107" s="192">
        <v>0</v>
      </c>
      <c r="AE107" s="192">
        <v>0</v>
      </c>
      <c r="AF107" s="194">
        <f t="shared" si="6"/>
        <v>0</v>
      </c>
      <c r="AG107" s="53">
        <f t="shared" si="7"/>
        <v>0</v>
      </c>
    </row>
    <row r="108" spans="1:33" ht="16">
      <c r="A108" s="192">
        <v>56380303</v>
      </c>
      <c r="B108" s="192" t="str">
        <f>VLOOKUP(A108,orig_GT_results_full_summary!$A$3:$B$25,2, FALSE)</f>
        <v>D8</v>
      </c>
      <c r="C108" s="192">
        <v>106</v>
      </c>
      <c r="D108" s="186" t="s">
        <v>340</v>
      </c>
      <c r="E108" s="193">
        <v>2</v>
      </c>
      <c r="F108" s="186" t="s">
        <v>18</v>
      </c>
      <c r="G108" s="186" t="s">
        <v>287</v>
      </c>
      <c r="H108" s="186">
        <f>VLOOKUP(A108,orig_GT_results_full_summary!$A$3:$AK$25,8, FALSE)</f>
        <v>4</v>
      </c>
      <c r="I108" s="192">
        <v>1</v>
      </c>
      <c r="J108" s="192">
        <v>0.5</v>
      </c>
      <c r="K108" s="192">
        <f t="shared" si="0"/>
        <v>0.25</v>
      </c>
      <c r="L108" s="193">
        <f t="shared" si="1"/>
        <v>0.45454545454545453</v>
      </c>
      <c r="M108" s="186" t="s">
        <v>282</v>
      </c>
      <c r="N108" s="186" t="s">
        <v>288</v>
      </c>
      <c r="O108" s="192">
        <f>VLOOKUP(A108,orig_GT_results_full_summary!$A$3:$AK$25,16, FALSE)</f>
        <v>0</v>
      </c>
      <c r="P108" s="192">
        <v>0</v>
      </c>
      <c r="Q108" s="192">
        <v>0</v>
      </c>
      <c r="R108" s="192">
        <f t="shared" si="2"/>
        <v>0</v>
      </c>
      <c r="S108" s="193">
        <f t="shared" si="3"/>
        <v>0</v>
      </c>
      <c r="T108" s="186" t="s">
        <v>282</v>
      </c>
      <c r="U108" s="186" t="s">
        <v>288</v>
      </c>
      <c r="V108" s="192">
        <f>VLOOKUP(A108,orig_GT_results_full_summary!$A$3:$AK$25,25, FALSE)</f>
        <v>0</v>
      </c>
      <c r="W108" s="192">
        <v>0</v>
      </c>
      <c r="X108" s="192">
        <v>0</v>
      </c>
      <c r="Y108" s="192">
        <f t="shared" si="4"/>
        <v>0</v>
      </c>
      <c r="Z108" s="193">
        <f t="shared" si="5"/>
        <v>0</v>
      </c>
      <c r="AA108" s="186" t="s">
        <v>282</v>
      </c>
      <c r="AB108" s="186" t="s">
        <v>288</v>
      </c>
      <c r="AC108" s="192">
        <f>VLOOKUP(A108,orig_GT_results_full_summary!$A$3:$AK$25,34, FALSE)</f>
        <v>0</v>
      </c>
      <c r="AD108" s="192">
        <v>0</v>
      </c>
      <c r="AE108" s="192">
        <v>0</v>
      </c>
      <c r="AF108" s="194">
        <f t="shared" si="6"/>
        <v>0</v>
      </c>
      <c r="AG108" s="53">
        <f t="shared" si="7"/>
        <v>0</v>
      </c>
    </row>
    <row r="109" spans="1:33" ht="16">
      <c r="A109" s="192">
        <v>56380303</v>
      </c>
      <c r="B109" s="192" t="str">
        <f>VLOOKUP(A109,orig_GT_results_full_summary!$A$3:$B$25,2, FALSE)</f>
        <v>D8</v>
      </c>
      <c r="C109" s="192">
        <v>107</v>
      </c>
      <c r="D109" s="186" t="s">
        <v>340</v>
      </c>
      <c r="E109" s="193">
        <v>2</v>
      </c>
      <c r="F109" s="186" t="s">
        <v>18</v>
      </c>
      <c r="G109" s="186" t="s">
        <v>287</v>
      </c>
      <c r="H109" s="186">
        <f>VLOOKUP(A109,orig_GT_results_full_summary!$A$3:$AK$25,8, FALSE)</f>
        <v>4</v>
      </c>
      <c r="I109" s="192">
        <v>1</v>
      </c>
      <c r="J109" s="192">
        <v>0.5</v>
      </c>
      <c r="K109" s="192">
        <f t="shared" si="0"/>
        <v>0.25</v>
      </c>
      <c r="L109" s="193">
        <f t="shared" si="1"/>
        <v>0.45454545454545453</v>
      </c>
      <c r="M109" s="186" t="s">
        <v>282</v>
      </c>
      <c r="N109" s="186" t="s">
        <v>288</v>
      </c>
      <c r="O109" s="192">
        <f>VLOOKUP(A109,orig_GT_results_full_summary!$A$3:$AK$25,16, FALSE)</f>
        <v>0</v>
      </c>
      <c r="P109" s="192">
        <v>0</v>
      </c>
      <c r="Q109" s="192">
        <v>0</v>
      </c>
      <c r="R109" s="192">
        <f t="shared" si="2"/>
        <v>0</v>
      </c>
      <c r="S109" s="193">
        <f t="shared" si="3"/>
        <v>0</v>
      </c>
      <c r="T109" s="186" t="s">
        <v>282</v>
      </c>
      <c r="U109" s="186" t="s">
        <v>288</v>
      </c>
      <c r="V109" s="192">
        <f>VLOOKUP(A109,orig_GT_results_full_summary!$A$3:$AK$25,25, FALSE)</f>
        <v>0</v>
      </c>
      <c r="W109" s="192">
        <v>0</v>
      </c>
      <c r="X109" s="192">
        <v>0</v>
      </c>
      <c r="Y109" s="192">
        <f t="shared" si="4"/>
        <v>0</v>
      </c>
      <c r="Z109" s="193">
        <f t="shared" si="5"/>
        <v>0</v>
      </c>
      <c r="AA109" s="186" t="s">
        <v>282</v>
      </c>
      <c r="AB109" s="186" t="s">
        <v>288</v>
      </c>
      <c r="AC109" s="192">
        <f>VLOOKUP(A109,orig_GT_results_full_summary!$A$3:$AK$25,34, FALSE)</f>
        <v>0</v>
      </c>
      <c r="AD109" s="192">
        <v>0</v>
      </c>
      <c r="AE109" s="192">
        <v>0</v>
      </c>
      <c r="AF109" s="194">
        <f t="shared" si="6"/>
        <v>0</v>
      </c>
      <c r="AG109" s="53">
        <f t="shared" si="7"/>
        <v>0</v>
      </c>
    </row>
    <row r="110" spans="1:33" ht="16">
      <c r="A110" s="192">
        <v>56380303</v>
      </c>
      <c r="B110" s="192" t="str">
        <f>VLOOKUP(A110,orig_GT_results_full_summary!$A$3:$B$25,2, FALSE)</f>
        <v>D8</v>
      </c>
      <c r="C110" s="192">
        <v>108</v>
      </c>
      <c r="D110" s="186" t="s">
        <v>341</v>
      </c>
      <c r="E110" s="193">
        <v>2</v>
      </c>
      <c r="F110" s="186" t="s">
        <v>18</v>
      </c>
      <c r="G110" s="186" t="s">
        <v>288</v>
      </c>
      <c r="H110" s="186">
        <f>VLOOKUP(A110,orig_GT_results_full_summary!$A$3:$AK$25,8, FALSE)</f>
        <v>4</v>
      </c>
      <c r="I110" s="192">
        <v>1</v>
      </c>
      <c r="J110" s="192">
        <v>0.5</v>
      </c>
      <c r="K110" s="192">
        <f t="shared" si="0"/>
        <v>0.25</v>
      </c>
      <c r="L110" s="193">
        <f t="shared" si="1"/>
        <v>0.45454545454545453</v>
      </c>
      <c r="M110" s="186" t="s">
        <v>282</v>
      </c>
      <c r="N110" s="186" t="s">
        <v>288</v>
      </c>
      <c r="O110" s="192">
        <f>VLOOKUP(A110,orig_GT_results_full_summary!$A$3:$AK$25,16, FALSE)</f>
        <v>0</v>
      </c>
      <c r="P110" s="192">
        <v>0</v>
      </c>
      <c r="Q110" s="192">
        <v>0</v>
      </c>
      <c r="R110" s="192">
        <f t="shared" si="2"/>
        <v>0</v>
      </c>
      <c r="S110" s="193">
        <f t="shared" si="3"/>
        <v>0</v>
      </c>
      <c r="T110" s="186" t="s">
        <v>282</v>
      </c>
      <c r="U110" s="186" t="s">
        <v>288</v>
      </c>
      <c r="V110" s="192">
        <f>VLOOKUP(A110,orig_GT_results_full_summary!$A$3:$AK$25,25, FALSE)</f>
        <v>0</v>
      </c>
      <c r="W110" s="192">
        <v>0</v>
      </c>
      <c r="X110" s="192">
        <v>0</v>
      </c>
      <c r="Y110" s="192">
        <f t="shared" si="4"/>
        <v>0</v>
      </c>
      <c r="Z110" s="193">
        <f t="shared" si="5"/>
        <v>0</v>
      </c>
      <c r="AA110" s="186" t="s">
        <v>282</v>
      </c>
      <c r="AB110" s="186" t="s">
        <v>288</v>
      </c>
      <c r="AC110" s="192">
        <f>VLOOKUP(A110,orig_GT_results_full_summary!$A$3:$AK$25,34, FALSE)</f>
        <v>0</v>
      </c>
      <c r="AD110" s="192">
        <v>0</v>
      </c>
      <c r="AE110" s="192">
        <v>0</v>
      </c>
      <c r="AF110" s="194">
        <f t="shared" si="6"/>
        <v>0</v>
      </c>
      <c r="AG110" s="53">
        <f t="shared" si="7"/>
        <v>0</v>
      </c>
    </row>
    <row r="111" spans="1:33" ht="16">
      <c r="A111" s="192">
        <v>56380303</v>
      </c>
      <c r="B111" s="192" t="str">
        <f>VLOOKUP(A111,orig_GT_results_full_summary!$A$3:$B$25,2, FALSE)</f>
        <v>D8</v>
      </c>
      <c r="C111" s="192">
        <v>109</v>
      </c>
      <c r="D111" s="186" t="s">
        <v>341</v>
      </c>
      <c r="E111" s="193">
        <v>2</v>
      </c>
      <c r="F111" s="186" t="s">
        <v>18</v>
      </c>
      <c r="G111" s="186" t="s">
        <v>288</v>
      </c>
      <c r="H111" s="186">
        <f>VLOOKUP(A111,orig_GT_results_full_summary!$A$3:$AK$25,8, FALSE)</f>
        <v>4</v>
      </c>
      <c r="I111" s="192">
        <v>1</v>
      </c>
      <c r="J111" s="192">
        <v>0.5</v>
      </c>
      <c r="K111" s="192">
        <f t="shared" si="0"/>
        <v>0.25</v>
      </c>
      <c r="L111" s="193">
        <f t="shared" si="1"/>
        <v>0.45454545454545453</v>
      </c>
      <c r="M111" s="186" t="s">
        <v>282</v>
      </c>
      <c r="N111" s="186" t="s">
        <v>288</v>
      </c>
      <c r="O111" s="192">
        <f>VLOOKUP(A111,orig_GT_results_full_summary!$A$3:$AK$25,16, FALSE)</f>
        <v>0</v>
      </c>
      <c r="P111" s="192">
        <v>0</v>
      </c>
      <c r="Q111" s="192">
        <v>0</v>
      </c>
      <c r="R111" s="192">
        <f t="shared" si="2"/>
        <v>0</v>
      </c>
      <c r="S111" s="193">
        <f t="shared" si="3"/>
        <v>0</v>
      </c>
      <c r="T111" s="186" t="s">
        <v>282</v>
      </c>
      <c r="U111" s="186" t="s">
        <v>288</v>
      </c>
      <c r="V111" s="192">
        <f>VLOOKUP(A111,orig_GT_results_full_summary!$A$3:$AK$25,25, FALSE)</f>
        <v>0</v>
      </c>
      <c r="W111" s="192">
        <v>0</v>
      </c>
      <c r="X111" s="192">
        <v>0</v>
      </c>
      <c r="Y111" s="192">
        <f t="shared" si="4"/>
        <v>0</v>
      </c>
      <c r="Z111" s="193">
        <f t="shared" si="5"/>
        <v>0</v>
      </c>
      <c r="AA111" s="186" t="s">
        <v>282</v>
      </c>
      <c r="AB111" s="186" t="s">
        <v>288</v>
      </c>
      <c r="AC111" s="192">
        <f>VLOOKUP(A111,orig_GT_results_full_summary!$A$3:$AK$25,34, FALSE)</f>
        <v>0</v>
      </c>
      <c r="AD111" s="192">
        <v>0</v>
      </c>
      <c r="AE111" s="192">
        <v>0</v>
      </c>
      <c r="AF111" s="194">
        <f t="shared" si="6"/>
        <v>0</v>
      </c>
      <c r="AG111" s="53">
        <f t="shared" si="7"/>
        <v>0</v>
      </c>
    </row>
    <row r="112" spans="1:33" ht="16">
      <c r="A112" s="192">
        <v>56380303</v>
      </c>
      <c r="B112" s="192" t="str">
        <f>VLOOKUP(A112,orig_GT_results_full_summary!$A$3:$B$25,2, FALSE)</f>
        <v>D8</v>
      </c>
      <c r="C112" s="192">
        <v>110</v>
      </c>
      <c r="D112" s="186" t="s">
        <v>342</v>
      </c>
      <c r="E112" s="193">
        <v>2</v>
      </c>
      <c r="F112" s="186" t="s">
        <v>18</v>
      </c>
      <c r="G112" s="186" t="s">
        <v>288</v>
      </c>
      <c r="H112" s="186">
        <f>VLOOKUP(A112,orig_GT_results_full_summary!$A$3:$AK$25,8, FALSE)</f>
        <v>4</v>
      </c>
      <c r="I112" s="192">
        <v>1</v>
      </c>
      <c r="J112" s="192">
        <v>0.5</v>
      </c>
      <c r="K112" s="192">
        <f t="shared" si="0"/>
        <v>0.25</v>
      </c>
      <c r="L112" s="193">
        <f t="shared" si="1"/>
        <v>0.45454545454545453</v>
      </c>
      <c r="M112" s="186" t="s">
        <v>282</v>
      </c>
      <c r="N112" s="186" t="s">
        <v>288</v>
      </c>
      <c r="O112" s="192">
        <f>VLOOKUP(A112,orig_GT_results_full_summary!$A$3:$AK$25,16, FALSE)</f>
        <v>0</v>
      </c>
      <c r="P112" s="192">
        <v>0</v>
      </c>
      <c r="Q112" s="192">
        <v>0</v>
      </c>
      <c r="R112" s="192">
        <f t="shared" si="2"/>
        <v>0</v>
      </c>
      <c r="S112" s="193">
        <f t="shared" si="3"/>
        <v>0</v>
      </c>
      <c r="T112" s="186" t="s">
        <v>282</v>
      </c>
      <c r="U112" s="186" t="s">
        <v>288</v>
      </c>
      <c r="V112" s="192">
        <f>VLOOKUP(A112,orig_GT_results_full_summary!$A$3:$AK$25,25, FALSE)</f>
        <v>0</v>
      </c>
      <c r="W112" s="192">
        <v>0</v>
      </c>
      <c r="X112" s="192">
        <v>0</v>
      </c>
      <c r="Y112" s="192">
        <f t="shared" si="4"/>
        <v>0</v>
      </c>
      <c r="Z112" s="193">
        <f t="shared" si="5"/>
        <v>0</v>
      </c>
      <c r="AA112" s="186" t="s">
        <v>282</v>
      </c>
      <c r="AB112" s="186" t="s">
        <v>288</v>
      </c>
      <c r="AC112" s="192">
        <f>VLOOKUP(A112,orig_GT_results_full_summary!$A$3:$AK$25,34, FALSE)</f>
        <v>0</v>
      </c>
      <c r="AD112" s="192">
        <v>0</v>
      </c>
      <c r="AE112" s="192">
        <v>0</v>
      </c>
      <c r="AF112" s="194">
        <f t="shared" si="6"/>
        <v>0</v>
      </c>
      <c r="AG112" s="53">
        <f t="shared" si="7"/>
        <v>0</v>
      </c>
    </row>
    <row r="113" spans="1:33" ht="16">
      <c r="A113" s="192">
        <v>56380303</v>
      </c>
      <c r="B113" s="192" t="str">
        <f>VLOOKUP(A113,orig_GT_results_full_summary!$A$3:$B$25,2, FALSE)</f>
        <v>D8</v>
      </c>
      <c r="C113" s="192">
        <v>111</v>
      </c>
      <c r="D113" s="186" t="s">
        <v>342</v>
      </c>
      <c r="E113" s="193">
        <v>2</v>
      </c>
      <c r="F113" s="186" t="s">
        <v>18</v>
      </c>
      <c r="G113" s="186" t="s">
        <v>288</v>
      </c>
      <c r="H113" s="186">
        <f>VLOOKUP(A113,orig_GT_results_full_summary!$A$3:$AK$25,8, FALSE)</f>
        <v>4</v>
      </c>
      <c r="I113" s="192">
        <v>1</v>
      </c>
      <c r="J113" s="192">
        <v>0.5</v>
      </c>
      <c r="K113" s="192">
        <f t="shared" si="0"/>
        <v>0.25</v>
      </c>
      <c r="L113" s="193">
        <f t="shared" si="1"/>
        <v>0.45454545454545453</v>
      </c>
      <c r="M113" s="186" t="s">
        <v>282</v>
      </c>
      <c r="N113" s="186" t="s">
        <v>288</v>
      </c>
      <c r="O113" s="192">
        <f>VLOOKUP(A113,orig_GT_results_full_summary!$A$3:$AK$25,16, FALSE)</f>
        <v>0</v>
      </c>
      <c r="P113" s="192">
        <v>0</v>
      </c>
      <c r="Q113" s="192">
        <v>0</v>
      </c>
      <c r="R113" s="192">
        <f t="shared" si="2"/>
        <v>0</v>
      </c>
      <c r="S113" s="193">
        <f t="shared" si="3"/>
        <v>0</v>
      </c>
      <c r="T113" s="186" t="s">
        <v>282</v>
      </c>
      <c r="U113" s="186" t="s">
        <v>288</v>
      </c>
      <c r="V113" s="192">
        <f>VLOOKUP(A113,orig_GT_results_full_summary!$A$3:$AK$25,25, FALSE)</f>
        <v>0</v>
      </c>
      <c r="W113" s="192">
        <v>0</v>
      </c>
      <c r="X113" s="192">
        <v>0</v>
      </c>
      <c r="Y113" s="192">
        <f t="shared" si="4"/>
        <v>0</v>
      </c>
      <c r="Z113" s="193">
        <f t="shared" si="5"/>
        <v>0</v>
      </c>
      <c r="AA113" s="186" t="s">
        <v>282</v>
      </c>
      <c r="AB113" s="186" t="s">
        <v>288</v>
      </c>
      <c r="AC113" s="192">
        <f>VLOOKUP(A113,orig_GT_results_full_summary!$A$3:$AK$25,34, FALSE)</f>
        <v>0</v>
      </c>
      <c r="AD113" s="192">
        <v>0</v>
      </c>
      <c r="AE113" s="192">
        <v>0</v>
      </c>
      <c r="AF113" s="194">
        <f t="shared" si="6"/>
        <v>0</v>
      </c>
      <c r="AG113" s="53">
        <f t="shared" si="7"/>
        <v>0</v>
      </c>
    </row>
    <row r="114" spans="1:33" ht="16">
      <c r="A114" s="192">
        <v>56380303</v>
      </c>
      <c r="B114" s="192" t="str">
        <f>VLOOKUP(A114,orig_GT_results_full_summary!$A$3:$B$25,2, FALSE)</f>
        <v>D8</v>
      </c>
      <c r="C114" s="192">
        <v>113</v>
      </c>
      <c r="D114" s="186" t="s">
        <v>309</v>
      </c>
      <c r="E114" s="193">
        <v>2</v>
      </c>
      <c r="F114" s="186" t="s">
        <v>18</v>
      </c>
      <c r="G114" s="186" t="s">
        <v>288</v>
      </c>
      <c r="H114" s="186">
        <f>VLOOKUP(A114,orig_GT_results_full_summary!$A$3:$AK$25,8, FALSE)</f>
        <v>4</v>
      </c>
      <c r="I114" s="192">
        <v>0</v>
      </c>
      <c r="J114" s="192">
        <v>0</v>
      </c>
      <c r="K114" s="192">
        <f t="shared" si="0"/>
        <v>0</v>
      </c>
      <c r="L114" s="193">
        <f t="shared" si="1"/>
        <v>0</v>
      </c>
      <c r="M114" s="186" t="s">
        <v>282</v>
      </c>
      <c r="N114" s="186" t="s">
        <v>288</v>
      </c>
      <c r="O114" s="192">
        <f>VLOOKUP(A114,orig_GT_results_full_summary!$A$3:$AK$25,16, FALSE)</f>
        <v>0</v>
      </c>
      <c r="P114" s="192">
        <v>0</v>
      </c>
      <c r="Q114" s="192">
        <v>0</v>
      </c>
      <c r="R114" s="192">
        <f t="shared" si="2"/>
        <v>0</v>
      </c>
      <c r="S114" s="193">
        <f t="shared" si="3"/>
        <v>0</v>
      </c>
      <c r="T114" s="186" t="s">
        <v>282</v>
      </c>
      <c r="U114" s="186" t="s">
        <v>288</v>
      </c>
      <c r="V114" s="192">
        <f>VLOOKUP(A114,orig_GT_results_full_summary!$A$3:$AK$25,25, FALSE)</f>
        <v>0</v>
      </c>
      <c r="W114" s="192">
        <v>0</v>
      </c>
      <c r="X114" s="192">
        <v>0</v>
      </c>
      <c r="Y114" s="192">
        <f t="shared" si="4"/>
        <v>0</v>
      </c>
      <c r="Z114" s="193">
        <f t="shared" si="5"/>
        <v>0</v>
      </c>
      <c r="AA114" s="186" t="s">
        <v>282</v>
      </c>
      <c r="AB114" s="186" t="s">
        <v>288</v>
      </c>
      <c r="AC114" s="192">
        <f>VLOOKUP(A114,orig_GT_results_full_summary!$A$3:$AK$25,34, FALSE)</f>
        <v>0</v>
      </c>
      <c r="AD114" s="192">
        <v>0</v>
      </c>
      <c r="AE114" s="192">
        <v>0</v>
      </c>
      <c r="AF114" s="194">
        <f t="shared" si="6"/>
        <v>0</v>
      </c>
      <c r="AG114" s="53">
        <f t="shared" si="7"/>
        <v>0</v>
      </c>
    </row>
    <row r="115" spans="1:33" ht="16">
      <c r="A115" s="192">
        <v>56380303</v>
      </c>
      <c r="B115" s="192" t="str">
        <f>VLOOKUP(A115,orig_GT_results_full_summary!$A$3:$B$25,2, FALSE)</f>
        <v>D8</v>
      </c>
      <c r="C115" s="192">
        <v>117</v>
      </c>
      <c r="D115" s="186" t="s">
        <v>307</v>
      </c>
      <c r="E115" s="193">
        <v>2</v>
      </c>
      <c r="F115" s="186" t="s">
        <v>18</v>
      </c>
      <c r="G115" s="186" t="s">
        <v>288</v>
      </c>
      <c r="H115" s="186">
        <f>VLOOKUP(A115,orig_GT_results_full_summary!$A$3:$AK$25,8, FALSE)</f>
        <v>4</v>
      </c>
      <c r="I115" s="192">
        <v>0</v>
      </c>
      <c r="J115" s="192">
        <v>0</v>
      </c>
      <c r="K115" s="192">
        <f t="shared" si="0"/>
        <v>0</v>
      </c>
      <c r="L115" s="193">
        <f t="shared" si="1"/>
        <v>0</v>
      </c>
      <c r="M115" s="186" t="s">
        <v>282</v>
      </c>
      <c r="N115" s="186" t="s">
        <v>288</v>
      </c>
      <c r="O115" s="192">
        <f>VLOOKUP(A115,orig_GT_results_full_summary!$A$3:$AK$25,16, FALSE)</f>
        <v>0</v>
      </c>
      <c r="P115" s="192">
        <v>0</v>
      </c>
      <c r="Q115" s="192">
        <v>0</v>
      </c>
      <c r="R115" s="192">
        <f t="shared" si="2"/>
        <v>0</v>
      </c>
      <c r="S115" s="193">
        <f t="shared" si="3"/>
        <v>0</v>
      </c>
      <c r="T115" s="186" t="s">
        <v>282</v>
      </c>
      <c r="U115" s="186" t="s">
        <v>288</v>
      </c>
      <c r="V115" s="192">
        <f>VLOOKUP(A115,orig_GT_results_full_summary!$A$3:$AK$25,25, FALSE)</f>
        <v>0</v>
      </c>
      <c r="W115" s="192">
        <v>0</v>
      </c>
      <c r="X115" s="192">
        <v>0</v>
      </c>
      <c r="Y115" s="192">
        <f t="shared" si="4"/>
        <v>0</v>
      </c>
      <c r="Z115" s="193">
        <f t="shared" si="5"/>
        <v>0</v>
      </c>
      <c r="AA115" s="186" t="s">
        <v>282</v>
      </c>
      <c r="AB115" s="186" t="s">
        <v>288</v>
      </c>
      <c r="AC115" s="192">
        <f>VLOOKUP(A115,orig_GT_results_full_summary!$A$3:$AK$25,34, FALSE)</f>
        <v>0</v>
      </c>
      <c r="AD115" s="192">
        <v>0</v>
      </c>
      <c r="AE115" s="192">
        <v>0</v>
      </c>
      <c r="AF115" s="194">
        <f t="shared" si="6"/>
        <v>0</v>
      </c>
      <c r="AG115" s="53">
        <f t="shared" si="7"/>
        <v>0</v>
      </c>
    </row>
    <row r="116" spans="1:33" ht="16">
      <c r="A116" s="192">
        <v>56380303</v>
      </c>
      <c r="B116" s="192" t="str">
        <f>VLOOKUP(A116,orig_GT_results_full_summary!$A$3:$B$25,2, FALSE)</f>
        <v>D8</v>
      </c>
      <c r="C116" s="192">
        <v>121</v>
      </c>
      <c r="D116" s="186" t="s">
        <v>343</v>
      </c>
      <c r="E116" s="193">
        <v>2</v>
      </c>
      <c r="F116" s="186" t="s">
        <v>18</v>
      </c>
      <c r="G116" s="186" t="s">
        <v>288</v>
      </c>
      <c r="H116" s="186">
        <f>VLOOKUP(A116,orig_GT_results_full_summary!$A$3:$AK$25,8, FALSE)</f>
        <v>4</v>
      </c>
      <c r="I116" s="192">
        <v>0</v>
      </c>
      <c r="J116" s="192">
        <v>0</v>
      </c>
      <c r="K116" s="192">
        <f t="shared" si="0"/>
        <v>0</v>
      </c>
      <c r="L116" s="193">
        <f t="shared" si="1"/>
        <v>0</v>
      </c>
      <c r="M116" s="186" t="s">
        <v>282</v>
      </c>
      <c r="N116" s="186" t="s">
        <v>288</v>
      </c>
      <c r="O116" s="192">
        <f>VLOOKUP(A116,orig_GT_results_full_summary!$A$3:$AK$25,16, FALSE)</f>
        <v>0</v>
      </c>
      <c r="P116" s="192">
        <v>0</v>
      </c>
      <c r="Q116" s="192">
        <v>0</v>
      </c>
      <c r="R116" s="192">
        <f t="shared" si="2"/>
        <v>0</v>
      </c>
      <c r="S116" s="193">
        <f t="shared" si="3"/>
        <v>0</v>
      </c>
      <c r="T116" s="186" t="s">
        <v>282</v>
      </c>
      <c r="U116" s="186" t="s">
        <v>288</v>
      </c>
      <c r="V116" s="192">
        <f>VLOOKUP(A116,orig_GT_results_full_summary!$A$3:$AK$25,25, FALSE)</f>
        <v>0</v>
      </c>
      <c r="W116" s="192">
        <v>0</v>
      </c>
      <c r="X116" s="192">
        <v>0</v>
      </c>
      <c r="Y116" s="192">
        <f t="shared" si="4"/>
        <v>0</v>
      </c>
      <c r="Z116" s="193">
        <f t="shared" si="5"/>
        <v>0</v>
      </c>
      <c r="AA116" s="186" t="s">
        <v>282</v>
      </c>
      <c r="AB116" s="186" t="s">
        <v>288</v>
      </c>
      <c r="AC116" s="192">
        <f>VLOOKUP(A116,orig_GT_results_full_summary!$A$3:$AK$25,34, FALSE)</f>
        <v>0</v>
      </c>
      <c r="AD116" s="192">
        <v>0</v>
      </c>
      <c r="AE116" s="192">
        <v>0</v>
      </c>
      <c r="AF116" s="194">
        <f t="shared" si="6"/>
        <v>0</v>
      </c>
      <c r="AG116" s="53">
        <f t="shared" si="7"/>
        <v>0</v>
      </c>
    </row>
    <row r="117" spans="1:33" ht="16">
      <c r="A117" s="192">
        <v>56380303</v>
      </c>
      <c r="B117" s="192" t="str">
        <f>VLOOKUP(A117,orig_GT_results_full_summary!$A$3:$B$25,2, FALSE)</f>
        <v>D8</v>
      </c>
      <c r="C117" s="192">
        <v>122</v>
      </c>
      <c r="D117" s="186" t="s">
        <v>343</v>
      </c>
      <c r="E117" s="193">
        <v>2</v>
      </c>
      <c r="F117" s="186" t="s">
        <v>18</v>
      </c>
      <c r="G117" s="186" t="s">
        <v>288</v>
      </c>
      <c r="H117" s="186">
        <f>VLOOKUP(A117,orig_GT_results_full_summary!$A$3:$AK$25,8, FALSE)</f>
        <v>4</v>
      </c>
      <c r="I117" s="192">
        <v>0</v>
      </c>
      <c r="J117" s="192">
        <v>0</v>
      </c>
      <c r="K117" s="192">
        <f t="shared" si="0"/>
        <v>0</v>
      </c>
      <c r="L117" s="193">
        <f t="shared" si="1"/>
        <v>0</v>
      </c>
      <c r="M117" s="186" t="s">
        <v>282</v>
      </c>
      <c r="N117" s="186" t="s">
        <v>288</v>
      </c>
      <c r="O117" s="192">
        <f>VLOOKUP(A117,orig_GT_results_full_summary!$A$3:$AK$25,16, FALSE)</f>
        <v>0</v>
      </c>
      <c r="P117" s="192">
        <v>0</v>
      </c>
      <c r="Q117" s="192">
        <v>0</v>
      </c>
      <c r="R117" s="192">
        <f t="shared" si="2"/>
        <v>0</v>
      </c>
      <c r="S117" s="193">
        <f t="shared" si="3"/>
        <v>0</v>
      </c>
      <c r="T117" s="186" t="s">
        <v>282</v>
      </c>
      <c r="U117" s="186" t="s">
        <v>288</v>
      </c>
      <c r="V117" s="192">
        <f>VLOOKUP(A117,orig_GT_results_full_summary!$A$3:$AK$25,25, FALSE)</f>
        <v>0</v>
      </c>
      <c r="W117" s="192">
        <v>0</v>
      </c>
      <c r="X117" s="192">
        <v>0</v>
      </c>
      <c r="Y117" s="192">
        <f t="shared" si="4"/>
        <v>0</v>
      </c>
      <c r="Z117" s="193">
        <f t="shared" si="5"/>
        <v>0</v>
      </c>
      <c r="AA117" s="186" t="s">
        <v>282</v>
      </c>
      <c r="AB117" s="186" t="s">
        <v>288</v>
      </c>
      <c r="AC117" s="192">
        <f>VLOOKUP(A117,orig_GT_results_full_summary!$A$3:$AK$25,34, FALSE)</f>
        <v>0</v>
      </c>
      <c r="AD117" s="192">
        <v>0</v>
      </c>
      <c r="AE117" s="192">
        <v>0</v>
      </c>
      <c r="AF117" s="194">
        <f t="shared" si="6"/>
        <v>0</v>
      </c>
      <c r="AG117" s="53">
        <f t="shared" si="7"/>
        <v>0</v>
      </c>
    </row>
    <row r="118" spans="1:33" ht="16">
      <c r="A118" s="192">
        <v>56380303</v>
      </c>
      <c r="B118" s="192" t="str">
        <f>VLOOKUP(A118,orig_GT_results_full_summary!$A$3:$B$25,2, FALSE)</f>
        <v>D8</v>
      </c>
      <c r="C118" s="192">
        <v>123</v>
      </c>
      <c r="D118" s="186" t="s">
        <v>343</v>
      </c>
      <c r="E118" s="193">
        <v>2</v>
      </c>
      <c r="F118" s="186" t="s">
        <v>18</v>
      </c>
      <c r="G118" s="186" t="s">
        <v>288</v>
      </c>
      <c r="H118" s="186">
        <f>VLOOKUP(A118,orig_GT_results_full_summary!$A$3:$AK$25,8, FALSE)</f>
        <v>4</v>
      </c>
      <c r="I118" s="192">
        <v>0</v>
      </c>
      <c r="J118" s="192">
        <v>0</v>
      </c>
      <c r="K118" s="192">
        <f t="shared" si="0"/>
        <v>0</v>
      </c>
      <c r="L118" s="193">
        <f t="shared" si="1"/>
        <v>0</v>
      </c>
      <c r="M118" s="186" t="s">
        <v>282</v>
      </c>
      <c r="N118" s="186" t="s">
        <v>288</v>
      </c>
      <c r="O118" s="192">
        <f>VLOOKUP(A118,orig_GT_results_full_summary!$A$3:$AK$25,16, FALSE)</f>
        <v>0</v>
      </c>
      <c r="P118" s="192">
        <v>0</v>
      </c>
      <c r="Q118" s="192">
        <v>0</v>
      </c>
      <c r="R118" s="192">
        <f t="shared" si="2"/>
        <v>0</v>
      </c>
      <c r="S118" s="193">
        <f t="shared" si="3"/>
        <v>0</v>
      </c>
      <c r="T118" s="186" t="s">
        <v>282</v>
      </c>
      <c r="U118" s="186" t="s">
        <v>288</v>
      </c>
      <c r="V118" s="192">
        <f>VLOOKUP(A118,orig_GT_results_full_summary!$A$3:$AK$25,25, FALSE)</f>
        <v>0</v>
      </c>
      <c r="W118" s="192">
        <v>0</v>
      </c>
      <c r="X118" s="192">
        <v>0</v>
      </c>
      <c r="Y118" s="192">
        <f t="shared" si="4"/>
        <v>0</v>
      </c>
      <c r="Z118" s="193">
        <f t="shared" si="5"/>
        <v>0</v>
      </c>
      <c r="AA118" s="186" t="s">
        <v>282</v>
      </c>
      <c r="AB118" s="186" t="s">
        <v>288</v>
      </c>
      <c r="AC118" s="192">
        <f>VLOOKUP(A118,orig_GT_results_full_summary!$A$3:$AK$25,34, FALSE)</f>
        <v>0</v>
      </c>
      <c r="AD118" s="192">
        <v>0</v>
      </c>
      <c r="AE118" s="192">
        <v>0</v>
      </c>
      <c r="AF118" s="194">
        <f t="shared" si="6"/>
        <v>0</v>
      </c>
      <c r="AG118" s="53">
        <f t="shared" si="7"/>
        <v>0</v>
      </c>
    </row>
    <row r="119" spans="1:33" ht="16">
      <c r="A119" s="192">
        <v>56380303</v>
      </c>
      <c r="B119" s="192" t="str">
        <f>VLOOKUP(A119,orig_GT_results_full_summary!$A$3:$B$25,2, FALSE)</f>
        <v>D8</v>
      </c>
      <c r="C119" s="192">
        <v>128</v>
      </c>
      <c r="D119" s="186" t="s">
        <v>344</v>
      </c>
      <c r="E119" s="193">
        <v>2</v>
      </c>
      <c r="F119" s="186" t="s">
        <v>18</v>
      </c>
      <c r="G119" s="186" t="s">
        <v>288</v>
      </c>
      <c r="H119" s="186">
        <f>VLOOKUP(A119,orig_GT_results_full_summary!$A$3:$AK$25,8, FALSE)</f>
        <v>4</v>
      </c>
      <c r="I119" s="192">
        <v>0</v>
      </c>
      <c r="J119" s="192">
        <v>0</v>
      </c>
      <c r="K119" s="192">
        <f t="shared" si="0"/>
        <v>0</v>
      </c>
      <c r="L119" s="193">
        <f t="shared" si="1"/>
        <v>0</v>
      </c>
      <c r="M119" s="186" t="s">
        <v>282</v>
      </c>
      <c r="N119" s="186" t="s">
        <v>288</v>
      </c>
      <c r="O119" s="192">
        <f>VLOOKUP(A119,orig_GT_results_full_summary!$A$3:$AK$25,16, FALSE)</f>
        <v>0</v>
      </c>
      <c r="P119" s="192">
        <v>0</v>
      </c>
      <c r="Q119" s="192">
        <v>0</v>
      </c>
      <c r="R119" s="192">
        <f t="shared" si="2"/>
        <v>0</v>
      </c>
      <c r="S119" s="193">
        <f t="shared" si="3"/>
        <v>0</v>
      </c>
      <c r="T119" s="186" t="s">
        <v>282</v>
      </c>
      <c r="U119" s="186" t="s">
        <v>288</v>
      </c>
      <c r="V119" s="192">
        <f>VLOOKUP(A119,orig_GT_results_full_summary!$A$3:$AK$25,25, FALSE)</f>
        <v>0</v>
      </c>
      <c r="W119" s="192">
        <v>0</v>
      </c>
      <c r="X119" s="192">
        <v>0</v>
      </c>
      <c r="Y119" s="192">
        <f t="shared" si="4"/>
        <v>0</v>
      </c>
      <c r="Z119" s="193">
        <f t="shared" si="5"/>
        <v>0</v>
      </c>
      <c r="AA119" s="186" t="s">
        <v>282</v>
      </c>
      <c r="AB119" s="186" t="s">
        <v>288</v>
      </c>
      <c r="AC119" s="192">
        <f>VLOOKUP(A119,orig_GT_results_full_summary!$A$3:$AK$25,34, FALSE)</f>
        <v>0</v>
      </c>
      <c r="AD119" s="192">
        <v>0</v>
      </c>
      <c r="AE119" s="192">
        <v>0</v>
      </c>
      <c r="AF119" s="194">
        <f t="shared" si="6"/>
        <v>0</v>
      </c>
      <c r="AG119" s="53">
        <f t="shared" si="7"/>
        <v>0</v>
      </c>
    </row>
    <row r="120" spans="1:33" ht="16">
      <c r="A120" s="192">
        <v>56380303</v>
      </c>
      <c r="B120" s="192" t="str">
        <f>VLOOKUP(A120,orig_GT_results_full_summary!$A$3:$B$25,2, FALSE)</f>
        <v>D8</v>
      </c>
      <c r="C120" s="192">
        <v>130</v>
      </c>
      <c r="D120" s="186" t="s">
        <v>333</v>
      </c>
      <c r="E120" s="193">
        <v>2</v>
      </c>
      <c r="F120" s="186" t="s">
        <v>18</v>
      </c>
      <c r="G120" s="186" t="s">
        <v>288</v>
      </c>
      <c r="H120" s="186">
        <f>VLOOKUP(A120,orig_GT_results_full_summary!$A$3:$AK$25,8, FALSE)</f>
        <v>4</v>
      </c>
      <c r="I120" s="192">
        <v>0</v>
      </c>
      <c r="J120" s="192">
        <v>0</v>
      </c>
      <c r="K120" s="192">
        <f t="shared" si="0"/>
        <v>0</v>
      </c>
      <c r="L120" s="193">
        <f t="shared" si="1"/>
        <v>0</v>
      </c>
      <c r="M120" s="186" t="s">
        <v>282</v>
      </c>
      <c r="N120" s="186" t="s">
        <v>288</v>
      </c>
      <c r="O120" s="192">
        <f>VLOOKUP(A120,orig_GT_results_full_summary!$A$3:$AK$25,16, FALSE)</f>
        <v>0</v>
      </c>
      <c r="P120" s="192">
        <v>0</v>
      </c>
      <c r="Q120" s="192">
        <v>0</v>
      </c>
      <c r="R120" s="192">
        <f t="shared" si="2"/>
        <v>0</v>
      </c>
      <c r="S120" s="193">
        <f t="shared" si="3"/>
        <v>0</v>
      </c>
      <c r="T120" s="186" t="s">
        <v>282</v>
      </c>
      <c r="U120" s="186" t="s">
        <v>288</v>
      </c>
      <c r="V120" s="192">
        <f>VLOOKUP(A120,orig_GT_results_full_summary!$A$3:$AK$25,25, FALSE)</f>
        <v>0</v>
      </c>
      <c r="W120" s="192">
        <v>0</v>
      </c>
      <c r="X120" s="192">
        <v>0</v>
      </c>
      <c r="Y120" s="192">
        <f t="shared" si="4"/>
        <v>0</v>
      </c>
      <c r="Z120" s="193">
        <f t="shared" si="5"/>
        <v>0</v>
      </c>
      <c r="AA120" s="186" t="s">
        <v>282</v>
      </c>
      <c r="AB120" s="186" t="s">
        <v>288</v>
      </c>
      <c r="AC120" s="192">
        <f>VLOOKUP(A120,orig_GT_results_full_summary!$A$3:$AK$25,34, FALSE)</f>
        <v>0</v>
      </c>
      <c r="AD120" s="192">
        <v>0</v>
      </c>
      <c r="AE120" s="192">
        <v>0</v>
      </c>
      <c r="AF120" s="194">
        <f t="shared" si="6"/>
        <v>0</v>
      </c>
      <c r="AG120" s="53">
        <f t="shared" si="7"/>
        <v>0</v>
      </c>
    </row>
    <row r="121" spans="1:33" ht="16">
      <c r="A121" s="192">
        <v>56380303</v>
      </c>
      <c r="B121" s="192" t="str">
        <f>VLOOKUP(A121,orig_GT_results_full_summary!$A$3:$B$25,2, FALSE)</f>
        <v>D8</v>
      </c>
      <c r="C121" s="192">
        <v>132</v>
      </c>
      <c r="D121" s="186" t="s">
        <v>345</v>
      </c>
      <c r="E121" s="193">
        <v>2</v>
      </c>
      <c r="F121" s="186" t="s">
        <v>18</v>
      </c>
      <c r="G121" s="186" t="s">
        <v>288</v>
      </c>
      <c r="H121" s="186">
        <f>VLOOKUP(A121,orig_GT_results_full_summary!$A$3:$AK$25,8, FALSE)</f>
        <v>4</v>
      </c>
      <c r="I121" s="192">
        <v>0</v>
      </c>
      <c r="J121" s="192">
        <v>0</v>
      </c>
      <c r="K121" s="192">
        <f t="shared" si="0"/>
        <v>0</v>
      </c>
      <c r="L121" s="193">
        <f t="shared" si="1"/>
        <v>0</v>
      </c>
      <c r="M121" s="186" t="s">
        <v>282</v>
      </c>
      <c r="N121" s="186" t="s">
        <v>288</v>
      </c>
      <c r="O121" s="192">
        <f>VLOOKUP(A121,orig_GT_results_full_summary!$A$3:$AK$25,16, FALSE)</f>
        <v>0</v>
      </c>
      <c r="P121" s="192">
        <v>0</v>
      </c>
      <c r="Q121" s="192">
        <v>0</v>
      </c>
      <c r="R121" s="192">
        <f t="shared" si="2"/>
        <v>0</v>
      </c>
      <c r="S121" s="193">
        <f t="shared" si="3"/>
        <v>0</v>
      </c>
      <c r="T121" s="186" t="s">
        <v>282</v>
      </c>
      <c r="U121" s="186" t="s">
        <v>288</v>
      </c>
      <c r="V121" s="192">
        <f>VLOOKUP(A121,orig_GT_results_full_summary!$A$3:$AK$25,25, FALSE)</f>
        <v>0</v>
      </c>
      <c r="W121" s="192">
        <v>0</v>
      </c>
      <c r="X121" s="192">
        <v>0</v>
      </c>
      <c r="Y121" s="192">
        <f t="shared" si="4"/>
        <v>0</v>
      </c>
      <c r="Z121" s="193">
        <f t="shared" si="5"/>
        <v>0</v>
      </c>
      <c r="AA121" s="186" t="s">
        <v>282</v>
      </c>
      <c r="AB121" s="186" t="s">
        <v>288</v>
      </c>
      <c r="AC121" s="192">
        <f>VLOOKUP(A121,orig_GT_results_full_summary!$A$3:$AK$25,34, FALSE)</f>
        <v>0</v>
      </c>
      <c r="AD121" s="192">
        <v>0</v>
      </c>
      <c r="AE121" s="192">
        <v>0</v>
      </c>
      <c r="AF121" s="194">
        <f t="shared" si="6"/>
        <v>0</v>
      </c>
      <c r="AG121" s="53">
        <f t="shared" si="7"/>
        <v>0</v>
      </c>
    </row>
    <row r="122" spans="1:33" ht="16">
      <c r="A122" s="192">
        <v>56380303</v>
      </c>
      <c r="B122" s="192" t="str">
        <f>VLOOKUP(A122,orig_GT_results_full_summary!$A$3:$B$25,2, FALSE)</f>
        <v>D8</v>
      </c>
      <c r="C122" s="192">
        <v>136</v>
      </c>
      <c r="D122" s="186" t="s">
        <v>346</v>
      </c>
      <c r="E122" s="193">
        <v>2</v>
      </c>
      <c r="F122" s="186" t="s">
        <v>18</v>
      </c>
      <c r="G122" s="186" t="s">
        <v>288</v>
      </c>
      <c r="H122" s="186">
        <f>VLOOKUP(A122,orig_GT_results_full_summary!$A$3:$AK$25,8, FALSE)</f>
        <v>4</v>
      </c>
      <c r="I122" s="192">
        <v>0</v>
      </c>
      <c r="J122" s="192">
        <v>0</v>
      </c>
      <c r="K122" s="192">
        <f t="shared" si="0"/>
        <v>0</v>
      </c>
      <c r="L122" s="193">
        <f t="shared" si="1"/>
        <v>0</v>
      </c>
      <c r="M122" s="186" t="s">
        <v>282</v>
      </c>
      <c r="N122" s="186" t="s">
        <v>288</v>
      </c>
      <c r="O122" s="192">
        <f>VLOOKUP(A122,orig_GT_results_full_summary!$A$3:$AK$25,16, FALSE)</f>
        <v>0</v>
      </c>
      <c r="P122" s="192">
        <v>0</v>
      </c>
      <c r="Q122" s="192">
        <v>0</v>
      </c>
      <c r="R122" s="192">
        <f t="shared" si="2"/>
        <v>0</v>
      </c>
      <c r="S122" s="193">
        <f t="shared" si="3"/>
        <v>0</v>
      </c>
      <c r="T122" s="186" t="s">
        <v>282</v>
      </c>
      <c r="U122" s="186" t="s">
        <v>288</v>
      </c>
      <c r="V122" s="192">
        <f>VLOOKUP(A122,orig_GT_results_full_summary!$A$3:$AK$25,25, FALSE)</f>
        <v>0</v>
      </c>
      <c r="W122" s="192">
        <v>0</v>
      </c>
      <c r="X122" s="192">
        <v>0</v>
      </c>
      <c r="Y122" s="192">
        <f t="shared" si="4"/>
        <v>0</v>
      </c>
      <c r="Z122" s="193">
        <f t="shared" si="5"/>
        <v>0</v>
      </c>
      <c r="AA122" s="186" t="s">
        <v>282</v>
      </c>
      <c r="AB122" s="186" t="s">
        <v>288</v>
      </c>
      <c r="AC122" s="192">
        <f>VLOOKUP(A122,orig_GT_results_full_summary!$A$3:$AK$25,34, FALSE)</f>
        <v>0</v>
      </c>
      <c r="AD122" s="192">
        <v>0</v>
      </c>
      <c r="AE122" s="192">
        <v>0</v>
      </c>
      <c r="AF122" s="194">
        <f t="shared" si="6"/>
        <v>0</v>
      </c>
      <c r="AG122" s="53">
        <f t="shared" si="7"/>
        <v>0</v>
      </c>
    </row>
    <row r="123" spans="1:33" ht="16">
      <c r="A123" s="192">
        <v>56380303</v>
      </c>
      <c r="B123" s="192" t="str">
        <f>VLOOKUP(A123,orig_GT_results_full_summary!$A$3:$B$25,2, FALSE)</f>
        <v>D8</v>
      </c>
      <c r="C123" s="192">
        <v>138</v>
      </c>
      <c r="D123" s="186" t="s">
        <v>347</v>
      </c>
      <c r="E123" s="193">
        <v>2</v>
      </c>
      <c r="F123" s="186" t="s">
        <v>18</v>
      </c>
      <c r="G123" s="186" t="s">
        <v>288</v>
      </c>
      <c r="H123" s="186">
        <f>VLOOKUP(A123,orig_GT_results_full_summary!$A$3:$AK$25,8, FALSE)</f>
        <v>4</v>
      </c>
      <c r="I123" s="192">
        <v>0</v>
      </c>
      <c r="J123" s="192">
        <v>0</v>
      </c>
      <c r="K123" s="192">
        <f t="shared" si="0"/>
        <v>0</v>
      </c>
      <c r="L123" s="193">
        <f t="shared" si="1"/>
        <v>0</v>
      </c>
      <c r="M123" s="186" t="s">
        <v>282</v>
      </c>
      <c r="N123" s="186" t="s">
        <v>288</v>
      </c>
      <c r="O123" s="192">
        <f>VLOOKUP(A123,orig_GT_results_full_summary!$A$3:$AK$25,16, FALSE)</f>
        <v>0</v>
      </c>
      <c r="P123" s="192">
        <v>0</v>
      </c>
      <c r="Q123" s="192">
        <v>0</v>
      </c>
      <c r="R123" s="192">
        <f t="shared" si="2"/>
        <v>0</v>
      </c>
      <c r="S123" s="193">
        <f t="shared" si="3"/>
        <v>0</v>
      </c>
      <c r="T123" s="186" t="s">
        <v>282</v>
      </c>
      <c r="U123" s="186" t="s">
        <v>288</v>
      </c>
      <c r="V123" s="192">
        <f>VLOOKUP(A123,orig_GT_results_full_summary!$A$3:$AK$25,25, FALSE)</f>
        <v>0</v>
      </c>
      <c r="W123" s="192">
        <v>0</v>
      </c>
      <c r="X123" s="192">
        <v>0</v>
      </c>
      <c r="Y123" s="192">
        <f t="shared" si="4"/>
        <v>0</v>
      </c>
      <c r="Z123" s="193">
        <f t="shared" si="5"/>
        <v>0</v>
      </c>
      <c r="AA123" s="186" t="s">
        <v>282</v>
      </c>
      <c r="AB123" s="186" t="s">
        <v>288</v>
      </c>
      <c r="AC123" s="192">
        <f>VLOOKUP(A123,orig_GT_results_full_summary!$A$3:$AK$25,34, FALSE)</f>
        <v>0</v>
      </c>
      <c r="AD123" s="192">
        <v>0</v>
      </c>
      <c r="AE123" s="192">
        <v>0</v>
      </c>
      <c r="AF123" s="194">
        <f t="shared" si="6"/>
        <v>0</v>
      </c>
      <c r="AG123" s="53">
        <f t="shared" si="7"/>
        <v>0</v>
      </c>
    </row>
    <row r="124" spans="1:33" ht="16">
      <c r="A124" s="192">
        <v>56380303</v>
      </c>
      <c r="B124" s="192" t="str">
        <f>VLOOKUP(A124,orig_GT_results_full_summary!$A$3:$B$25,2, FALSE)</f>
        <v>D8</v>
      </c>
      <c r="C124" s="192">
        <v>139</v>
      </c>
      <c r="D124" s="186" t="s">
        <v>348</v>
      </c>
      <c r="E124" s="193">
        <v>2</v>
      </c>
      <c r="F124" s="186" t="s">
        <v>18</v>
      </c>
      <c r="G124" s="186" t="s">
        <v>288</v>
      </c>
      <c r="H124" s="186">
        <f>VLOOKUP(A124,orig_GT_results_full_summary!$A$3:$AK$25,8, FALSE)</f>
        <v>4</v>
      </c>
      <c r="I124" s="192">
        <v>0</v>
      </c>
      <c r="J124" s="192">
        <v>0</v>
      </c>
      <c r="K124" s="192">
        <f t="shared" si="0"/>
        <v>0</v>
      </c>
      <c r="L124" s="193">
        <f t="shared" si="1"/>
        <v>0</v>
      </c>
      <c r="M124" s="186" t="s">
        <v>282</v>
      </c>
      <c r="N124" s="186" t="s">
        <v>288</v>
      </c>
      <c r="O124" s="192">
        <f>VLOOKUP(A124,orig_GT_results_full_summary!$A$3:$AK$25,16, FALSE)</f>
        <v>0</v>
      </c>
      <c r="P124" s="192">
        <v>0</v>
      </c>
      <c r="Q124" s="192">
        <v>0</v>
      </c>
      <c r="R124" s="192">
        <f t="shared" si="2"/>
        <v>0</v>
      </c>
      <c r="S124" s="193">
        <f t="shared" si="3"/>
        <v>0</v>
      </c>
      <c r="T124" s="186" t="s">
        <v>282</v>
      </c>
      <c r="U124" s="186" t="s">
        <v>288</v>
      </c>
      <c r="V124" s="192">
        <f>VLOOKUP(A124,orig_GT_results_full_summary!$A$3:$AK$25,25, FALSE)</f>
        <v>0</v>
      </c>
      <c r="W124" s="192">
        <v>0</v>
      </c>
      <c r="X124" s="192">
        <v>0</v>
      </c>
      <c r="Y124" s="192">
        <f t="shared" si="4"/>
        <v>0</v>
      </c>
      <c r="Z124" s="193">
        <f t="shared" si="5"/>
        <v>0</v>
      </c>
      <c r="AA124" s="186" t="s">
        <v>282</v>
      </c>
      <c r="AB124" s="186" t="s">
        <v>288</v>
      </c>
      <c r="AC124" s="192">
        <f>VLOOKUP(A124,orig_GT_results_full_summary!$A$3:$AK$25,34, FALSE)</f>
        <v>0</v>
      </c>
      <c r="AD124" s="192">
        <v>0</v>
      </c>
      <c r="AE124" s="192">
        <v>0</v>
      </c>
      <c r="AF124" s="194">
        <f t="shared" si="6"/>
        <v>0</v>
      </c>
      <c r="AG124" s="53">
        <f t="shared" si="7"/>
        <v>0</v>
      </c>
    </row>
    <row r="125" spans="1:33" ht="16">
      <c r="A125" s="192">
        <v>56380303</v>
      </c>
      <c r="B125" s="192" t="str">
        <f>VLOOKUP(A125,orig_GT_results_full_summary!$A$3:$B$25,2, FALSE)</f>
        <v>D8</v>
      </c>
      <c r="C125" s="192">
        <v>142</v>
      </c>
      <c r="D125" s="186" t="s">
        <v>308</v>
      </c>
      <c r="E125" s="193">
        <v>2</v>
      </c>
      <c r="F125" s="186" t="s">
        <v>18</v>
      </c>
      <c r="G125" s="186" t="s">
        <v>288</v>
      </c>
      <c r="H125" s="186">
        <f>VLOOKUP(A125,orig_GT_results_full_summary!$A$3:$AK$25,8, FALSE)</f>
        <v>4</v>
      </c>
      <c r="I125" s="192">
        <v>1</v>
      </c>
      <c r="J125" s="192">
        <v>0.5</v>
      </c>
      <c r="K125" s="192">
        <f t="shared" si="0"/>
        <v>0.25</v>
      </c>
      <c r="L125" s="193">
        <f t="shared" si="1"/>
        <v>0.45454545454545453</v>
      </c>
      <c r="M125" s="186" t="s">
        <v>282</v>
      </c>
      <c r="N125" s="186" t="s">
        <v>288</v>
      </c>
      <c r="O125" s="192">
        <f>VLOOKUP(A125,orig_GT_results_full_summary!$A$3:$AK$25,16, FALSE)</f>
        <v>0</v>
      </c>
      <c r="P125" s="192">
        <v>0</v>
      </c>
      <c r="Q125" s="192">
        <v>0</v>
      </c>
      <c r="R125" s="192">
        <f t="shared" si="2"/>
        <v>0</v>
      </c>
      <c r="S125" s="193">
        <f t="shared" si="3"/>
        <v>0</v>
      </c>
      <c r="T125" s="186" t="s">
        <v>282</v>
      </c>
      <c r="U125" s="186" t="s">
        <v>288</v>
      </c>
      <c r="V125" s="192">
        <f>VLOOKUP(A125,orig_GT_results_full_summary!$A$3:$AK$25,25, FALSE)</f>
        <v>0</v>
      </c>
      <c r="W125" s="192">
        <v>0</v>
      </c>
      <c r="X125" s="192">
        <v>0</v>
      </c>
      <c r="Y125" s="192">
        <f t="shared" si="4"/>
        <v>0</v>
      </c>
      <c r="Z125" s="193">
        <f t="shared" si="5"/>
        <v>0</v>
      </c>
      <c r="AA125" s="186" t="s">
        <v>282</v>
      </c>
      <c r="AB125" s="186" t="s">
        <v>288</v>
      </c>
      <c r="AC125" s="192">
        <f>VLOOKUP(A125,orig_GT_results_full_summary!$A$3:$AK$25,34, FALSE)</f>
        <v>0</v>
      </c>
      <c r="AD125" s="192">
        <v>0</v>
      </c>
      <c r="AE125" s="192">
        <v>0</v>
      </c>
      <c r="AF125" s="194">
        <f t="shared" si="6"/>
        <v>0</v>
      </c>
      <c r="AG125" s="53">
        <f t="shared" si="7"/>
        <v>0</v>
      </c>
    </row>
    <row r="126" spans="1:33" ht="16">
      <c r="A126" s="192">
        <v>56380303</v>
      </c>
      <c r="B126" s="192" t="str">
        <f>VLOOKUP(A126,orig_GT_results_full_summary!$A$3:$B$25,2, FALSE)</f>
        <v>D8</v>
      </c>
      <c r="C126" s="192">
        <v>146</v>
      </c>
      <c r="D126" s="186" t="s">
        <v>308</v>
      </c>
      <c r="E126" s="193">
        <v>2</v>
      </c>
      <c r="F126" s="186" t="s">
        <v>18</v>
      </c>
      <c r="G126" s="186" t="s">
        <v>288</v>
      </c>
      <c r="H126" s="186">
        <f>VLOOKUP(A126,orig_GT_results_full_summary!$A$3:$AK$25,8, FALSE)</f>
        <v>4</v>
      </c>
      <c r="I126" s="192">
        <v>1</v>
      </c>
      <c r="J126" s="192">
        <v>0.5</v>
      </c>
      <c r="K126" s="192">
        <f t="shared" si="0"/>
        <v>0.25</v>
      </c>
      <c r="L126" s="193">
        <f t="shared" si="1"/>
        <v>0.45454545454545453</v>
      </c>
      <c r="M126" s="186" t="s">
        <v>282</v>
      </c>
      <c r="N126" s="186" t="s">
        <v>288</v>
      </c>
      <c r="O126" s="192">
        <f>VLOOKUP(A126,orig_GT_results_full_summary!$A$3:$AK$25,16, FALSE)</f>
        <v>0</v>
      </c>
      <c r="P126" s="192">
        <v>0</v>
      </c>
      <c r="Q126" s="192">
        <v>0</v>
      </c>
      <c r="R126" s="192">
        <f t="shared" si="2"/>
        <v>0</v>
      </c>
      <c r="S126" s="193">
        <f t="shared" si="3"/>
        <v>0</v>
      </c>
      <c r="T126" s="186" t="s">
        <v>282</v>
      </c>
      <c r="U126" s="186" t="s">
        <v>288</v>
      </c>
      <c r="V126" s="192">
        <f>VLOOKUP(A126,orig_GT_results_full_summary!$A$3:$AK$25,25, FALSE)</f>
        <v>0</v>
      </c>
      <c r="W126" s="192">
        <v>0</v>
      </c>
      <c r="X126" s="192">
        <v>0</v>
      </c>
      <c r="Y126" s="192">
        <f t="shared" si="4"/>
        <v>0</v>
      </c>
      <c r="Z126" s="193">
        <f t="shared" si="5"/>
        <v>0</v>
      </c>
      <c r="AA126" s="186" t="s">
        <v>282</v>
      </c>
      <c r="AB126" s="186" t="s">
        <v>288</v>
      </c>
      <c r="AC126" s="192">
        <f>VLOOKUP(A126,orig_GT_results_full_summary!$A$3:$AK$25,34, FALSE)</f>
        <v>0</v>
      </c>
      <c r="AD126" s="192">
        <v>0</v>
      </c>
      <c r="AE126" s="192">
        <v>0</v>
      </c>
      <c r="AF126" s="194">
        <f t="shared" si="6"/>
        <v>0</v>
      </c>
      <c r="AG126" s="53">
        <f t="shared" si="7"/>
        <v>0</v>
      </c>
    </row>
    <row r="127" spans="1:33" ht="16">
      <c r="A127" s="192">
        <v>56380303</v>
      </c>
      <c r="B127" s="192" t="str">
        <f>VLOOKUP(A127,orig_GT_results_full_summary!$A$3:$B$25,2, FALSE)</f>
        <v>D8</v>
      </c>
      <c r="C127" s="192">
        <v>153</v>
      </c>
      <c r="D127" s="186" t="s">
        <v>316</v>
      </c>
      <c r="E127" s="193">
        <v>2</v>
      </c>
      <c r="F127" s="186" t="s">
        <v>18</v>
      </c>
      <c r="G127" s="186" t="s">
        <v>288</v>
      </c>
      <c r="H127" s="186">
        <f>VLOOKUP(A127,orig_GT_results_full_summary!$A$3:$AK$25,8, FALSE)</f>
        <v>4</v>
      </c>
      <c r="I127" s="192">
        <v>0</v>
      </c>
      <c r="J127" s="192">
        <v>0</v>
      </c>
      <c r="K127" s="192">
        <f t="shared" si="0"/>
        <v>0</v>
      </c>
      <c r="L127" s="193">
        <f t="shared" si="1"/>
        <v>0</v>
      </c>
      <c r="M127" s="186" t="s">
        <v>282</v>
      </c>
      <c r="N127" s="186" t="s">
        <v>288</v>
      </c>
      <c r="O127" s="192">
        <f>VLOOKUP(A127,orig_GT_results_full_summary!$A$3:$AK$25,16, FALSE)</f>
        <v>0</v>
      </c>
      <c r="P127" s="192">
        <v>0</v>
      </c>
      <c r="Q127" s="192">
        <v>0</v>
      </c>
      <c r="R127" s="192">
        <f t="shared" si="2"/>
        <v>0</v>
      </c>
      <c r="S127" s="193">
        <f t="shared" si="3"/>
        <v>0</v>
      </c>
      <c r="T127" s="186" t="s">
        <v>282</v>
      </c>
      <c r="U127" s="186" t="s">
        <v>288</v>
      </c>
      <c r="V127" s="192">
        <f>VLOOKUP(A127,orig_GT_results_full_summary!$A$3:$AK$25,25, FALSE)</f>
        <v>0</v>
      </c>
      <c r="W127" s="192">
        <v>0</v>
      </c>
      <c r="X127" s="192">
        <v>0</v>
      </c>
      <c r="Y127" s="192">
        <f t="shared" si="4"/>
        <v>0</v>
      </c>
      <c r="Z127" s="193">
        <f t="shared" si="5"/>
        <v>0</v>
      </c>
      <c r="AA127" s="186" t="s">
        <v>282</v>
      </c>
      <c r="AB127" s="186" t="s">
        <v>288</v>
      </c>
      <c r="AC127" s="192">
        <f>VLOOKUP(A127,orig_GT_results_full_summary!$A$3:$AK$25,34, FALSE)</f>
        <v>0</v>
      </c>
      <c r="AD127" s="192">
        <v>0</v>
      </c>
      <c r="AE127" s="192">
        <v>0</v>
      </c>
      <c r="AF127" s="194">
        <f t="shared" si="6"/>
        <v>0</v>
      </c>
      <c r="AG127" s="53">
        <f t="shared" si="7"/>
        <v>0</v>
      </c>
    </row>
    <row r="128" spans="1:33" ht="16">
      <c r="A128" s="192">
        <v>56380303</v>
      </c>
      <c r="B128" s="192" t="str">
        <f>VLOOKUP(A128,orig_GT_results_full_summary!$A$3:$B$25,2, FALSE)</f>
        <v>D8</v>
      </c>
      <c r="C128" s="192">
        <v>155</v>
      </c>
      <c r="D128" s="186" t="s">
        <v>316</v>
      </c>
      <c r="E128" s="193">
        <v>2</v>
      </c>
      <c r="F128" s="186" t="s">
        <v>18</v>
      </c>
      <c r="G128" s="186" t="s">
        <v>288</v>
      </c>
      <c r="H128" s="186">
        <f>VLOOKUP(A128,orig_GT_results_full_summary!$A$3:$AK$25,8, FALSE)</f>
        <v>4</v>
      </c>
      <c r="I128" s="192">
        <v>0</v>
      </c>
      <c r="J128" s="192">
        <v>0</v>
      </c>
      <c r="K128" s="192">
        <f t="shared" si="0"/>
        <v>0</v>
      </c>
      <c r="L128" s="193">
        <f t="shared" si="1"/>
        <v>0</v>
      </c>
      <c r="M128" s="186" t="s">
        <v>282</v>
      </c>
      <c r="N128" s="186" t="s">
        <v>288</v>
      </c>
      <c r="O128" s="192">
        <f>VLOOKUP(A128,orig_GT_results_full_summary!$A$3:$AK$25,16, FALSE)</f>
        <v>0</v>
      </c>
      <c r="P128" s="192">
        <v>0</v>
      </c>
      <c r="Q128" s="192">
        <v>0</v>
      </c>
      <c r="R128" s="192">
        <f t="shared" si="2"/>
        <v>0</v>
      </c>
      <c r="S128" s="193">
        <f t="shared" si="3"/>
        <v>0</v>
      </c>
      <c r="T128" s="186" t="s">
        <v>282</v>
      </c>
      <c r="U128" s="186" t="s">
        <v>288</v>
      </c>
      <c r="V128" s="192">
        <f>VLOOKUP(A128,orig_GT_results_full_summary!$A$3:$AK$25,25, FALSE)</f>
        <v>0</v>
      </c>
      <c r="W128" s="192">
        <v>0</v>
      </c>
      <c r="X128" s="192">
        <v>0</v>
      </c>
      <c r="Y128" s="192">
        <f t="shared" si="4"/>
        <v>0</v>
      </c>
      <c r="Z128" s="193">
        <f t="shared" si="5"/>
        <v>0</v>
      </c>
      <c r="AA128" s="186" t="s">
        <v>282</v>
      </c>
      <c r="AB128" s="186" t="s">
        <v>288</v>
      </c>
      <c r="AC128" s="192">
        <f>VLOOKUP(A128,orig_GT_results_full_summary!$A$3:$AK$25,34, FALSE)</f>
        <v>0</v>
      </c>
      <c r="AD128" s="192">
        <v>0</v>
      </c>
      <c r="AE128" s="192">
        <v>0</v>
      </c>
      <c r="AF128" s="194">
        <f t="shared" si="6"/>
        <v>0</v>
      </c>
      <c r="AG128" s="53">
        <f t="shared" si="7"/>
        <v>0</v>
      </c>
    </row>
    <row r="129" spans="1:33" ht="16">
      <c r="A129" s="192">
        <v>56380303</v>
      </c>
      <c r="B129" s="192" t="str">
        <f>VLOOKUP(A129,orig_GT_results_full_summary!$A$3:$B$25,2, FALSE)</f>
        <v>D8</v>
      </c>
      <c r="C129" s="192">
        <v>156</v>
      </c>
      <c r="D129" s="186" t="s">
        <v>316</v>
      </c>
      <c r="E129" s="193">
        <v>2</v>
      </c>
      <c r="F129" s="186" t="s">
        <v>18</v>
      </c>
      <c r="G129" s="186" t="s">
        <v>288</v>
      </c>
      <c r="H129" s="186">
        <f>VLOOKUP(A129,orig_GT_results_full_summary!$A$3:$AK$25,8, FALSE)</f>
        <v>4</v>
      </c>
      <c r="I129" s="192">
        <v>0</v>
      </c>
      <c r="J129" s="192">
        <v>0</v>
      </c>
      <c r="K129" s="192">
        <f t="shared" si="0"/>
        <v>0</v>
      </c>
      <c r="L129" s="193">
        <f t="shared" si="1"/>
        <v>0</v>
      </c>
      <c r="M129" s="186" t="s">
        <v>282</v>
      </c>
      <c r="N129" s="186" t="s">
        <v>288</v>
      </c>
      <c r="O129" s="192">
        <f>VLOOKUP(A129,orig_GT_results_full_summary!$A$3:$AK$25,16, FALSE)</f>
        <v>0</v>
      </c>
      <c r="P129" s="192">
        <v>0</v>
      </c>
      <c r="Q129" s="192">
        <v>0</v>
      </c>
      <c r="R129" s="192">
        <f t="shared" si="2"/>
        <v>0</v>
      </c>
      <c r="S129" s="193">
        <f t="shared" si="3"/>
        <v>0</v>
      </c>
      <c r="T129" s="186" t="s">
        <v>282</v>
      </c>
      <c r="U129" s="186" t="s">
        <v>288</v>
      </c>
      <c r="V129" s="192">
        <f>VLOOKUP(A129,orig_GT_results_full_summary!$A$3:$AK$25,25, FALSE)</f>
        <v>0</v>
      </c>
      <c r="W129" s="192">
        <v>0</v>
      </c>
      <c r="X129" s="192">
        <v>0</v>
      </c>
      <c r="Y129" s="192">
        <f t="shared" si="4"/>
        <v>0</v>
      </c>
      <c r="Z129" s="193">
        <f t="shared" si="5"/>
        <v>0</v>
      </c>
      <c r="AA129" s="186" t="s">
        <v>282</v>
      </c>
      <c r="AB129" s="186" t="s">
        <v>288</v>
      </c>
      <c r="AC129" s="192">
        <f>VLOOKUP(A129,orig_GT_results_full_summary!$A$3:$AK$25,34, FALSE)</f>
        <v>0</v>
      </c>
      <c r="AD129" s="192">
        <v>0</v>
      </c>
      <c r="AE129" s="192">
        <v>0</v>
      </c>
      <c r="AF129" s="194">
        <f t="shared" si="6"/>
        <v>0</v>
      </c>
      <c r="AG129" s="53">
        <f t="shared" si="7"/>
        <v>0</v>
      </c>
    </row>
    <row r="130" spans="1:33" ht="16">
      <c r="A130" s="192">
        <v>56380303</v>
      </c>
      <c r="B130" s="192" t="str">
        <f>VLOOKUP(A130,orig_GT_results_full_summary!$A$3:$B$25,2, FALSE)</f>
        <v>D8</v>
      </c>
      <c r="C130" s="192">
        <v>157</v>
      </c>
      <c r="D130" s="186" t="s">
        <v>316</v>
      </c>
      <c r="E130" s="193">
        <v>2</v>
      </c>
      <c r="F130" s="186" t="s">
        <v>18</v>
      </c>
      <c r="G130" s="186" t="s">
        <v>288</v>
      </c>
      <c r="H130" s="186">
        <f>VLOOKUP(A130,orig_GT_results_full_summary!$A$3:$AK$25,8, FALSE)</f>
        <v>4</v>
      </c>
      <c r="I130" s="192">
        <v>0</v>
      </c>
      <c r="J130" s="192">
        <v>0</v>
      </c>
      <c r="K130" s="192">
        <f t="shared" si="0"/>
        <v>0</v>
      </c>
      <c r="L130" s="193">
        <f t="shared" si="1"/>
        <v>0</v>
      </c>
      <c r="M130" s="186" t="s">
        <v>282</v>
      </c>
      <c r="N130" s="186" t="s">
        <v>288</v>
      </c>
      <c r="O130" s="192">
        <f>VLOOKUP(A130,orig_GT_results_full_summary!$A$3:$AK$25,16, FALSE)</f>
        <v>0</v>
      </c>
      <c r="P130" s="192">
        <v>0</v>
      </c>
      <c r="Q130" s="192">
        <v>0</v>
      </c>
      <c r="R130" s="192">
        <f t="shared" si="2"/>
        <v>0</v>
      </c>
      <c r="S130" s="193">
        <f t="shared" si="3"/>
        <v>0</v>
      </c>
      <c r="T130" s="186" t="s">
        <v>282</v>
      </c>
      <c r="U130" s="186" t="s">
        <v>288</v>
      </c>
      <c r="V130" s="192">
        <f>VLOOKUP(A130,orig_GT_results_full_summary!$A$3:$AK$25,25, FALSE)</f>
        <v>0</v>
      </c>
      <c r="W130" s="192">
        <v>0</v>
      </c>
      <c r="X130" s="192">
        <v>0</v>
      </c>
      <c r="Y130" s="192">
        <f t="shared" si="4"/>
        <v>0</v>
      </c>
      <c r="Z130" s="193">
        <f t="shared" si="5"/>
        <v>0</v>
      </c>
      <c r="AA130" s="186" t="s">
        <v>282</v>
      </c>
      <c r="AB130" s="186" t="s">
        <v>288</v>
      </c>
      <c r="AC130" s="192">
        <f>VLOOKUP(A130,orig_GT_results_full_summary!$A$3:$AK$25,34, FALSE)</f>
        <v>0</v>
      </c>
      <c r="AD130" s="192">
        <v>0</v>
      </c>
      <c r="AE130" s="192">
        <v>0</v>
      </c>
      <c r="AF130" s="194">
        <f t="shared" si="6"/>
        <v>0</v>
      </c>
      <c r="AG130" s="53">
        <f t="shared" si="7"/>
        <v>0</v>
      </c>
    </row>
    <row r="131" spans="1:33" ht="16">
      <c r="A131" s="192">
        <v>56380303</v>
      </c>
      <c r="B131" s="192" t="str">
        <f>VLOOKUP(A131,orig_GT_results_full_summary!$A$3:$B$25,2, FALSE)</f>
        <v>D8</v>
      </c>
      <c r="C131" s="192">
        <v>158</v>
      </c>
      <c r="D131" s="186" t="s">
        <v>316</v>
      </c>
      <c r="E131" s="193">
        <v>2</v>
      </c>
      <c r="F131" s="186" t="s">
        <v>18</v>
      </c>
      <c r="G131" s="186" t="s">
        <v>288</v>
      </c>
      <c r="H131" s="186">
        <f>VLOOKUP(A131,orig_GT_results_full_summary!$A$3:$AK$25,8, FALSE)</f>
        <v>4</v>
      </c>
      <c r="I131" s="192">
        <v>0</v>
      </c>
      <c r="J131" s="192">
        <v>0</v>
      </c>
      <c r="K131" s="192">
        <f t="shared" si="0"/>
        <v>0</v>
      </c>
      <c r="L131" s="193">
        <f t="shared" si="1"/>
        <v>0</v>
      </c>
      <c r="M131" s="186" t="s">
        <v>282</v>
      </c>
      <c r="N131" s="186" t="s">
        <v>288</v>
      </c>
      <c r="O131" s="192">
        <f>VLOOKUP(A131,orig_GT_results_full_summary!$A$3:$AK$25,16, FALSE)</f>
        <v>0</v>
      </c>
      <c r="P131" s="192">
        <v>0</v>
      </c>
      <c r="Q131" s="192">
        <v>0</v>
      </c>
      <c r="R131" s="192">
        <f t="shared" si="2"/>
        <v>0</v>
      </c>
      <c r="S131" s="193">
        <f t="shared" si="3"/>
        <v>0</v>
      </c>
      <c r="T131" s="186" t="s">
        <v>282</v>
      </c>
      <c r="U131" s="186" t="s">
        <v>288</v>
      </c>
      <c r="V131" s="192">
        <f>VLOOKUP(A131,orig_GT_results_full_summary!$A$3:$AK$25,25, FALSE)</f>
        <v>0</v>
      </c>
      <c r="W131" s="192">
        <v>0</v>
      </c>
      <c r="X131" s="192">
        <v>0</v>
      </c>
      <c r="Y131" s="192">
        <f t="shared" si="4"/>
        <v>0</v>
      </c>
      <c r="Z131" s="193">
        <f t="shared" si="5"/>
        <v>0</v>
      </c>
      <c r="AA131" s="186" t="s">
        <v>282</v>
      </c>
      <c r="AB131" s="186" t="s">
        <v>288</v>
      </c>
      <c r="AC131" s="192">
        <f>VLOOKUP(A131,orig_GT_results_full_summary!$A$3:$AK$25,34, FALSE)</f>
        <v>0</v>
      </c>
      <c r="AD131" s="192">
        <v>0</v>
      </c>
      <c r="AE131" s="192">
        <v>0</v>
      </c>
      <c r="AF131" s="194">
        <f t="shared" si="6"/>
        <v>0</v>
      </c>
      <c r="AG131" s="53">
        <f t="shared" si="7"/>
        <v>0</v>
      </c>
    </row>
    <row r="132" spans="1:33" ht="16">
      <c r="A132" s="192">
        <v>56380303</v>
      </c>
      <c r="B132" s="192" t="str">
        <f>VLOOKUP(A132,orig_GT_results_full_summary!$A$3:$B$25,2, FALSE)</f>
        <v>D8</v>
      </c>
      <c r="C132" s="192">
        <v>162</v>
      </c>
      <c r="D132" s="186" t="s">
        <v>349</v>
      </c>
      <c r="E132" s="193">
        <v>2</v>
      </c>
      <c r="F132" s="186" t="s">
        <v>18</v>
      </c>
      <c r="G132" s="186" t="s">
        <v>288</v>
      </c>
      <c r="H132" s="186">
        <f>VLOOKUP(A132,orig_GT_results_full_summary!$A$3:$AK$25,8, FALSE)</f>
        <v>4</v>
      </c>
      <c r="I132" s="192">
        <v>1</v>
      </c>
      <c r="J132" s="192">
        <v>0.5</v>
      </c>
      <c r="K132" s="192">
        <f t="shared" si="0"/>
        <v>0.25</v>
      </c>
      <c r="L132" s="193">
        <f t="shared" si="1"/>
        <v>0.45454545454545453</v>
      </c>
      <c r="M132" s="186" t="s">
        <v>282</v>
      </c>
      <c r="N132" s="186" t="s">
        <v>288</v>
      </c>
      <c r="O132" s="192">
        <f>VLOOKUP(A132,orig_GT_results_full_summary!$A$3:$AK$25,16, FALSE)</f>
        <v>0</v>
      </c>
      <c r="P132" s="192">
        <v>0</v>
      </c>
      <c r="Q132" s="192">
        <v>0</v>
      </c>
      <c r="R132" s="192">
        <f t="shared" si="2"/>
        <v>0</v>
      </c>
      <c r="S132" s="193">
        <f t="shared" si="3"/>
        <v>0</v>
      </c>
      <c r="T132" s="186" t="s">
        <v>282</v>
      </c>
      <c r="U132" s="186" t="s">
        <v>288</v>
      </c>
      <c r="V132" s="192">
        <f>VLOOKUP(A132,orig_GT_results_full_summary!$A$3:$AK$25,25, FALSE)</f>
        <v>0</v>
      </c>
      <c r="W132" s="192">
        <v>0</v>
      </c>
      <c r="X132" s="192">
        <v>0</v>
      </c>
      <c r="Y132" s="192">
        <f t="shared" si="4"/>
        <v>0</v>
      </c>
      <c r="Z132" s="193">
        <f t="shared" si="5"/>
        <v>0</v>
      </c>
      <c r="AA132" s="186" t="s">
        <v>282</v>
      </c>
      <c r="AB132" s="186" t="s">
        <v>288</v>
      </c>
      <c r="AC132" s="192">
        <f>VLOOKUP(A132,orig_GT_results_full_summary!$A$3:$AK$25,34, FALSE)</f>
        <v>0</v>
      </c>
      <c r="AD132" s="192">
        <v>0</v>
      </c>
      <c r="AE132" s="192">
        <v>0</v>
      </c>
      <c r="AF132" s="194">
        <f t="shared" si="6"/>
        <v>0</v>
      </c>
      <c r="AG132" s="53">
        <f t="shared" si="7"/>
        <v>0</v>
      </c>
    </row>
    <row r="133" spans="1:33" ht="16">
      <c r="A133" s="192">
        <v>56380303</v>
      </c>
      <c r="B133" s="192" t="str">
        <f>VLOOKUP(A133,orig_GT_results_full_summary!$A$3:$B$25,2, FALSE)</f>
        <v>D8</v>
      </c>
      <c r="C133" s="192">
        <v>163</v>
      </c>
      <c r="D133" s="186" t="s">
        <v>350</v>
      </c>
      <c r="E133" s="193">
        <v>2</v>
      </c>
      <c r="F133" s="186" t="s">
        <v>18</v>
      </c>
      <c r="G133" s="186" t="s">
        <v>288</v>
      </c>
      <c r="H133" s="186">
        <f>VLOOKUP(A133,orig_GT_results_full_summary!$A$3:$AK$25,8, FALSE)</f>
        <v>4</v>
      </c>
      <c r="I133" s="192">
        <v>1</v>
      </c>
      <c r="J133" s="192">
        <v>0.5</v>
      </c>
      <c r="K133" s="192">
        <f t="shared" si="0"/>
        <v>0.25</v>
      </c>
      <c r="L133" s="193">
        <f t="shared" si="1"/>
        <v>0.45454545454545453</v>
      </c>
      <c r="M133" s="186" t="s">
        <v>282</v>
      </c>
      <c r="N133" s="186" t="s">
        <v>288</v>
      </c>
      <c r="O133" s="192">
        <f>VLOOKUP(A133,orig_GT_results_full_summary!$A$3:$AK$25,16, FALSE)</f>
        <v>0</v>
      </c>
      <c r="P133" s="192">
        <v>0</v>
      </c>
      <c r="Q133" s="192">
        <v>0</v>
      </c>
      <c r="R133" s="192">
        <f t="shared" si="2"/>
        <v>0</v>
      </c>
      <c r="S133" s="193">
        <f t="shared" si="3"/>
        <v>0</v>
      </c>
      <c r="T133" s="186" t="s">
        <v>282</v>
      </c>
      <c r="U133" s="186" t="s">
        <v>288</v>
      </c>
      <c r="V133" s="192">
        <f>VLOOKUP(A133,orig_GT_results_full_summary!$A$3:$AK$25,25, FALSE)</f>
        <v>0</v>
      </c>
      <c r="W133" s="192">
        <v>0</v>
      </c>
      <c r="X133" s="192">
        <v>0</v>
      </c>
      <c r="Y133" s="192">
        <f t="shared" si="4"/>
        <v>0</v>
      </c>
      <c r="Z133" s="193">
        <f t="shared" si="5"/>
        <v>0</v>
      </c>
      <c r="AA133" s="186" t="s">
        <v>282</v>
      </c>
      <c r="AB133" s="186" t="s">
        <v>288</v>
      </c>
      <c r="AC133" s="192">
        <f>VLOOKUP(A133,orig_GT_results_full_summary!$A$3:$AK$25,34, FALSE)</f>
        <v>0</v>
      </c>
      <c r="AD133" s="192">
        <v>0</v>
      </c>
      <c r="AE133" s="192">
        <v>0</v>
      </c>
      <c r="AF133" s="194">
        <f t="shared" si="6"/>
        <v>0</v>
      </c>
      <c r="AG133" s="53">
        <f t="shared" si="7"/>
        <v>0</v>
      </c>
    </row>
    <row r="134" spans="1:33" ht="16">
      <c r="A134" s="192">
        <v>56380303</v>
      </c>
      <c r="B134" s="192" t="str">
        <f>VLOOKUP(A134,orig_GT_results_full_summary!$A$3:$B$25,2, FALSE)</f>
        <v>D8</v>
      </c>
      <c r="C134" s="192">
        <v>164</v>
      </c>
      <c r="D134" s="186" t="s">
        <v>350</v>
      </c>
      <c r="E134" s="193">
        <v>2</v>
      </c>
      <c r="F134" s="186" t="s">
        <v>18</v>
      </c>
      <c r="G134" s="186" t="s">
        <v>288</v>
      </c>
      <c r="H134" s="186">
        <f>VLOOKUP(A134,orig_GT_results_full_summary!$A$3:$AK$25,8, FALSE)</f>
        <v>4</v>
      </c>
      <c r="I134" s="192">
        <v>1</v>
      </c>
      <c r="J134" s="192">
        <v>0.5</v>
      </c>
      <c r="K134" s="192">
        <f t="shared" si="0"/>
        <v>0.25</v>
      </c>
      <c r="L134" s="193">
        <f t="shared" si="1"/>
        <v>0.45454545454545453</v>
      </c>
      <c r="M134" s="186" t="s">
        <v>282</v>
      </c>
      <c r="N134" s="186" t="s">
        <v>288</v>
      </c>
      <c r="O134" s="192">
        <f>VLOOKUP(A134,orig_GT_results_full_summary!$A$3:$AK$25,16, FALSE)</f>
        <v>0</v>
      </c>
      <c r="P134" s="192">
        <v>0</v>
      </c>
      <c r="Q134" s="192">
        <v>0</v>
      </c>
      <c r="R134" s="192">
        <f t="shared" si="2"/>
        <v>0</v>
      </c>
      <c r="S134" s="193">
        <f t="shared" si="3"/>
        <v>0</v>
      </c>
      <c r="T134" s="186" t="s">
        <v>282</v>
      </c>
      <c r="U134" s="186" t="s">
        <v>288</v>
      </c>
      <c r="V134" s="192">
        <f>VLOOKUP(A134,orig_GT_results_full_summary!$A$3:$AK$25,25, FALSE)</f>
        <v>0</v>
      </c>
      <c r="W134" s="192">
        <v>0</v>
      </c>
      <c r="X134" s="192">
        <v>0</v>
      </c>
      <c r="Y134" s="192">
        <f t="shared" si="4"/>
        <v>0</v>
      </c>
      <c r="Z134" s="193">
        <f t="shared" si="5"/>
        <v>0</v>
      </c>
      <c r="AA134" s="186" t="s">
        <v>282</v>
      </c>
      <c r="AB134" s="186" t="s">
        <v>288</v>
      </c>
      <c r="AC134" s="192">
        <f>VLOOKUP(A134,orig_GT_results_full_summary!$A$3:$AK$25,34, FALSE)</f>
        <v>0</v>
      </c>
      <c r="AD134" s="192">
        <v>0</v>
      </c>
      <c r="AE134" s="192">
        <v>0</v>
      </c>
      <c r="AF134" s="194">
        <f t="shared" si="6"/>
        <v>0</v>
      </c>
      <c r="AG134" s="53">
        <f t="shared" si="7"/>
        <v>0</v>
      </c>
    </row>
    <row r="135" spans="1:33" ht="16">
      <c r="A135" s="192">
        <v>56380303</v>
      </c>
      <c r="B135" s="192" t="str">
        <f>VLOOKUP(A135,orig_GT_results_full_summary!$A$3:$B$25,2, FALSE)</f>
        <v>D8</v>
      </c>
      <c r="C135" s="192">
        <v>112</v>
      </c>
      <c r="D135" s="186" t="s">
        <v>309</v>
      </c>
      <c r="E135" s="193">
        <v>2</v>
      </c>
      <c r="F135" s="186" t="s">
        <v>18</v>
      </c>
      <c r="G135" s="186" t="s">
        <v>288</v>
      </c>
      <c r="H135" s="186">
        <f>VLOOKUP(A135,orig_GT_results_full_summary!$A$3:$AK$25,8, FALSE)</f>
        <v>4</v>
      </c>
      <c r="I135" s="192">
        <v>0</v>
      </c>
      <c r="J135" s="192">
        <v>0</v>
      </c>
      <c r="K135" s="192">
        <f t="shared" si="0"/>
        <v>0</v>
      </c>
      <c r="L135" s="193">
        <f t="shared" si="1"/>
        <v>0</v>
      </c>
      <c r="M135" s="186" t="s">
        <v>282</v>
      </c>
      <c r="N135" s="186" t="s">
        <v>288</v>
      </c>
      <c r="O135" s="192">
        <f>VLOOKUP(A135,orig_GT_results_full_summary!$A$3:$AK$25,16, FALSE)</f>
        <v>0</v>
      </c>
      <c r="P135" s="192">
        <v>0</v>
      </c>
      <c r="Q135" s="192">
        <v>0</v>
      </c>
      <c r="R135" s="192">
        <f t="shared" si="2"/>
        <v>0</v>
      </c>
      <c r="S135" s="193">
        <f t="shared" si="3"/>
        <v>0</v>
      </c>
      <c r="T135" s="186" t="s">
        <v>282</v>
      </c>
      <c r="U135" s="186" t="s">
        <v>288</v>
      </c>
      <c r="V135" s="192">
        <f>VLOOKUP(A135,orig_GT_results_full_summary!$A$3:$AK$25,25, FALSE)</f>
        <v>0</v>
      </c>
      <c r="W135" s="192">
        <v>0</v>
      </c>
      <c r="X135" s="192">
        <v>0</v>
      </c>
      <c r="Y135" s="192">
        <f t="shared" si="4"/>
        <v>0</v>
      </c>
      <c r="Z135" s="193">
        <f t="shared" si="5"/>
        <v>0</v>
      </c>
      <c r="AA135" s="186" t="s">
        <v>282</v>
      </c>
      <c r="AB135" s="186" t="s">
        <v>288</v>
      </c>
      <c r="AC135" s="192">
        <f>VLOOKUP(A135,orig_GT_results_full_summary!$A$3:$AK$25,34, FALSE)</f>
        <v>0</v>
      </c>
      <c r="AD135" s="192">
        <v>0</v>
      </c>
      <c r="AE135" s="192">
        <v>0</v>
      </c>
      <c r="AF135" s="194">
        <f t="shared" si="6"/>
        <v>0</v>
      </c>
      <c r="AG135" s="53">
        <f t="shared" si="7"/>
        <v>0</v>
      </c>
    </row>
    <row r="136" spans="1:33" ht="16">
      <c r="A136" s="192">
        <v>56380303</v>
      </c>
      <c r="B136" s="192" t="str">
        <f>VLOOKUP(A136,orig_GT_results_full_summary!$A$3:$B$25,2, FALSE)</f>
        <v>D8</v>
      </c>
      <c r="C136" s="192">
        <v>114</v>
      </c>
      <c r="D136" s="186" t="s">
        <v>309</v>
      </c>
      <c r="E136" s="193">
        <v>2</v>
      </c>
      <c r="F136" s="186" t="s">
        <v>18</v>
      </c>
      <c r="G136" s="186" t="s">
        <v>288</v>
      </c>
      <c r="H136" s="186">
        <f>VLOOKUP(A136,orig_GT_results_full_summary!$A$3:$AK$25,8, FALSE)</f>
        <v>4</v>
      </c>
      <c r="I136" s="192">
        <v>0</v>
      </c>
      <c r="J136" s="192">
        <v>0</v>
      </c>
      <c r="K136" s="192">
        <f t="shared" si="0"/>
        <v>0</v>
      </c>
      <c r="L136" s="193">
        <f t="shared" si="1"/>
        <v>0</v>
      </c>
      <c r="M136" s="186" t="s">
        <v>282</v>
      </c>
      <c r="N136" s="186" t="s">
        <v>288</v>
      </c>
      <c r="O136" s="192">
        <f>VLOOKUP(A136,orig_GT_results_full_summary!$A$3:$AK$25,16, FALSE)</f>
        <v>0</v>
      </c>
      <c r="P136" s="192">
        <v>0</v>
      </c>
      <c r="Q136" s="192">
        <v>0</v>
      </c>
      <c r="R136" s="192">
        <f t="shared" si="2"/>
        <v>0</v>
      </c>
      <c r="S136" s="193">
        <f t="shared" si="3"/>
        <v>0</v>
      </c>
      <c r="T136" s="186" t="s">
        <v>282</v>
      </c>
      <c r="U136" s="186" t="s">
        <v>288</v>
      </c>
      <c r="V136" s="192">
        <f>VLOOKUP(A136,orig_GT_results_full_summary!$A$3:$AK$25,25, FALSE)</f>
        <v>0</v>
      </c>
      <c r="W136" s="192">
        <v>0</v>
      </c>
      <c r="X136" s="192">
        <v>0</v>
      </c>
      <c r="Y136" s="192">
        <f t="shared" si="4"/>
        <v>0</v>
      </c>
      <c r="Z136" s="193">
        <f t="shared" si="5"/>
        <v>0</v>
      </c>
      <c r="AA136" s="186" t="s">
        <v>282</v>
      </c>
      <c r="AB136" s="186" t="s">
        <v>288</v>
      </c>
      <c r="AC136" s="192">
        <f>VLOOKUP(A136,orig_GT_results_full_summary!$A$3:$AK$25,34, FALSE)</f>
        <v>0</v>
      </c>
      <c r="AD136" s="192">
        <v>0</v>
      </c>
      <c r="AE136" s="192">
        <v>0</v>
      </c>
      <c r="AF136" s="194">
        <f t="shared" si="6"/>
        <v>0</v>
      </c>
      <c r="AG136" s="53">
        <f t="shared" si="7"/>
        <v>0</v>
      </c>
    </row>
    <row r="137" spans="1:33" ht="16">
      <c r="A137" s="192">
        <v>56380303</v>
      </c>
      <c r="B137" s="192" t="str">
        <f>VLOOKUP(A137,orig_GT_results_full_summary!$A$3:$B$25,2, FALSE)</f>
        <v>D8</v>
      </c>
      <c r="C137" s="192">
        <v>115</v>
      </c>
      <c r="D137" s="186" t="s">
        <v>307</v>
      </c>
      <c r="E137" s="193">
        <v>2</v>
      </c>
      <c r="F137" s="186" t="s">
        <v>18</v>
      </c>
      <c r="G137" s="186" t="s">
        <v>288</v>
      </c>
      <c r="H137" s="186">
        <f>VLOOKUP(A137,orig_GT_results_full_summary!$A$3:$AK$25,8, FALSE)</f>
        <v>4</v>
      </c>
      <c r="I137" s="192">
        <v>0</v>
      </c>
      <c r="J137" s="192">
        <v>0</v>
      </c>
      <c r="K137" s="192">
        <f t="shared" si="0"/>
        <v>0</v>
      </c>
      <c r="L137" s="193">
        <f t="shared" si="1"/>
        <v>0</v>
      </c>
      <c r="M137" s="186" t="s">
        <v>282</v>
      </c>
      <c r="N137" s="186" t="s">
        <v>288</v>
      </c>
      <c r="O137" s="192">
        <f>VLOOKUP(A137,orig_GT_results_full_summary!$A$3:$AK$25,16, FALSE)</f>
        <v>0</v>
      </c>
      <c r="P137" s="192">
        <v>0</v>
      </c>
      <c r="Q137" s="192">
        <v>0</v>
      </c>
      <c r="R137" s="192">
        <f t="shared" si="2"/>
        <v>0</v>
      </c>
      <c r="S137" s="193">
        <f t="shared" si="3"/>
        <v>0</v>
      </c>
      <c r="T137" s="186" t="s">
        <v>282</v>
      </c>
      <c r="U137" s="186" t="s">
        <v>288</v>
      </c>
      <c r="V137" s="192">
        <f>VLOOKUP(A137,orig_GT_results_full_summary!$A$3:$AK$25,25, FALSE)</f>
        <v>0</v>
      </c>
      <c r="W137" s="192">
        <v>0</v>
      </c>
      <c r="X137" s="192">
        <v>0</v>
      </c>
      <c r="Y137" s="192">
        <f t="shared" si="4"/>
        <v>0</v>
      </c>
      <c r="Z137" s="193">
        <f t="shared" si="5"/>
        <v>0</v>
      </c>
      <c r="AA137" s="186" t="s">
        <v>282</v>
      </c>
      <c r="AB137" s="186" t="s">
        <v>288</v>
      </c>
      <c r="AC137" s="192">
        <f>VLOOKUP(A137,orig_GT_results_full_summary!$A$3:$AK$25,34, FALSE)</f>
        <v>0</v>
      </c>
      <c r="AD137" s="192">
        <v>0</v>
      </c>
      <c r="AE137" s="192">
        <v>0</v>
      </c>
      <c r="AF137" s="194">
        <f t="shared" si="6"/>
        <v>0</v>
      </c>
      <c r="AG137" s="53">
        <f t="shared" si="7"/>
        <v>0</v>
      </c>
    </row>
    <row r="138" spans="1:33" ht="16">
      <c r="A138" s="192">
        <v>56380303</v>
      </c>
      <c r="B138" s="192" t="str">
        <f>VLOOKUP(A138,orig_GT_results_full_summary!$A$3:$B$25,2, FALSE)</f>
        <v>D8</v>
      </c>
      <c r="C138" s="192">
        <v>116</v>
      </c>
      <c r="D138" s="186" t="s">
        <v>307</v>
      </c>
      <c r="E138" s="193">
        <v>2</v>
      </c>
      <c r="F138" s="186" t="s">
        <v>18</v>
      </c>
      <c r="G138" s="186" t="s">
        <v>288</v>
      </c>
      <c r="H138" s="186">
        <f>VLOOKUP(A138,orig_GT_results_full_summary!$A$3:$AK$25,8, FALSE)</f>
        <v>4</v>
      </c>
      <c r="I138" s="192">
        <v>0</v>
      </c>
      <c r="J138" s="192">
        <v>0</v>
      </c>
      <c r="K138" s="192">
        <f t="shared" si="0"/>
        <v>0</v>
      </c>
      <c r="L138" s="193">
        <f t="shared" si="1"/>
        <v>0</v>
      </c>
      <c r="M138" s="186" t="s">
        <v>282</v>
      </c>
      <c r="N138" s="186" t="s">
        <v>288</v>
      </c>
      <c r="O138" s="192">
        <f>VLOOKUP(A138,orig_GT_results_full_summary!$A$3:$AK$25,16, FALSE)</f>
        <v>0</v>
      </c>
      <c r="P138" s="192">
        <v>0</v>
      </c>
      <c r="Q138" s="192">
        <v>0</v>
      </c>
      <c r="R138" s="192">
        <f t="shared" si="2"/>
        <v>0</v>
      </c>
      <c r="S138" s="193">
        <f t="shared" si="3"/>
        <v>0</v>
      </c>
      <c r="T138" s="186" t="s">
        <v>282</v>
      </c>
      <c r="U138" s="186" t="s">
        <v>288</v>
      </c>
      <c r="V138" s="192">
        <f>VLOOKUP(A138,orig_GT_results_full_summary!$A$3:$AK$25,25, FALSE)</f>
        <v>0</v>
      </c>
      <c r="W138" s="192">
        <v>0</v>
      </c>
      <c r="X138" s="192">
        <v>0</v>
      </c>
      <c r="Y138" s="192">
        <f t="shared" si="4"/>
        <v>0</v>
      </c>
      <c r="Z138" s="193">
        <f t="shared" si="5"/>
        <v>0</v>
      </c>
      <c r="AA138" s="186" t="s">
        <v>282</v>
      </c>
      <c r="AB138" s="186" t="s">
        <v>288</v>
      </c>
      <c r="AC138" s="192">
        <f>VLOOKUP(A138,orig_GT_results_full_summary!$A$3:$AK$25,34, FALSE)</f>
        <v>0</v>
      </c>
      <c r="AD138" s="192">
        <v>0</v>
      </c>
      <c r="AE138" s="192">
        <v>0</v>
      </c>
      <c r="AF138" s="194">
        <f t="shared" si="6"/>
        <v>0</v>
      </c>
      <c r="AG138" s="53">
        <f t="shared" si="7"/>
        <v>0</v>
      </c>
    </row>
    <row r="139" spans="1:33" ht="16">
      <c r="A139" s="192">
        <v>56380303</v>
      </c>
      <c r="B139" s="192" t="str">
        <f>VLOOKUP(A139,orig_GT_results_full_summary!$A$3:$B$25,2, FALSE)</f>
        <v>D8</v>
      </c>
      <c r="C139" s="192">
        <v>118</v>
      </c>
      <c r="D139" s="186" t="s">
        <v>351</v>
      </c>
      <c r="E139" s="193">
        <v>2</v>
      </c>
      <c r="F139" s="186" t="s">
        <v>18</v>
      </c>
      <c r="G139" s="186" t="s">
        <v>288</v>
      </c>
      <c r="H139" s="186">
        <f>VLOOKUP(A139,orig_GT_results_full_summary!$A$3:$AK$25,8, FALSE)</f>
        <v>4</v>
      </c>
      <c r="I139" s="192">
        <v>0</v>
      </c>
      <c r="J139" s="192">
        <v>0</v>
      </c>
      <c r="K139" s="192">
        <f t="shared" si="0"/>
        <v>0</v>
      </c>
      <c r="L139" s="193">
        <f t="shared" si="1"/>
        <v>0</v>
      </c>
      <c r="M139" s="186" t="s">
        <v>282</v>
      </c>
      <c r="N139" s="186" t="s">
        <v>288</v>
      </c>
      <c r="O139" s="192">
        <f>VLOOKUP(A139,orig_GT_results_full_summary!$A$3:$AK$25,16, FALSE)</f>
        <v>0</v>
      </c>
      <c r="P139" s="192">
        <v>0</v>
      </c>
      <c r="Q139" s="192">
        <v>0</v>
      </c>
      <c r="R139" s="192">
        <f t="shared" si="2"/>
        <v>0</v>
      </c>
      <c r="S139" s="193">
        <f t="shared" si="3"/>
        <v>0</v>
      </c>
      <c r="T139" s="186" t="s">
        <v>282</v>
      </c>
      <c r="U139" s="186" t="s">
        <v>288</v>
      </c>
      <c r="V139" s="192">
        <f>VLOOKUP(A139,orig_GT_results_full_summary!$A$3:$AK$25,25, FALSE)</f>
        <v>0</v>
      </c>
      <c r="W139" s="192">
        <v>0</v>
      </c>
      <c r="X139" s="192">
        <v>0</v>
      </c>
      <c r="Y139" s="192">
        <f t="shared" si="4"/>
        <v>0</v>
      </c>
      <c r="Z139" s="193">
        <f t="shared" si="5"/>
        <v>0</v>
      </c>
      <c r="AA139" s="186" t="s">
        <v>282</v>
      </c>
      <c r="AB139" s="186" t="s">
        <v>288</v>
      </c>
      <c r="AC139" s="192">
        <f>VLOOKUP(A139,orig_GT_results_full_summary!$A$3:$AK$25,34, FALSE)</f>
        <v>0</v>
      </c>
      <c r="AD139" s="192">
        <v>0</v>
      </c>
      <c r="AE139" s="192">
        <v>0</v>
      </c>
      <c r="AF139" s="194">
        <f t="shared" si="6"/>
        <v>0</v>
      </c>
      <c r="AG139" s="53">
        <f t="shared" si="7"/>
        <v>0</v>
      </c>
    </row>
    <row r="140" spans="1:33" ht="16">
      <c r="A140" s="192">
        <v>51181393</v>
      </c>
      <c r="B140" s="192" t="str">
        <f>VLOOKUP(A140,orig_GT_results_full_summary!$A$3:$B$25,2, FALSE)</f>
        <v>D7</v>
      </c>
      <c r="C140" s="192">
        <v>68</v>
      </c>
      <c r="D140" s="186" t="s">
        <v>280</v>
      </c>
      <c r="E140" s="193">
        <v>1</v>
      </c>
      <c r="F140" s="186" t="s">
        <v>15</v>
      </c>
      <c r="G140" s="186" t="s">
        <v>281</v>
      </c>
      <c r="H140" s="186">
        <f>VLOOKUP(A140,orig_GT_results_full_summary!$A$3:$AK$25,8, FALSE)</f>
        <v>1</v>
      </c>
      <c r="I140" s="192">
        <v>0</v>
      </c>
      <c r="J140" s="192">
        <v>0</v>
      </c>
      <c r="K140" s="192">
        <f t="shared" si="0"/>
        <v>0</v>
      </c>
      <c r="L140" s="193">
        <f t="shared" si="1"/>
        <v>0</v>
      </c>
      <c r="M140" s="186" t="s">
        <v>282</v>
      </c>
      <c r="N140" s="186" t="s">
        <v>281</v>
      </c>
      <c r="O140" s="192">
        <f>VLOOKUP(A140,orig_GT_results_full_summary!$A$3:$AK$25,16, FALSE)</f>
        <v>0</v>
      </c>
      <c r="P140" s="192">
        <v>0</v>
      </c>
      <c r="Q140" s="192">
        <v>0</v>
      </c>
      <c r="R140" s="192">
        <f t="shared" si="2"/>
        <v>0</v>
      </c>
      <c r="S140" s="193">
        <f t="shared" si="3"/>
        <v>0</v>
      </c>
      <c r="T140" s="186" t="s">
        <v>282</v>
      </c>
      <c r="U140" s="186" t="s">
        <v>281</v>
      </c>
      <c r="V140" s="192">
        <f>VLOOKUP(A140,orig_GT_results_full_summary!$A$3:$AK$25,25, FALSE)</f>
        <v>0</v>
      </c>
      <c r="W140" s="192">
        <v>0</v>
      </c>
      <c r="X140" s="192">
        <v>0</v>
      </c>
      <c r="Y140" s="192">
        <f t="shared" si="4"/>
        <v>0</v>
      </c>
      <c r="Z140" s="193">
        <f t="shared" si="5"/>
        <v>0</v>
      </c>
      <c r="AA140" s="186" t="s">
        <v>282</v>
      </c>
      <c r="AB140" s="186" t="s">
        <v>281</v>
      </c>
      <c r="AC140" s="192">
        <f>VLOOKUP(A140,orig_GT_results_full_summary!$A$3:$AK$25,34, FALSE)</f>
        <v>0</v>
      </c>
      <c r="AD140" s="192">
        <v>0</v>
      </c>
      <c r="AE140" s="192">
        <v>0</v>
      </c>
      <c r="AF140" s="194">
        <f t="shared" si="6"/>
        <v>0</v>
      </c>
      <c r="AG140" s="53">
        <f t="shared" si="7"/>
        <v>0</v>
      </c>
    </row>
    <row r="141" spans="1:33" ht="16">
      <c r="A141" s="192">
        <v>51181393</v>
      </c>
      <c r="B141" s="192" t="str">
        <f>VLOOKUP(A141,orig_GT_results_full_summary!$A$3:$B$25,2, FALSE)</f>
        <v>D7</v>
      </c>
      <c r="C141" s="192">
        <v>67</v>
      </c>
      <c r="D141" s="186" t="s">
        <v>50</v>
      </c>
      <c r="E141" s="193">
        <v>1</v>
      </c>
      <c r="F141" s="186" t="s">
        <v>15</v>
      </c>
      <c r="G141" s="186" t="s">
        <v>281</v>
      </c>
      <c r="H141" s="186">
        <f>VLOOKUP(A141,orig_GT_results_full_summary!$A$3:$AK$25,8, FALSE)</f>
        <v>1</v>
      </c>
      <c r="I141" s="192">
        <v>0</v>
      </c>
      <c r="J141" s="192">
        <v>0</v>
      </c>
      <c r="K141" s="192">
        <f t="shared" si="0"/>
        <v>0</v>
      </c>
      <c r="L141" s="193">
        <f t="shared" si="1"/>
        <v>0</v>
      </c>
      <c r="M141" s="186" t="s">
        <v>282</v>
      </c>
      <c r="N141" s="186" t="s">
        <v>281</v>
      </c>
      <c r="O141" s="192">
        <f>VLOOKUP(A141,orig_GT_results_full_summary!$A$3:$AK$25,16, FALSE)</f>
        <v>0</v>
      </c>
      <c r="P141" s="192">
        <v>0</v>
      </c>
      <c r="Q141" s="192">
        <v>0</v>
      </c>
      <c r="R141" s="192">
        <f t="shared" si="2"/>
        <v>0</v>
      </c>
      <c r="S141" s="193">
        <f t="shared" si="3"/>
        <v>0</v>
      </c>
      <c r="T141" s="186" t="s">
        <v>282</v>
      </c>
      <c r="U141" s="186" t="s">
        <v>281</v>
      </c>
      <c r="V141" s="192">
        <f>VLOOKUP(A141,orig_GT_results_full_summary!$A$3:$AK$25,25, FALSE)</f>
        <v>0</v>
      </c>
      <c r="W141" s="192">
        <v>0</v>
      </c>
      <c r="X141" s="192">
        <v>0</v>
      </c>
      <c r="Y141" s="192">
        <f t="shared" si="4"/>
        <v>0</v>
      </c>
      <c r="Z141" s="193">
        <f t="shared" si="5"/>
        <v>0</v>
      </c>
      <c r="AA141" s="186" t="s">
        <v>282</v>
      </c>
      <c r="AB141" s="186" t="s">
        <v>281</v>
      </c>
      <c r="AC141" s="192">
        <f>VLOOKUP(A141,orig_GT_results_full_summary!$A$3:$AK$25,34, FALSE)</f>
        <v>0</v>
      </c>
      <c r="AD141" s="192">
        <v>0</v>
      </c>
      <c r="AE141" s="192">
        <v>0</v>
      </c>
      <c r="AF141" s="194">
        <f t="shared" si="6"/>
        <v>0</v>
      </c>
      <c r="AG141" s="53">
        <f t="shared" si="7"/>
        <v>0</v>
      </c>
    </row>
    <row r="142" spans="1:33" ht="16">
      <c r="A142" s="192">
        <v>51181393</v>
      </c>
      <c r="B142" s="192" t="str">
        <f>VLOOKUP(A142,orig_GT_results_full_summary!$A$3:$B$25,2, FALSE)</f>
        <v>D7</v>
      </c>
      <c r="C142" s="192">
        <v>192</v>
      </c>
      <c r="D142" s="186" t="s">
        <v>352</v>
      </c>
      <c r="E142" s="193">
        <v>2</v>
      </c>
      <c r="F142" s="186" t="s">
        <v>15</v>
      </c>
      <c r="G142" s="186" t="s">
        <v>288</v>
      </c>
      <c r="H142" s="186">
        <f>VLOOKUP(A142,orig_GT_results_full_summary!$A$3:$AK$25,8, FALSE)</f>
        <v>1</v>
      </c>
      <c r="I142" s="192">
        <v>0</v>
      </c>
      <c r="J142" s="192">
        <v>0</v>
      </c>
      <c r="K142" s="192">
        <f t="shared" si="0"/>
        <v>0</v>
      </c>
      <c r="L142" s="193">
        <f t="shared" si="1"/>
        <v>0</v>
      </c>
      <c r="M142" s="186" t="s">
        <v>282</v>
      </c>
      <c r="N142" s="186" t="s">
        <v>288</v>
      </c>
      <c r="O142" s="192">
        <f>VLOOKUP(A142,orig_GT_results_full_summary!$A$3:$AK$25,16, FALSE)</f>
        <v>0</v>
      </c>
      <c r="P142" s="192">
        <v>0</v>
      </c>
      <c r="Q142" s="192">
        <v>0</v>
      </c>
      <c r="R142" s="192">
        <f t="shared" si="2"/>
        <v>0</v>
      </c>
      <c r="S142" s="193">
        <f t="shared" si="3"/>
        <v>0</v>
      </c>
      <c r="T142" s="186" t="s">
        <v>282</v>
      </c>
      <c r="U142" s="186" t="s">
        <v>288</v>
      </c>
      <c r="V142" s="192">
        <f>VLOOKUP(A142,orig_GT_results_full_summary!$A$3:$AK$25,25, FALSE)</f>
        <v>0</v>
      </c>
      <c r="W142" s="192">
        <v>0</v>
      </c>
      <c r="X142" s="192">
        <v>0</v>
      </c>
      <c r="Y142" s="192">
        <f t="shared" si="4"/>
        <v>0</v>
      </c>
      <c r="Z142" s="193">
        <f t="shared" si="5"/>
        <v>0</v>
      </c>
      <c r="AA142" s="186" t="s">
        <v>282</v>
      </c>
      <c r="AB142" s="186" t="s">
        <v>288</v>
      </c>
      <c r="AC142" s="192">
        <f>VLOOKUP(A142,orig_GT_results_full_summary!$A$3:$AK$25,34, FALSE)</f>
        <v>0</v>
      </c>
      <c r="AD142" s="192">
        <v>0</v>
      </c>
      <c r="AE142" s="192">
        <v>0</v>
      </c>
      <c r="AF142" s="194">
        <f t="shared" si="6"/>
        <v>0</v>
      </c>
      <c r="AG142" s="53">
        <f t="shared" si="7"/>
        <v>0</v>
      </c>
    </row>
    <row r="143" spans="1:33" ht="16">
      <c r="A143" s="192">
        <v>51181393</v>
      </c>
      <c r="B143" s="192" t="str">
        <f>VLOOKUP(A143,orig_GT_results_full_summary!$A$3:$B$25,2, FALSE)</f>
        <v>D7</v>
      </c>
      <c r="C143" s="192">
        <v>193</v>
      </c>
      <c r="D143" s="186" t="s">
        <v>352</v>
      </c>
      <c r="E143" s="193">
        <v>2</v>
      </c>
      <c r="F143" s="186" t="s">
        <v>15</v>
      </c>
      <c r="G143" s="186" t="s">
        <v>288</v>
      </c>
      <c r="H143" s="186">
        <f>VLOOKUP(A143,orig_GT_results_full_summary!$A$3:$AK$25,8, FALSE)</f>
        <v>1</v>
      </c>
      <c r="I143" s="192">
        <v>0</v>
      </c>
      <c r="J143" s="192">
        <v>0</v>
      </c>
      <c r="K143" s="192">
        <f t="shared" si="0"/>
        <v>0</v>
      </c>
      <c r="L143" s="193">
        <f t="shared" si="1"/>
        <v>0</v>
      </c>
      <c r="M143" s="186" t="s">
        <v>282</v>
      </c>
      <c r="N143" s="186" t="s">
        <v>288</v>
      </c>
      <c r="O143" s="192">
        <f>VLOOKUP(A143,orig_GT_results_full_summary!$A$3:$AK$25,16, FALSE)</f>
        <v>0</v>
      </c>
      <c r="P143" s="192">
        <v>0</v>
      </c>
      <c r="Q143" s="192">
        <v>0</v>
      </c>
      <c r="R143" s="192">
        <f t="shared" si="2"/>
        <v>0</v>
      </c>
      <c r="S143" s="193">
        <f t="shared" si="3"/>
        <v>0</v>
      </c>
      <c r="T143" s="186" t="s">
        <v>282</v>
      </c>
      <c r="U143" s="186" t="s">
        <v>288</v>
      </c>
      <c r="V143" s="192">
        <f>VLOOKUP(A143,orig_GT_results_full_summary!$A$3:$AK$25,25, FALSE)</f>
        <v>0</v>
      </c>
      <c r="W143" s="192">
        <v>0</v>
      </c>
      <c r="X143" s="192">
        <v>0</v>
      </c>
      <c r="Y143" s="192">
        <f t="shared" si="4"/>
        <v>0</v>
      </c>
      <c r="Z143" s="193">
        <f t="shared" si="5"/>
        <v>0</v>
      </c>
      <c r="AA143" s="186" t="s">
        <v>282</v>
      </c>
      <c r="AB143" s="186" t="s">
        <v>288</v>
      </c>
      <c r="AC143" s="192">
        <f>VLOOKUP(A143,orig_GT_results_full_summary!$A$3:$AK$25,34, FALSE)</f>
        <v>0</v>
      </c>
      <c r="AD143" s="192">
        <v>0</v>
      </c>
      <c r="AE143" s="192">
        <v>0</v>
      </c>
      <c r="AF143" s="194">
        <f t="shared" si="6"/>
        <v>0</v>
      </c>
      <c r="AG143" s="53">
        <f t="shared" si="7"/>
        <v>0</v>
      </c>
    </row>
    <row r="144" spans="1:33" ht="16">
      <c r="A144" s="192">
        <v>51181393</v>
      </c>
      <c r="B144" s="192" t="str">
        <f>VLOOKUP(A144,orig_GT_results_full_summary!$A$3:$B$25,2, FALSE)</f>
        <v>D7</v>
      </c>
      <c r="C144" s="192">
        <v>196</v>
      </c>
      <c r="D144" s="186" t="s">
        <v>353</v>
      </c>
      <c r="E144" s="193">
        <v>2</v>
      </c>
      <c r="F144" s="186" t="s">
        <v>15</v>
      </c>
      <c r="G144" s="186" t="s">
        <v>288</v>
      </c>
      <c r="H144" s="186">
        <f>VLOOKUP(A144,orig_GT_results_full_summary!$A$3:$AK$25,8, FALSE)</f>
        <v>1</v>
      </c>
      <c r="I144" s="192">
        <v>0</v>
      </c>
      <c r="J144" s="192">
        <v>0</v>
      </c>
      <c r="K144" s="192">
        <f t="shared" si="0"/>
        <v>0</v>
      </c>
      <c r="L144" s="193">
        <f t="shared" si="1"/>
        <v>0</v>
      </c>
      <c r="M144" s="186" t="s">
        <v>282</v>
      </c>
      <c r="N144" s="186" t="s">
        <v>288</v>
      </c>
      <c r="O144" s="192">
        <f>VLOOKUP(A144,orig_GT_results_full_summary!$A$3:$AK$25,16, FALSE)</f>
        <v>0</v>
      </c>
      <c r="P144" s="192">
        <v>0</v>
      </c>
      <c r="Q144" s="192">
        <v>0</v>
      </c>
      <c r="R144" s="192">
        <f t="shared" si="2"/>
        <v>0</v>
      </c>
      <c r="S144" s="193">
        <f t="shared" si="3"/>
        <v>0</v>
      </c>
      <c r="T144" s="186" t="s">
        <v>282</v>
      </c>
      <c r="U144" s="186" t="s">
        <v>288</v>
      </c>
      <c r="V144" s="192">
        <f>VLOOKUP(A144,orig_GT_results_full_summary!$A$3:$AK$25,25, FALSE)</f>
        <v>0</v>
      </c>
      <c r="W144" s="192">
        <v>0</v>
      </c>
      <c r="X144" s="192">
        <v>0</v>
      </c>
      <c r="Y144" s="192">
        <f t="shared" si="4"/>
        <v>0</v>
      </c>
      <c r="Z144" s="193">
        <f t="shared" si="5"/>
        <v>0</v>
      </c>
      <c r="AA144" s="186" t="s">
        <v>282</v>
      </c>
      <c r="AB144" s="186" t="s">
        <v>288</v>
      </c>
      <c r="AC144" s="192">
        <f>VLOOKUP(A144,orig_GT_results_full_summary!$A$3:$AK$25,34, FALSE)</f>
        <v>0</v>
      </c>
      <c r="AD144" s="192">
        <v>0</v>
      </c>
      <c r="AE144" s="192">
        <v>0</v>
      </c>
      <c r="AF144" s="194">
        <f t="shared" si="6"/>
        <v>0</v>
      </c>
      <c r="AG144" s="53">
        <f t="shared" si="7"/>
        <v>0</v>
      </c>
    </row>
    <row r="145" spans="1:33" ht="16">
      <c r="A145" s="192">
        <v>51181393</v>
      </c>
      <c r="B145" s="192" t="str">
        <f>VLOOKUP(A145,orig_GT_results_full_summary!$A$3:$B$25,2, FALSE)</f>
        <v>D7</v>
      </c>
      <c r="C145" s="192">
        <v>202</v>
      </c>
      <c r="D145" s="186" t="s">
        <v>354</v>
      </c>
      <c r="E145" s="193">
        <v>2</v>
      </c>
      <c r="F145" s="186" t="s">
        <v>15</v>
      </c>
      <c r="G145" s="186" t="s">
        <v>288</v>
      </c>
      <c r="H145" s="186">
        <f>VLOOKUP(A145,orig_GT_results_full_summary!$A$3:$AK$25,8, FALSE)</f>
        <v>1</v>
      </c>
      <c r="I145" s="192">
        <v>0</v>
      </c>
      <c r="J145" s="192">
        <v>0</v>
      </c>
      <c r="K145" s="192">
        <f t="shared" si="0"/>
        <v>0</v>
      </c>
      <c r="L145" s="193">
        <f t="shared" si="1"/>
        <v>0</v>
      </c>
      <c r="M145" s="186" t="s">
        <v>282</v>
      </c>
      <c r="N145" s="186" t="s">
        <v>288</v>
      </c>
      <c r="O145" s="192">
        <f>VLOOKUP(A145,orig_GT_results_full_summary!$A$3:$AK$25,16, FALSE)</f>
        <v>0</v>
      </c>
      <c r="P145" s="192">
        <v>0</v>
      </c>
      <c r="Q145" s="192">
        <v>0</v>
      </c>
      <c r="R145" s="192">
        <f t="shared" si="2"/>
        <v>0</v>
      </c>
      <c r="S145" s="193">
        <f t="shared" si="3"/>
        <v>0</v>
      </c>
      <c r="T145" s="186" t="s">
        <v>282</v>
      </c>
      <c r="U145" s="186" t="s">
        <v>288</v>
      </c>
      <c r="V145" s="192">
        <f>VLOOKUP(A145,orig_GT_results_full_summary!$A$3:$AK$25,25, FALSE)</f>
        <v>0</v>
      </c>
      <c r="W145" s="192">
        <v>0</v>
      </c>
      <c r="X145" s="192">
        <v>0</v>
      </c>
      <c r="Y145" s="192">
        <f t="shared" si="4"/>
        <v>0</v>
      </c>
      <c r="Z145" s="193">
        <f t="shared" si="5"/>
        <v>0</v>
      </c>
      <c r="AA145" s="186" t="s">
        <v>282</v>
      </c>
      <c r="AB145" s="186" t="s">
        <v>288</v>
      </c>
      <c r="AC145" s="192">
        <f>VLOOKUP(A145,orig_GT_results_full_summary!$A$3:$AK$25,34, FALSE)</f>
        <v>0</v>
      </c>
      <c r="AD145" s="192">
        <v>0</v>
      </c>
      <c r="AE145" s="192">
        <v>0</v>
      </c>
      <c r="AF145" s="194">
        <f t="shared" si="6"/>
        <v>0</v>
      </c>
      <c r="AG145" s="53">
        <f t="shared" si="7"/>
        <v>0</v>
      </c>
    </row>
    <row r="146" spans="1:33" ht="16">
      <c r="A146" s="192">
        <v>51181393</v>
      </c>
      <c r="B146" s="192" t="str">
        <f>VLOOKUP(A146,orig_GT_results_full_summary!$A$3:$B$25,2, FALSE)</f>
        <v>D7</v>
      </c>
      <c r="C146" s="192">
        <v>203</v>
      </c>
      <c r="D146" s="186" t="s">
        <v>355</v>
      </c>
      <c r="E146" s="193">
        <v>2</v>
      </c>
      <c r="F146" s="186" t="s">
        <v>15</v>
      </c>
      <c r="G146" s="186" t="s">
        <v>287</v>
      </c>
      <c r="H146" s="186">
        <f>VLOOKUP(A146,orig_GT_results_full_summary!$A$3:$AK$25,8, FALSE)</f>
        <v>1</v>
      </c>
      <c r="I146" s="192">
        <v>1</v>
      </c>
      <c r="J146" s="192">
        <v>0.5</v>
      </c>
      <c r="K146" s="192">
        <f t="shared" si="0"/>
        <v>1</v>
      </c>
      <c r="L146" s="193">
        <f t="shared" si="1"/>
        <v>0.52631578947368418</v>
      </c>
      <c r="M146" s="186" t="s">
        <v>282</v>
      </c>
      <c r="N146" s="186" t="s">
        <v>288</v>
      </c>
      <c r="O146" s="192">
        <f>VLOOKUP(A146,orig_GT_results_full_summary!$A$3:$AK$25,16, FALSE)</f>
        <v>0</v>
      </c>
      <c r="P146" s="192">
        <v>0</v>
      </c>
      <c r="Q146" s="192">
        <v>0</v>
      </c>
      <c r="R146" s="192">
        <f t="shared" si="2"/>
        <v>0</v>
      </c>
      <c r="S146" s="193">
        <f t="shared" si="3"/>
        <v>0</v>
      </c>
      <c r="T146" s="186" t="s">
        <v>282</v>
      </c>
      <c r="U146" s="186" t="s">
        <v>288</v>
      </c>
      <c r="V146" s="192">
        <f>VLOOKUP(A146,orig_GT_results_full_summary!$A$3:$AK$25,25, FALSE)</f>
        <v>0</v>
      </c>
      <c r="W146" s="192">
        <v>0</v>
      </c>
      <c r="X146" s="192">
        <v>0</v>
      </c>
      <c r="Y146" s="192">
        <f t="shared" si="4"/>
        <v>0</v>
      </c>
      <c r="Z146" s="193">
        <f t="shared" si="5"/>
        <v>0</v>
      </c>
      <c r="AA146" s="186" t="s">
        <v>282</v>
      </c>
      <c r="AB146" s="186" t="s">
        <v>288</v>
      </c>
      <c r="AC146" s="192">
        <f>VLOOKUP(A146,orig_GT_results_full_summary!$A$3:$AK$25,34, FALSE)</f>
        <v>0</v>
      </c>
      <c r="AD146" s="192">
        <v>0</v>
      </c>
      <c r="AE146" s="192">
        <v>0</v>
      </c>
      <c r="AF146" s="194">
        <f t="shared" si="6"/>
        <v>0</v>
      </c>
      <c r="AG146" s="53">
        <f t="shared" si="7"/>
        <v>0</v>
      </c>
    </row>
    <row r="147" spans="1:33" ht="16">
      <c r="A147" s="192">
        <v>51181393</v>
      </c>
      <c r="B147" s="192" t="str">
        <f>VLOOKUP(A147,orig_GT_results_full_summary!$A$3:$B$25,2, FALSE)</f>
        <v>D7</v>
      </c>
      <c r="C147" s="192">
        <v>204</v>
      </c>
      <c r="D147" s="186" t="s">
        <v>355</v>
      </c>
      <c r="E147" s="193">
        <v>2</v>
      </c>
      <c r="F147" s="186" t="s">
        <v>15</v>
      </c>
      <c r="G147" s="186" t="s">
        <v>287</v>
      </c>
      <c r="H147" s="186">
        <f>VLOOKUP(A147,orig_GT_results_full_summary!$A$3:$AK$25,8, FALSE)</f>
        <v>1</v>
      </c>
      <c r="I147" s="192">
        <v>1</v>
      </c>
      <c r="J147" s="192">
        <v>0.5</v>
      </c>
      <c r="K147" s="192">
        <f t="shared" si="0"/>
        <v>1</v>
      </c>
      <c r="L147" s="193">
        <f t="shared" si="1"/>
        <v>0.52631578947368418</v>
      </c>
      <c r="M147" s="186" t="s">
        <v>282</v>
      </c>
      <c r="N147" s="186" t="s">
        <v>288</v>
      </c>
      <c r="O147" s="192">
        <f>VLOOKUP(A147,orig_GT_results_full_summary!$A$3:$AK$25,16, FALSE)</f>
        <v>0</v>
      </c>
      <c r="P147" s="192">
        <v>0</v>
      </c>
      <c r="Q147" s="192">
        <v>0</v>
      </c>
      <c r="R147" s="192">
        <f t="shared" si="2"/>
        <v>0</v>
      </c>
      <c r="S147" s="193">
        <f t="shared" si="3"/>
        <v>0</v>
      </c>
      <c r="T147" s="186" t="s">
        <v>282</v>
      </c>
      <c r="U147" s="186" t="s">
        <v>288</v>
      </c>
      <c r="V147" s="192">
        <f>VLOOKUP(A147,orig_GT_results_full_summary!$A$3:$AK$25,25, FALSE)</f>
        <v>0</v>
      </c>
      <c r="W147" s="192">
        <v>0</v>
      </c>
      <c r="X147" s="192">
        <v>0</v>
      </c>
      <c r="Y147" s="192">
        <f t="shared" si="4"/>
        <v>0</v>
      </c>
      <c r="Z147" s="193">
        <f t="shared" si="5"/>
        <v>0</v>
      </c>
      <c r="AA147" s="186" t="s">
        <v>282</v>
      </c>
      <c r="AB147" s="186" t="s">
        <v>288</v>
      </c>
      <c r="AC147" s="192">
        <f>VLOOKUP(A147,orig_GT_results_full_summary!$A$3:$AK$25,34, FALSE)</f>
        <v>0</v>
      </c>
      <c r="AD147" s="192">
        <v>0</v>
      </c>
      <c r="AE147" s="192">
        <v>0</v>
      </c>
      <c r="AF147" s="194">
        <f t="shared" si="6"/>
        <v>0</v>
      </c>
      <c r="AG147" s="53">
        <f t="shared" si="7"/>
        <v>0</v>
      </c>
    </row>
    <row r="148" spans="1:33" ht="16">
      <c r="A148" s="192">
        <v>51181393</v>
      </c>
      <c r="B148" s="192" t="str">
        <f>VLOOKUP(A148,orig_GT_results_full_summary!$A$3:$B$25,2, FALSE)</f>
        <v>D7</v>
      </c>
      <c r="C148" s="192">
        <v>223</v>
      </c>
      <c r="D148" s="186" t="s">
        <v>293</v>
      </c>
      <c r="E148" s="193">
        <v>2</v>
      </c>
      <c r="F148" s="186" t="s">
        <v>15</v>
      </c>
      <c r="G148" s="186" t="s">
        <v>288</v>
      </c>
      <c r="H148" s="186">
        <f>VLOOKUP(A148,orig_GT_results_full_summary!$A$3:$AK$25,8, FALSE)</f>
        <v>1</v>
      </c>
      <c r="I148" s="192">
        <v>0</v>
      </c>
      <c r="J148" s="192">
        <v>0</v>
      </c>
      <c r="K148" s="192">
        <f t="shared" si="0"/>
        <v>0</v>
      </c>
      <c r="L148" s="193">
        <f t="shared" si="1"/>
        <v>0</v>
      </c>
      <c r="M148" s="186" t="s">
        <v>282</v>
      </c>
      <c r="N148" s="186" t="s">
        <v>288</v>
      </c>
      <c r="O148" s="192">
        <f>VLOOKUP(A148,orig_GT_results_full_summary!$A$3:$AK$25,16, FALSE)</f>
        <v>0</v>
      </c>
      <c r="P148" s="192">
        <v>0</v>
      </c>
      <c r="Q148" s="192">
        <v>0</v>
      </c>
      <c r="R148" s="192">
        <f t="shared" si="2"/>
        <v>0</v>
      </c>
      <c r="S148" s="193">
        <f t="shared" si="3"/>
        <v>0</v>
      </c>
      <c r="T148" s="186" t="s">
        <v>282</v>
      </c>
      <c r="U148" s="186" t="s">
        <v>288</v>
      </c>
      <c r="V148" s="192">
        <f>VLOOKUP(A148,orig_GT_results_full_summary!$A$3:$AK$25,25, FALSE)</f>
        <v>0</v>
      </c>
      <c r="W148" s="192">
        <v>0</v>
      </c>
      <c r="X148" s="192">
        <v>0</v>
      </c>
      <c r="Y148" s="192">
        <f t="shared" si="4"/>
        <v>0</v>
      </c>
      <c r="Z148" s="193">
        <f t="shared" si="5"/>
        <v>0</v>
      </c>
      <c r="AA148" s="186" t="s">
        <v>282</v>
      </c>
      <c r="AB148" s="186" t="s">
        <v>288</v>
      </c>
      <c r="AC148" s="192">
        <f>VLOOKUP(A148,orig_GT_results_full_summary!$A$3:$AK$25,34, FALSE)</f>
        <v>0</v>
      </c>
      <c r="AD148" s="192">
        <v>0</v>
      </c>
      <c r="AE148" s="192">
        <v>0</v>
      </c>
      <c r="AF148" s="194">
        <f t="shared" si="6"/>
        <v>0</v>
      </c>
      <c r="AG148" s="53">
        <f t="shared" si="7"/>
        <v>0</v>
      </c>
    </row>
    <row r="149" spans="1:33" ht="16">
      <c r="A149" s="192">
        <v>51181393</v>
      </c>
      <c r="B149" s="192" t="str">
        <f>VLOOKUP(A149,orig_GT_results_full_summary!$A$3:$B$25,2, FALSE)</f>
        <v>D7</v>
      </c>
      <c r="C149" s="192">
        <v>194</v>
      </c>
      <c r="D149" s="186" t="s">
        <v>352</v>
      </c>
      <c r="E149" s="193">
        <v>2</v>
      </c>
      <c r="F149" s="186" t="s">
        <v>15</v>
      </c>
      <c r="G149" s="186" t="s">
        <v>288</v>
      </c>
      <c r="H149" s="186">
        <f>VLOOKUP(A149,orig_GT_results_full_summary!$A$3:$AK$25,8, FALSE)</f>
        <v>1</v>
      </c>
      <c r="I149" s="192">
        <v>0</v>
      </c>
      <c r="J149" s="192">
        <v>0</v>
      </c>
      <c r="K149" s="192">
        <f t="shared" si="0"/>
        <v>0</v>
      </c>
      <c r="L149" s="193">
        <f t="shared" si="1"/>
        <v>0</v>
      </c>
      <c r="M149" s="186" t="s">
        <v>282</v>
      </c>
      <c r="N149" s="186" t="s">
        <v>288</v>
      </c>
      <c r="O149" s="192">
        <f>VLOOKUP(A149,orig_GT_results_full_summary!$A$3:$AK$25,16, FALSE)</f>
        <v>0</v>
      </c>
      <c r="P149" s="192">
        <v>0</v>
      </c>
      <c r="Q149" s="192">
        <v>0</v>
      </c>
      <c r="R149" s="192">
        <f t="shared" si="2"/>
        <v>0</v>
      </c>
      <c r="S149" s="193">
        <f t="shared" si="3"/>
        <v>0</v>
      </c>
      <c r="T149" s="186" t="s">
        <v>282</v>
      </c>
      <c r="U149" s="186" t="s">
        <v>288</v>
      </c>
      <c r="V149" s="192">
        <f>VLOOKUP(A149,orig_GT_results_full_summary!$A$3:$AK$25,25, FALSE)</f>
        <v>0</v>
      </c>
      <c r="W149" s="192">
        <v>0</v>
      </c>
      <c r="X149" s="192">
        <v>0</v>
      </c>
      <c r="Y149" s="192">
        <f t="shared" si="4"/>
        <v>0</v>
      </c>
      <c r="Z149" s="193">
        <f t="shared" si="5"/>
        <v>0</v>
      </c>
      <c r="AA149" s="186" t="s">
        <v>282</v>
      </c>
      <c r="AB149" s="186" t="s">
        <v>288</v>
      </c>
      <c r="AC149" s="192">
        <f>VLOOKUP(A149,orig_GT_results_full_summary!$A$3:$AK$25,34, FALSE)</f>
        <v>0</v>
      </c>
      <c r="AD149" s="192">
        <v>0</v>
      </c>
      <c r="AE149" s="192">
        <v>0</v>
      </c>
      <c r="AF149" s="194">
        <f t="shared" si="6"/>
        <v>0</v>
      </c>
      <c r="AG149" s="53">
        <f t="shared" si="7"/>
        <v>0</v>
      </c>
    </row>
    <row r="150" spans="1:33" ht="16">
      <c r="A150" s="192">
        <v>51181393</v>
      </c>
      <c r="B150" s="192" t="str">
        <f>VLOOKUP(A150,orig_GT_results_full_summary!$A$3:$B$25,2, FALSE)</f>
        <v>D7</v>
      </c>
      <c r="C150" s="192">
        <v>197</v>
      </c>
      <c r="D150" s="186" t="s">
        <v>353</v>
      </c>
      <c r="E150" s="193">
        <v>2</v>
      </c>
      <c r="F150" s="186" t="s">
        <v>15</v>
      </c>
      <c r="G150" s="186" t="s">
        <v>288</v>
      </c>
      <c r="H150" s="186">
        <f>VLOOKUP(A150,orig_GT_results_full_summary!$A$3:$AK$25,8, FALSE)</f>
        <v>1</v>
      </c>
      <c r="I150" s="192">
        <v>0</v>
      </c>
      <c r="J150" s="192">
        <v>0</v>
      </c>
      <c r="K150" s="192">
        <f t="shared" si="0"/>
        <v>0</v>
      </c>
      <c r="L150" s="193">
        <f t="shared" si="1"/>
        <v>0</v>
      </c>
      <c r="M150" s="186" t="s">
        <v>282</v>
      </c>
      <c r="N150" s="186" t="s">
        <v>288</v>
      </c>
      <c r="O150" s="192">
        <f>VLOOKUP(A150,orig_GT_results_full_summary!$A$3:$AK$25,16, FALSE)</f>
        <v>0</v>
      </c>
      <c r="P150" s="192">
        <v>0</v>
      </c>
      <c r="Q150" s="192">
        <v>0</v>
      </c>
      <c r="R150" s="192">
        <f t="shared" si="2"/>
        <v>0</v>
      </c>
      <c r="S150" s="193">
        <f t="shared" si="3"/>
        <v>0</v>
      </c>
      <c r="T150" s="186" t="s">
        <v>282</v>
      </c>
      <c r="U150" s="186" t="s">
        <v>288</v>
      </c>
      <c r="V150" s="192">
        <f>VLOOKUP(A150,orig_GT_results_full_summary!$A$3:$AK$25,25, FALSE)</f>
        <v>0</v>
      </c>
      <c r="W150" s="192">
        <v>0</v>
      </c>
      <c r="X150" s="192">
        <v>0</v>
      </c>
      <c r="Y150" s="192">
        <f t="shared" si="4"/>
        <v>0</v>
      </c>
      <c r="Z150" s="193">
        <f t="shared" si="5"/>
        <v>0</v>
      </c>
      <c r="AA150" s="186" t="s">
        <v>282</v>
      </c>
      <c r="AB150" s="186" t="s">
        <v>288</v>
      </c>
      <c r="AC150" s="192">
        <f>VLOOKUP(A150,orig_GT_results_full_summary!$A$3:$AK$25,34, FALSE)</f>
        <v>0</v>
      </c>
      <c r="AD150" s="192">
        <v>0</v>
      </c>
      <c r="AE150" s="192">
        <v>0</v>
      </c>
      <c r="AF150" s="194">
        <f t="shared" si="6"/>
        <v>0</v>
      </c>
      <c r="AG150" s="53">
        <f t="shared" si="7"/>
        <v>0</v>
      </c>
    </row>
    <row r="151" spans="1:33" ht="16">
      <c r="A151" s="192">
        <v>51181393</v>
      </c>
      <c r="B151" s="192" t="str">
        <f>VLOOKUP(A151,orig_GT_results_full_summary!$A$3:$B$25,2, FALSE)</f>
        <v>D7</v>
      </c>
      <c r="C151" s="192">
        <v>195</v>
      </c>
      <c r="D151" s="186" t="s">
        <v>353</v>
      </c>
      <c r="E151" s="193">
        <v>2</v>
      </c>
      <c r="F151" s="186" t="s">
        <v>15</v>
      </c>
      <c r="G151" s="186" t="s">
        <v>288</v>
      </c>
      <c r="H151" s="186">
        <f>VLOOKUP(A151,orig_GT_results_full_summary!$A$3:$AK$25,8, FALSE)</f>
        <v>1</v>
      </c>
      <c r="I151" s="192">
        <v>0</v>
      </c>
      <c r="J151" s="192">
        <v>0</v>
      </c>
      <c r="K151" s="192">
        <f t="shared" si="0"/>
        <v>0</v>
      </c>
      <c r="L151" s="193">
        <f t="shared" si="1"/>
        <v>0</v>
      </c>
      <c r="M151" s="186" t="s">
        <v>282</v>
      </c>
      <c r="N151" s="186" t="s">
        <v>288</v>
      </c>
      <c r="O151" s="192">
        <f>VLOOKUP(A151,orig_GT_results_full_summary!$A$3:$AK$25,16, FALSE)</f>
        <v>0</v>
      </c>
      <c r="P151" s="192">
        <v>0</v>
      </c>
      <c r="Q151" s="192">
        <v>0</v>
      </c>
      <c r="R151" s="192">
        <f t="shared" si="2"/>
        <v>0</v>
      </c>
      <c r="S151" s="193">
        <f t="shared" si="3"/>
        <v>0</v>
      </c>
      <c r="T151" s="186" t="s">
        <v>282</v>
      </c>
      <c r="U151" s="186" t="s">
        <v>288</v>
      </c>
      <c r="V151" s="192">
        <f>VLOOKUP(A151,orig_GT_results_full_summary!$A$3:$AK$25,25, FALSE)</f>
        <v>0</v>
      </c>
      <c r="W151" s="192">
        <v>0</v>
      </c>
      <c r="X151" s="192">
        <v>0</v>
      </c>
      <c r="Y151" s="192">
        <f t="shared" si="4"/>
        <v>0</v>
      </c>
      <c r="Z151" s="193">
        <f t="shared" si="5"/>
        <v>0</v>
      </c>
      <c r="AA151" s="186" t="s">
        <v>282</v>
      </c>
      <c r="AB151" s="186" t="s">
        <v>288</v>
      </c>
      <c r="AC151" s="192">
        <f>VLOOKUP(A151,orig_GT_results_full_summary!$A$3:$AK$25,34, FALSE)</f>
        <v>0</v>
      </c>
      <c r="AD151" s="192">
        <v>0</v>
      </c>
      <c r="AE151" s="192">
        <v>0</v>
      </c>
      <c r="AF151" s="194">
        <f t="shared" si="6"/>
        <v>0</v>
      </c>
      <c r="AG151" s="53">
        <f t="shared" si="7"/>
        <v>0</v>
      </c>
    </row>
    <row r="152" spans="1:33" ht="16">
      <c r="A152" s="192">
        <v>51181393</v>
      </c>
      <c r="B152" s="192" t="str">
        <f>VLOOKUP(A152,orig_GT_results_full_summary!$A$3:$B$25,2, FALSE)</f>
        <v>D7</v>
      </c>
      <c r="C152" s="192">
        <v>215</v>
      </c>
      <c r="D152" s="186" t="s">
        <v>321</v>
      </c>
      <c r="E152" s="193">
        <v>2</v>
      </c>
      <c r="F152" s="186" t="s">
        <v>15</v>
      </c>
      <c r="G152" s="186" t="s">
        <v>288</v>
      </c>
      <c r="H152" s="186">
        <f>VLOOKUP(A152,orig_GT_results_full_summary!$A$3:$AK$25,8, FALSE)</f>
        <v>1</v>
      </c>
      <c r="I152" s="192">
        <v>0</v>
      </c>
      <c r="J152" s="192">
        <v>0</v>
      </c>
      <c r="K152" s="192">
        <f t="shared" si="0"/>
        <v>0</v>
      </c>
      <c r="L152" s="193">
        <f t="shared" si="1"/>
        <v>0</v>
      </c>
      <c r="M152" s="186" t="s">
        <v>282</v>
      </c>
      <c r="N152" s="186" t="s">
        <v>288</v>
      </c>
      <c r="O152" s="192">
        <f>VLOOKUP(A152,orig_GT_results_full_summary!$A$3:$AK$25,16, FALSE)</f>
        <v>0</v>
      </c>
      <c r="P152" s="192">
        <v>0</v>
      </c>
      <c r="Q152" s="192">
        <v>0</v>
      </c>
      <c r="R152" s="192">
        <f t="shared" si="2"/>
        <v>0</v>
      </c>
      <c r="S152" s="193">
        <f t="shared" si="3"/>
        <v>0</v>
      </c>
      <c r="T152" s="186" t="s">
        <v>282</v>
      </c>
      <c r="U152" s="186" t="s">
        <v>288</v>
      </c>
      <c r="V152" s="192">
        <f>VLOOKUP(A152,orig_GT_results_full_summary!$A$3:$AK$25,25, FALSE)</f>
        <v>0</v>
      </c>
      <c r="W152" s="192">
        <v>0</v>
      </c>
      <c r="X152" s="192">
        <v>0</v>
      </c>
      <c r="Y152" s="192">
        <f t="shared" si="4"/>
        <v>0</v>
      </c>
      <c r="Z152" s="193">
        <f t="shared" si="5"/>
        <v>0</v>
      </c>
      <c r="AA152" s="186" t="s">
        <v>282</v>
      </c>
      <c r="AB152" s="186" t="s">
        <v>288</v>
      </c>
      <c r="AC152" s="192">
        <f>VLOOKUP(A152,orig_GT_results_full_summary!$A$3:$AK$25,34, FALSE)</f>
        <v>0</v>
      </c>
      <c r="AD152" s="192">
        <v>0</v>
      </c>
      <c r="AE152" s="192">
        <v>0</v>
      </c>
      <c r="AF152" s="194">
        <f t="shared" si="6"/>
        <v>0</v>
      </c>
      <c r="AG152" s="53">
        <f t="shared" si="7"/>
        <v>0</v>
      </c>
    </row>
    <row r="153" spans="1:33" ht="16">
      <c r="A153" s="192">
        <v>51181393</v>
      </c>
      <c r="B153" s="192" t="str">
        <f>VLOOKUP(A153,orig_GT_results_full_summary!$A$3:$B$25,2, FALSE)</f>
        <v>D7</v>
      </c>
      <c r="C153" s="192">
        <v>224</v>
      </c>
      <c r="D153" s="186" t="s">
        <v>280</v>
      </c>
      <c r="E153" s="193">
        <v>1</v>
      </c>
      <c r="F153" s="186" t="s">
        <v>15</v>
      </c>
      <c r="G153" s="186" t="s">
        <v>281</v>
      </c>
      <c r="H153" s="186">
        <f>VLOOKUP(A153,orig_GT_results_full_summary!$A$3:$AK$25,8, FALSE)</f>
        <v>1</v>
      </c>
      <c r="I153" s="192">
        <v>0</v>
      </c>
      <c r="J153" s="192">
        <v>0</v>
      </c>
      <c r="K153" s="192">
        <f t="shared" si="0"/>
        <v>0</v>
      </c>
      <c r="L153" s="193">
        <f t="shared" si="1"/>
        <v>0</v>
      </c>
      <c r="M153" s="186" t="s">
        <v>282</v>
      </c>
      <c r="N153" s="186" t="s">
        <v>281</v>
      </c>
      <c r="O153" s="192">
        <f>VLOOKUP(A153,orig_GT_results_full_summary!$A$3:$AK$25,16, FALSE)</f>
        <v>0</v>
      </c>
      <c r="P153" s="192">
        <v>0</v>
      </c>
      <c r="Q153" s="192">
        <v>0</v>
      </c>
      <c r="R153" s="192">
        <f t="shared" si="2"/>
        <v>0</v>
      </c>
      <c r="S153" s="193">
        <f t="shared" si="3"/>
        <v>0</v>
      </c>
      <c r="T153" s="186" t="s">
        <v>282</v>
      </c>
      <c r="U153" s="186" t="s">
        <v>281</v>
      </c>
      <c r="V153" s="192">
        <f>VLOOKUP(A153,orig_GT_results_full_summary!$A$3:$AK$25,25, FALSE)</f>
        <v>0</v>
      </c>
      <c r="W153" s="192">
        <v>0</v>
      </c>
      <c r="X153" s="192">
        <v>0</v>
      </c>
      <c r="Y153" s="192">
        <f t="shared" si="4"/>
        <v>0</v>
      </c>
      <c r="Z153" s="193">
        <f t="shared" si="5"/>
        <v>0</v>
      </c>
      <c r="AA153" s="186" t="s">
        <v>282</v>
      </c>
      <c r="AB153" s="186" t="s">
        <v>281</v>
      </c>
      <c r="AC153" s="192">
        <f>VLOOKUP(A153,orig_GT_results_full_summary!$A$3:$AK$25,34, FALSE)</f>
        <v>0</v>
      </c>
      <c r="AD153" s="192">
        <v>0</v>
      </c>
      <c r="AE153" s="192">
        <v>0</v>
      </c>
      <c r="AF153" s="194">
        <f t="shared" si="6"/>
        <v>0</v>
      </c>
      <c r="AG153" s="53">
        <f t="shared" si="7"/>
        <v>0</v>
      </c>
    </row>
    <row r="154" spans="1:33" ht="16">
      <c r="A154" s="192">
        <v>51181393</v>
      </c>
      <c r="B154" s="192" t="str">
        <f>VLOOKUP(A154,orig_GT_results_full_summary!$A$3:$B$25,2, FALSE)</f>
        <v>D7</v>
      </c>
      <c r="C154" s="192">
        <v>225</v>
      </c>
      <c r="D154" s="186" t="s">
        <v>322</v>
      </c>
      <c r="E154" s="193">
        <v>2</v>
      </c>
      <c r="F154" s="186" t="s">
        <v>15</v>
      </c>
      <c r="G154" s="186" t="s">
        <v>288</v>
      </c>
      <c r="H154" s="186">
        <f>VLOOKUP(A154,orig_GT_results_full_summary!$A$3:$AK$25,8, FALSE)</f>
        <v>1</v>
      </c>
      <c r="I154" s="192">
        <v>0</v>
      </c>
      <c r="J154" s="192">
        <v>0</v>
      </c>
      <c r="K154" s="192">
        <f t="shared" si="0"/>
        <v>0</v>
      </c>
      <c r="L154" s="193">
        <f t="shared" si="1"/>
        <v>0</v>
      </c>
      <c r="M154" s="186" t="s">
        <v>282</v>
      </c>
      <c r="N154" s="186" t="s">
        <v>288</v>
      </c>
      <c r="O154" s="192">
        <f>VLOOKUP(A154,orig_GT_results_full_summary!$A$3:$AK$25,16, FALSE)</f>
        <v>0</v>
      </c>
      <c r="P154" s="192">
        <v>0</v>
      </c>
      <c r="Q154" s="192">
        <v>0</v>
      </c>
      <c r="R154" s="192">
        <f t="shared" si="2"/>
        <v>0</v>
      </c>
      <c r="S154" s="193">
        <f t="shared" si="3"/>
        <v>0</v>
      </c>
      <c r="T154" s="186" t="s">
        <v>282</v>
      </c>
      <c r="U154" s="186" t="s">
        <v>288</v>
      </c>
      <c r="V154" s="192">
        <f>VLOOKUP(A154,orig_GT_results_full_summary!$A$3:$AK$25,25, FALSE)</f>
        <v>0</v>
      </c>
      <c r="W154" s="192">
        <v>0</v>
      </c>
      <c r="X154" s="192">
        <v>0</v>
      </c>
      <c r="Y154" s="192">
        <f t="shared" si="4"/>
        <v>0</v>
      </c>
      <c r="Z154" s="193">
        <f t="shared" si="5"/>
        <v>0</v>
      </c>
      <c r="AA154" s="186" t="s">
        <v>282</v>
      </c>
      <c r="AB154" s="186" t="s">
        <v>288</v>
      </c>
      <c r="AC154" s="192">
        <f>VLOOKUP(A154,orig_GT_results_full_summary!$A$3:$AK$25,34, FALSE)</f>
        <v>0</v>
      </c>
      <c r="AD154" s="192">
        <v>0</v>
      </c>
      <c r="AE154" s="192">
        <v>0</v>
      </c>
      <c r="AF154" s="194">
        <f t="shared" si="6"/>
        <v>0</v>
      </c>
      <c r="AG154" s="53">
        <f t="shared" si="7"/>
        <v>0</v>
      </c>
    </row>
    <row r="155" spans="1:33" ht="16">
      <c r="A155" s="192">
        <v>51181393</v>
      </c>
      <c r="B155" s="192" t="str">
        <f>VLOOKUP(A155,orig_GT_results_full_summary!$A$3:$B$25,2, FALSE)</f>
        <v>D7</v>
      </c>
      <c r="C155" s="192">
        <v>230</v>
      </c>
      <c r="D155" s="186" t="s">
        <v>286</v>
      </c>
      <c r="E155" s="193">
        <v>2</v>
      </c>
      <c r="F155" s="186" t="s">
        <v>15</v>
      </c>
      <c r="G155" s="186" t="s">
        <v>288</v>
      </c>
      <c r="H155" s="186">
        <f>VLOOKUP(A155,orig_GT_results_full_summary!$A$3:$AK$25,8, FALSE)</f>
        <v>1</v>
      </c>
      <c r="I155" s="192">
        <v>0</v>
      </c>
      <c r="J155" s="192">
        <v>0</v>
      </c>
      <c r="K155" s="192">
        <f t="shared" si="0"/>
        <v>0</v>
      </c>
      <c r="L155" s="193">
        <f t="shared" si="1"/>
        <v>0</v>
      </c>
      <c r="M155" s="186" t="s">
        <v>282</v>
      </c>
      <c r="N155" s="186" t="s">
        <v>288</v>
      </c>
      <c r="O155" s="192">
        <f>VLOOKUP(A155,orig_GT_results_full_summary!$A$3:$AK$25,16, FALSE)</f>
        <v>0</v>
      </c>
      <c r="P155" s="192">
        <v>0</v>
      </c>
      <c r="Q155" s="192">
        <v>0</v>
      </c>
      <c r="R155" s="192">
        <f t="shared" si="2"/>
        <v>0</v>
      </c>
      <c r="S155" s="193">
        <f t="shared" si="3"/>
        <v>0</v>
      </c>
      <c r="T155" s="186" t="s">
        <v>282</v>
      </c>
      <c r="U155" s="186" t="s">
        <v>288</v>
      </c>
      <c r="V155" s="192">
        <f>VLOOKUP(A155,orig_GT_results_full_summary!$A$3:$AK$25,25, FALSE)</f>
        <v>0</v>
      </c>
      <c r="W155" s="192">
        <v>0</v>
      </c>
      <c r="X155" s="192">
        <v>0</v>
      </c>
      <c r="Y155" s="192">
        <f t="shared" si="4"/>
        <v>0</v>
      </c>
      <c r="Z155" s="193">
        <f t="shared" si="5"/>
        <v>0</v>
      </c>
      <c r="AA155" s="186" t="s">
        <v>282</v>
      </c>
      <c r="AB155" s="186" t="s">
        <v>288</v>
      </c>
      <c r="AC155" s="192">
        <f>VLOOKUP(A155,orig_GT_results_full_summary!$A$3:$AK$25,34, FALSE)</f>
        <v>0</v>
      </c>
      <c r="AD155" s="192">
        <v>0</v>
      </c>
      <c r="AE155" s="192">
        <v>0</v>
      </c>
      <c r="AF155" s="194">
        <f t="shared" si="6"/>
        <v>0</v>
      </c>
      <c r="AG155" s="53">
        <f t="shared" si="7"/>
        <v>0</v>
      </c>
    </row>
    <row r="156" spans="1:33" ht="16">
      <c r="A156" s="192">
        <v>51181393</v>
      </c>
      <c r="B156" s="192" t="str">
        <f>VLOOKUP(A156,orig_GT_results_full_summary!$A$3:$B$25,2, FALSE)</f>
        <v>D7</v>
      </c>
      <c r="C156" s="192">
        <v>236</v>
      </c>
      <c r="D156" s="186" t="s">
        <v>291</v>
      </c>
      <c r="E156" s="193">
        <v>2</v>
      </c>
      <c r="F156" s="186" t="s">
        <v>15</v>
      </c>
      <c r="G156" s="186" t="s">
        <v>290</v>
      </c>
      <c r="H156" s="186">
        <f>VLOOKUP(A156,orig_GT_results_full_summary!$A$3:$AK$25,8, FALSE)</f>
        <v>1</v>
      </c>
      <c r="I156" s="192">
        <v>1</v>
      </c>
      <c r="J156" s="192">
        <v>0.5</v>
      </c>
      <c r="K156" s="192">
        <f t="shared" si="0"/>
        <v>1</v>
      </c>
      <c r="L156" s="193">
        <f t="shared" si="1"/>
        <v>0.52631578947368418</v>
      </c>
      <c r="M156" s="186" t="s">
        <v>282</v>
      </c>
      <c r="N156" s="186" t="s">
        <v>288</v>
      </c>
      <c r="O156" s="192">
        <f>VLOOKUP(A156,orig_GT_results_full_summary!$A$3:$AK$25,16, FALSE)</f>
        <v>0</v>
      </c>
      <c r="P156" s="192">
        <v>0</v>
      </c>
      <c r="Q156" s="192">
        <v>0</v>
      </c>
      <c r="R156" s="192">
        <f t="shared" si="2"/>
        <v>0</v>
      </c>
      <c r="S156" s="193">
        <f t="shared" si="3"/>
        <v>0</v>
      </c>
      <c r="T156" s="186" t="s">
        <v>282</v>
      </c>
      <c r="U156" s="186" t="s">
        <v>288</v>
      </c>
      <c r="V156" s="192">
        <f>VLOOKUP(A156,orig_GT_results_full_summary!$A$3:$AK$25,25, FALSE)</f>
        <v>0</v>
      </c>
      <c r="W156" s="192">
        <v>0</v>
      </c>
      <c r="X156" s="192">
        <v>0</v>
      </c>
      <c r="Y156" s="192">
        <f t="shared" si="4"/>
        <v>0</v>
      </c>
      <c r="Z156" s="193">
        <f t="shared" si="5"/>
        <v>0</v>
      </c>
      <c r="AA156" s="186" t="s">
        <v>282</v>
      </c>
      <c r="AB156" s="186" t="s">
        <v>288</v>
      </c>
      <c r="AC156" s="192">
        <f>VLOOKUP(A156,orig_GT_results_full_summary!$A$3:$AK$25,34, FALSE)</f>
        <v>0</v>
      </c>
      <c r="AD156" s="192">
        <v>0</v>
      </c>
      <c r="AE156" s="192">
        <v>0</v>
      </c>
      <c r="AF156" s="194">
        <f t="shared" si="6"/>
        <v>0</v>
      </c>
      <c r="AG156" s="53">
        <f t="shared" si="7"/>
        <v>0</v>
      </c>
    </row>
    <row r="157" spans="1:33" ht="16">
      <c r="A157" s="192">
        <v>51181393</v>
      </c>
      <c r="B157" s="192" t="str">
        <f>VLOOKUP(A157,orig_GT_results_full_summary!$A$3:$B$25,2, FALSE)</f>
        <v>D7</v>
      </c>
      <c r="C157" s="192">
        <v>249</v>
      </c>
      <c r="D157" s="186" t="s">
        <v>292</v>
      </c>
      <c r="E157" s="193">
        <v>2</v>
      </c>
      <c r="F157" s="186" t="s">
        <v>15</v>
      </c>
      <c r="G157" s="186" t="s">
        <v>288</v>
      </c>
      <c r="H157" s="186">
        <f>VLOOKUP(A157,orig_GT_results_full_summary!$A$3:$AK$25,8, FALSE)</f>
        <v>1</v>
      </c>
      <c r="I157" s="192">
        <v>0</v>
      </c>
      <c r="J157" s="192">
        <v>0</v>
      </c>
      <c r="K157" s="192">
        <f t="shared" si="0"/>
        <v>0</v>
      </c>
      <c r="L157" s="193">
        <f t="shared" si="1"/>
        <v>0</v>
      </c>
      <c r="M157" s="186" t="s">
        <v>282</v>
      </c>
      <c r="N157" s="186" t="s">
        <v>288</v>
      </c>
      <c r="O157" s="192">
        <f>VLOOKUP(A157,orig_GT_results_full_summary!$A$3:$AK$25,16, FALSE)</f>
        <v>0</v>
      </c>
      <c r="P157" s="192">
        <v>0</v>
      </c>
      <c r="Q157" s="192">
        <v>0</v>
      </c>
      <c r="R157" s="192">
        <f t="shared" si="2"/>
        <v>0</v>
      </c>
      <c r="S157" s="193">
        <f t="shared" si="3"/>
        <v>0</v>
      </c>
      <c r="T157" s="186" t="s">
        <v>282</v>
      </c>
      <c r="U157" s="186" t="s">
        <v>288</v>
      </c>
      <c r="V157" s="192">
        <f>VLOOKUP(A157,orig_GT_results_full_summary!$A$3:$AK$25,25, FALSE)</f>
        <v>0</v>
      </c>
      <c r="W157" s="192">
        <v>0</v>
      </c>
      <c r="X157" s="192">
        <v>0</v>
      </c>
      <c r="Y157" s="192">
        <f t="shared" si="4"/>
        <v>0</v>
      </c>
      <c r="Z157" s="193">
        <f t="shared" si="5"/>
        <v>0</v>
      </c>
      <c r="AA157" s="186" t="s">
        <v>282</v>
      </c>
      <c r="AB157" s="186" t="s">
        <v>288</v>
      </c>
      <c r="AC157" s="192">
        <f>VLOOKUP(A157,orig_GT_results_full_summary!$A$3:$AK$25,34, FALSE)</f>
        <v>0</v>
      </c>
      <c r="AD157" s="192">
        <v>0</v>
      </c>
      <c r="AE157" s="192">
        <v>0</v>
      </c>
      <c r="AF157" s="194">
        <f t="shared" si="6"/>
        <v>0</v>
      </c>
      <c r="AG157" s="53">
        <f t="shared" si="7"/>
        <v>0</v>
      </c>
    </row>
    <row r="158" spans="1:33" ht="16">
      <c r="A158" s="192">
        <v>51181393</v>
      </c>
      <c r="B158" s="192" t="str">
        <f>VLOOKUP(A158,orig_GT_results_full_summary!$A$3:$B$25,2, FALSE)</f>
        <v>D7</v>
      </c>
      <c r="C158" s="192">
        <v>250</v>
      </c>
      <c r="D158" s="186" t="s">
        <v>292</v>
      </c>
      <c r="E158" s="193">
        <v>2</v>
      </c>
      <c r="F158" s="186" t="s">
        <v>15</v>
      </c>
      <c r="G158" s="186" t="s">
        <v>288</v>
      </c>
      <c r="H158" s="186">
        <f>VLOOKUP(A158,orig_GT_results_full_summary!$A$3:$AK$25,8, FALSE)</f>
        <v>1</v>
      </c>
      <c r="I158" s="192">
        <v>0</v>
      </c>
      <c r="J158" s="192">
        <v>0</v>
      </c>
      <c r="K158" s="192">
        <f t="shared" si="0"/>
        <v>0</v>
      </c>
      <c r="L158" s="193">
        <f t="shared" si="1"/>
        <v>0</v>
      </c>
      <c r="M158" s="186" t="s">
        <v>282</v>
      </c>
      <c r="N158" s="186" t="s">
        <v>288</v>
      </c>
      <c r="O158" s="192">
        <f>VLOOKUP(A158,orig_GT_results_full_summary!$A$3:$AK$25,16, FALSE)</f>
        <v>0</v>
      </c>
      <c r="P158" s="192">
        <v>0</v>
      </c>
      <c r="Q158" s="192">
        <v>0</v>
      </c>
      <c r="R158" s="192">
        <f t="shared" si="2"/>
        <v>0</v>
      </c>
      <c r="S158" s="193">
        <f t="shared" si="3"/>
        <v>0</v>
      </c>
      <c r="T158" s="186" t="s">
        <v>282</v>
      </c>
      <c r="U158" s="186" t="s">
        <v>288</v>
      </c>
      <c r="V158" s="192">
        <f>VLOOKUP(A158,orig_GT_results_full_summary!$A$3:$AK$25,25, FALSE)</f>
        <v>0</v>
      </c>
      <c r="W158" s="192">
        <v>0</v>
      </c>
      <c r="X158" s="192">
        <v>0</v>
      </c>
      <c r="Y158" s="192">
        <f t="shared" si="4"/>
        <v>0</v>
      </c>
      <c r="Z158" s="193">
        <f t="shared" si="5"/>
        <v>0</v>
      </c>
      <c r="AA158" s="186" t="s">
        <v>282</v>
      </c>
      <c r="AB158" s="186" t="s">
        <v>288</v>
      </c>
      <c r="AC158" s="192">
        <f>VLOOKUP(A158,orig_GT_results_full_summary!$A$3:$AK$25,34, FALSE)</f>
        <v>0</v>
      </c>
      <c r="AD158" s="192">
        <v>0</v>
      </c>
      <c r="AE158" s="192">
        <v>0</v>
      </c>
      <c r="AF158" s="194">
        <f t="shared" si="6"/>
        <v>0</v>
      </c>
      <c r="AG158" s="53">
        <f t="shared" si="7"/>
        <v>0</v>
      </c>
    </row>
    <row r="159" spans="1:33" ht="16">
      <c r="A159" s="192">
        <v>51181393</v>
      </c>
      <c r="B159" s="192" t="str">
        <f>VLOOKUP(A159,orig_GT_results_full_summary!$A$3:$B$25,2, FALSE)</f>
        <v>D7</v>
      </c>
      <c r="C159" s="192">
        <v>251</v>
      </c>
      <c r="D159" s="186" t="s">
        <v>292</v>
      </c>
      <c r="E159" s="193">
        <v>2</v>
      </c>
      <c r="F159" s="186" t="s">
        <v>15</v>
      </c>
      <c r="G159" s="186" t="s">
        <v>288</v>
      </c>
      <c r="H159" s="186">
        <f>VLOOKUP(A159,orig_GT_results_full_summary!$A$3:$AK$25,8, FALSE)</f>
        <v>1</v>
      </c>
      <c r="I159" s="192">
        <v>0</v>
      </c>
      <c r="J159" s="192">
        <v>0</v>
      </c>
      <c r="K159" s="192">
        <f t="shared" si="0"/>
        <v>0</v>
      </c>
      <c r="L159" s="193">
        <f t="shared" si="1"/>
        <v>0</v>
      </c>
      <c r="M159" s="186" t="s">
        <v>282</v>
      </c>
      <c r="N159" s="186" t="s">
        <v>288</v>
      </c>
      <c r="O159" s="192">
        <f>VLOOKUP(A159,orig_GT_results_full_summary!$A$3:$AK$25,16, FALSE)</f>
        <v>0</v>
      </c>
      <c r="P159" s="192">
        <v>0</v>
      </c>
      <c r="Q159" s="192">
        <v>0</v>
      </c>
      <c r="R159" s="192">
        <f t="shared" si="2"/>
        <v>0</v>
      </c>
      <c r="S159" s="193">
        <f t="shared" si="3"/>
        <v>0</v>
      </c>
      <c r="T159" s="186" t="s">
        <v>282</v>
      </c>
      <c r="U159" s="186" t="s">
        <v>288</v>
      </c>
      <c r="V159" s="192">
        <f>VLOOKUP(A159,orig_GT_results_full_summary!$A$3:$AK$25,25, FALSE)</f>
        <v>0</v>
      </c>
      <c r="W159" s="192">
        <v>0</v>
      </c>
      <c r="X159" s="192">
        <v>0</v>
      </c>
      <c r="Y159" s="192">
        <f t="shared" si="4"/>
        <v>0</v>
      </c>
      <c r="Z159" s="193">
        <f t="shared" si="5"/>
        <v>0</v>
      </c>
      <c r="AA159" s="186" t="s">
        <v>282</v>
      </c>
      <c r="AB159" s="186" t="s">
        <v>288</v>
      </c>
      <c r="AC159" s="192">
        <f>VLOOKUP(A159,orig_GT_results_full_summary!$A$3:$AK$25,34, FALSE)</f>
        <v>0</v>
      </c>
      <c r="AD159" s="192">
        <v>0</v>
      </c>
      <c r="AE159" s="192">
        <v>0</v>
      </c>
      <c r="AF159" s="194">
        <f t="shared" si="6"/>
        <v>0</v>
      </c>
      <c r="AG159" s="53">
        <f t="shared" si="7"/>
        <v>0</v>
      </c>
    </row>
    <row r="160" spans="1:33" ht="16">
      <c r="A160" s="192">
        <v>51181393</v>
      </c>
      <c r="B160" s="192" t="str">
        <f>VLOOKUP(A160,orig_GT_results_full_summary!$A$3:$B$25,2, FALSE)</f>
        <v>D7</v>
      </c>
      <c r="C160" s="192">
        <v>252</v>
      </c>
      <c r="D160" s="186" t="s">
        <v>292</v>
      </c>
      <c r="E160" s="193">
        <v>2</v>
      </c>
      <c r="F160" s="186" t="s">
        <v>15</v>
      </c>
      <c r="G160" s="186" t="s">
        <v>288</v>
      </c>
      <c r="H160" s="186">
        <f>VLOOKUP(A160,orig_GT_results_full_summary!$A$3:$AK$25,8, FALSE)</f>
        <v>1</v>
      </c>
      <c r="I160" s="192">
        <v>0</v>
      </c>
      <c r="J160" s="192">
        <v>0</v>
      </c>
      <c r="K160" s="192">
        <f t="shared" si="0"/>
        <v>0</v>
      </c>
      <c r="L160" s="193">
        <f t="shared" si="1"/>
        <v>0</v>
      </c>
      <c r="M160" s="186" t="s">
        <v>282</v>
      </c>
      <c r="N160" s="186" t="s">
        <v>288</v>
      </c>
      <c r="O160" s="192">
        <f>VLOOKUP(A160,orig_GT_results_full_summary!$A$3:$AK$25,16, FALSE)</f>
        <v>0</v>
      </c>
      <c r="P160" s="192">
        <v>0</v>
      </c>
      <c r="Q160" s="192">
        <v>0</v>
      </c>
      <c r="R160" s="192">
        <f t="shared" si="2"/>
        <v>0</v>
      </c>
      <c r="S160" s="193">
        <f t="shared" si="3"/>
        <v>0</v>
      </c>
      <c r="T160" s="186" t="s">
        <v>282</v>
      </c>
      <c r="U160" s="186" t="s">
        <v>288</v>
      </c>
      <c r="V160" s="192">
        <f>VLOOKUP(A160,orig_GT_results_full_summary!$A$3:$AK$25,25, FALSE)</f>
        <v>0</v>
      </c>
      <c r="W160" s="192">
        <v>0</v>
      </c>
      <c r="X160" s="192">
        <v>0</v>
      </c>
      <c r="Y160" s="192">
        <f t="shared" si="4"/>
        <v>0</v>
      </c>
      <c r="Z160" s="193">
        <f t="shared" si="5"/>
        <v>0</v>
      </c>
      <c r="AA160" s="186" t="s">
        <v>282</v>
      </c>
      <c r="AB160" s="186" t="s">
        <v>288</v>
      </c>
      <c r="AC160" s="192">
        <f>VLOOKUP(A160,orig_GT_results_full_summary!$A$3:$AK$25,34, FALSE)</f>
        <v>0</v>
      </c>
      <c r="AD160" s="192">
        <v>0</v>
      </c>
      <c r="AE160" s="192">
        <v>0</v>
      </c>
      <c r="AF160" s="194">
        <f t="shared" si="6"/>
        <v>0</v>
      </c>
      <c r="AG160" s="53">
        <f t="shared" si="7"/>
        <v>0</v>
      </c>
    </row>
    <row r="161" spans="1:33" ht="16">
      <c r="A161" s="192">
        <v>51181393</v>
      </c>
      <c r="B161" s="192" t="str">
        <f>VLOOKUP(A161,orig_GT_results_full_summary!$A$3:$B$25,2, FALSE)</f>
        <v>D7</v>
      </c>
      <c r="C161" s="192">
        <v>257</v>
      </c>
      <c r="D161" s="186" t="s">
        <v>293</v>
      </c>
      <c r="E161" s="193">
        <v>2</v>
      </c>
      <c r="F161" s="186" t="s">
        <v>15</v>
      </c>
      <c r="G161" s="186" t="s">
        <v>288</v>
      </c>
      <c r="H161" s="186">
        <f>VLOOKUP(A161,orig_GT_results_full_summary!$A$3:$AK$25,8, FALSE)</f>
        <v>1</v>
      </c>
      <c r="I161" s="192">
        <v>0</v>
      </c>
      <c r="J161" s="192">
        <v>0</v>
      </c>
      <c r="K161" s="192">
        <f t="shared" si="0"/>
        <v>0</v>
      </c>
      <c r="L161" s="193">
        <f t="shared" si="1"/>
        <v>0</v>
      </c>
      <c r="M161" s="186" t="s">
        <v>282</v>
      </c>
      <c r="N161" s="186" t="s">
        <v>288</v>
      </c>
      <c r="O161" s="192">
        <f>VLOOKUP(A161,orig_GT_results_full_summary!$A$3:$AK$25,16, FALSE)</f>
        <v>0</v>
      </c>
      <c r="P161" s="192">
        <v>0</v>
      </c>
      <c r="Q161" s="192">
        <v>0</v>
      </c>
      <c r="R161" s="192">
        <f t="shared" si="2"/>
        <v>0</v>
      </c>
      <c r="S161" s="193">
        <f t="shared" si="3"/>
        <v>0</v>
      </c>
      <c r="T161" s="186" t="s">
        <v>282</v>
      </c>
      <c r="U161" s="186" t="s">
        <v>288</v>
      </c>
      <c r="V161" s="192">
        <f>VLOOKUP(A161,orig_GT_results_full_summary!$A$3:$AK$25,25, FALSE)</f>
        <v>0</v>
      </c>
      <c r="W161" s="192">
        <v>0</v>
      </c>
      <c r="X161" s="192">
        <v>0</v>
      </c>
      <c r="Y161" s="192">
        <f t="shared" si="4"/>
        <v>0</v>
      </c>
      <c r="Z161" s="193">
        <f t="shared" si="5"/>
        <v>0</v>
      </c>
      <c r="AA161" s="186" t="s">
        <v>282</v>
      </c>
      <c r="AB161" s="186" t="s">
        <v>288</v>
      </c>
      <c r="AC161" s="192">
        <f>VLOOKUP(A161,orig_GT_results_full_summary!$A$3:$AK$25,34, FALSE)</f>
        <v>0</v>
      </c>
      <c r="AD161" s="192">
        <v>0</v>
      </c>
      <c r="AE161" s="192">
        <v>0</v>
      </c>
      <c r="AF161" s="194">
        <f t="shared" si="6"/>
        <v>0</v>
      </c>
      <c r="AG161" s="53">
        <f t="shared" si="7"/>
        <v>0</v>
      </c>
    </row>
    <row r="162" spans="1:33" ht="16">
      <c r="A162" s="192">
        <v>51181393</v>
      </c>
      <c r="B162" s="192" t="str">
        <f>VLOOKUP(A162,orig_GT_results_full_summary!$A$3:$B$25,2, FALSE)</f>
        <v>D7</v>
      </c>
      <c r="C162" s="192">
        <v>255</v>
      </c>
      <c r="D162" s="186" t="s">
        <v>356</v>
      </c>
      <c r="E162" s="193">
        <v>2</v>
      </c>
      <c r="F162" s="186" t="s">
        <v>15</v>
      </c>
      <c r="G162" s="186" t="s">
        <v>288</v>
      </c>
      <c r="H162" s="186">
        <f>VLOOKUP(A162,orig_GT_results_full_summary!$A$3:$AK$25,8, FALSE)</f>
        <v>1</v>
      </c>
      <c r="I162" s="192">
        <v>0</v>
      </c>
      <c r="J162" s="192">
        <v>0</v>
      </c>
      <c r="K162" s="192">
        <f t="shared" si="0"/>
        <v>0</v>
      </c>
      <c r="L162" s="193">
        <f t="shared" si="1"/>
        <v>0</v>
      </c>
      <c r="M162" s="186" t="s">
        <v>282</v>
      </c>
      <c r="N162" s="186" t="s">
        <v>288</v>
      </c>
      <c r="O162" s="192">
        <f>VLOOKUP(A162,orig_GT_results_full_summary!$A$3:$AK$25,16, FALSE)</f>
        <v>0</v>
      </c>
      <c r="P162" s="192">
        <v>0</v>
      </c>
      <c r="Q162" s="192">
        <v>0</v>
      </c>
      <c r="R162" s="192">
        <f t="shared" si="2"/>
        <v>0</v>
      </c>
      <c r="S162" s="193">
        <f t="shared" si="3"/>
        <v>0</v>
      </c>
      <c r="T162" s="186" t="s">
        <v>282</v>
      </c>
      <c r="U162" s="186" t="s">
        <v>288</v>
      </c>
      <c r="V162" s="192">
        <f>VLOOKUP(A162,orig_GT_results_full_summary!$A$3:$AK$25,25, FALSE)</f>
        <v>0</v>
      </c>
      <c r="W162" s="192">
        <v>0</v>
      </c>
      <c r="X162" s="192">
        <v>0</v>
      </c>
      <c r="Y162" s="192">
        <f t="shared" si="4"/>
        <v>0</v>
      </c>
      <c r="Z162" s="193">
        <f t="shared" si="5"/>
        <v>0</v>
      </c>
      <c r="AA162" s="186" t="s">
        <v>282</v>
      </c>
      <c r="AB162" s="186" t="s">
        <v>288</v>
      </c>
      <c r="AC162" s="192">
        <f>VLOOKUP(A162,orig_GT_results_full_summary!$A$3:$AK$25,34, FALSE)</f>
        <v>0</v>
      </c>
      <c r="AD162" s="192">
        <v>0</v>
      </c>
      <c r="AE162" s="192">
        <v>0</v>
      </c>
      <c r="AF162" s="194">
        <f t="shared" si="6"/>
        <v>0</v>
      </c>
      <c r="AG162" s="53">
        <f t="shared" si="7"/>
        <v>0</v>
      </c>
    </row>
    <row r="163" spans="1:33" ht="16">
      <c r="A163" s="192">
        <v>51181393</v>
      </c>
      <c r="B163" s="192" t="str">
        <f>VLOOKUP(A163,orig_GT_results_full_summary!$A$3:$B$25,2, FALSE)</f>
        <v>D7</v>
      </c>
      <c r="C163" s="192">
        <v>237</v>
      </c>
      <c r="D163" s="186" t="s">
        <v>291</v>
      </c>
      <c r="E163" s="193">
        <v>2</v>
      </c>
      <c r="F163" s="186" t="s">
        <v>15</v>
      </c>
      <c r="G163" s="186" t="s">
        <v>290</v>
      </c>
      <c r="H163" s="186">
        <f>VLOOKUP(A163,orig_GT_results_full_summary!$A$3:$AK$25,8, FALSE)</f>
        <v>1</v>
      </c>
      <c r="I163" s="192">
        <v>1</v>
      </c>
      <c r="J163" s="192">
        <v>0.5</v>
      </c>
      <c r="K163" s="192">
        <f t="shared" si="0"/>
        <v>1</v>
      </c>
      <c r="L163" s="193">
        <f t="shared" si="1"/>
        <v>0.52631578947368418</v>
      </c>
      <c r="M163" s="186" t="s">
        <v>282</v>
      </c>
      <c r="N163" s="186" t="s">
        <v>288</v>
      </c>
      <c r="O163" s="192">
        <f>VLOOKUP(A163,orig_GT_results_full_summary!$A$3:$AK$25,16, FALSE)</f>
        <v>0</v>
      </c>
      <c r="P163" s="192">
        <v>0</v>
      </c>
      <c r="Q163" s="192">
        <v>0</v>
      </c>
      <c r="R163" s="192">
        <f t="shared" si="2"/>
        <v>0</v>
      </c>
      <c r="S163" s="193">
        <f t="shared" si="3"/>
        <v>0</v>
      </c>
      <c r="T163" s="186" t="s">
        <v>282</v>
      </c>
      <c r="U163" s="186" t="s">
        <v>288</v>
      </c>
      <c r="V163" s="192">
        <f>VLOOKUP(A163,orig_GT_results_full_summary!$A$3:$AK$25,25, FALSE)</f>
        <v>0</v>
      </c>
      <c r="W163" s="192">
        <v>0</v>
      </c>
      <c r="X163" s="192">
        <v>0</v>
      </c>
      <c r="Y163" s="192">
        <f t="shared" si="4"/>
        <v>0</v>
      </c>
      <c r="Z163" s="193">
        <f t="shared" si="5"/>
        <v>0</v>
      </c>
      <c r="AA163" s="186" t="s">
        <v>282</v>
      </c>
      <c r="AB163" s="186" t="s">
        <v>288</v>
      </c>
      <c r="AC163" s="192">
        <f>VLOOKUP(A163,orig_GT_results_full_summary!$A$3:$AK$25,34, FALSE)</f>
        <v>0</v>
      </c>
      <c r="AD163" s="192">
        <v>0</v>
      </c>
      <c r="AE163" s="192">
        <v>0</v>
      </c>
      <c r="AF163" s="194">
        <f t="shared" si="6"/>
        <v>0</v>
      </c>
      <c r="AG163" s="53">
        <f t="shared" si="7"/>
        <v>0</v>
      </c>
    </row>
    <row r="164" spans="1:33" ht="16">
      <c r="A164" s="192">
        <v>51181393</v>
      </c>
      <c r="B164" s="192" t="str">
        <f>VLOOKUP(A164,orig_GT_results_full_summary!$A$3:$B$25,2, FALSE)</f>
        <v>D7</v>
      </c>
      <c r="C164" s="192">
        <v>229</v>
      </c>
      <c r="D164" s="186" t="s">
        <v>286</v>
      </c>
      <c r="E164" s="193">
        <v>2</v>
      </c>
      <c r="F164" s="186" t="s">
        <v>15</v>
      </c>
      <c r="G164" s="186" t="s">
        <v>288</v>
      </c>
      <c r="H164" s="186">
        <f>VLOOKUP(A164,orig_GT_results_full_summary!$A$3:$AK$25,8, FALSE)</f>
        <v>1</v>
      </c>
      <c r="I164" s="192">
        <v>0</v>
      </c>
      <c r="J164" s="192">
        <v>0</v>
      </c>
      <c r="K164" s="192">
        <f t="shared" si="0"/>
        <v>0</v>
      </c>
      <c r="L164" s="193">
        <f t="shared" si="1"/>
        <v>0</v>
      </c>
      <c r="M164" s="186" t="s">
        <v>282</v>
      </c>
      <c r="N164" s="186" t="s">
        <v>288</v>
      </c>
      <c r="O164" s="192">
        <f>VLOOKUP(A164,orig_GT_results_full_summary!$A$3:$AK$25,16, FALSE)</f>
        <v>0</v>
      </c>
      <c r="P164" s="192">
        <v>0</v>
      </c>
      <c r="Q164" s="192">
        <v>0</v>
      </c>
      <c r="R164" s="192">
        <f t="shared" si="2"/>
        <v>0</v>
      </c>
      <c r="S164" s="193">
        <f t="shared" si="3"/>
        <v>0</v>
      </c>
      <c r="T164" s="186" t="s">
        <v>282</v>
      </c>
      <c r="U164" s="186" t="s">
        <v>288</v>
      </c>
      <c r="V164" s="192">
        <f>VLOOKUP(A164,orig_GT_results_full_summary!$A$3:$AK$25,25, FALSE)</f>
        <v>0</v>
      </c>
      <c r="W164" s="192">
        <v>0</v>
      </c>
      <c r="X164" s="192">
        <v>0</v>
      </c>
      <c r="Y164" s="192">
        <f t="shared" si="4"/>
        <v>0</v>
      </c>
      <c r="Z164" s="193">
        <f t="shared" si="5"/>
        <v>0</v>
      </c>
      <c r="AA164" s="186" t="s">
        <v>282</v>
      </c>
      <c r="AB164" s="186" t="s">
        <v>288</v>
      </c>
      <c r="AC164" s="192">
        <f>VLOOKUP(A164,orig_GT_results_full_summary!$A$3:$AK$25,34, FALSE)</f>
        <v>0</v>
      </c>
      <c r="AD164" s="192">
        <v>0</v>
      </c>
      <c r="AE164" s="192">
        <v>0</v>
      </c>
      <c r="AF164" s="194">
        <f t="shared" si="6"/>
        <v>0</v>
      </c>
      <c r="AG164" s="53">
        <f t="shared" si="7"/>
        <v>0</v>
      </c>
    </row>
    <row r="165" spans="1:33" ht="16">
      <c r="A165" s="192">
        <v>31880720</v>
      </c>
      <c r="B165" s="192" t="str">
        <f>VLOOKUP(A165,orig_GT_results_full_summary!$A$3:$B$25,2, FALSE)</f>
        <v>D1</v>
      </c>
      <c r="C165" s="192">
        <v>25</v>
      </c>
      <c r="D165" s="186" t="s">
        <v>357</v>
      </c>
      <c r="E165" s="195">
        <v>1</v>
      </c>
      <c r="F165" s="186" t="s">
        <v>25</v>
      </c>
      <c r="G165" s="186" t="s">
        <v>285</v>
      </c>
      <c r="H165" s="186">
        <f>VLOOKUP(A165,orig_GT_results_full_summary!$A$3:$AK$25,8, FALSE)</f>
        <v>1</v>
      </c>
      <c r="I165" s="196">
        <v>1</v>
      </c>
      <c r="J165" s="197">
        <v>1</v>
      </c>
      <c r="K165" s="192">
        <f t="shared" si="0"/>
        <v>1</v>
      </c>
      <c r="L165" s="193">
        <f t="shared" si="1"/>
        <v>1</v>
      </c>
      <c r="M165" s="186" t="s">
        <v>50</v>
      </c>
      <c r="N165" s="186" t="s">
        <v>281</v>
      </c>
      <c r="O165" s="192">
        <f>VLOOKUP(A165,orig_GT_results_full_summary!$A$3:$AK$25,16, FALSE)</f>
        <v>1</v>
      </c>
      <c r="P165" s="192">
        <v>0</v>
      </c>
      <c r="Q165" s="192">
        <v>0</v>
      </c>
      <c r="R165" s="192">
        <f t="shared" si="2"/>
        <v>0</v>
      </c>
      <c r="S165" s="193">
        <f t="shared" si="3"/>
        <v>0</v>
      </c>
      <c r="T165" s="186" t="s">
        <v>15</v>
      </c>
      <c r="U165" s="186" t="s">
        <v>281</v>
      </c>
      <c r="V165" s="192">
        <f>VLOOKUP(A165,orig_GT_results_full_summary!$A$3:$AK$25,25, FALSE)</f>
        <v>1</v>
      </c>
      <c r="W165" s="192">
        <v>0</v>
      </c>
      <c r="X165" s="192">
        <v>0</v>
      </c>
      <c r="Y165" s="192">
        <f t="shared" si="4"/>
        <v>0</v>
      </c>
      <c r="Z165" s="193">
        <f t="shared" si="5"/>
        <v>0</v>
      </c>
      <c r="AA165" s="186" t="s">
        <v>282</v>
      </c>
      <c r="AB165" s="186" t="s">
        <v>281</v>
      </c>
      <c r="AC165" s="192">
        <f>VLOOKUP(A165,orig_GT_results_full_summary!$A$3:$AK$25,34, FALSE)</f>
        <v>0</v>
      </c>
      <c r="AD165" s="192">
        <v>0</v>
      </c>
      <c r="AE165" s="192">
        <v>0</v>
      </c>
      <c r="AF165" s="194">
        <f t="shared" si="6"/>
        <v>0</v>
      </c>
      <c r="AG165" s="53">
        <f t="shared" si="7"/>
        <v>0</v>
      </c>
    </row>
    <row r="166" spans="1:33" ht="16">
      <c r="A166" s="192">
        <v>31880720</v>
      </c>
      <c r="B166" s="192" t="str">
        <f>VLOOKUP(A166,orig_GT_results_full_summary!$A$3:$B$25,2, FALSE)</f>
        <v>D1</v>
      </c>
      <c r="C166" s="192">
        <v>26</v>
      </c>
      <c r="D166" s="186" t="s">
        <v>357</v>
      </c>
      <c r="E166" s="195">
        <v>1</v>
      </c>
      <c r="F166" s="186" t="s">
        <v>25</v>
      </c>
      <c r="G166" s="186" t="s">
        <v>285</v>
      </c>
      <c r="H166" s="186">
        <f>VLOOKUP(A166,orig_GT_results_full_summary!$A$3:$AK$25,8, FALSE)</f>
        <v>1</v>
      </c>
      <c r="I166" s="196">
        <v>1</v>
      </c>
      <c r="J166" s="197">
        <v>1</v>
      </c>
      <c r="K166" s="192">
        <f t="shared" si="0"/>
        <v>1</v>
      </c>
      <c r="L166" s="193">
        <f t="shared" si="1"/>
        <v>1</v>
      </c>
      <c r="M166" s="186" t="s">
        <v>50</v>
      </c>
      <c r="N166" s="186" t="s">
        <v>281</v>
      </c>
      <c r="O166" s="192">
        <f>VLOOKUP(A166,orig_GT_results_full_summary!$A$3:$AK$25,16, FALSE)</f>
        <v>1</v>
      </c>
      <c r="P166" s="192">
        <v>0</v>
      </c>
      <c r="Q166" s="192">
        <v>0</v>
      </c>
      <c r="R166" s="192">
        <f t="shared" si="2"/>
        <v>0</v>
      </c>
      <c r="S166" s="193">
        <f t="shared" si="3"/>
        <v>0</v>
      </c>
      <c r="T166" s="186" t="s">
        <v>15</v>
      </c>
      <c r="U166" s="186" t="s">
        <v>281</v>
      </c>
      <c r="V166" s="192">
        <f>VLOOKUP(A166,orig_GT_results_full_summary!$A$3:$AK$25,25, FALSE)</f>
        <v>1</v>
      </c>
      <c r="W166" s="192">
        <v>0</v>
      </c>
      <c r="X166" s="192">
        <v>0</v>
      </c>
      <c r="Y166" s="192">
        <f t="shared" si="4"/>
        <v>0</v>
      </c>
      <c r="Z166" s="193">
        <f t="shared" si="5"/>
        <v>0</v>
      </c>
      <c r="AA166" s="186" t="s">
        <v>282</v>
      </c>
      <c r="AB166" s="186" t="s">
        <v>281</v>
      </c>
      <c r="AC166" s="192">
        <f>VLOOKUP(A166,orig_GT_results_full_summary!$A$3:$AK$25,34, FALSE)</f>
        <v>0</v>
      </c>
      <c r="AD166" s="192">
        <v>0</v>
      </c>
      <c r="AE166" s="192">
        <v>0</v>
      </c>
      <c r="AF166" s="194">
        <f t="shared" si="6"/>
        <v>0</v>
      </c>
      <c r="AG166" s="53">
        <f t="shared" si="7"/>
        <v>0</v>
      </c>
    </row>
    <row r="167" spans="1:33" ht="16">
      <c r="A167" s="192">
        <v>31880720</v>
      </c>
      <c r="B167" s="192" t="str">
        <f>VLOOKUP(A167,orig_GT_results_full_summary!$A$3:$B$25,2, FALSE)</f>
        <v>D1</v>
      </c>
      <c r="C167" s="192">
        <v>53</v>
      </c>
      <c r="D167" s="186" t="s">
        <v>358</v>
      </c>
      <c r="E167" s="195">
        <v>2</v>
      </c>
      <c r="F167" s="186" t="s">
        <v>25</v>
      </c>
      <c r="G167" s="186" t="s">
        <v>290</v>
      </c>
      <c r="H167" s="186">
        <f>VLOOKUP(A167,orig_GT_results_full_summary!$A$3:$AK$25,8, FALSE)</f>
        <v>1</v>
      </c>
      <c r="I167" s="196">
        <v>1</v>
      </c>
      <c r="J167" s="197">
        <v>0.5</v>
      </c>
      <c r="K167" s="192">
        <f t="shared" si="0"/>
        <v>1</v>
      </c>
      <c r="L167" s="193">
        <f t="shared" si="1"/>
        <v>0.52631578947368418</v>
      </c>
      <c r="M167" s="186" t="s">
        <v>50</v>
      </c>
      <c r="N167" s="186" t="s">
        <v>288</v>
      </c>
      <c r="O167" s="192">
        <f>VLOOKUP(A167,orig_GT_results_full_summary!$A$3:$AK$25,16, FALSE)</f>
        <v>1</v>
      </c>
      <c r="P167" s="192">
        <v>0</v>
      </c>
      <c r="Q167" s="192">
        <v>0</v>
      </c>
      <c r="R167" s="192">
        <f t="shared" si="2"/>
        <v>0</v>
      </c>
      <c r="S167" s="193">
        <f t="shared" si="3"/>
        <v>0</v>
      </c>
      <c r="T167" s="186" t="s">
        <v>15</v>
      </c>
      <c r="U167" s="186" t="s">
        <v>288</v>
      </c>
      <c r="V167" s="192">
        <f>VLOOKUP(A167,orig_GT_results_full_summary!$A$3:$AK$25,25, FALSE)</f>
        <v>1</v>
      </c>
      <c r="W167" s="192">
        <v>0</v>
      </c>
      <c r="X167" s="192">
        <v>0</v>
      </c>
      <c r="Y167" s="192">
        <f t="shared" si="4"/>
        <v>0</v>
      </c>
      <c r="Z167" s="193">
        <f t="shared" si="5"/>
        <v>0</v>
      </c>
      <c r="AA167" s="186" t="s">
        <v>282</v>
      </c>
      <c r="AB167" s="186" t="s">
        <v>288</v>
      </c>
      <c r="AC167" s="192">
        <f>VLOOKUP(A167,orig_GT_results_full_summary!$A$3:$AK$25,34, FALSE)</f>
        <v>0</v>
      </c>
      <c r="AD167" s="192">
        <v>0</v>
      </c>
      <c r="AE167" s="192">
        <v>0</v>
      </c>
      <c r="AF167" s="194">
        <f t="shared" si="6"/>
        <v>0</v>
      </c>
      <c r="AG167" s="53">
        <f t="shared" si="7"/>
        <v>0</v>
      </c>
    </row>
    <row r="168" spans="1:33" ht="16">
      <c r="A168" s="192">
        <v>31880720</v>
      </c>
      <c r="B168" s="192" t="str">
        <f>VLOOKUP(A168,orig_GT_results_full_summary!$A$3:$B$25,2, FALSE)</f>
        <v>D1</v>
      </c>
      <c r="C168" s="192">
        <v>54</v>
      </c>
      <c r="D168" s="186" t="s">
        <v>358</v>
      </c>
      <c r="E168" s="195">
        <v>2</v>
      </c>
      <c r="F168" s="186" t="s">
        <v>25</v>
      </c>
      <c r="G168" s="186" t="s">
        <v>290</v>
      </c>
      <c r="H168" s="186">
        <f>VLOOKUP(A168,orig_GT_results_full_summary!$A$3:$AK$25,8, FALSE)</f>
        <v>1</v>
      </c>
      <c r="I168" s="196">
        <v>1</v>
      </c>
      <c r="J168" s="197">
        <v>0.5</v>
      </c>
      <c r="K168" s="192">
        <f t="shared" si="0"/>
        <v>1</v>
      </c>
      <c r="L168" s="193">
        <f t="shared" si="1"/>
        <v>0.52631578947368418</v>
      </c>
      <c r="M168" s="186" t="s">
        <v>50</v>
      </c>
      <c r="N168" s="186" t="s">
        <v>288</v>
      </c>
      <c r="O168" s="192">
        <f>VLOOKUP(A168,orig_GT_results_full_summary!$A$3:$AK$25,16, FALSE)</f>
        <v>1</v>
      </c>
      <c r="P168" s="192">
        <v>0</v>
      </c>
      <c r="Q168" s="192">
        <v>0</v>
      </c>
      <c r="R168" s="192">
        <f t="shared" si="2"/>
        <v>0</v>
      </c>
      <c r="S168" s="193">
        <f t="shared" si="3"/>
        <v>0</v>
      </c>
      <c r="T168" s="186" t="s">
        <v>15</v>
      </c>
      <c r="U168" s="186" t="s">
        <v>288</v>
      </c>
      <c r="V168" s="192">
        <f>VLOOKUP(A168,orig_GT_results_full_summary!$A$3:$AK$25,25, FALSE)</f>
        <v>1</v>
      </c>
      <c r="W168" s="192">
        <v>0</v>
      </c>
      <c r="X168" s="192">
        <v>0</v>
      </c>
      <c r="Y168" s="192">
        <f t="shared" si="4"/>
        <v>0</v>
      </c>
      <c r="Z168" s="193">
        <f t="shared" si="5"/>
        <v>0</v>
      </c>
      <c r="AA168" s="186" t="s">
        <v>282</v>
      </c>
      <c r="AB168" s="186" t="s">
        <v>288</v>
      </c>
      <c r="AC168" s="192">
        <f>VLOOKUP(A168,orig_GT_results_full_summary!$A$3:$AK$25,34, FALSE)</f>
        <v>0</v>
      </c>
      <c r="AD168" s="192">
        <v>0</v>
      </c>
      <c r="AE168" s="192">
        <v>0</v>
      </c>
      <c r="AF168" s="194">
        <f t="shared" si="6"/>
        <v>0</v>
      </c>
      <c r="AG168" s="53">
        <f t="shared" si="7"/>
        <v>0</v>
      </c>
    </row>
    <row r="169" spans="1:33" ht="16">
      <c r="A169" s="192">
        <v>31880720</v>
      </c>
      <c r="B169" s="192" t="str">
        <f>VLOOKUP(A169,orig_GT_results_full_summary!$A$3:$B$25,2, FALSE)</f>
        <v>D1</v>
      </c>
      <c r="C169" s="192">
        <v>55</v>
      </c>
      <c r="D169" s="186" t="s">
        <v>358</v>
      </c>
      <c r="E169" s="195">
        <v>2</v>
      </c>
      <c r="F169" s="186" t="s">
        <v>25</v>
      </c>
      <c r="G169" s="186" t="s">
        <v>290</v>
      </c>
      <c r="H169" s="186">
        <f>VLOOKUP(A169,orig_GT_results_full_summary!$A$3:$AK$25,8, FALSE)</f>
        <v>1</v>
      </c>
      <c r="I169" s="196">
        <v>1</v>
      </c>
      <c r="J169" s="197">
        <v>0.5</v>
      </c>
      <c r="K169" s="192">
        <f t="shared" si="0"/>
        <v>1</v>
      </c>
      <c r="L169" s="193">
        <f t="shared" si="1"/>
        <v>0.52631578947368418</v>
      </c>
      <c r="M169" s="186" t="s">
        <v>50</v>
      </c>
      <c r="N169" s="186" t="s">
        <v>288</v>
      </c>
      <c r="O169" s="192">
        <f>VLOOKUP(A169,orig_GT_results_full_summary!$A$3:$AK$25,16, FALSE)</f>
        <v>1</v>
      </c>
      <c r="P169" s="192">
        <v>0</v>
      </c>
      <c r="Q169" s="192">
        <v>0</v>
      </c>
      <c r="R169" s="192">
        <f t="shared" si="2"/>
        <v>0</v>
      </c>
      <c r="S169" s="193">
        <f t="shared" si="3"/>
        <v>0</v>
      </c>
      <c r="T169" s="186" t="s">
        <v>15</v>
      </c>
      <c r="U169" s="186" t="s">
        <v>288</v>
      </c>
      <c r="V169" s="192">
        <f>VLOOKUP(A169,orig_GT_results_full_summary!$A$3:$AK$25,25, FALSE)</f>
        <v>1</v>
      </c>
      <c r="W169" s="192">
        <v>0</v>
      </c>
      <c r="X169" s="192">
        <v>0</v>
      </c>
      <c r="Y169" s="192">
        <f t="shared" si="4"/>
        <v>0</v>
      </c>
      <c r="Z169" s="193">
        <f t="shared" si="5"/>
        <v>0</v>
      </c>
      <c r="AA169" s="186" t="s">
        <v>282</v>
      </c>
      <c r="AB169" s="186" t="s">
        <v>288</v>
      </c>
      <c r="AC169" s="192">
        <f>VLOOKUP(A169,orig_GT_results_full_summary!$A$3:$AK$25,34, FALSE)</f>
        <v>0</v>
      </c>
      <c r="AD169" s="192">
        <v>0</v>
      </c>
      <c r="AE169" s="192">
        <v>0</v>
      </c>
      <c r="AF169" s="194">
        <f t="shared" si="6"/>
        <v>0</v>
      </c>
      <c r="AG169" s="53">
        <f t="shared" si="7"/>
        <v>0</v>
      </c>
    </row>
    <row r="170" spans="1:33" ht="16">
      <c r="A170" s="192">
        <v>31880720</v>
      </c>
      <c r="B170" s="192" t="str">
        <f>VLOOKUP(A170,orig_GT_results_full_summary!$A$3:$B$25,2, FALSE)</f>
        <v>D1</v>
      </c>
      <c r="C170" s="192">
        <v>56</v>
      </c>
      <c r="D170" s="186" t="s">
        <v>359</v>
      </c>
      <c r="E170" s="195">
        <v>2</v>
      </c>
      <c r="F170" s="186" t="s">
        <v>25</v>
      </c>
      <c r="G170" s="186" t="s">
        <v>290</v>
      </c>
      <c r="H170" s="186">
        <f>VLOOKUP(A170,orig_GT_results_full_summary!$A$3:$AK$25,8, FALSE)</f>
        <v>1</v>
      </c>
      <c r="I170" s="196">
        <v>1</v>
      </c>
      <c r="J170" s="197">
        <v>0.5</v>
      </c>
      <c r="K170" s="192">
        <f t="shared" si="0"/>
        <v>1</v>
      </c>
      <c r="L170" s="193">
        <f t="shared" si="1"/>
        <v>0.52631578947368418</v>
      </c>
      <c r="M170" s="186" t="s">
        <v>50</v>
      </c>
      <c r="N170" s="186" t="s">
        <v>288</v>
      </c>
      <c r="O170" s="192">
        <f>VLOOKUP(A170,orig_GT_results_full_summary!$A$3:$AK$25,16, FALSE)</f>
        <v>1</v>
      </c>
      <c r="P170" s="192">
        <v>0</v>
      </c>
      <c r="Q170" s="192">
        <v>0</v>
      </c>
      <c r="R170" s="192">
        <f t="shared" si="2"/>
        <v>0</v>
      </c>
      <c r="S170" s="193">
        <f t="shared" si="3"/>
        <v>0</v>
      </c>
      <c r="T170" s="186" t="s">
        <v>15</v>
      </c>
      <c r="U170" s="186" t="s">
        <v>288</v>
      </c>
      <c r="V170" s="192">
        <f>VLOOKUP(A170,orig_GT_results_full_summary!$A$3:$AK$25,25, FALSE)</f>
        <v>1</v>
      </c>
      <c r="W170" s="192">
        <v>0</v>
      </c>
      <c r="X170" s="192">
        <v>0</v>
      </c>
      <c r="Y170" s="192">
        <f t="shared" si="4"/>
        <v>0</v>
      </c>
      <c r="Z170" s="193">
        <f t="shared" si="5"/>
        <v>0</v>
      </c>
      <c r="AA170" s="186" t="s">
        <v>282</v>
      </c>
      <c r="AB170" s="186" t="s">
        <v>288</v>
      </c>
      <c r="AC170" s="192">
        <f>VLOOKUP(A170,orig_GT_results_full_summary!$A$3:$AK$25,34, FALSE)</f>
        <v>0</v>
      </c>
      <c r="AD170" s="192">
        <v>0</v>
      </c>
      <c r="AE170" s="192">
        <v>0</v>
      </c>
      <c r="AF170" s="194">
        <f t="shared" si="6"/>
        <v>0</v>
      </c>
      <c r="AG170" s="53">
        <f t="shared" si="7"/>
        <v>0</v>
      </c>
    </row>
    <row r="171" spans="1:33" ht="16">
      <c r="A171" s="192">
        <v>31880720</v>
      </c>
      <c r="B171" s="192" t="str">
        <f>VLOOKUP(A171,orig_GT_results_full_summary!$A$3:$B$25,2, FALSE)</f>
        <v>D1</v>
      </c>
      <c r="C171" s="192">
        <v>57</v>
      </c>
      <c r="D171" s="186" t="s">
        <v>359</v>
      </c>
      <c r="E171" s="195">
        <v>2</v>
      </c>
      <c r="F171" s="186" t="s">
        <v>25</v>
      </c>
      <c r="G171" s="186" t="s">
        <v>290</v>
      </c>
      <c r="H171" s="186">
        <f>VLOOKUP(A171,orig_GT_results_full_summary!$A$3:$AK$25,8, FALSE)</f>
        <v>1</v>
      </c>
      <c r="I171" s="196">
        <v>1</v>
      </c>
      <c r="J171" s="197">
        <v>0.5</v>
      </c>
      <c r="K171" s="192">
        <f t="shared" si="0"/>
        <v>1</v>
      </c>
      <c r="L171" s="193">
        <f t="shared" si="1"/>
        <v>0.52631578947368418</v>
      </c>
      <c r="M171" s="186" t="s">
        <v>50</v>
      </c>
      <c r="N171" s="186" t="s">
        <v>288</v>
      </c>
      <c r="O171" s="192">
        <f>VLOOKUP(A171,orig_GT_results_full_summary!$A$3:$AK$25,16, FALSE)</f>
        <v>1</v>
      </c>
      <c r="P171" s="192">
        <v>0</v>
      </c>
      <c r="Q171" s="192">
        <v>0</v>
      </c>
      <c r="R171" s="192">
        <f t="shared" si="2"/>
        <v>0</v>
      </c>
      <c r="S171" s="193">
        <f t="shared" si="3"/>
        <v>0</v>
      </c>
      <c r="T171" s="186" t="s">
        <v>15</v>
      </c>
      <c r="U171" s="186" t="s">
        <v>288</v>
      </c>
      <c r="V171" s="192">
        <f>VLOOKUP(A171,orig_GT_results_full_summary!$A$3:$AK$25,25, FALSE)</f>
        <v>1</v>
      </c>
      <c r="W171" s="192">
        <v>0</v>
      </c>
      <c r="X171" s="192">
        <v>0</v>
      </c>
      <c r="Y171" s="192">
        <f t="shared" si="4"/>
        <v>0</v>
      </c>
      <c r="Z171" s="193">
        <f t="shared" si="5"/>
        <v>0</v>
      </c>
      <c r="AA171" s="186" t="s">
        <v>282</v>
      </c>
      <c r="AB171" s="186" t="s">
        <v>288</v>
      </c>
      <c r="AC171" s="192">
        <f>VLOOKUP(A171,orig_GT_results_full_summary!$A$3:$AK$25,34, FALSE)</f>
        <v>0</v>
      </c>
      <c r="AD171" s="192">
        <v>0</v>
      </c>
      <c r="AE171" s="192">
        <v>0</v>
      </c>
      <c r="AF171" s="194">
        <f t="shared" si="6"/>
        <v>0</v>
      </c>
      <c r="AG171" s="53">
        <f t="shared" si="7"/>
        <v>0</v>
      </c>
    </row>
    <row r="172" spans="1:33" ht="16">
      <c r="A172" s="192">
        <v>31880720</v>
      </c>
      <c r="B172" s="192" t="str">
        <f>VLOOKUP(A172,orig_GT_results_full_summary!$A$3:$B$25,2, FALSE)</f>
        <v>D1</v>
      </c>
      <c r="C172" s="192">
        <v>58</v>
      </c>
      <c r="D172" s="186" t="s">
        <v>359</v>
      </c>
      <c r="E172" s="195">
        <v>2</v>
      </c>
      <c r="F172" s="186" t="s">
        <v>25</v>
      </c>
      <c r="G172" s="186" t="s">
        <v>290</v>
      </c>
      <c r="H172" s="186">
        <f>VLOOKUP(A172,orig_GT_results_full_summary!$A$3:$AK$25,8, FALSE)</f>
        <v>1</v>
      </c>
      <c r="I172" s="196">
        <v>1</v>
      </c>
      <c r="J172" s="197">
        <v>0.5</v>
      </c>
      <c r="K172" s="192">
        <f t="shared" si="0"/>
        <v>1</v>
      </c>
      <c r="L172" s="193">
        <f t="shared" si="1"/>
        <v>0.52631578947368418</v>
      </c>
      <c r="M172" s="186" t="s">
        <v>50</v>
      </c>
      <c r="N172" s="186" t="s">
        <v>288</v>
      </c>
      <c r="O172" s="192">
        <f>VLOOKUP(A172,orig_GT_results_full_summary!$A$3:$AK$25,16, FALSE)</f>
        <v>1</v>
      </c>
      <c r="P172" s="192">
        <v>0</v>
      </c>
      <c r="Q172" s="192">
        <v>0</v>
      </c>
      <c r="R172" s="192">
        <f t="shared" si="2"/>
        <v>0</v>
      </c>
      <c r="S172" s="193">
        <f t="shared" si="3"/>
        <v>0</v>
      </c>
      <c r="T172" s="186" t="s">
        <v>15</v>
      </c>
      <c r="U172" s="186" t="s">
        <v>288</v>
      </c>
      <c r="V172" s="192">
        <f>VLOOKUP(A172,orig_GT_results_full_summary!$A$3:$AK$25,25, FALSE)</f>
        <v>1</v>
      </c>
      <c r="W172" s="192">
        <v>0</v>
      </c>
      <c r="X172" s="192">
        <v>0</v>
      </c>
      <c r="Y172" s="192">
        <f t="shared" si="4"/>
        <v>0</v>
      </c>
      <c r="Z172" s="193">
        <f t="shared" si="5"/>
        <v>0</v>
      </c>
      <c r="AA172" s="186" t="s">
        <v>282</v>
      </c>
      <c r="AB172" s="186" t="s">
        <v>288</v>
      </c>
      <c r="AC172" s="192">
        <f>VLOOKUP(A172,orig_GT_results_full_summary!$A$3:$AK$25,34, FALSE)</f>
        <v>0</v>
      </c>
      <c r="AD172" s="192">
        <v>0</v>
      </c>
      <c r="AE172" s="192">
        <v>0</v>
      </c>
      <c r="AF172" s="194">
        <f t="shared" si="6"/>
        <v>0</v>
      </c>
      <c r="AG172" s="53">
        <f t="shared" si="7"/>
        <v>0</v>
      </c>
    </row>
    <row r="173" spans="1:33" ht="16">
      <c r="A173" s="192">
        <v>31880720</v>
      </c>
      <c r="B173" s="192" t="str">
        <f>VLOOKUP(A173,orig_GT_results_full_summary!$A$3:$B$25,2, FALSE)</f>
        <v>D1</v>
      </c>
      <c r="C173" s="192">
        <v>59</v>
      </c>
      <c r="D173" s="186" t="s">
        <v>360</v>
      </c>
      <c r="E173" s="195">
        <v>2</v>
      </c>
      <c r="F173" s="186" t="s">
        <v>25</v>
      </c>
      <c r="G173" s="186" t="s">
        <v>290</v>
      </c>
      <c r="H173" s="186">
        <f>VLOOKUP(A173,orig_GT_results_full_summary!$A$3:$AK$25,8, FALSE)</f>
        <v>1</v>
      </c>
      <c r="I173" s="196">
        <v>1</v>
      </c>
      <c r="J173" s="197">
        <v>0.5</v>
      </c>
      <c r="K173" s="192">
        <f t="shared" si="0"/>
        <v>1</v>
      </c>
      <c r="L173" s="193">
        <f t="shared" si="1"/>
        <v>0.52631578947368418</v>
      </c>
      <c r="M173" s="186" t="s">
        <v>50</v>
      </c>
      <c r="N173" s="186" t="s">
        <v>288</v>
      </c>
      <c r="O173" s="192">
        <f>VLOOKUP(A173,orig_GT_results_full_summary!$A$3:$AK$25,16, FALSE)</f>
        <v>1</v>
      </c>
      <c r="P173" s="192">
        <v>0</v>
      </c>
      <c r="Q173" s="192">
        <v>0</v>
      </c>
      <c r="R173" s="192">
        <f t="shared" si="2"/>
        <v>0</v>
      </c>
      <c r="S173" s="193">
        <f t="shared" si="3"/>
        <v>0</v>
      </c>
      <c r="T173" s="186" t="s">
        <v>15</v>
      </c>
      <c r="U173" s="186" t="s">
        <v>288</v>
      </c>
      <c r="V173" s="192">
        <f>VLOOKUP(A173,orig_GT_results_full_summary!$A$3:$AK$25,25, FALSE)</f>
        <v>1</v>
      </c>
      <c r="W173" s="192">
        <v>0</v>
      </c>
      <c r="X173" s="192">
        <v>0</v>
      </c>
      <c r="Y173" s="192">
        <f t="shared" si="4"/>
        <v>0</v>
      </c>
      <c r="Z173" s="193">
        <f t="shared" si="5"/>
        <v>0</v>
      </c>
      <c r="AA173" s="186" t="s">
        <v>282</v>
      </c>
      <c r="AB173" s="186" t="s">
        <v>288</v>
      </c>
      <c r="AC173" s="192">
        <f>VLOOKUP(A173,orig_GT_results_full_summary!$A$3:$AK$25,34, FALSE)</f>
        <v>0</v>
      </c>
      <c r="AD173" s="192">
        <v>0</v>
      </c>
      <c r="AE173" s="192">
        <v>0</v>
      </c>
      <c r="AF173" s="194">
        <f t="shared" si="6"/>
        <v>0</v>
      </c>
      <c r="AG173" s="53">
        <f t="shared" si="7"/>
        <v>0</v>
      </c>
    </row>
    <row r="174" spans="1:33" ht="16">
      <c r="A174" s="192">
        <v>31880720</v>
      </c>
      <c r="B174" s="192" t="str">
        <f>VLOOKUP(A174,orig_GT_results_full_summary!$A$3:$B$25,2, FALSE)</f>
        <v>D1</v>
      </c>
      <c r="C174" s="192">
        <v>60</v>
      </c>
      <c r="D174" s="186" t="s">
        <v>360</v>
      </c>
      <c r="E174" s="195">
        <v>2</v>
      </c>
      <c r="F174" s="186" t="s">
        <v>25</v>
      </c>
      <c r="G174" s="186" t="s">
        <v>290</v>
      </c>
      <c r="H174" s="186">
        <f>VLOOKUP(A174,orig_GT_results_full_summary!$A$3:$AK$25,8, FALSE)</f>
        <v>1</v>
      </c>
      <c r="I174" s="196">
        <v>1</v>
      </c>
      <c r="J174" s="197">
        <v>0.5</v>
      </c>
      <c r="K174" s="192">
        <f t="shared" si="0"/>
        <v>1</v>
      </c>
      <c r="L174" s="193">
        <f t="shared" si="1"/>
        <v>0.52631578947368418</v>
      </c>
      <c r="M174" s="186" t="s">
        <v>50</v>
      </c>
      <c r="N174" s="186" t="s">
        <v>288</v>
      </c>
      <c r="O174" s="192">
        <f>VLOOKUP(A174,orig_GT_results_full_summary!$A$3:$AK$25,16, FALSE)</f>
        <v>1</v>
      </c>
      <c r="P174" s="192">
        <v>0</v>
      </c>
      <c r="Q174" s="192">
        <v>0</v>
      </c>
      <c r="R174" s="192">
        <f t="shared" si="2"/>
        <v>0</v>
      </c>
      <c r="S174" s="193">
        <f t="shared" si="3"/>
        <v>0</v>
      </c>
      <c r="T174" s="186" t="s">
        <v>15</v>
      </c>
      <c r="U174" s="186" t="s">
        <v>288</v>
      </c>
      <c r="V174" s="192">
        <f>VLOOKUP(A174,orig_GT_results_full_summary!$A$3:$AK$25,25, FALSE)</f>
        <v>1</v>
      </c>
      <c r="W174" s="192">
        <v>0</v>
      </c>
      <c r="X174" s="192">
        <v>0</v>
      </c>
      <c r="Y174" s="192">
        <f t="shared" si="4"/>
        <v>0</v>
      </c>
      <c r="Z174" s="193">
        <f t="shared" si="5"/>
        <v>0</v>
      </c>
      <c r="AA174" s="186" t="s">
        <v>282</v>
      </c>
      <c r="AB174" s="186" t="s">
        <v>288</v>
      </c>
      <c r="AC174" s="192">
        <f>VLOOKUP(A174,orig_GT_results_full_summary!$A$3:$AK$25,34, FALSE)</f>
        <v>0</v>
      </c>
      <c r="AD174" s="192">
        <v>0</v>
      </c>
      <c r="AE174" s="192">
        <v>0</v>
      </c>
      <c r="AF174" s="194">
        <f t="shared" si="6"/>
        <v>0</v>
      </c>
      <c r="AG174" s="53">
        <f t="shared" si="7"/>
        <v>0</v>
      </c>
    </row>
    <row r="175" spans="1:33" ht="16">
      <c r="A175" s="192">
        <v>31880720</v>
      </c>
      <c r="B175" s="192" t="str">
        <f>VLOOKUP(A175,orig_GT_results_full_summary!$A$3:$B$25,2, FALSE)</f>
        <v>D1</v>
      </c>
      <c r="C175" s="192">
        <v>61</v>
      </c>
      <c r="D175" s="186" t="s">
        <v>360</v>
      </c>
      <c r="E175" s="195">
        <v>2</v>
      </c>
      <c r="F175" s="186" t="s">
        <v>25</v>
      </c>
      <c r="G175" s="186" t="s">
        <v>290</v>
      </c>
      <c r="H175" s="186">
        <f>VLOOKUP(A175,orig_GT_results_full_summary!$A$3:$AK$25,8, FALSE)</f>
        <v>1</v>
      </c>
      <c r="I175" s="196">
        <v>1</v>
      </c>
      <c r="J175" s="197">
        <v>0.5</v>
      </c>
      <c r="K175" s="192">
        <f t="shared" si="0"/>
        <v>1</v>
      </c>
      <c r="L175" s="193">
        <f t="shared" si="1"/>
        <v>0.52631578947368418</v>
      </c>
      <c r="M175" s="186" t="s">
        <v>50</v>
      </c>
      <c r="N175" s="186" t="s">
        <v>288</v>
      </c>
      <c r="O175" s="192">
        <f>VLOOKUP(A175,orig_GT_results_full_summary!$A$3:$AK$25,16, FALSE)</f>
        <v>1</v>
      </c>
      <c r="P175" s="192">
        <v>0</v>
      </c>
      <c r="Q175" s="192">
        <v>0</v>
      </c>
      <c r="R175" s="192">
        <f t="shared" si="2"/>
        <v>0</v>
      </c>
      <c r="S175" s="193">
        <f t="shared" si="3"/>
        <v>0</v>
      </c>
      <c r="T175" s="186" t="s">
        <v>15</v>
      </c>
      <c r="U175" s="186" t="s">
        <v>288</v>
      </c>
      <c r="V175" s="192">
        <f>VLOOKUP(A175,orig_GT_results_full_summary!$A$3:$AK$25,25, FALSE)</f>
        <v>1</v>
      </c>
      <c r="W175" s="192">
        <v>0</v>
      </c>
      <c r="X175" s="192">
        <v>0</v>
      </c>
      <c r="Y175" s="192">
        <f t="shared" si="4"/>
        <v>0</v>
      </c>
      <c r="Z175" s="193">
        <f t="shared" si="5"/>
        <v>0</v>
      </c>
      <c r="AA175" s="186" t="s">
        <v>282</v>
      </c>
      <c r="AB175" s="186" t="s">
        <v>288</v>
      </c>
      <c r="AC175" s="192">
        <f>VLOOKUP(A175,orig_GT_results_full_summary!$A$3:$AK$25,34, FALSE)</f>
        <v>0</v>
      </c>
      <c r="AD175" s="192">
        <v>0</v>
      </c>
      <c r="AE175" s="192">
        <v>0</v>
      </c>
      <c r="AF175" s="194">
        <f t="shared" si="6"/>
        <v>0</v>
      </c>
      <c r="AG175" s="53">
        <f t="shared" si="7"/>
        <v>0</v>
      </c>
    </row>
    <row r="176" spans="1:33" ht="16">
      <c r="A176" s="192">
        <v>31880720</v>
      </c>
      <c r="B176" s="192" t="str">
        <f>VLOOKUP(A176,orig_GT_results_full_summary!$A$3:$B$25,2, FALSE)</f>
        <v>D1</v>
      </c>
      <c r="C176" s="192">
        <v>62</v>
      </c>
      <c r="D176" s="186" t="s">
        <v>361</v>
      </c>
      <c r="E176" s="195">
        <v>2</v>
      </c>
      <c r="F176" s="186" t="s">
        <v>25</v>
      </c>
      <c r="G176" s="186" t="s">
        <v>290</v>
      </c>
      <c r="H176" s="186">
        <f>VLOOKUP(A176,orig_GT_results_full_summary!$A$3:$AK$25,8, FALSE)</f>
        <v>1</v>
      </c>
      <c r="I176" s="196">
        <v>1</v>
      </c>
      <c r="J176" s="197">
        <v>0.5</v>
      </c>
      <c r="K176" s="192">
        <f t="shared" si="0"/>
        <v>1</v>
      </c>
      <c r="L176" s="193">
        <f t="shared" si="1"/>
        <v>0.52631578947368418</v>
      </c>
      <c r="M176" s="186" t="s">
        <v>50</v>
      </c>
      <c r="N176" s="186" t="s">
        <v>288</v>
      </c>
      <c r="O176" s="192">
        <f>VLOOKUP(A176,orig_GT_results_full_summary!$A$3:$AK$25,16, FALSE)</f>
        <v>1</v>
      </c>
      <c r="P176" s="192">
        <v>0</v>
      </c>
      <c r="Q176" s="192">
        <v>0</v>
      </c>
      <c r="R176" s="192">
        <f t="shared" si="2"/>
        <v>0</v>
      </c>
      <c r="S176" s="193">
        <f t="shared" si="3"/>
        <v>0</v>
      </c>
      <c r="T176" s="186" t="s">
        <v>15</v>
      </c>
      <c r="U176" s="186" t="s">
        <v>288</v>
      </c>
      <c r="V176" s="192">
        <f>VLOOKUP(A176,orig_GT_results_full_summary!$A$3:$AK$25,25, FALSE)</f>
        <v>1</v>
      </c>
      <c r="W176" s="192">
        <v>0</v>
      </c>
      <c r="X176" s="192">
        <v>0</v>
      </c>
      <c r="Y176" s="192">
        <f t="shared" si="4"/>
        <v>0</v>
      </c>
      <c r="Z176" s="193">
        <f t="shared" si="5"/>
        <v>0</v>
      </c>
      <c r="AA176" s="186" t="s">
        <v>282</v>
      </c>
      <c r="AB176" s="186" t="s">
        <v>288</v>
      </c>
      <c r="AC176" s="192">
        <f>VLOOKUP(A176,orig_GT_results_full_summary!$A$3:$AK$25,34, FALSE)</f>
        <v>0</v>
      </c>
      <c r="AD176" s="192">
        <v>0</v>
      </c>
      <c r="AE176" s="192">
        <v>0</v>
      </c>
      <c r="AF176" s="194">
        <f t="shared" si="6"/>
        <v>0</v>
      </c>
      <c r="AG176" s="53">
        <f t="shared" si="7"/>
        <v>0</v>
      </c>
    </row>
    <row r="177" spans="1:33" ht="16">
      <c r="A177" s="192">
        <v>31880720</v>
      </c>
      <c r="B177" s="192" t="str">
        <f>VLOOKUP(A177,orig_GT_results_full_summary!$A$3:$B$25,2, FALSE)</f>
        <v>D1</v>
      </c>
      <c r="C177" s="192">
        <v>63</v>
      </c>
      <c r="D177" s="186" t="s">
        <v>361</v>
      </c>
      <c r="E177" s="195">
        <v>2</v>
      </c>
      <c r="F177" s="186" t="s">
        <v>25</v>
      </c>
      <c r="G177" s="186" t="s">
        <v>290</v>
      </c>
      <c r="H177" s="186">
        <f>VLOOKUP(A177,orig_GT_results_full_summary!$A$3:$AK$25,8, FALSE)</f>
        <v>1</v>
      </c>
      <c r="I177" s="196">
        <v>1</v>
      </c>
      <c r="J177" s="197">
        <v>0.5</v>
      </c>
      <c r="K177" s="192">
        <f t="shared" si="0"/>
        <v>1</v>
      </c>
      <c r="L177" s="193">
        <f t="shared" si="1"/>
        <v>0.52631578947368418</v>
      </c>
      <c r="M177" s="186" t="s">
        <v>50</v>
      </c>
      <c r="N177" s="186" t="s">
        <v>288</v>
      </c>
      <c r="O177" s="192">
        <f>VLOOKUP(A177,orig_GT_results_full_summary!$A$3:$AK$25,16, FALSE)</f>
        <v>1</v>
      </c>
      <c r="P177" s="192">
        <v>0</v>
      </c>
      <c r="Q177" s="192">
        <v>0</v>
      </c>
      <c r="R177" s="192">
        <f t="shared" si="2"/>
        <v>0</v>
      </c>
      <c r="S177" s="193">
        <f t="shared" si="3"/>
        <v>0</v>
      </c>
      <c r="T177" s="186" t="s">
        <v>15</v>
      </c>
      <c r="U177" s="186" t="s">
        <v>288</v>
      </c>
      <c r="V177" s="192">
        <f>VLOOKUP(A177,orig_GT_results_full_summary!$A$3:$AK$25,25, FALSE)</f>
        <v>1</v>
      </c>
      <c r="W177" s="192">
        <v>0</v>
      </c>
      <c r="X177" s="192">
        <v>0</v>
      </c>
      <c r="Y177" s="192">
        <f t="shared" si="4"/>
        <v>0</v>
      </c>
      <c r="Z177" s="193">
        <f t="shared" si="5"/>
        <v>0</v>
      </c>
      <c r="AA177" s="186" t="s">
        <v>282</v>
      </c>
      <c r="AB177" s="186" t="s">
        <v>288</v>
      </c>
      <c r="AC177" s="192">
        <f>VLOOKUP(A177,orig_GT_results_full_summary!$A$3:$AK$25,34, FALSE)</f>
        <v>0</v>
      </c>
      <c r="AD177" s="192">
        <v>0</v>
      </c>
      <c r="AE177" s="192">
        <v>0</v>
      </c>
      <c r="AF177" s="194">
        <f t="shared" si="6"/>
        <v>0</v>
      </c>
      <c r="AG177" s="53">
        <f t="shared" si="7"/>
        <v>0</v>
      </c>
    </row>
    <row r="178" spans="1:33" ht="16">
      <c r="A178" s="192">
        <v>31880720</v>
      </c>
      <c r="B178" s="192" t="str">
        <f>VLOOKUP(A178,orig_GT_results_full_summary!$A$3:$B$25,2, FALSE)</f>
        <v>D1</v>
      </c>
      <c r="C178" s="192">
        <v>64</v>
      </c>
      <c r="D178" s="186" t="s">
        <v>361</v>
      </c>
      <c r="E178" s="195">
        <v>2</v>
      </c>
      <c r="F178" s="186" t="s">
        <v>25</v>
      </c>
      <c r="G178" s="186" t="s">
        <v>290</v>
      </c>
      <c r="H178" s="186">
        <f>VLOOKUP(A178,orig_GT_results_full_summary!$A$3:$AK$25,8, FALSE)</f>
        <v>1</v>
      </c>
      <c r="I178" s="196">
        <v>1</v>
      </c>
      <c r="J178" s="197">
        <v>0.5</v>
      </c>
      <c r="K178" s="192">
        <f t="shared" si="0"/>
        <v>1</v>
      </c>
      <c r="L178" s="193">
        <f t="shared" si="1"/>
        <v>0.52631578947368418</v>
      </c>
      <c r="M178" s="186" t="s">
        <v>50</v>
      </c>
      <c r="N178" s="186" t="s">
        <v>288</v>
      </c>
      <c r="O178" s="192">
        <f>VLOOKUP(A178,orig_GT_results_full_summary!$A$3:$AK$25,16, FALSE)</f>
        <v>1</v>
      </c>
      <c r="P178" s="192">
        <v>0</v>
      </c>
      <c r="Q178" s="192">
        <v>0</v>
      </c>
      <c r="R178" s="192">
        <f t="shared" si="2"/>
        <v>0</v>
      </c>
      <c r="S178" s="193">
        <f t="shared" si="3"/>
        <v>0</v>
      </c>
      <c r="T178" s="186" t="s">
        <v>15</v>
      </c>
      <c r="U178" s="186" t="s">
        <v>288</v>
      </c>
      <c r="V178" s="192">
        <f>VLOOKUP(A178,orig_GT_results_full_summary!$A$3:$AK$25,25, FALSE)</f>
        <v>1</v>
      </c>
      <c r="W178" s="192">
        <v>0</v>
      </c>
      <c r="X178" s="192">
        <v>0</v>
      </c>
      <c r="Y178" s="192">
        <f t="shared" si="4"/>
        <v>0</v>
      </c>
      <c r="Z178" s="193">
        <f t="shared" si="5"/>
        <v>0</v>
      </c>
      <c r="AA178" s="186" t="s">
        <v>282</v>
      </c>
      <c r="AB178" s="186" t="s">
        <v>288</v>
      </c>
      <c r="AC178" s="192">
        <f>VLOOKUP(A178,orig_GT_results_full_summary!$A$3:$AK$25,34, FALSE)</f>
        <v>0</v>
      </c>
      <c r="AD178" s="192">
        <v>0</v>
      </c>
      <c r="AE178" s="192">
        <v>0</v>
      </c>
      <c r="AF178" s="194">
        <f t="shared" si="6"/>
        <v>0</v>
      </c>
      <c r="AG178" s="53">
        <f t="shared" si="7"/>
        <v>0</v>
      </c>
    </row>
    <row r="179" spans="1:33" ht="16">
      <c r="A179" s="192">
        <v>31880720</v>
      </c>
      <c r="B179" s="192" t="str">
        <f>VLOOKUP(A179,orig_GT_results_full_summary!$A$3:$B$25,2, FALSE)</f>
        <v>D1</v>
      </c>
      <c r="C179" s="192">
        <v>65</v>
      </c>
      <c r="D179" s="186" t="s">
        <v>362</v>
      </c>
      <c r="E179" s="195">
        <v>2</v>
      </c>
      <c r="F179" s="186" t="s">
        <v>25</v>
      </c>
      <c r="G179" s="186" t="s">
        <v>290</v>
      </c>
      <c r="H179" s="186">
        <f>VLOOKUP(A179,orig_GT_results_full_summary!$A$3:$AK$25,8, FALSE)</f>
        <v>1</v>
      </c>
      <c r="I179" s="196">
        <v>1</v>
      </c>
      <c r="J179" s="197">
        <v>0.5</v>
      </c>
      <c r="K179" s="192">
        <f t="shared" si="0"/>
        <v>1</v>
      </c>
      <c r="L179" s="193">
        <f t="shared" si="1"/>
        <v>0.52631578947368418</v>
      </c>
      <c r="M179" s="186" t="s">
        <v>50</v>
      </c>
      <c r="N179" s="186" t="s">
        <v>288</v>
      </c>
      <c r="O179" s="192">
        <f>VLOOKUP(A179,orig_GT_results_full_summary!$A$3:$AK$25,16, FALSE)</f>
        <v>1</v>
      </c>
      <c r="P179" s="192">
        <v>0</v>
      </c>
      <c r="Q179" s="192">
        <v>0</v>
      </c>
      <c r="R179" s="192">
        <f t="shared" si="2"/>
        <v>0</v>
      </c>
      <c r="S179" s="193">
        <f t="shared" si="3"/>
        <v>0</v>
      </c>
      <c r="T179" s="186" t="s">
        <v>15</v>
      </c>
      <c r="U179" s="186" t="s">
        <v>288</v>
      </c>
      <c r="V179" s="192">
        <f>VLOOKUP(A179,orig_GT_results_full_summary!$A$3:$AK$25,25, FALSE)</f>
        <v>1</v>
      </c>
      <c r="W179" s="192">
        <v>0</v>
      </c>
      <c r="X179" s="192">
        <v>0</v>
      </c>
      <c r="Y179" s="192">
        <f t="shared" si="4"/>
        <v>0</v>
      </c>
      <c r="Z179" s="193">
        <f t="shared" si="5"/>
        <v>0</v>
      </c>
      <c r="AA179" s="186" t="s">
        <v>282</v>
      </c>
      <c r="AB179" s="186" t="s">
        <v>288</v>
      </c>
      <c r="AC179" s="192">
        <f>VLOOKUP(A179,orig_GT_results_full_summary!$A$3:$AK$25,34, FALSE)</f>
        <v>0</v>
      </c>
      <c r="AD179" s="192">
        <v>0</v>
      </c>
      <c r="AE179" s="192">
        <v>0</v>
      </c>
      <c r="AF179" s="194">
        <f t="shared" si="6"/>
        <v>0</v>
      </c>
      <c r="AG179" s="53">
        <f t="shared" si="7"/>
        <v>0</v>
      </c>
    </row>
    <row r="180" spans="1:33" ht="16">
      <c r="A180" s="192">
        <v>31880720</v>
      </c>
      <c r="B180" s="192" t="str">
        <f>VLOOKUP(A180,orig_GT_results_full_summary!$A$3:$B$25,2, FALSE)</f>
        <v>D1</v>
      </c>
      <c r="C180" s="192">
        <v>66</v>
      </c>
      <c r="D180" s="186" t="s">
        <v>362</v>
      </c>
      <c r="E180" s="195">
        <v>2</v>
      </c>
      <c r="F180" s="186" t="s">
        <v>25</v>
      </c>
      <c r="G180" s="186" t="s">
        <v>290</v>
      </c>
      <c r="H180" s="186">
        <f>VLOOKUP(A180,orig_GT_results_full_summary!$A$3:$AK$25,8, FALSE)</f>
        <v>1</v>
      </c>
      <c r="I180" s="196">
        <v>1</v>
      </c>
      <c r="J180" s="197">
        <v>0.5</v>
      </c>
      <c r="K180" s="192">
        <f t="shared" si="0"/>
        <v>1</v>
      </c>
      <c r="L180" s="193">
        <f t="shared" si="1"/>
        <v>0.52631578947368418</v>
      </c>
      <c r="M180" s="186" t="s">
        <v>50</v>
      </c>
      <c r="N180" s="186" t="s">
        <v>288</v>
      </c>
      <c r="O180" s="192">
        <f>VLOOKUP(A180,orig_GT_results_full_summary!$A$3:$AK$25,16, FALSE)</f>
        <v>1</v>
      </c>
      <c r="P180" s="192">
        <v>0</v>
      </c>
      <c r="Q180" s="192">
        <v>0</v>
      </c>
      <c r="R180" s="192">
        <f t="shared" si="2"/>
        <v>0</v>
      </c>
      <c r="S180" s="193">
        <f t="shared" si="3"/>
        <v>0</v>
      </c>
      <c r="T180" s="186" t="s">
        <v>15</v>
      </c>
      <c r="U180" s="186" t="s">
        <v>288</v>
      </c>
      <c r="V180" s="192">
        <f>VLOOKUP(A180,orig_GT_results_full_summary!$A$3:$AK$25,25, FALSE)</f>
        <v>1</v>
      </c>
      <c r="W180" s="192">
        <v>0</v>
      </c>
      <c r="X180" s="192">
        <v>0</v>
      </c>
      <c r="Y180" s="192">
        <f t="shared" si="4"/>
        <v>0</v>
      </c>
      <c r="Z180" s="193">
        <f t="shared" si="5"/>
        <v>0</v>
      </c>
      <c r="AA180" s="186" t="s">
        <v>282</v>
      </c>
      <c r="AB180" s="186" t="s">
        <v>288</v>
      </c>
      <c r="AC180" s="192">
        <f>VLOOKUP(A180,orig_GT_results_full_summary!$A$3:$AK$25,34, FALSE)</f>
        <v>0</v>
      </c>
      <c r="AD180" s="192">
        <v>0</v>
      </c>
      <c r="AE180" s="192">
        <v>0</v>
      </c>
      <c r="AF180" s="194">
        <f t="shared" si="6"/>
        <v>0</v>
      </c>
      <c r="AG180" s="53">
        <f t="shared" si="7"/>
        <v>0</v>
      </c>
    </row>
    <row r="181" spans="1:33" ht="16">
      <c r="A181" s="192">
        <v>31880720</v>
      </c>
      <c r="B181" s="192" t="str">
        <f>VLOOKUP(A181,orig_GT_results_full_summary!$A$3:$B$25,2, FALSE)</f>
        <v>D1</v>
      </c>
      <c r="C181" s="192">
        <v>67</v>
      </c>
      <c r="D181" s="186" t="s">
        <v>362</v>
      </c>
      <c r="E181" s="195">
        <v>2</v>
      </c>
      <c r="F181" s="186" t="s">
        <v>25</v>
      </c>
      <c r="G181" s="186" t="s">
        <v>290</v>
      </c>
      <c r="H181" s="186">
        <f>VLOOKUP(A181,orig_GT_results_full_summary!$A$3:$AK$25,8, FALSE)</f>
        <v>1</v>
      </c>
      <c r="I181" s="196">
        <v>1</v>
      </c>
      <c r="J181" s="197">
        <v>0.5</v>
      </c>
      <c r="K181" s="192">
        <f t="shared" si="0"/>
        <v>1</v>
      </c>
      <c r="L181" s="193">
        <f t="shared" si="1"/>
        <v>0.52631578947368418</v>
      </c>
      <c r="M181" s="186" t="s">
        <v>50</v>
      </c>
      <c r="N181" s="186" t="s">
        <v>288</v>
      </c>
      <c r="O181" s="192">
        <f>VLOOKUP(A181,orig_GT_results_full_summary!$A$3:$AK$25,16, FALSE)</f>
        <v>1</v>
      </c>
      <c r="P181" s="192">
        <v>0</v>
      </c>
      <c r="Q181" s="192">
        <v>0</v>
      </c>
      <c r="R181" s="192">
        <f t="shared" si="2"/>
        <v>0</v>
      </c>
      <c r="S181" s="193">
        <f t="shared" si="3"/>
        <v>0</v>
      </c>
      <c r="T181" s="186" t="s">
        <v>15</v>
      </c>
      <c r="U181" s="186" t="s">
        <v>288</v>
      </c>
      <c r="V181" s="192">
        <f>VLOOKUP(A181,orig_GT_results_full_summary!$A$3:$AK$25,25, FALSE)</f>
        <v>1</v>
      </c>
      <c r="W181" s="192">
        <v>0</v>
      </c>
      <c r="X181" s="192">
        <v>0</v>
      </c>
      <c r="Y181" s="192">
        <f t="shared" si="4"/>
        <v>0</v>
      </c>
      <c r="Z181" s="193">
        <f t="shared" si="5"/>
        <v>0</v>
      </c>
      <c r="AA181" s="186" t="s">
        <v>282</v>
      </c>
      <c r="AB181" s="186" t="s">
        <v>288</v>
      </c>
      <c r="AC181" s="192">
        <f>VLOOKUP(A181,orig_GT_results_full_summary!$A$3:$AK$25,34, FALSE)</f>
        <v>0</v>
      </c>
      <c r="AD181" s="192">
        <v>0</v>
      </c>
      <c r="AE181" s="192">
        <v>0</v>
      </c>
      <c r="AF181" s="194">
        <f t="shared" si="6"/>
        <v>0</v>
      </c>
      <c r="AG181" s="53">
        <f t="shared" si="7"/>
        <v>0</v>
      </c>
    </row>
    <row r="182" spans="1:33" ht="16">
      <c r="A182" s="192">
        <v>31880720</v>
      </c>
      <c r="B182" s="192" t="str">
        <f>VLOOKUP(A182,orig_GT_results_full_summary!$A$3:$B$25,2, FALSE)</f>
        <v>D1</v>
      </c>
      <c r="C182" s="192">
        <v>70</v>
      </c>
      <c r="D182" s="186" t="s">
        <v>363</v>
      </c>
      <c r="E182" s="195">
        <v>2</v>
      </c>
      <c r="F182" s="186" t="s">
        <v>25</v>
      </c>
      <c r="G182" s="186" t="s">
        <v>290</v>
      </c>
      <c r="H182" s="186">
        <f>VLOOKUP(A182,orig_GT_results_full_summary!$A$3:$AK$25,8, FALSE)</f>
        <v>1</v>
      </c>
      <c r="I182" s="196">
        <v>1</v>
      </c>
      <c r="J182" s="197">
        <v>0.5</v>
      </c>
      <c r="K182" s="192">
        <f t="shared" si="0"/>
        <v>1</v>
      </c>
      <c r="L182" s="193">
        <f t="shared" si="1"/>
        <v>0.52631578947368418</v>
      </c>
      <c r="M182" s="186" t="s">
        <v>50</v>
      </c>
      <c r="N182" s="186" t="s">
        <v>288</v>
      </c>
      <c r="O182" s="192">
        <f>VLOOKUP(A182,orig_GT_results_full_summary!$A$3:$AK$25,16, FALSE)</f>
        <v>1</v>
      </c>
      <c r="P182" s="192">
        <v>0</v>
      </c>
      <c r="Q182" s="192">
        <v>0</v>
      </c>
      <c r="R182" s="192">
        <f t="shared" si="2"/>
        <v>0</v>
      </c>
      <c r="S182" s="193">
        <f t="shared" si="3"/>
        <v>0</v>
      </c>
      <c r="T182" s="186" t="s">
        <v>15</v>
      </c>
      <c r="U182" s="186" t="s">
        <v>288</v>
      </c>
      <c r="V182" s="192">
        <f>VLOOKUP(A182,orig_GT_results_full_summary!$A$3:$AK$25,25, FALSE)</f>
        <v>1</v>
      </c>
      <c r="W182" s="192">
        <v>0</v>
      </c>
      <c r="X182" s="192">
        <v>0</v>
      </c>
      <c r="Y182" s="192">
        <f t="shared" si="4"/>
        <v>0</v>
      </c>
      <c r="Z182" s="193">
        <f t="shared" si="5"/>
        <v>0</v>
      </c>
      <c r="AA182" s="186" t="s">
        <v>282</v>
      </c>
      <c r="AB182" s="186" t="s">
        <v>288</v>
      </c>
      <c r="AC182" s="192">
        <f>VLOOKUP(A182,orig_GT_results_full_summary!$A$3:$AK$25,34, FALSE)</f>
        <v>0</v>
      </c>
      <c r="AD182" s="192">
        <v>0</v>
      </c>
      <c r="AE182" s="192">
        <v>0</v>
      </c>
      <c r="AF182" s="194">
        <f t="shared" si="6"/>
        <v>0</v>
      </c>
      <c r="AG182" s="53">
        <f t="shared" si="7"/>
        <v>0</v>
      </c>
    </row>
    <row r="183" spans="1:33" ht="16">
      <c r="A183" s="192">
        <v>31880720</v>
      </c>
      <c r="B183" s="192" t="str">
        <f>VLOOKUP(A183,orig_GT_results_full_summary!$A$3:$B$25,2, FALSE)</f>
        <v>D1</v>
      </c>
      <c r="C183" s="192">
        <v>71</v>
      </c>
      <c r="D183" s="186" t="s">
        <v>345</v>
      </c>
      <c r="E183" s="195">
        <v>2</v>
      </c>
      <c r="F183" s="186" t="s">
        <v>25</v>
      </c>
      <c r="G183" s="186" t="s">
        <v>294</v>
      </c>
      <c r="H183" s="186">
        <f>VLOOKUP(A183,orig_GT_results_full_summary!$A$3:$AK$25,8, FALSE)</f>
        <v>1</v>
      </c>
      <c r="I183" s="196">
        <v>1</v>
      </c>
      <c r="J183" s="197">
        <v>1</v>
      </c>
      <c r="K183" s="192">
        <f t="shared" si="0"/>
        <v>1</v>
      </c>
      <c r="L183" s="193">
        <f t="shared" si="1"/>
        <v>1</v>
      </c>
      <c r="M183" s="186" t="s">
        <v>50</v>
      </c>
      <c r="N183" s="186" t="s">
        <v>288</v>
      </c>
      <c r="O183" s="192">
        <f>VLOOKUP(A183,orig_GT_results_full_summary!$A$3:$AK$25,16, FALSE)</f>
        <v>1</v>
      </c>
      <c r="P183" s="192">
        <v>0</v>
      </c>
      <c r="Q183" s="192">
        <v>0</v>
      </c>
      <c r="R183" s="192">
        <f t="shared" si="2"/>
        <v>0</v>
      </c>
      <c r="S183" s="193">
        <f t="shared" si="3"/>
        <v>0</v>
      </c>
      <c r="T183" s="186" t="s">
        <v>15</v>
      </c>
      <c r="U183" s="186" t="s">
        <v>288</v>
      </c>
      <c r="V183" s="192">
        <f>VLOOKUP(A183,orig_GT_results_full_summary!$A$3:$AK$25,25, FALSE)</f>
        <v>1</v>
      </c>
      <c r="W183" s="192">
        <v>0</v>
      </c>
      <c r="X183" s="192">
        <v>0</v>
      </c>
      <c r="Y183" s="192">
        <f t="shared" si="4"/>
        <v>0</v>
      </c>
      <c r="Z183" s="193">
        <f t="shared" si="5"/>
        <v>0</v>
      </c>
      <c r="AA183" s="186" t="s">
        <v>282</v>
      </c>
      <c r="AB183" s="186" t="s">
        <v>288</v>
      </c>
      <c r="AC183" s="192">
        <f>VLOOKUP(A183,orig_GT_results_full_summary!$A$3:$AK$25,34, FALSE)</f>
        <v>0</v>
      </c>
      <c r="AD183" s="192">
        <v>0</v>
      </c>
      <c r="AE183" s="192">
        <v>0</v>
      </c>
      <c r="AF183" s="194">
        <f t="shared" si="6"/>
        <v>0</v>
      </c>
      <c r="AG183" s="53">
        <f t="shared" si="7"/>
        <v>0</v>
      </c>
    </row>
    <row r="184" spans="1:33" ht="16">
      <c r="A184" s="192">
        <v>31880720</v>
      </c>
      <c r="B184" s="192" t="str">
        <f>VLOOKUP(A184,orig_GT_results_full_summary!$A$3:$B$25,2, FALSE)</f>
        <v>D1</v>
      </c>
      <c r="C184" s="192">
        <v>72</v>
      </c>
      <c r="D184" s="186" t="s">
        <v>345</v>
      </c>
      <c r="E184" s="195">
        <v>2</v>
      </c>
      <c r="F184" s="186" t="s">
        <v>25</v>
      </c>
      <c r="G184" s="186" t="s">
        <v>294</v>
      </c>
      <c r="H184" s="186">
        <f>VLOOKUP(A184,orig_GT_results_full_summary!$A$3:$AK$25,8, FALSE)</f>
        <v>1</v>
      </c>
      <c r="I184" s="196">
        <v>1</v>
      </c>
      <c r="J184" s="197">
        <v>1</v>
      </c>
      <c r="K184" s="192">
        <f t="shared" si="0"/>
        <v>1</v>
      </c>
      <c r="L184" s="193">
        <f t="shared" si="1"/>
        <v>1</v>
      </c>
      <c r="M184" s="186" t="s">
        <v>50</v>
      </c>
      <c r="N184" s="186" t="s">
        <v>288</v>
      </c>
      <c r="O184" s="192">
        <f>VLOOKUP(A184,orig_GT_results_full_summary!$A$3:$AK$25,16, FALSE)</f>
        <v>1</v>
      </c>
      <c r="P184" s="192">
        <v>0</v>
      </c>
      <c r="Q184" s="192">
        <v>0</v>
      </c>
      <c r="R184" s="192">
        <f t="shared" si="2"/>
        <v>0</v>
      </c>
      <c r="S184" s="193">
        <f t="shared" si="3"/>
        <v>0</v>
      </c>
      <c r="T184" s="186" t="s">
        <v>15</v>
      </c>
      <c r="U184" s="186" t="s">
        <v>288</v>
      </c>
      <c r="V184" s="192">
        <f>VLOOKUP(A184,orig_GT_results_full_summary!$A$3:$AK$25,25, FALSE)</f>
        <v>1</v>
      </c>
      <c r="W184" s="192">
        <v>0</v>
      </c>
      <c r="X184" s="192">
        <v>0</v>
      </c>
      <c r="Y184" s="192">
        <f t="shared" si="4"/>
        <v>0</v>
      </c>
      <c r="Z184" s="193">
        <f t="shared" si="5"/>
        <v>0</v>
      </c>
      <c r="AA184" s="186" t="s">
        <v>282</v>
      </c>
      <c r="AB184" s="186" t="s">
        <v>288</v>
      </c>
      <c r="AC184" s="192">
        <f>VLOOKUP(A184,orig_GT_results_full_summary!$A$3:$AK$25,34, FALSE)</f>
        <v>0</v>
      </c>
      <c r="AD184" s="192">
        <v>0</v>
      </c>
      <c r="AE184" s="192">
        <v>0</v>
      </c>
      <c r="AF184" s="194">
        <f t="shared" si="6"/>
        <v>0</v>
      </c>
      <c r="AG184" s="53">
        <f t="shared" si="7"/>
        <v>0</v>
      </c>
    </row>
    <row r="185" spans="1:33" ht="16">
      <c r="A185" s="192">
        <v>31880720</v>
      </c>
      <c r="B185" s="192" t="str">
        <f>VLOOKUP(A185,orig_GT_results_full_summary!$A$3:$B$25,2, FALSE)</f>
        <v>D1</v>
      </c>
      <c r="C185" s="192">
        <v>73</v>
      </c>
      <c r="D185" s="186" t="s">
        <v>345</v>
      </c>
      <c r="E185" s="195">
        <v>2</v>
      </c>
      <c r="F185" s="186" t="s">
        <v>25</v>
      </c>
      <c r="G185" s="186" t="s">
        <v>294</v>
      </c>
      <c r="H185" s="186">
        <f>VLOOKUP(A185,orig_GT_results_full_summary!$A$3:$AK$25,8, FALSE)</f>
        <v>1</v>
      </c>
      <c r="I185" s="196">
        <v>1</v>
      </c>
      <c r="J185" s="197">
        <v>1</v>
      </c>
      <c r="K185" s="192">
        <f t="shared" si="0"/>
        <v>1</v>
      </c>
      <c r="L185" s="193">
        <f t="shared" si="1"/>
        <v>1</v>
      </c>
      <c r="M185" s="186" t="s">
        <v>50</v>
      </c>
      <c r="N185" s="186" t="s">
        <v>288</v>
      </c>
      <c r="O185" s="192">
        <f>VLOOKUP(A185,orig_GT_results_full_summary!$A$3:$AK$25,16, FALSE)</f>
        <v>1</v>
      </c>
      <c r="P185" s="192">
        <v>0</v>
      </c>
      <c r="Q185" s="192">
        <v>0</v>
      </c>
      <c r="R185" s="192">
        <f t="shared" si="2"/>
        <v>0</v>
      </c>
      <c r="S185" s="193">
        <f t="shared" si="3"/>
        <v>0</v>
      </c>
      <c r="T185" s="186" t="s">
        <v>15</v>
      </c>
      <c r="U185" s="186" t="s">
        <v>288</v>
      </c>
      <c r="V185" s="192">
        <f>VLOOKUP(A185,orig_GT_results_full_summary!$A$3:$AK$25,25, FALSE)</f>
        <v>1</v>
      </c>
      <c r="W185" s="192">
        <v>0</v>
      </c>
      <c r="X185" s="192">
        <v>0</v>
      </c>
      <c r="Y185" s="192">
        <f t="shared" si="4"/>
        <v>0</v>
      </c>
      <c r="Z185" s="193">
        <f t="shared" si="5"/>
        <v>0</v>
      </c>
      <c r="AA185" s="186" t="s">
        <v>282</v>
      </c>
      <c r="AB185" s="186" t="s">
        <v>288</v>
      </c>
      <c r="AC185" s="192">
        <f>VLOOKUP(A185,orig_GT_results_full_summary!$A$3:$AK$25,34, FALSE)</f>
        <v>0</v>
      </c>
      <c r="AD185" s="192">
        <v>0</v>
      </c>
      <c r="AE185" s="192">
        <v>0</v>
      </c>
      <c r="AF185" s="194">
        <f t="shared" si="6"/>
        <v>0</v>
      </c>
      <c r="AG185" s="53">
        <f t="shared" si="7"/>
        <v>0</v>
      </c>
    </row>
    <row r="186" spans="1:33" ht="16">
      <c r="A186" s="192">
        <v>31880720</v>
      </c>
      <c r="B186" s="192" t="str">
        <f>VLOOKUP(A186,orig_GT_results_full_summary!$A$3:$B$25,2, FALSE)</f>
        <v>D1</v>
      </c>
      <c r="C186" s="192">
        <v>74</v>
      </c>
      <c r="D186" s="186" t="s">
        <v>334</v>
      </c>
      <c r="E186" s="195">
        <v>2</v>
      </c>
      <c r="F186" s="186" t="s">
        <v>25</v>
      </c>
      <c r="G186" s="186" t="s">
        <v>294</v>
      </c>
      <c r="H186" s="186">
        <f>VLOOKUP(A186,orig_GT_results_full_summary!$A$3:$AK$25,8, FALSE)</f>
        <v>1</v>
      </c>
      <c r="I186" s="196">
        <v>1</v>
      </c>
      <c r="J186" s="197">
        <v>1</v>
      </c>
      <c r="K186" s="192">
        <f t="shared" si="0"/>
        <v>1</v>
      </c>
      <c r="L186" s="193">
        <f t="shared" si="1"/>
        <v>1</v>
      </c>
      <c r="M186" s="186" t="s">
        <v>50</v>
      </c>
      <c r="N186" s="186" t="s">
        <v>288</v>
      </c>
      <c r="O186" s="192">
        <f>VLOOKUP(A186,orig_GT_results_full_summary!$A$3:$AK$25,16, FALSE)</f>
        <v>1</v>
      </c>
      <c r="P186" s="192">
        <v>0</v>
      </c>
      <c r="Q186" s="192">
        <v>0</v>
      </c>
      <c r="R186" s="192">
        <f t="shared" si="2"/>
        <v>0</v>
      </c>
      <c r="S186" s="193">
        <f t="shared" si="3"/>
        <v>0</v>
      </c>
      <c r="T186" s="186" t="s">
        <v>15</v>
      </c>
      <c r="U186" s="186" t="s">
        <v>288</v>
      </c>
      <c r="V186" s="192">
        <f>VLOOKUP(A186,orig_GT_results_full_summary!$A$3:$AK$25,25, FALSE)</f>
        <v>1</v>
      </c>
      <c r="W186" s="192">
        <v>0</v>
      </c>
      <c r="X186" s="192">
        <v>0</v>
      </c>
      <c r="Y186" s="192">
        <f t="shared" si="4"/>
        <v>0</v>
      </c>
      <c r="Z186" s="193">
        <f t="shared" si="5"/>
        <v>0</v>
      </c>
      <c r="AA186" s="186" t="s">
        <v>282</v>
      </c>
      <c r="AB186" s="186" t="s">
        <v>288</v>
      </c>
      <c r="AC186" s="192">
        <f>VLOOKUP(A186,orig_GT_results_full_summary!$A$3:$AK$25,34, FALSE)</f>
        <v>0</v>
      </c>
      <c r="AD186" s="192">
        <v>0</v>
      </c>
      <c r="AE186" s="192">
        <v>0</v>
      </c>
      <c r="AF186" s="194">
        <f t="shared" si="6"/>
        <v>0</v>
      </c>
      <c r="AG186" s="53">
        <f t="shared" si="7"/>
        <v>0</v>
      </c>
    </row>
    <row r="187" spans="1:33" ht="16">
      <c r="A187" s="192">
        <v>31880720</v>
      </c>
      <c r="B187" s="192" t="str">
        <f>VLOOKUP(A187,orig_GT_results_full_summary!$A$3:$B$25,2, FALSE)</f>
        <v>D1</v>
      </c>
      <c r="C187" s="192">
        <v>75</v>
      </c>
      <c r="D187" s="186" t="s">
        <v>334</v>
      </c>
      <c r="E187" s="195">
        <v>2</v>
      </c>
      <c r="F187" s="186" t="s">
        <v>25</v>
      </c>
      <c r="G187" s="186" t="s">
        <v>294</v>
      </c>
      <c r="H187" s="186">
        <f>VLOOKUP(A187,orig_GT_results_full_summary!$A$3:$AK$25,8, FALSE)</f>
        <v>1</v>
      </c>
      <c r="I187" s="196">
        <v>1</v>
      </c>
      <c r="J187" s="197">
        <v>1</v>
      </c>
      <c r="K187" s="192">
        <f t="shared" si="0"/>
        <v>1</v>
      </c>
      <c r="L187" s="193">
        <f t="shared" si="1"/>
        <v>1</v>
      </c>
      <c r="M187" s="186" t="s">
        <v>50</v>
      </c>
      <c r="N187" s="186" t="s">
        <v>288</v>
      </c>
      <c r="O187" s="192">
        <f>VLOOKUP(A187,orig_GT_results_full_summary!$A$3:$AK$25,16, FALSE)</f>
        <v>1</v>
      </c>
      <c r="P187" s="192">
        <v>0</v>
      </c>
      <c r="Q187" s="192">
        <v>0</v>
      </c>
      <c r="R187" s="192">
        <f t="shared" si="2"/>
        <v>0</v>
      </c>
      <c r="S187" s="193">
        <f t="shared" si="3"/>
        <v>0</v>
      </c>
      <c r="T187" s="186" t="s">
        <v>15</v>
      </c>
      <c r="U187" s="186" t="s">
        <v>288</v>
      </c>
      <c r="V187" s="192">
        <f>VLOOKUP(A187,orig_GT_results_full_summary!$A$3:$AK$25,25, FALSE)</f>
        <v>1</v>
      </c>
      <c r="W187" s="192">
        <v>0</v>
      </c>
      <c r="X187" s="192">
        <v>0</v>
      </c>
      <c r="Y187" s="192">
        <f t="shared" si="4"/>
        <v>0</v>
      </c>
      <c r="Z187" s="193">
        <f t="shared" si="5"/>
        <v>0</v>
      </c>
      <c r="AA187" s="186" t="s">
        <v>282</v>
      </c>
      <c r="AB187" s="186" t="s">
        <v>288</v>
      </c>
      <c r="AC187" s="192">
        <f>VLOOKUP(A187,orig_GT_results_full_summary!$A$3:$AK$25,34, FALSE)</f>
        <v>0</v>
      </c>
      <c r="AD187" s="192">
        <v>0</v>
      </c>
      <c r="AE187" s="192">
        <v>0</v>
      </c>
      <c r="AF187" s="194">
        <f t="shared" si="6"/>
        <v>0</v>
      </c>
      <c r="AG187" s="53">
        <f t="shared" si="7"/>
        <v>0</v>
      </c>
    </row>
    <row r="188" spans="1:33" ht="16">
      <c r="A188" s="192">
        <v>31880720</v>
      </c>
      <c r="B188" s="192" t="str">
        <f>VLOOKUP(A188,orig_GT_results_full_summary!$A$3:$B$25,2, FALSE)</f>
        <v>D1</v>
      </c>
      <c r="C188" s="192">
        <v>76</v>
      </c>
      <c r="D188" s="186" t="s">
        <v>334</v>
      </c>
      <c r="E188" s="195">
        <v>2</v>
      </c>
      <c r="F188" s="186" t="s">
        <v>25</v>
      </c>
      <c r="G188" s="186" t="s">
        <v>294</v>
      </c>
      <c r="H188" s="186">
        <f>VLOOKUP(A188,orig_GT_results_full_summary!$A$3:$AK$25,8, FALSE)</f>
        <v>1</v>
      </c>
      <c r="I188" s="196">
        <v>1</v>
      </c>
      <c r="J188" s="197">
        <v>1</v>
      </c>
      <c r="K188" s="192">
        <f t="shared" si="0"/>
        <v>1</v>
      </c>
      <c r="L188" s="193">
        <f t="shared" si="1"/>
        <v>1</v>
      </c>
      <c r="M188" s="186" t="s">
        <v>50</v>
      </c>
      <c r="N188" s="186" t="s">
        <v>288</v>
      </c>
      <c r="O188" s="192">
        <f>VLOOKUP(A188,orig_GT_results_full_summary!$A$3:$AK$25,16, FALSE)</f>
        <v>1</v>
      </c>
      <c r="P188" s="192">
        <v>0</v>
      </c>
      <c r="Q188" s="192">
        <v>0</v>
      </c>
      <c r="R188" s="192">
        <f t="shared" si="2"/>
        <v>0</v>
      </c>
      <c r="S188" s="193">
        <f t="shared" si="3"/>
        <v>0</v>
      </c>
      <c r="T188" s="186" t="s">
        <v>15</v>
      </c>
      <c r="U188" s="186" t="s">
        <v>288</v>
      </c>
      <c r="V188" s="192">
        <f>VLOOKUP(A188,orig_GT_results_full_summary!$A$3:$AK$25,25, FALSE)</f>
        <v>1</v>
      </c>
      <c r="W188" s="192">
        <v>0</v>
      </c>
      <c r="X188" s="192">
        <v>0</v>
      </c>
      <c r="Y188" s="192">
        <f t="shared" si="4"/>
        <v>0</v>
      </c>
      <c r="Z188" s="193">
        <f t="shared" si="5"/>
        <v>0</v>
      </c>
      <c r="AA188" s="186" t="s">
        <v>282</v>
      </c>
      <c r="AB188" s="186" t="s">
        <v>288</v>
      </c>
      <c r="AC188" s="192">
        <f>VLOOKUP(A188,orig_GT_results_full_summary!$A$3:$AK$25,34, FALSE)</f>
        <v>0</v>
      </c>
      <c r="AD188" s="192">
        <v>0</v>
      </c>
      <c r="AE188" s="192">
        <v>0</v>
      </c>
      <c r="AF188" s="194">
        <f t="shared" si="6"/>
        <v>0</v>
      </c>
      <c r="AG188" s="53">
        <f t="shared" si="7"/>
        <v>0</v>
      </c>
    </row>
    <row r="189" spans="1:33" ht="16">
      <c r="A189" s="192">
        <v>31880720</v>
      </c>
      <c r="B189" s="192" t="str">
        <f>VLOOKUP(A189,orig_GT_results_full_summary!$A$3:$B$25,2, FALSE)</f>
        <v>D1</v>
      </c>
      <c r="C189" s="192">
        <v>77</v>
      </c>
      <c r="D189" s="186" t="s">
        <v>364</v>
      </c>
      <c r="E189" s="195">
        <v>2</v>
      </c>
      <c r="F189" s="186" t="s">
        <v>25</v>
      </c>
      <c r="G189" s="186" t="s">
        <v>290</v>
      </c>
      <c r="H189" s="186">
        <f>VLOOKUP(A189,orig_GT_results_full_summary!$A$3:$AK$25,8, FALSE)</f>
        <v>1</v>
      </c>
      <c r="I189" s="196">
        <v>1</v>
      </c>
      <c r="J189" s="197">
        <v>0.5</v>
      </c>
      <c r="K189" s="192">
        <f t="shared" si="0"/>
        <v>1</v>
      </c>
      <c r="L189" s="193">
        <f t="shared" si="1"/>
        <v>0.52631578947368418</v>
      </c>
      <c r="M189" s="186" t="s">
        <v>50</v>
      </c>
      <c r="N189" s="186" t="s">
        <v>288</v>
      </c>
      <c r="O189" s="192">
        <f>VLOOKUP(A189,orig_GT_results_full_summary!$A$3:$AK$25,16, FALSE)</f>
        <v>1</v>
      </c>
      <c r="P189" s="192">
        <v>0</v>
      </c>
      <c r="Q189" s="192">
        <v>0</v>
      </c>
      <c r="R189" s="192">
        <f t="shared" si="2"/>
        <v>0</v>
      </c>
      <c r="S189" s="193">
        <f t="shared" si="3"/>
        <v>0</v>
      </c>
      <c r="T189" s="186" t="s">
        <v>15</v>
      </c>
      <c r="U189" s="186" t="s">
        <v>288</v>
      </c>
      <c r="V189" s="192">
        <f>VLOOKUP(A189,orig_GT_results_full_summary!$A$3:$AK$25,25, FALSE)</f>
        <v>1</v>
      </c>
      <c r="W189" s="192">
        <v>0</v>
      </c>
      <c r="X189" s="192">
        <v>0</v>
      </c>
      <c r="Y189" s="192">
        <f t="shared" si="4"/>
        <v>0</v>
      </c>
      <c r="Z189" s="193">
        <f t="shared" si="5"/>
        <v>0</v>
      </c>
      <c r="AA189" s="186" t="s">
        <v>282</v>
      </c>
      <c r="AB189" s="186" t="s">
        <v>288</v>
      </c>
      <c r="AC189" s="192">
        <f>VLOOKUP(A189,orig_GT_results_full_summary!$A$3:$AK$25,34, FALSE)</f>
        <v>0</v>
      </c>
      <c r="AD189" s="192">
        <v>0</v>
      </c>
      <c r="AE189" s="192">
        <v>0</v>
      </c>
      <c r="AF189" s="194">
        <f t="shared" si="6"/>
        <v>0</v>
      </c>
      <c r="AG189" s="53">
        <f t="shared" si="7"/>
        <v>0</v>
      </c>
    </row>
    <row r="190" spans="1:33" ht="16">
      <c r="A190" s="192">
        <v>31880720</v>
      </c>
      <c r="B190" s="192" t="str">
        <f>VLOOKUP(A190,orig_GT_results_full_summary!$A$3:$B$25,2, FALSE)</f>
        <v>D1</v>
      </c>
      <c r="C190" s="192">
        <v>78</v>
      </c>
      <c r="D190" s="186" t="s">
        <v>364</v>
      </c>
      <c r="E190" s="195">
        <v>2</v>
      </c>
      <c r="F190" s="186" t="s">
        <v>25</v>
      </c>
      <c r="G190" s="186" t="s">
        <v>290</v>
      </c>
      <c r="H190" s="186">
        <f>VLOOKUP(A190,orig_GT_results_full_summary!$A$3:$AK$25,8, FALSE)</f>
        <v>1</v>
      </c>
      <c r="I190" s="196">
        <v>1</v>
      </c>
      <c r="J190" s="197">
        <v>0.5</v>
      </c>
      <c r="K190" s="192">
        <f t="shared" si="0"/>
        <v>1</v>
      </c>
      <c r="L190" s="193">
        <f t="shared" si="1"/>
        <v>0.52631578947368418</v>
      </c>
      <c r="M190" s="186" t="s">
        <v>50</v>
      </c>
      <c r="N190" s="186" t="s">
        <v>288</v>
      </c>
      <c r="O190" s="192">
        <f>VLOOKUP(A190,orig_GT_results_full_summary!$A$3:$AK$25,16, FALSE)</f>
        <v>1</v>
      </c>
      <c r="P190" s="192">
        <v>0</v>
      </c>
      <c r="Q190" s="192">
        <v>0</v>
      </c>
      <c r="R190" s="192">
        <f t="shared" si="2"/>
        <v>0</v>
      </c>
      <c r="S190" s="193">
        <f t="shared" si="3"/>
        <v>0</v>
      </c>
      <c r="T190" s="186" t="s">
        <v>15</v>
      </c>
      <c r="U190" s="186" t="s">
        <v>288</v>
      </c>
      <c r="V190" s="192">
        <f>VLOOKUP(A190,orig_GT_results_full_summary!$A$3:$AK$25,25, FALSE)</f>
        <v>1</v>
      </c>
      <c r="W190" s="192">
        <v>0</v>
      </c>
      <c r="X190" s="192">
        <v>0</v>
      </c>
      <c r="Y190" s="192">
        <f t="shared" si="4"/>
        <v>0</v>
      </c>
      <c r="Z190" s="193">
        <f t="shared" si="5"/>
        <v>0</v>
      </c>
      <c r="AA190" s="186" t="s">
        <v>282</v>
      </c>
      <c r="AB190" s="186" t="s">
        <v>288</v>
      </c>
      <c r="AC190" s="192">
        <f>VLOOKUP(A190,orig_GT_results_full_summary!$A$3:$AK$25,34, FALSE)</f>
        <v>0</v>
      </c>
      <c r="AD190" s="192">
        <v>0</v>
      </c>
      <c r="AE190" s="192">
        <v>0</v>
      </c>
      <c r="AF190" s="194">
        <f t="shared" si="6"/>
        <v>0</v>
      </c>
      <c r="AG190" s="53">
        <f t="shared" si="7"/>
        <v>0</v>
      </c>
    </row>
    <row r="191" spans="1:33" ht="16">
      <c r="A191" s="192">
        <v>31880720</v>
      </c>
      <c r="B191" s="192" t="str">
        <f>VLOOKUP(A191,orig_GT_results_full_summary!$A$3:$B$25,2, FALSE)</f>
        <v>D1</v>
      </c>
      <c r="C191" s="192">
        <v>79</v>
      </c>
      <c r="D191" s="186" t="s">
        <v>365</v>
      </c>
      <c r="E191" s="195">
        <v>2</v>
      </c>
      <c r="F191" s="186" t="s">
        <v>25</v>
      </c>
      <c r="G191" s="186" t="s">
        <v>290</v>
      </c>
      <c r="H191" s="186">
        <f>VLOOKUP(A191,orig_GT_results_full_summary!$A$3:$AK$25,8, FALSE)</f>
        <v>1</v>
      </c>
      <c r="I191" s="196">
        <v>1</v>
      </c>
      <c r="J191" s="197">
        <v>0.5</v>
      </c>
      <c r="K191" s="192">
        <f t="shared" si="0"/>
        <v>1</v>
      </c>
      <c r="L191" s="193">
        <f t="shared" si="1"/>
        <v>0.52631578947368418</v>
      </c>
      <c r="M191" s="186" t="s">
        <v>50</v>
      </c>
      <c r="N191" s="186" t="s">
        <v>288</v>
      </c>
      <c r="O191" s="192">
        <f>VLOOKUP(A191,orig_GT_results_full_summary!$A$3:$AK$25,16, FALSE)</f>
        <v>1</v>
      </c>
      <c r="P191" s="192">
        <v>0</v>
      </c>
      <c r="Q191" s="192">
        <v>0</v>
      </c>
      <c r="R191" s="192">
        <f t="shared" si="2"/>
        <v>0</v>
      </c>
      <c r="S191" s="193">
        <f t="shared" si="3"/>
        <v>0</v>
      </c>
      <c r="T191" s="186" t="s">
        <v>15</v>
      </c>
      <c r="U191" s="186" t="s">
        <v>287</v>
      </c>
      <c r="V191" s="192">
        <f>VLOOKUP(A191,orig_GT_results_full_summary!$A$3:$AK$25,25, FALSE)</f>
        <v>1</v>
      </c>
      <c r="W191" s="192">
        <v>1</v>
      </c>
      <c r="X191" s="192">
        <v>0.5</v>
      </c>
      <c r="Y191" s="192">
        <f t="shared" si="4"/>
        <v>1</v>
      </c>
      <c r="Z191" s="193">
        <f t="shared" si="5"/>
        <v>0.52631578947368418</v>
      </c>
      <c r="AA191" s="186" t="s">
        <v>282</v>
      </c>
      <c r="AB191" s="186" t="s">
        <v>288</v>
      </c>
      <c r="AC191" s="192">
        <f>VLOOKUP(A191,orig_GT_results_full_summary!$A$3:$AK$25,34, FALSE)</f>
        <v>0</v>
      </c>
      <c r="AD191" s="192">
        <v>0</v>
      </c>
      <c r="AE191" s="192">
        <v>0</v>
      </c>
      <c r="AF191" s="194">
        <f t="shared" si="6"/>
        <v>0</v>
      </c>
      <c r="AG191" s="53">
        <f t="shared" si="7"/>
        <v>0</v>
      </c>
    </row>
    <row r="192" spans="1:33" ht="16">
      <c r="A192" s="192">
        <v>31880720</v>
      </c>
      <c r="B192" s="192" t="str">
        <f>VLOOKUP(A192,orig_GT_results_full_summary!$A$3:$B$25,2, FALSE)</f>
        <v>D1</v>
      </c>
      <c r="C192" s="192">
        <v>80</v>
      </c>
      <c r="D192" s="186" t="s">
        <v>365</v>
      </c>
      <c r="E192" s="195">
        <v>2</v>
      </c>
      <c r="F192" s="186" t="s">
        <v>25</v>
      </c>
      <c r="G192" s="186" t="s">
        <v>290</v>
      </c>
      <c r="H192" s="186">
        <f>VLOOKUP(A192,orig_GT_results_full_summary!$A$3:$AK$25,8, FALSE)</f>
        <v>1</v>
      </c>
      <c r="I192" s="196">
        <v>1</v>
      </c>
      <c r="J192" s="197">
        <v>0.5</v>
      </c>
      <c r="K192" s="192">
        <f t="shared" si="0"/>
        <v>1</v>
      </c>
      <c r="L192" s="193">
        <f t="shared" si="1"/>
        <v>0.52631578947368418</v>
      </c>
      <c r="M192" s="186" t="s">
        <v>50</v>
      </c>
      <c r="N192" s="186" t="s">
        <v>288</v>
      </c>
      <c r="O192" s="192">
        <f>VLOOKUP(A192,orig_GT_results_full_summary!$A$3:$AK$25,16, FALSE)</f>
        <v>1</v>
      </c>
      <c r="P192" s="192">
        <v>0</v>
      </c>
      <c r="Q192" s="192">
        <v>0</v>
      </c>
      <c r="R192" s="192">
        <f t="shared" si="2"/>
        <v>0</v>
      </c>
      <c r="S192" s="193">
        <f t="shared" si="3"/>
        <v>0</v>
      </c>
      <c r="T192" s="186" t="s">
        <v>15</v>
      </c>
      <c r="U192" s="186" t="s">
        <v>287</v>
      </c>
      <c r="V192" s="192">
        <f>VLOOKUP(A192,orig_GT_results_full_summary!$A$3:$AK$25,25, FALSE)</f>
        <v>1</v>
      </c>
      <c r="W192" s="192">
        <v>1</v>
      </c>
      <c r="X192" s="192">
        <v>0.5</v>
      </c>
      <c r="Y192" s="192">
        <f t="shared" si="4"/>
        <v>1</v>
      </c>
      <c r="Z192" s="193">
        <f t="shared" si="5"/>
        <v>0.52631578947368418</v>
      </c>
      <c r="AA192" s="186" t="s">
        <v>282</v>
      </c>
      <c r="AB192" s="186" t="s">
        <v>288</v>
      </c>
      <c r="AC192" s="192">
        <f>VLOOKUP(A192,orig_GT_results_full_summary!$A$3:$AK$25,34, FALSE)</f>
        <v>0</v>
      </c>
      <c r="AD192" s="192">
        <v>0</v>
      </c>
      <c r="AE192" s="192">
        <v>0</v>
      </c>
      <c r="AF192" s="194">
        <f t="shared" si="6"/>
        <v>0</v>
      </c>
      <c r="AG192" s="53">
        <f t="shared" si="7"/>
        <v>0</v>
      </c>
    </row>
    <row r="193" spans="1:33" ht="16">
      <c r="A193" s="192">
        <v>31880720</v>
      </c>
      <c r="B193" s="192" t="str">
        <f>VLOOKUP(A193,orig_GT_results_full_summary!$A$3:$B$25,2, FALSE)</f>
        <v>D1</v>
      </c>
      <c r="C193" s="192">
        <v>81</v>
      </c>
      <c r="D193" s="186" t="s">
        <v>365</v>
      </c>
      <c r="E193" s="195">
        <v>2</v>
      </c>
      <c r="F193" s="186" t="s">
        <v>25</v>
      </c>
      <c r="G193" s="186" t="s">
        <v>290</v>
      </c>
      <c r="H193" s="186">
        <f>VLOOKUP(A193,orig_GT_results_full_summary!$A$3:$AK$25,8, FALSE)</f>
        <v>1</v>
      </c>
      <c r="I193" s="196">
        <v>1</v>
      </c>
      <c r="J193" s="197">
        <v>0.5</v>
      </c>
      <c r="K193" s="192">
        <f t="shared" si="0"/>
        <v>1</v>
      </c>
      <c r="L193" s="193">
        <f t="shared" si="1"/>
        <v>0.52631578947368418</v>
      </c>
      <c r="M193" s="186" t="s">
        <v>50</v>
      </c>
      <c r="N193" s="186" t="s">
        <v>288</v>
      </c>
      <c r="O193" s="192">
        <f>VLOOKUP(A193,orig_GT_results_full_summary!$A$3:$AK$25,16, FALSE)</f>
        <v>1</v>
      </c>
      <c r="P193" s="192">
        <v>0</v>
      </c>
      <c r="Q193" s="192">
        <v>0</v>
      </c>
      <c r="R193" s="192">
        <f t="shared" si="2"/>
        <v>0</v>
      </c>
      <c r="S193" s="193">
        <f t="shared" si="3"/>
        <v>0</v>
      </c>
      <c r="T193" s="186" t="s">
        <v>15</v>
      </c>
      <c r="U193" s="186" t="s">
        <v>287</v>
      </c>
      <c r="V193" s="192">
        <f>VLOOKUP(A193,orig_GT_results_full_summary!$A$3:$AK$25,25, FALSE)</f>
        <v>1</v>
      </c>
      <c r="W193" s="192">
        <v>1</v>
      </c>
      <c r="X193" s="192">
        <v>0.5</v>
      </c>
      <c r="Y193" s="192">
        <f t="shared" si="4"/>
        <v>1</v>
      </c>
      <c r="Z193" s="193">
        <f t="shared" si="5"/>
        <v>0.52631578947368418</v>
      </c>
      <c r="AA193" s="186" t="s">
        <v>282</v>
      </c>
      <c r="AB193" s="186" t="s">
        <v>288</v>
      </c>
      <c r="AC193" s="192">
        <f>VLOOKUP(A193,orig_GT_results_full_summary!$A$3:$AK$25,34, FALSE)</f>
        <v>0</v>
      </c>
      <c r="AD193" s="192">
        <v>0</v>
      </c>
      <c r="AE193" s="192">
        <v>0</v>
      </c>
      <c r="AF193" s="194">
        <f t="shared" si="6"/>
        <v>0</v>
      </c>
      <c r="AG193" s="53">
        <f t="shared" si="7"/>
        <v>0</v>
      </c>
    </row>
    <row r="194" spans="1:33" ht="16">
      <c r="A194" s="192">
        <v>31880720</v>
      </c>
      <c r="B194" s="192" t="str">
        <f>VLOOKUP(A194,orig_GT_results_full_summary!$A$3:$B$25,2, FALSE)</f>
        <v>D1</v>
      </c>
      <c r="C194" s="192">
        <v>82</v>
      </c>
      <c r="D194" s="186" t="s">
        <v>365</v>
      </c>
      <c r="E194" s="195">
        <v>2</v>
      </c>
      <c r="F194" s="186" t="s">
        <v>25</v>
      </c>
      <c r="G194" s="186" t="s">
        <v>290</v>
      </c>
      <c r="H194" s="186">
        <f>VLOOKUP(A194,orig_GT_results_full_summary!$A$3:$AK$25,8, FALSE)</f>
        <v>1</v>
      </c>
      <c r="I194" s="196">
        <v>1</v>
      </c>
      <c r="J194" s="197">
        <v>0.5</v>
      </c>
      <c r="K194" s="192">
        <f t="shared" si="0"/>
        <v>1</v>
      </c>
      <c r="L194" s="193">
        <f t="shared" si="1"/>
        <v>0.52631578947368418</v>
      </c>
      <c r="M194" s="186" t="s">
        <v>50</v>
      </c>
      <c r="N194" s="186" t="s">
        <v>288</v>
      </c>
      <c r="O194" s="192">
        <f>VLOOKUP(A194,orig_GT_results_full_summary!$A$3:$AK$25,16, FALSE)</f>
        <v>1</v>
      </c>
      <c r="P194" s="192">
        <v>0</v>
      </c>
      <c r="Q194" s="192">
        <v>0</v>
      </c>
      <c r="R194" s="192">
        <f t="shared" si="2"/>
        <v>0</v>
      </c>
      <c r="S194" s="193">
        <f t="shared" si="3"/>
        <v>0</v>
      </c>
      <c r="T194" s="186" t="s">
        <v>15</v>
      </c>
      <c r="U194" s="186" t="s">
        <v>287</v>
      </c>
      <c r="V194" s="192">
        <f>VLOOKUP(A194,orig_GT_results_full_summary!$A$3:$AK$25,25, FALSE)</f>
        <v>1</v>
      </c>
      <c r="W194" s="192">
        <v>1</v>
      </c>
      <c r="X194" s="192">
        <v>0.5</v>
      </c>
      <c r="Y194" s="192">
        <f t="shared" si="4"/>
        <v>1</v>
      </c>
      <c r="Z194" s="193">
        <f t="shared" si="5"/>
        <v>0.52631578947368418</v>
      </c>
      <c r="AA194" s="186" t="s">
        <v>282</v>
      </c>
      <c r="AB194" s="186" t="s">
        <v>288</v>
      </c>
      <c r="AC194" s="192">
        <f>VLOOKUP(A194,orig_GT_results_full_summary!$A$3:$AK$25,34, FALSE)</f>
        <v>0</v>
      </c>
      <c r="AD194" s="192">
        <v>0</v>
      </c>
      <c r="AE194" s="192">
        <v>0</v>
      </c>
      <c r="AF194" s="194">
        <f t="shared" si="6"/>
        <v>0</v>
      </c>
      <c r="AG194" s="53">
        <f t="shared" si="7"/>
        <v>0</v>
      </c>
    </row>
    <row r="195" spans="1:33" ht="16">
      <c r="A195" s="192">
        <v>31880720</v>
      </c>
      <c r="B195" s="192" t="str">
        <f>VLOOKUP(A195,orig_GT_results_full_summary!$A$3:$B$25,2, FALSE)</f>
        <v>D1</v>
      </c>
      <c r="C195" s="192">
        <v>83</v>
      </c>
      <c r="D195" s="186" t="s">
        <v>365</v>
      </c>
      <c r="E195" s="195">
        <v>2</v>
      </c>
      <c r="F195" s="186" t="s">
        <v>25</v>
      </c>
      <c r="G195" s="186" t="s">
        <v>290</v>
      </c>
      <c r="H195" s="186">
        <f>VLOOKUP(A195,orig_GT_results_full_summary!$A$3:$AK$25,8, FALSE)</f>
        <v>1</v>
      </c>
      <c r="I195" s="196">
        <v>1</v>
      </c>
      <c r="J195" s="197">
        <v>0.5</v>
      </c>
      <c r="K195" s="192">
        <f t="shared" si="0"/>
        <v>1</v>
      </c>
      <c r="L195" s="193">
        <f t="shared" si="1"/>
        <v>0.52631578947368418</v>
      </c>
      <c r="M195" s="186" t="s">
        <v>50</v>
      </c>
      <c r="N195" s="186" t="s">
        <v>288</v>
      </c>
      <c r="O195" s="192">
        <f>VLOOKUP(A195,orig_GT_results_full_summary!$A$3:$AK$25,16, FALSE)</f>
        <v>1</v>
      </c>
      <c r="P195" s="192">
        <v>0</v>
      </c>
      <c r="Q195" s="192">
        <v>0</v>
      </c>
      <c r="R195" s="192">
        <f t="shared" si="2"/>
        <v>0</v>
      </c>
      <c r="S195" s="193">
        <f t="shared" si="3"/>
        <v>0</v>
      </c>
      <c r="T195" s="186" t="s">
        <v>15</v>
      </c>
      <c r="U195" s="186" t="s">
        <v>287</v>
      </c>
      <c r="V195" s="192">
        <f>VLOOKUP(A195,orig_GT_results_full_summary!$A$3:$AK$25,25, FALSE)</f>
        <v>1</v>
      </c>
      <c r="W195" s="192">
        <v>1</v>
      </c>
      <c r="X195" s="192">
        <v>0.5</v>
      </c>
      <c r="Y195" s="192">
        <f t="shared" si="4"/>
        <v>1</v>
      </c>
      <c r="Z195" s="193">
        <f t="shared" si="5"/>
        <v>0.52631578947368418</v>
      </c>
      <c r="AA195" s="186" t="s">
        <v>282</v>
      </c>
      <c r="AB195" s="186" t="s">
        <v>288</v>
      </c>
      <c r="AC195" s="192">
        <f>VLOOKUP(A195,orig_GT_results_full_summary!$A$3:$AK$25,34, FALSE)</f>
        <v>0</v>
      </c>
      <c r="AD195" s="192">
        <v>0</v>
      </c>
      <c r="AE195" s="192">
        <v>0</v>
      </c>
      <c r="AF195" s="194">
        <f t="shared" si="6"/>
        <v>0</v>
      </c>
      <c r="AG195" s="53">
        <f t="shared" si="7"/>
        <v>0</v>
      </c>
    </row>
    <row r="196" spans="1:33" ht="16">
      <c r="A196" s="192">
        <v>31880720</v>
      </c>
      <c r="B196" s="192" t="str">
        <f>VLOOKUP(A196,orig_GT_results_full_summary!$A$3:$B$25,2, FALSE)</f>
        <v>D1</v>
      </c>
      <c r="C196" s="192">
        <v>84</v>
      </c>
      <c r="D196" s="186" t="s">
        <v>365</v>
      </c>
      <c r="E196" s="195">
        <v>2</v>
      </c>
      <c r="F196" s="186" t="s">
        <v>25</v>
      </c>
      <c r="G196" s="186" t="s">
        <v>290</v>
      </c>
      <c r="H196" s="186">
        <f>VLOOKUP(A196,orig_GT_results_full_summary!$A$3:$AK$25,8, FALSE)</f>
        <v>1</v>
      </c>
      <c r="I196" s="196">
        <v>1</v>
      </c>
      <c r="J196" s="197">
        <v>0.5</v>
      </c>
      <c r="K196" s="192">
        <f t="shared" si="0"/>
        <v>1</v>
      </c>
      <c r="L196" s="193">
        <f t="shared" si="1"/>
        <v>0.52631578947368418</v>
      </c>
      <c r="M196" s="186" t="s">
        <v>50</v>
      </c>
      <c r="N196" s="186" t="s">
        <v>288</v>
      </c>
      <c r="O196" s="192">
        <f>VLOOKUP(A196,orig_GT_results_full_summary!$A$3:$AK$25,16, FALSE)</f>
        <v>1</v>
      </c>
      <c r="P196" s="192">
        <v>0</v>
      </c>
      <c r="Q196" s="192">
        <v>0</v>
      </c>
      <c r="R196" s="192">
        <f t="shared" si="2"/>
        <v>0</v>
      </c>
      <c r="S196" s="193">
        <f t="shared" si="3"/>
        <v>0</v>
      </c>
      <c r="T196" s="186" t="s">
        <v>15</v>
      </c>
      <c r="U196" s="186" t="s">
        <v>287</v>
      </c>
      <c r="V196" s="192">
        <f>VLOOKUP(A196,orig_GT_results_full_summary!$A$3:$AK$25,25, FALSE)</f>
        <v>1</v>
      </c>
      <c r="W196" s="192">
        <v>1</v>
      </c>
      <c r="X196" s="192">
        <v>0.5</v>
      </c>
      <c r="Y196" s="192">
        <f t="shared" si="4"/>
        <v>1</v>
      </c>
      <c r="Z196" s="193">
        <f t="shared" si="5"/>
        <v>0.52631578947368418</v>
      </c>
      <c r="AA196" s="186" t="s">
        <v>282</v>
      </c>
      <c r="AB196" s="186" t="s">
        <v>288</v>
      </c>
      <c r="AC196" s="192">
        <f>VLOOKUP(A196,orig_GT_results_full_summary!$A$3:$AK$25,34, FALSE)</f>
        <v>0</v>
      </c>
      <c r="AD196" s="192">
        <v>0</v>
      </c>
      <c r="AE196" s="192">
        <v>0</v>
      </c>
      <c r="AF196" s="194">
        <f t="shared" si="6"/>
        <v>0</v>
      </c>
      <c r="AG196" s="53">
        <f t="shared" si="7"/>
        <v>0</v>
      </c>
    </row>
    <row r="197" spans="1:33" ht="16">
      <c r="A197" s="192">
        <v>31880720</v>
      </c>
      <c r="B197" s="192" t="str">
        <f>VLOOKUP(A197,orig_GT_results_full_summary!$A$3:$B$25,2, FALSE)</f>
        <v>D1</v>
      </c>
      <c r="C197" s="192">
        <v>85</v>
      </c>
      <c r="D197" s="186" t="s">
        <v>365</v>
      </c>
      <c r="E197" s="195">
        <v>2</v>
      </c>
      <c r="F197" s="186" t="s">
        <v>25</v>
      </c>
      <c r="G197" s="186" t="s">
        <v>290</v>
      </c>
      <c r="H197" s="186">
        <f>VLOOKUP(A197,orig_GT_results_full_summary!$A$3:$AK$25,8, FALSE)</f>
        <v>1</v>
      </c>
      <c r="I197" s="196">
        <v>1</v>
      </c>
      <c r="J197" s="197">
        <v>0.5</v>
      </c>
      <c r="K197" s="192">
        <f t="shared" si="0"/>
        <v>1</v>
      </c>
      <c r="L197" s="193">
        <f t="shared" si="1"/>
        <v>0.52631578947368418</v>
      </c>
      <c r="M197" s="186" t="s">
        <v>50</v>
      </c>
      <c r="N197" s="186" t="s">
        <v>288</v>
      </c>
      <c r="O197" s="192">
        <f>VLOOKUP(A197,orig_GT_results_full_summary!$A$3:$AK$25,16, FALSE)</f>
        <v>1</v>
      </c>
      <c r="P197" s="192">
        <v>0</v>
      </c>
      <c r="Q197" s="192">
        <v>0</v>
      </c>
      <c r="R197" s="192">
        <f t="shared" si="2"/>
        <v>0</v>
      </c>
      <c r="S197" s="193">
        <f t="shared" si="3"/>
        <v>0</v>
      </c>
      <c r="T197" s="186" t="s">
        <v>15</v>
      </c>
      <c r="U197" s="186" t="s">
        <v>287</v>
      </c>
      <c r="V197" s="192">
        <f>VLOOKUP(A197,orig_GT_results_full_summary!$A$3:$AK$25,25, FALSE)</f>
        <v>1</v>
      </c>
      <c r="W197" s="192">
        <v>1</v>
      </c>
      <c r="X197" s="192">
        <v>0.5</v>
      </c>
      <c r="Y197" s="192">
        <f t="shared" si="4"/>
        <v>1</v>
      </c>
      <c r="Z197" s="193">
        <f t="shared" si="5"/>
        <v>0.52631578947368418</v>
      </c>
      <c r="AA197" s="186" t="s">
        <v>282</v>
      </c>
      <c r="AB197" s="186" t="s">
        <v>288</v>
      </c>
      <c r="AC197" s="192">
        <f>VLOOKUP(A197,orig_GT_results_full_summary!$A$3:$AK$25,34, FALSE)</f>
        <v>0</v>
      </c>
      <c r="AD197" s="192">
        <v>0</v>
      </c>
      <c r="AE197" s="192">
        <v>0</v>
      </c>
      <c r="AF197" s="194">
        <f t="shared" si="6"/>
        <v>0</v>
      </c>
      <c r="AG197" s="53">
        <f t="shared" si="7"/>
        <v>0</v>
      </c>
    </row>
    <row r="198" spans="1:33" ht="16">
      <c r="A198" s="192">
        <v>31880720</v>
      </c>
      <c r="B198" s="192" t="str">
        <f>VLOOKUP(A198,orig_GT_results_full_summary!$A$3:$B$25,2, FALSE)</f>
        <v>D1</v>
      </c>
      <c r="C198" s="192">
        <v>86</v>
      </c>
      <c r="D198" s="186" t="s">
        <v>365</v>
      </c>
      <c r="E198" s="195">
        <v>2</v>
      </c>
      <c r="F198" s="186" t="s">
        <v>25</v>
      </c>
      <c r="G198" s="186" t="s">
        <v>290</v>
      </c>
      <c r="H198" s="186">
        <f>VLOOKUP(A198,orig_GT_results_full_summary!$A$3:$AK$25,8, FALSE)</f>
        <v>1</v>
      </c>
      <c r="I198" s="196">
        <v>1</v>
      </c>
      <c r="J198" s="197">
        <v>0.5</v>
      </c>
      <c r="K198" s="192">
        <f t="shared" si="0"/>
        <v>1</v>
      </c>
      <c r="L198" s="193">
        <f t="shared" si="1"/>
        <v>0.52631578947368418</v>
      </c>
      <c r="M198" s="186" t="s">
        <v>50</v>
      </c>
      <c r="N198" s="186" t="s">
        <v>288</v>
      </c>
      <c r="O198" s="192">
        <f>VLOOKUP(A198,orig_GT_results_full_summary!$A$3:$AK$25,16, FALSE)</f>
        <v>1</v>
      </c>
      <c r="P198" s="192">
        <v>0</v>
      </c>
      <c r="Q198" s="192">
        <v>0</v>
      </c>
      <c r="R198" s="192">
        <f t="shared" si="2"/>
        <v>0</v>
      </c>
      <c r="S198" s="193">
        <f t="shared" si="3"/>
        <v>0</v>
      </c>
      <c r="T198" s="186" t="s">
        <v>15</v>
      </c>
      <c r="U198" s="186" t="s">
        <v>287</v>
      </c>
      <c r="V198" s="192">
        <f>VLOOKUP(A198,orig_GT_results_full_summary!$A$3:$AK$25,25, FALSE)</f>
        <v>1</v>
      </c>
      <c r="W198" s="192">
        <v>1</v>
      </c>
      <c r="X198" s="192">
        <v>0.5</v>
      </c>
      <c r="Y198" s="192">
        <f t="shared" si="4"/>
        <v>1</v>
      </c>
      <c r="Z198" s="193">
        <f t="shared" si="5"/>
        <v>0.52631578947368418</v>
      </c>
      <c r="AA198" s="186" t="s">
        <v>282</v>
      </c>
      <c r="AB198" s="186" t="s">
        <v>288</v>
      </c>
      <c r="AC198" s="192">
        <f>VLOOKUP(A198,orig_GT_results_full_summary!$A$3:$AK$25,34, FALSE)</f>
        <v>0</v>
      </c>
      <c r="AD198" s="192">
        <v>0</v>
      </c>
      <c r="AE198" s="192">
        <v>0</v>
      </c>
      <c r="AF198" s="194">
        <f t="shared" si="6"/>
        <v>0</v>
      </c>
      <c r="AG198" s="53">
        <f t="shared" si="7"/>
        <v>0</v>
      </c>
    </row>
    <row r="199" spans="1:33" ht="16">
      <c r="A199" s="192">
        <v>31880720</v>
      </c>
      <c r="B199" s="192" t="str">
        <f>VLOOKUP(A199,orig_GT_results_full_summary!$A$3:$B$25,2, FALSE)</f>
        <v>D1</v>
      </c>
      <c r="C199" s="192">
        <v>90</v>
      </c>
      <c r="D199" s="186" t="s">
        <v>365</v>
      </c>
      <c r="E199" s="195">
        <v>2</v>
      </c>
      <c r="F199" s="186" t="s">
        <v>25</v>
      </c>
      <c r="G199" s="186" t="s">
        <v>290</v>
      </c>
      <c r="H199" s="186">
        <f>VLOOKUP(A199,orig_GT_results_full_summary!$A$3:$AK$25,8, FALSE)</f>
        <v>1</v>
      </c>
      <c r="I199" s="196">
        <v>1</v>
      </c>
      <c r="J199" s="197">
        <v>0.5</v>
      </c>
      <c r="K199" s="192">
        <f t="shared" si="0"/>
        <v>1</v>
      </c>
      <c r="L199" s="193">
        <f t="shared" si="1"/>
        <v>0.52631578947368418</v>
      </c>
      <c r="M199" s="186" t="s">
        <v>50</v>
      </c>
      <c r="N199" s="186" t="s">
        <v>288</v>
      </c>
      <c r="O199" s="192">
        <f>VLOOKUP(A199,orig_GT_results_full_summary!$A$3:$AK$25,16, FALSE)</f>
        <v>1</v>
      </c>
      <c r="P199" s="192">
        <v>0</v>
      </c>
      <c r="Q199" s="192">
        <v>0</v>
      </c>
      <c r="R199" s="192">
        <f t="shared" si="2"/>
        <v>0</v>
      </c>
      <c r="S199" s="193">
        <f t="shared" si="3"/>
        <v>0</v>
      </c>
      <c r="T199" s="186" t="s">
        <v>15</v>
      </c>
      <c r="U199" s="186" t="s">
        <v>287</v>
      </c>
      <c r="V199" s="192">
        <f>VLOOKUP(A199,orig_GT_results_full_summary!$A$3:$AK$25,25, FALSE)</f>
        <v>1</v>
      </c>
      <c r="W199" s="192">
        <v>1</v>
      </c>
      <c r="X199" s="192">
        <v>0.5</v>
      </c>
      <c r="Y199" s="192">
        <f t="shared" si="4"/>
        <v>1</v>
      </c>
      <c r="Z199" s="193">
        <f t="shared" si="5"/>
        <v>0.52631578947368418</v>
      </c>
      <c r="AA199" s="186" t="s">
        <v>282</v>
      </c>
      <c r="AB199" s="186" t="s">
        <v>288</v>
      </c>
      <c r="AC199" s="192">
        <f>VLOOKUP(A199,orig_GT_results_full_summary!$A$3:$AK$25,34, FALSE)</f>
        <v>0</v>
      </c>
      <c r="AD199" s="192">
        <v>0</v>
      </c>
      <c r="AE199" s="192">
        <v>0</v>
      </c>
      <c r="AF199" s="194">
        <f t="shared" si="6"/>
        <v>0</v>
      </c>
      <c r="AG199" s="53">
        <f t="shared" si="7"/>
        <v>0</v>
      </c>
    </row>
    <row r="200" spans="1:33" ht="16">
      <c r="A200" s="192">
        <v>31880720</v>
      </c>
      <c r="B200" s="192" t="str">
        <f>VLOOKUP(A200,orig_GT_results_full_summary!$A$3:$B$25,2, FALSE)</f>
        <v>D1</v>
      </c>
      <c r="C200" s="192">
        <v>91</v>
      </c>
      <c r="D200" s="186" t="s">
        <v>366</v>
      </c>
      <c r="E200" s="195">
        <v>2</v>
      </c>
      <c r="F200" s="186" t="s">
        <v>25</v>
      </c>
      <c r="G200" s="186" t="s">
        <v>290</v>
      </c>
      <c r="H200" s="186">
        <f>VLOOKUP(A200,orig_GT_results_full_summary!$A$3:$AK$25,8, FALSE)</f>
        <v>1</v>
      </c>
      <c r="I200" s="196">
        <v>1</v>
      </c>
      <c r="J200" s="197">
        <v>0.5</v>
      </c>
      <c r="K200" s="192">
        <f t="shared" si="0"/>
        <v>1</v>
      </c>
      <c r="L200" s="193">
        <f t="shared" si="1"/>
        <v>0.52631578947368418</v>
      </c>
      <c r="M200" s="186" t="s">
        <v>50</v>
      </c>
      <c r="N200" s="186" t="s">
        <v>288</v>
      </c>
      <c r="O200" s="192">
        <f>VLOOKUP(A200,orig_GT_results_full_summary!$A$3:$AK$25,16, FALSE)</f>
        <v>1</v>
      </c>
      <c r="P200" s="192">
        <v>0</v>
      </c>
      <c r="Q200" s="192">
        <v>0</v>
      </c>
      <c r="R200" s="192">
        <f t="shared" si="2"/>
        <v>0</v>
      </c>
      <c r="S200" s="193">
        <f t="shared" si="3"/>
        <v>0</v>
      </c>
      <c r="T200" s="186" t="s">
        <v>15</v>
      </c>
      <c r="U200" s="186" t="s">
        <v>288</v>
      </c>
      <c r="V200" s="192">
        <f>VLOOKUP(A200,orig_GT_results_full_summary!$A$3:$AK$25,25, FALSE)</f>
        <v>1</v>
      </c>
      <c r="W200" s="192">
        <v>0</v>
      </c>
      <c r="X200" s="192">
        <v>0</v>
      </c>
      <c r="Y200" s="192">
        <f t="shared" si="4"/>
        <v>0</v>
      </c>
      <c r="Z200" s="193">
        <f t="shared" si="5"/>
        <v>0</v>
      </c>
      <c r="AA200" s="186" t="s">
        <v>282</v>
      </c>
      <c r="AB200" s="186" t="s">
        <v>288</v>
      </c>
      <c r="AC200" s="192">
        <f>VLOOKUP(A200,orig_GT_results_full_summary!$A$3:$AK$25,34, FALSE)</f>
        <v>0</v>
      </c>
      <c r="AD200" s="192">
        <v>0</v>
      </c>
      <c r="AE200" s="192">
        <v>0</v>
      </c>
      <c r="AF200" s="194">
        <f t="shared" si="6"/>
        <v>0</v>
      </c>
      <c r="AG200" s="53">
        <f t="shared" si="7"/>
        <v>0</v>
      </c>
    </row>
    <row r="201" spans="1:33" ht="16">
      <c r="A201" s="192">
        <v>31880720</v>
      </c>
      <c r="B201" s="192" t="str">
        <f>VLOOKUP(A201,orig_GT_results_full_summary!$A$3:$B$25,2, FALSE)</f>
        <v>D1</v>
      </c>
      <c r="C201" s="192">
        <v>92</v>
      </c>
      <c r="D201" s="186" t="s">
        <v>366</v>
      </c>
      <c r="E201" s="195">
        <v>2</v>
      </c>
      <c r="F201" s="186" t="s">
        <v>25</v>
      </c>
      <c r="G201" s="186" t="s">
        <v>290</v>
      </c>
      <c r="H201" s="186">
        <f>VLOOKUP(A201,orig_GT_results_full_summary!$A$3:$AK$25,8, FALSE)</f>
        <v>1</v>
      </c>
      <c r="I201" s="196">
        <v>1</v>
      </c>
      <c r="J201" s="197">
        <v>0.5</v>
      </c>
      <c r="K201" s="192">
        <f t="shared" si="0"/>
        <v>1</v>
      </c>
      <c r="L201" s="193">
        <f t="shared" si="1"/>
        <v>0.52631578947368418</v>
      </c>
      <c r="M201" s="186" t="s">
        <v>50</v>
      </c>
      <c r="N201" s="186" t="s">
        <v>288</v>
      </c>
      <c r="O201" s="192">
        <f>VLOOKUP(A201,orig_GT_results_full_summary!$A$3:$AK$25,16, FALSE)</f>
        <v>1</v>
      </c>
      <c r="P201" s="192">
        <v>0</v>
      </c>
      <c r="Q201" s="192">
        <v>0</v>
      </c>
      <c r="R201" s="192">
        <f t="shared" si="2"/>
        <v>0</v>
      </c>
      <c r="S201" s="193">
        <f t="shared" si="3"/>
        <v>0</v>
      </c>
      <c r="T201" s="186" t="s">
        <v>15</v>
      </c>
      <c r="U201" s="186" t="s">
        <v>288</v>
      </c>
      <c r="V201" s="192">
        <f>VLOOKUP(A201,orig_GT_results_full_summary!$A$3:$AK$25,25, FALSE)</f>
        <v>1</v>
      </c>
      <c r="W201" s="192">
        <v>0</v>
      </c>
      <c r="X201" s="192">
        <v>0</v>
      </c>
      <c r="Y201" s="192">
        <f t="shared" si="4"/>
        <v>0</v>
      </c>
      <c r="Z201" s="193">
        <f t="shared" si="5"/>
        <v>0</v>
      </c>
      <c r="AA201" s="186" t="s">
        <v>282</v>
      </c>
      <c r="AB201" s="186" t="s">
        <v>288</v>
      </c>
      <c r="AC201" s="192">
        <f>VLOOKUP(A201,orig_GT_results_full_summary!$A$3:$AK$25,34, FALSE)</f>
        <v>0</v>
      </c>
      <c r="AD201" s="192">
        <v>0</v>
      </c>
      <c r="AE201" s="192">
        <v>0</v>
      </c>
      <c r="AF201" s="194">
        <f t="shared" si="6"/>
        <v>0</v>
      </c>
      <c r="AG201" s="53">
        <f t="shared" si="7"/>
        <v>0</v>
      </c>
    </row>
    <row r="202" spans="1:33" ht="16">
      <c r="A202" s="192">
        <v>31880720</v>
      </c>
      <c r="B202" s="192" t="str">
        <f>VLOOKUP(A202,orig_GT_results_full_summary!$A$3:$B$25,2, FALSE)</f>
        <v>D1</v>
      </c>
      <c r="C202" s="192">
        <v>93</v>
      </c>
      <c r="D202" s="186" t="s">
        <v>366</v>
      </c>
      <c r="E202" s="195">
        <v>2</v>
      </c>
      <c r="F202" s="186" t="s">
        <v>25</v>
      </c>
      <c r="G202" s="186" t="s">
        <v>290</v>
      </c>
      <c r="H202" s="186">
        <f>VLOOKUP(A202,orig_GT_results_full_summary!$A$3:$AK$25,8, FALSE)</f>
        <v>1</v>
      </c>
      <c r="I202" s="196">
        <v>1</v>
      </c>
      <c r="J202" s="197">
        <v>0.5</v>
      </c>
      <c r="K202" s="192">
        <f t="shared" si="0"/>
        <v>1</v>
      </c>
      <c r="L202" s="193">
        <f t="shared" si="1"/>
        <v>0.52631578947368418</v>
      </c>
      <c r="M202" s="186" t="s">
        <v>50</v>
      </c>
      <c r="N202" s="186" t="s">
        <v>288</v>
      </c>
      <c r="O202" s="192">
        <f>VLOOKUP(A202,orig_GT_results_full_summary!$A$3:$AK$25,16, FALSE)</f>
        <v>1</v>
      </c>
      <c r="P202" s="192">
        <v>0</v>
      </c>
      <c r="Q202" s="192">
        <v>0</v>
      </c>
      <c r="R202" s="192">
        <f t="shared" si="2"/>
        <v>0</v>
      </c>
      <c r="S202" s="193">
        <f t="shared" si="3"/>
        <v>0</v>
      </c>
      <c r="T202" s="186" t="s">
        <v>15</v>
      </c>
      <c r="U202" s="186" t="s">
        <v>288</v>
      </c>
      <c r="V202" s="192">
        <f>VLOOKUP(A202,orig_GT_results_full_summary!$A$3:$AK$25,25, FALSE)</f>
        <v>1</v>
      </c>
      <c r="W202" s="192">
        <v>0</v>
      </c>
      <c r="X202" s="192">
        <v>0</v>
      </c>
      <c r="Y202" s="192">
        <f t="shared" si="4"/>
        <v>0</v>
      </c>
      <c r="Z202" s="193">
        <f t="shared" si="5"/>
        <v>0</v>
      </c>
      <c r="AA202" s="186" t="s">
        <v>282</v>
      </c>
      <c r="AB202" s="186" t="s">
        <v>288</v>
      </c>
      <c r="AC202" s="192">
        <f>VLOOKUP(A202,orig_GT_results_full_summary!$A$3:$AK$25,34, FALSE)</f>
        <v>0</v>
      </c>
      <c r="AD202" s="192">
        <v>0</v>
      </c>
      <c r="AE202" s="192">
        <v>0</v>
      </c>
      <c r="AF202" s="194">
        <f t="shared" si="6"/>
        <v>0</v>
      </c>
      <c r="AG202" s="53">
        <f t="shared" si="7"/>
        <v>0</v>
      </c>
    </row>
    <row r="203" spans="1:33" ht="16">
      <c r="A203" s="192">
        <v>31880720</v>
      </c>
      <c r="B203" s="192" t="str">
        <f>VLOOKUP(A203,orig_GT_results_full_summary!$A$3:$B$25,2, FALSE)</f>
        <v>D1</v>
      </c>
      <c r="C203" s="192">
        <v>94</v>
      </c>
      <c r="D203" s="186" t="s">
        <v>366</v>
      </c>
      <c r="E203" s="195">
        <v>2</v>
      </c>
      <c r="F203" s="186" t="s">
        <v>25</v>
      </c>
      <c r="G203" s="186" t="s">
        <v>290</v>
      </c>
      <c r="H203" s="186">
        <f>VLOOKUP(A203,orig_GT_results_full_summary!$A$3:$AK$25,8, FALSE)</f>
        <v>1</v>
      </c>
      <c r="I203" s="196">
        <v>1</v>
      </c>
      <c r="J203" s="197">
        <v>0.5</v>
      </c>
      <c r="K203" s="192">
        <f t="shared" si="0"/>
        <v>1</v>
      </c>
      <c r="L203" s="193">
        <f t="shared" si="1"/>
        <v>0.52631578947368418</v>
      </c>
      <c r="M203" s="186" t="s">
        <v>50</v>
      </c>
      <c r="N203" s="186" t="s">
        <v>288</v>
      </c>
      <c r="O203" s="192">
        <f>VLOOKUP(A203,orig_GT_results_full_summary!$A$3:$AK$25,16, FALSE)</f>
        <v>1</v>
      </c>
      <c r="P203" s="192">
        <v>0</v>
      </c>
      <c r="Q203" s="192">
        <v>0</v>
      </c>
      <c r="R203" s="192">
        <f t="shared" si="2"/>
        <v>0</v>
      </c>
      <c r="S203" s="193">
        <f t="shared" si="3"/>
        <v>0</v>
      </c>
      <c r="T203" s="186" t="s">
        <v>15</v>
      </c>
      <c r="U203" s="186" t="s">
        <v>288</v>
      </c>
      <c r="V203" s="192">
        <f>VLOOKUP(A203,orig_GT_results_full_summary!$A$3:$AK$25,25, FALSE)</f>
        <v>1</v>
      </c>
      <c r="W203" s="192">
        <v>0</v>
      </c>
      <c r="X203" s="192">
        <v>0</v>
      </c>
      <c r="Y203" s="192">
        <f t="shared" si="4"/>
        <v>0</v>
      </c>
      <c r="Z203" s="193">
        <f t="shared" si="5"/>
        <v>0</v>
      </c>
      <c r="AA203" s="186" t="s">
        <v>282</v>
      </c>
      <c r="AB203" s="186" t="s">
        <v>288</v>
      </c>
      <c r="AC203" s="192">
        <f>VLOOKUP(A203,orig_GT_results_full_summary!$A$3:$AK$25,34, FALSE)</f>
        <v>0</v>
      </c>
      <c r="AD203" s="192">
        <v>0</v>
      </c>
      <c r="AE203" s="192">
        <v>0</v>
      </c>
      <c r="AF203" s="194">
        <f t="shared" si="6"/>
        <v>0</v>
      </c>
      <c r="AG203" s="53">
        <f t="shared" si="7"/>
        <v>0</v>
      </c>
    </row>
    <row r="204" spans="1:33" ht="16">
      <c r="A204" s="192">
        <v>31880720</v>
      </c>
      <c r="B204" s="192" t="str">
        <f>VLOOKUP(A204,orig_GT_results_full_summary!$A$3:$B$25,2, FALSE)</f>
        <v>D1</v>
      </c>
      <c r="C204" s="192">
        <v>95</v>
      </c>
      <c r="D204" s="186" t="s">
        <v>366</v>
      </c>
      <c r="E204" s="195">
        <v>2</v>
      </c>
      <c r="F204" s="186" t="s">
        <v>25</v>
      </c>
      <c r="G204" s="186" t="s">
        <v>290</v>
      </c>
      <c r="H204" s="186">
        <f>VLOOKUP(A204,orig_GT_results_full_summary!$A$3:$AK$25,8, FALSE)</f>
        <v>1</v>
      </c>
      <c r="I204" s="196">
        <v>1</v>
      </c>
      <c r="J204" s="197">
        <v>0.5</v>
      </c>
      <c r="K204" s="192">
        <f t="shared" si="0"/>
        <v>1</v>
      </c>
      <c r="L204" s="193">
        <f t="shared" si="1"/>
        <v>0.52631578947368418</v>
      </c>
      <c r="M204" s="186" t="s">
        <v>50</v>
      </c>
      <c r="N204" s="186" t="s">
        <v>288</v>
      </c>
      <c r="O204" s="192">
        <f>VLOOKUP(A204,orig_GT_results_full_summary!$A$3:$AK$25,16, FALSE)</f>
        <v>1</v>
      </c>
      <c r="P204" s="192">
        <v>0</v>
      </c>
      <c r="Q204" s="192">
        <v>0</v>
      </c>
      <c r="R204" s="192">
        <f t="shared" si="2"/>
        <v>0</v>
      </c>
      <c r="S204" s="193">
        <f t="shared" si="3"/>
        <v>0</v>
      </c>
      <c r="T204" s="186" t="s">
        <v>15</v>
      </c>
      <c r="U204" s="186" t="s">
        <v>288</v>
      </c>
      <c r="V204" s="192">
        <f>VLOOKUP(A204,orig_GT_results_full_summary!$A$3:$AK$25,25, FALSE)</f>
        <v>1</v>
      </c>
      <c r="W204" s="192">
        <v>0</v>
      </c>
      <c r="X204" s="192">
        <v>0</v>
      </c>
      <c r="Y204" s="192">
        <f t="shared" si="4"/>
        <v>0</v>
      </c>
      <c r="Z204" s="193">
        <f t="shared" si="5"/>
        <v>0</v>
      </c>
      <c r="AA204" s="186" t="s">
        <v>282</v>
      </c>
      <c r="AB204" s="186" t="s">
        <v>288</v>
      </c>
      <c r="AC204" s="192">
        <f>VLOOKUP(A204,orig_GT_results_full_summary!$A$3:$AK$25,34, FALSE)</f>
        <v>0</v>
      </c>
      <c r="AD204" s="192">
        <v>0</v>
      </c>
      <c r="AE204" s="192">
        <v>0</v>
      </c>
      <c r="AF204" s="194">
        <f t="shared" si="6"/>
        <v>0</v>
      </c>
      <c r="AG204" s="53">
        <f t="shared" si="7"/>
        <v>0</v>
      </c>
    </row>
    <row r="205" spans="1:33" ht="16">
      <c r="A205" s="192">
        <v>31880720</v>
      </c>
      <c r="B205" s="192" t="str">
        <f>VLOOKUP(A205,orig_GT_results_full_summary!$A$3:$B$25,2, FALSE)</f>
        <v>D1</v>
      </c>
      <c r="C205" s="192">
        <v>96</v>
      </c>
      <c r="D205" s="186" t="s">
        <v>367</v>
      </c>
      <c r="E205" s="195">
        <v>2</v>
      </c>
      <c r="F205" s="186" t="s">
        <v>25</v>
      </c>
      <c r="G205" s="186" t="s">
        <v>290</v>
      </c>
      <c r="H205" s="186">
        <f>VLOOKUP(A205,orig_GT_results_full_summary!$A$3:$AK$25,8, FALSE)</f>
        <v>1</v>
      </c>
      <c r="I205" s="196">
        <v>1</v>
      </c>
      <c r="J205" s="197">
        <v>0.5</v>
      </c>
      <c r="K205" s="192">
        <f t="shared" si="0"/>
        <v>1</v>
      </c>
      <c r="L205" s="193">
        <f t="shared" si="1"/>
        <v>0.52631578947368418</v>
      </c>
      <c r="M205" s="186" t="s">
        <v>50</v>
      </c>
      <c r="N205" s="186" t="s">
        <v>288</v>
      </c>
      <c r="O205" s="192">
        <f>VLOOKUP(A205,orig_GT_results_full_summary!$A$3:$AK$25,16, FALSE)</f>
        <v>1</v>
      </c>
      <c r="P205" s="192">
        <v>0</v>
      </c>
      <c r="Q205" s="192">
        <v>0</v>
      </c>
      <c r="R205" s="192">
        <f t="shared" si="2"/>
        <v>0</v>
      </c>
      <c r="S205" s="193">
        <f t="shared" si="3"/>
        <v>0</v>
      </c>
      <c r="T205" s="186" t="s">
        <v>15</v>
      </c>
      <c r="U205" s="186" t="s">
        <v>288</v>
      </c>
      <c r="V205" s="192">
        <f>VLOOKUP(A205,orig_GT_results_full_summary!$A$3:$AK$25,25, FALSE)</f>
        <v>1</v>
      </c>
      <c r="W205" s="192">
        <v>0</v>
      </c>
      <c r="X205" s="192">
        <v>0</v>
      </c>
      <c r="Y205" s="192">
        <f t="shared" si="4"/>
        <v>0</v>
      </c>
      <c r="Z205" s="193">
        <f t="shared" si="5"/>
        <v>0</v>
      </c>
      <c r="AA205" s="186" t="s">
        <v>282</v>
      </c>
      <c r="AB205" s="186" t="s">
        <v>288</v>
      </c>
      <c r="AC205" s="192">
        <f>VLOOKUP(A205,orig_GT_results_full_summary!$A$3:$AK$25,34, FALSE)</f>
        <v>0</v>
      </c>
      <c r="AD205" s="192">
        <v>0</v>
      </c>
      <c r="AE205" s="192">
        <v>0</v>
      </c>
      <c r="AF205" s="194">
        <f t="shared" si="6"/>
        <v>0</v>
      </c>
      <c r="AG205" s="53">
        <f t="shared" si="7"/>
        <v>0</v>
      </c>
    </row>
    <row r="206" spans="1:33" ht="16">
      <c r="A206" s="192">
        <v>31880720</v>
      </c>
      <c r="B206" s="192" t="str">
        <f>VLOOKUP(A206,orig_GT_results_full_summary!$A$3:$B$25,2, FALSE)</f>
        <v>D1</v>
      </c>
      <c r="C206" s="192">
        <v>97</v>
      </c>
      <c r="D206" s="186" t="s">
        <v>367</v>
      </c>
      <c r="E206" s="195">
        <v>2</v>
      </c>
      <c r="F206" s="186" t="s">
        <v>25</v>
      </c>
      <c r="G206" s="186" t="s">
        <v>290</v>
      </c>
      <c r="H206" s="186">
        <f>VLOOKUP(A206,orig_GT_results_full_summary!$A$3:$AK$25,8, FALSE)</f>
        <v>1</v>
      </c>
      <c r="I206" s="196">
        <v>1</v>
      </c>
      <c r="J206" s="197">
        <v>0.5</v>
      </c>
      <c r="K206" s="192">
        <f t="shared" si="0"/>
        <v>1</v>
      </c>
      <c r="L206" s="193">
        <f t="shared" si="1"/>
        <v>0.52631578947368418</v>
      </c>
      <c r="M206" s="186" t="s">
        <v>50</v>
      </c>
      <c r="N206" s="186" t="s">
        <v>288</v>
      </c>
      <c r="O206" s="192">
        <f>VLOOKUP(A206,orig_GT_results_full_summary!$A$3:$AK$25,16, FALSE)</f>
        <v>1</v>
      </c>
      <c r="P206" s="192">
        <v>0</v>
      </c>
      <c r="Q206" s="192">
        <v>0</v>
      </c>
      <c r="R206" s="192">
        <f t="shared" si="2"/>
        <v>0</v>
      </c>
      <c r="S206" s="193">
        <f t="shared" si="3"/>
        <v>0</v>
      </c>
      <c r="T206" s="186" t="s">
        <v>15</v>
      </c>
      <c r="U206" s="186" t="s">
        <v>288</v>
      </c>
      <c r="V206" s="192">
        <f>VLOOKUP(A206,orig_GT_results_full_summary!$A$3:$AK$25,25, FALSE)</f>
        <v>1</v>
      </c>
      <c r="W206" s="192">
        <v>0</v>
      </c>
      <c r="X206" s="192">
        <v>0</v>
      </c>
      <c r="Y206" s="192">
        <f t="shared" si="4"/>
        <v>0</v>
      </c>
      <c r="Z206" s="193">
        <f t="shared" si="5"/>
        <v>0</v>
      </c>
      <c r="AA206" s="186" t="s">
        <v>282</v>
      </c>
      <c r="AB206" s="186" t="s">
        <v>288</v>
      </c>
      <c r="AC206" s="192">
        <f>VLOOKUP(A206,orig_GT_results_full_summary!$A$3:$AK$25,34, FALSE)</f>
        <v>0</v>
      </c>
      <c r="AD206" s="192">
        <v>0</v>
      </c>
      <c r="AE206" s="192">
        <v>0</v>
      </c>
      <c r="AF206" s="194">
        <f t="shared" si="6"/>
        <v>0</v>
      </c>
      <c r="AG206" s="53">
        <f t="shared" si="7"/>
        <v>0</v>
      </c>
    </row>
    <row r="207" spans="1:33" ht="16">
      <c r="A207" s="192">
        <v>31880720</v>
      </c>
      <c r="B207" s="192" t="str">
        <f>VLOOKUP(A207,orig_GT_results_full_summary!$A$3:$B$25,2, FALSE)</f>
        <v>D1</v>
      </c>
      <c r="C207" s="192">
        <v>98</v>
      </c>
      <c r="D207" s="186" t="s">
        <v>367</v>
      </c>
      <c r="E207" s="195">
        <v>2</v>
      </c>
      <c r="F207" s="186" t="s">
        <v>25</v>
      </c>
      <c r="G207" s="186" t="s">
        <v>290</v>
      </c>
      <c r="H207" s="186">
        <f>VLOOKUP(A207,orig_GT_results_full_summary!$A$3:$AK$25,8, FALSE)</f>
        <v>1</v>
      </c>
      <c r="I207" s="196">
        <v>1</v>
      </c>
      <c r="J207" s="197">
        <v>0.5</v>
      </c>
      <c r="K207" s="192">
        <f t="shared" si="0"/>
        <v>1</v>
      </c>
      <c r="L207" s="193">
        <f t="shared" si="1"/>
        <v>0.52631578947368418</v>
      </c>
      <c r="M207" s="186" t="s">
        <v>50</v>
      </c>
      <c r="N207" s="186" t="s">
        <v>288</v>
      </c>
      <c r="O207" s="192">
        <f>VLOOKUP(A207,orig_GT_results_full_summary!$A$3:$AK$25,16, FALSE)</f>
        <v>1</v>
      </c>
      <c r="P207" s="192">
        <v>0</v>
      </c>
      <c r="Q207" s="192">
        <v>0</v>
      </c>
      <c r="R207" s="192">
        <f t="shared" si="2"/>
        <v>0</v>
      </c>
      <c r="S207" s="193">
        <f t="shared" si="3"/>
        <v>0</v>
      </c>
      <c r="T207" s="186" t="s">
        <v>15</v>
      </c>
      <c r="U207" s="186" t="s">
        <v>288</v>
      </c>
      <c r="V207" s="192">
        <f>VLOOKUP(A207,orig_GT_results_full_summary!$A$3:$AK$25,25, FALSE)</f>
        <v>1</v>
      </c>
      <c r="W207" s="192">
        <v>0</v>
      </c>
      <c r="X207" s="192">
        <v>0</v>
      </c>
      <c r="Y207" s="192">
        <f t="shared" si="4"/>
        <v>0</v>
      </c>
      <c r="Z207" s="193">
        <f t="shared" si="5"/>
        <v>0</v>
      </c>
      <c r="AA207" s="186" t="s">
        <v>282</v>
      </c>
      <c r="AB207" s="186" t="s">
        <v>288</v>
      </c>
      <c r="AC207" s="192">
        <f>VLOOKUP(A207,orig_GT_results_full_summary!$A$3:$AK$25,34, FALSE)</f>
        <v>0</v>
      </c>
      <c r="AD207" s="192">
        <v>0</v>
      </c>
      <c r="AE207" s="192">
        <v>0</v>
      </c>
      <c r="AF207" s="194">
        <f t="shared" si="6"/>
        <v>0</v>
      </c>
      <c r="AG207" s="53">
        <f t="shared" si="7"/>
        <v>0</v>
      </c>
    </row>
    <row r="208" spans="1:33" ht="16">
      <c r="A208" s="192">
        <v>31880720</v>
      </c>
      <c r="B208" s="192" t="str">
        <f>VLOOKUP(A208,orig_GT_results_full_summary!$A$3:$B$25,2, FALSE)</f>
        <v>D1</v>
      </c>
      <c r="C208" s="192">
        <v>99</v>
      </c>
      <c r="D208" s="186" t="s">
        <v>368</v>
      </c>
      <c r="E208" s="195">
        <v>2</v>
      </c>
      <c r="F208" s="186" t="s">
        <v>25</v>
      </c>
      <c r="G208" s="186" t="s">
        <v>290</v>
      </c>
      <c r="H208" s="186">
        <f>VLOOKUP(A208,orig_GT_results_full_summary!$A$3:$AK$25,8, FALSE)</f>
        <v>1</v>
      </c>
      <c r="I208" s="196">
        <v>1</v>
      </c>
      <c r="J208" s="197">
        <v>0.5</v>
      </c>
      <c r="K208" s="192">
        <f t="shared" si="0"/>
        <v>1</v>
      </c>
      <c r="L208" s="193">
        <f t="shared" si="1"/>
        <v>0.52631578947368418</v>
      </c>
      <c r="M208" s="186" t="s">
        <v>50</v>
      </c>
      <c r="N208" s="186" t="s">
        <v>287</v>
      </c>
      <c r="O208" s="192">
        <f>VLOOKUP(A208,orig_GT_results_full_summary!$A$3:$AK$25,16, FALSE)</f>
        <v>1</v>
      </c>
      <c r="P208" s="192">
        <v>1</v>
      </c>
      <c r="Q208" s="192">
        <v>0.5</v>
      </c>
      <c r="R208" s="192">
        <f t="shared" si="2"/>
        <v>1</v>
      </c>
      <c r="S208" s="193">
        <f t="shared" si="3"/>
        <v>0.52631578947368418</v>
      </c>
      <c r="T208" s="186" t="s">
        <v>15</v>
      </c>
      <c r="U208" s="186" t="s">
        <v>288</v>
      </c>
      <c r="V208" s="192">
        <f>VLOOKUP(A208,orig_GT_results_full_summary!$A$3:$AK$25,25, FALSE)</f>
        <v>1</v>
      </c>
      <c r="W208" s="192">
        <v>0</v>
      </c>
      <c r="X208" s="192">
        <v>0</v>
      </c>
      <c r="Y208" s="192">
        <f t="shared" si="4"/>
        <v>0</v>
      </c>
      <c r="Z208" s="193">
        <f t="shared" si="5"/>
        <v>0</v>
      </c>
      <c r="AA208" s="186" t="s">
        <v>282</v>
      </c>
      <c r="AB208" s="186" t="s">
        <v>288</v>
      </c>
      <c r="AC208" s="192">
        <f>VLOOKUP(A208,orig_GT_results_full_summary!$A$3:$AK$25,34, FALSE)</f>
        <v>0</v>
      </c>
      <c r="AD208" s="192">
        <v>0</v>
      </c>
      <c r="AE208" s="192">
        <v>0</v>
      </c>
      <c r="AF208" s="194">
        <f t="shared" si="6"/>
        <v>0</v>
      </c>
      <c r="AG208" s="53">
        <f t="shared" si="7"/>
        <v>0</v>
      </c>
    </row>
    <row r="209" spans="1:33" ht="16">
      <c r="A209" s="192">
        <v>31880720</v>
      </c>
      <c r="B209" s="192" t="str">
        <f>VLOOKUP(A209,orig_GT_results_full_summary!$A$3:$B$25,2, FALSE)</f>
        <v>D1</v>
      </c>
      <c r="C209" s="192">
        <v>100</v>
      </c>
      <c r="D209" s="186" t="s">
        <v>368</v>
      </c>
      <c r="E209" s="195">
        <v>2</v>
      </c>
      <c r="F209" s="186" t="s">
        <v>25</v>
      </c>
      <c r="G209" s="186" t="s">
        <v>290</v>
      </c>
      <c r="H209" s="186">
        <f>VLOOKUP(A209,orig_GT_results_full_summary!$A$3:$AK$25,8, FALSE)</f>
        <v>1</v>
      </c>
      <c r="I209" s="196">
        <v>1</v>
      </c>
      <c r="J209" s="197">
        <v>0.5</v>
      </c>
      <c r="K209" s="192">
        <f t="shared" si="0"/>
        <v>1</v>
      </c>
      <c r="L209" s="193">
        <f t="shared" si="1"/>
        <v>0.52631578947368418</v>
      </c>
      <c r="M209" s="186" t="s">
        <v>50</v>
      </c>
      <c r="N209" s="186" t="s">
        <v>287</v>
      </c>
      <c r="O209" s="192">
        <f>VLOOKUP(A209,orig_GT_results_full_summary!$A$3:$AK$25,16, FALSE)</f>
        <v>1</v>
      </c>
      <c r="P209" s="192">
        <v>1</v>
      </c>
      <c r="Q209" s="192">
        <v>0.5</v>
      </c>
      <c r="R209" s="192">
        <f t="shared" si="2"/>
        <v>1</v>
      </c>
      <c r="S209" s="193">
        <f t="shared" si="3"/>
        <v>0.52631578947368418</v>
      </c>
      <c r="T209" s="186" t="s">
        <v>15</v>
      </c>
      <c r="U209" s="186" t="s">
        <v>288</v>
      </c>
      <c r="V209" s="192">
        <f>VLOOKUP(A209,orig_GT_results_full_summary!$A$3:$AK$25,25, FALSE)</f>
        <v>1</v>
      </c>
      <c r="W209" s="192">
        <v>0</v>
      </c>
      <c r="X209" s="192">
        <v>0</v>
      </c>
      <c r="Y209" s="192">
        <f t="shared" si="4"/>
        <v>0</v>
      </c>
      <c r="Z209" s="193">
        <f t="shared" si="5"/>
        <v>0</v>
      </c>
      <c r="AA209" s="186" t="s">
        <v>282</v>
      </c>
      <c r="AB209" s="186" t="s">
        <v>288</v>
      </c>
      <c r="AC209" s="192">
        <f>VLOOKUP(A209,orig_GT_results_full_summary!$A$3:$AK$25,34, FALSE)</f>
        <v>0</v>
      </c>
      <c r="AD209" s="192">
        <v>0</v>
      </c>
      <c r="AE209" s="192">
        <v>0</v>
      </c>
      <c r="AF209" s="194">
        <f t="shared" si="6"/>
        <v>0</v>
      </c>
      <c r="AG209" s="53">
        <f t="shared" si="7"/>
        <v>0</v>
      </c>
    </row>
    <row r="210" spans="1:33" ht="16">
      <c r="A210" s="192">
        <v>31880720</v>
      </c>
      <c r="B210" s="192" t="str">
        <f>VLOOKUP(A210,orig_GT_results_full_summary!$A$3:$B$25,2, FALSE)</f>
        <v>D1</v>
      </c>
      <c r="C210" s="192">
        <v>101</v>
      </c>
      <c r="D210" s="186" t="s">
        <v>369</v>
      </c>
      <c r="E210" s="195">
        <v>2</v>
      </c>
      <c r="F210" s="186" t="s">
        <v>25</v>
      </c>
      <c r="G210" s="186" t="s">
        <v>290</v>
      </c>
      <c r="H210" s="186">
        <f>VLOOKUP(A210,orig_GT_results_full_summary!$A$3:$AK$25,8, FALSE)</f>
        <v>1</v>
      </c>
      <c r="I210" s="196">
        <v>1</v>
      </c>
      <c r="J210" s="197">
        <v>0.5</v>
      </c>
      <c r="K210" s="192">
        <f t="shared" si="0"/>
        <v>1</v>
      </c>
      <c r="L210" s="193">
        <f t="shared" si="1"/>
        <v>0.52631578947368418</v>
      </c>
      <c r="M210" s="186" t="s">
        <v>50</v>
      </c>
      <c r="N210" s="186" t="s">
        <v>288</v>
      </c>
      <c r="O210" s="192">
        <f>VLOOKUP(A210,orig_GT_results_full_summary!$A$3:$AK$25,16, FALSE)</f>
        <v>1</v>
      </c>
      <c r="P210" s="192">
        <v>0</v>
      </c>
      <c r="Q210" s="192">
        <v>0</v>
      </c>
      <c r="R210" s="192">
        <f t="shared" si="2"/>
        <v>0</v>
      </c>
      <c r="S210" s="193">
        <f t="shared" si="3"/>
        <v>0</v>
      </c>
      <c r="T210" s="186" t="s">
        <v>15</v>
      </c>
      <c r="U210" s="186" t="s">
        <v>288</v>
      </c>
      <c r="V210" s="192">
        <f>VLOOKUP(A210,orig_GT_results_full_summary!$A$3:$AK$25,25, FALSE)</f>
        <v>1</v>
      </c>
      <c r="W210" s="192">
        <v>0</v>
      </c>
      <c r="X210" s="192">
        <v>0</v>
      </c>
      <c r="Y210" s="192">
        <f t="shared" si="4"/>
        <v>0</v>
      </c>
      <c r="Z210" s="193">
        <f t="shared" si="5"/>
        <v>0</v>
      </c>
      <c r="AA210" s="186" t="s">
        <v>282</v>
      </c>
      <c r="AB210" s="186" t="s">
        <v>288</v>
      </c>
      <c r="AC210" s="192">
        <f>VLOOKUP(A210,orig_GT_results_full_summary!$A$3:$AK$25,34, FALSE)</f>
        <v>0</v>
      </c>
      <c r="AD210" s="192">
        <v>0</v>
      </c>
      <c r="AE210" s="192">
        <v>0</v>
      </c>
      <c r="AF210" s="194">
        <f t="shared" si="6"/>
        <v>0</v>
      </c>
      <c r="AG210" s="53">
        <f t="shared" si="7"/>
        <v>0</v>
      </c>
    </row>
    <row r="211" spans="1:33" ht="16">
      <c r="A211" s="192">
        <v>31880720</v>
      </c>
      <c r="B211" s="192" t="str">
        <f>VLOOKUP(A211,orig_GT_results_full_summary!$A$3:$B$25,2, FALSE)</f>
        <v>D1</v>
      </c>
      <c r="C211" s="192">
        <v>102</v>
      </c>
      <c r="D211" s="186" t="s">
        <v>358</v>
      </c>
      <c r="E211" s="195">
        <v>2</v>
      </c>
      <c r="F211" s="186" t="s">
        <v>25</v>
      </c>
      <c r="G211" s="186" t="s">
        <v>290</v>
      </c>
      <c r="H211" s="186">
        <f>VLOOKUP(A211,orig_GT_results_full_summary!$A$3:$AK$25,8, FALSE)</f>
        <v>1</v>
      </c>
      <c r="I211" s="196">
        <v>1</v>
      </c>
      <c r="J211" s="197">
        <v>0.5</v>
      </c>
      <c r="K211" s="192">
        <f t="shared" si="0"/>
        <v>1</v>
      </c>
      <c r="L211" s="193">
        <f t="shared" si="1"/>
        <v>0.52631578947368418</v>
      </c>
      <c r="M211" s="186" t="s">
        <v>50</v>
      </c>
      <c r="N211" s="186" t="s">
        <v>288</v>
      </c>
      <c r="O211" s="192">
        <f>VLOOKUP(A211,orig_GT_results_full_summary!$A$3:$AK$25,16, FALSE)</f>
        <v>1</v>
      </c>
      <c r="P211" s="192">
        <v>0</v>
      </c>
      <c r="Q211" s="192">
        <v>0</v>
      </c>
      <c r="R211" s="192">
        <f t="shared" si="2"/>
        <v>0</v>
      </c>
      <c r="S211" s="193">
        <f t="shared" si="3"/>
        <v>0</v>
      </c>
      <c r="T211" s="186" t="s">
        <v>15</v>
      </c>
      <c r="U211" s="186" t="s">
        <v>288</v>
      </c>
      <c r="V211" s="192">
        <f>VLOOKUP(A211,orig_GT_results_full_summary!$A$3:$AK$25,25, FALSE)</f>
        <v>1</v>
      </c>
      <c r="W211" s="192">
        <v>0</v>
      </c>
      <c r="X211" s="192">
        <v>0</v>
      </c>
      <c r="Y211" s="192">
        <f t="shared" si="4"/>
        <v>0</v>
      </c>
      <c r="Z211" s="193">
        <f t="shared" si="5"/>
        <v>0</v>
      </c>
      <c r="AA211" s="186" t="s">
        <v>282</v>
      </c>
      <c r="AB211" s="186" t="s">
        <v>288</v>
      </c>
      <c r="AC211" s="192">
        <f>VLOOKUP(A211,orig_GT_results_full_summary!$A$3:$AK$25,34, FALSE)</f>
        <v>0</v>
      </c>
      <c r="AD211" s="192">
        <v>0</v>
      </c>
      <c r="AE211" s="192">
        <v>0</v>
      </c>
      <c r="AF211" s="194">
        <f t="shared" si="6"/>
        <v>0</v>
      </c>
      <c r="AG211" s="53">
        <f t="shared" si="7"/>
        <v>0</v>
      </c>
    </row>
    <row r="212" spans="1:33" ht="16">
      <c r="A212" s="192">
        <v>31880720</v>
      </c>
      <c r="B212" s="192" t="str">
        <f>VLOOKUP(A212,orig_GT_results_full_summary!$A$3:$B$25,2, FALSE)</f>
        <v>D1</v>
      </c>
      <c r="C212" s="192">
        <v>103</v>
      </c>
      <c r="D212" s="186" t="s">
        <v>358</v>
      </c>
      <c r="E212" s="195">
        <v>2</v>
      </c>
      <c r="F212" s="186" t="s">
        <v>25</v>
      </c>
      <c r="G212" s="186" t="s">
        <v>290</v>
      </c>
      <c r="H212" s="186">
        <f>VLOOKUP(A212,orig_GT_results_full_summary!$A$3:$AK$25,8, FALSE)</f>
        <v>1</v>
      </c>
      <c r="I212" s="196">
        <v>1</v>
      </c>
      <c r="J212" s="197">
        <v>0.5</v>
      </c>
      <c r="K212" s="192">
        <f t="shared" si="0"/>
        <v>1</v>
      </c>
      <c r="L212" s="193">
        <f t="shared" si="1"/>
        <v>0.52631578947368418</v>
      </c>
      <c r="M212" s="186" t="s">
        <v>50</v>
      </c>
      <c r="N212" s="186" t="s">
        <v>288</v>
      </c>
      <c r="O212" s="192">
        <f>VLOOKUP(A212,orig_GT_results_full_summary!$A$3:$AK$25,16, FALSE)</f>
        <v>1</v>
      </c>
      <c r="P212" s="192">
        <v>0</v>
      </c>
      <c r="Q212" s="192">
        <v>0</v>
      </c>
      <c r="R212" s="192">
        <f t="shared" si="2"/>
        <v>0</v>
      </c>
      <c r="S212" s="193">
        <f t="shared" si="3"/>
        <v>0</v>
      </c>
      <c r="T212" s="186" t="s">
        <v>15</v>
      </c>
      <c r="U212" s="186" t="s">
        <v>288</v>
      </c>
      <c r="V212" s="192">
        <f>VLOOKUP(A212,orig_GT_results_full_summary!$A$3:$AK$25,25, FALSE)</f>
        <v>1</v>
      </c>
      <c r="W212" s="192">
        <v>0</v>
      </c>
      <c r="X212" s="192">
        <v>0</v>
      </c>
      <c r="Y212" s="192">
        <f t="shared" si="4"/>
        <v>0</v>
      </c>
      <c r="Z212" s="193">
        <f t="shared" si="5"/>
        <v>0</v>
      </c>
      <c r="AA212" s="186" t="s">
        <v>282</v>
      </c>
      <c r="AB212" s="186" t="s">
        <v>288</v>
      </c>
      <c r="AC212" s="192">
        <f>VLOOKUP(A212,orig_GT_results_full_summary!$A$3:$AK$25,34, FALSE)</f>
        <v>0</v>
      </c>
      <c r="AD212" s="192">
        <v>0</v>
      </c>
      <c r="AE212" s="192">
        <v>0</v>
      </c>
      <c r="AF212" s="194">
        <f t="shared" si="6"/>
        <v>0</v>
      </c>
      <c r="AG212" s="53">
        <f t="shared" si="7"/>
        <v>0</v>
      </c>
    </row>
    <row r="213" spans="1:33" ht="16">
      <c r="A213" s="192">
        <v>31880720</v>
      </c>
      <c r="B213" s="192" t="str">
        <f>VLOOKUP(A213,orig_GT_results_full_summary!$A$3:$B$25,2, FALSE)</f>
        <v>D1</v>
      </c>
      <c r="C213" s="192">
        <v>104</v>
      </c>
      <c r="D213" s="186" t="s">
        <v>358</v>
      </c>
      <c r="E213" s="195">
        <v>2</v>
      </c>
      <c r="F213" s="186" t="s">
        <v>25</v>
      </c>
      <c r="G213" s="186" t="s">
        <v>290</v>
      </c>
      <c r="H213" s="186">
        <f>VLOOKUP(A213,orig_GT_results_full_summary!$A$3:$AK$25,8, FALSE)</f>
        <v>1</v>
      </c>
      <c r="I213" s="196">
        <v>1</v>
      </c>
      <c r="J213" s="197">
        <v>0.5</v>
      </c>
      <c r="K213" s="192">
        <f t="shared" si="0"/>
        <v>1</v>
      </c>
      <c r="L213" s="193">
        <f t="shared" si="1"/>
        <v>0.52631578947368418</v>
      </c>
      <c r="M213" s="186" t="s">
        <v>50</v>
      </c>
      <c r="N213" s="186" t="s">
        <v>288</v>
      </c>
      <c r="O213" s="192">
        <f>VLOOKUP(A213,orig_GT_results_full_summary!$A$3:$AK$25,16, FALSE)</f>
        <v>1</v>
      </c>
      <c r="P213" s="192">
        <v>0</v>
      </c>
      <c r="Q213" s="192">
        <v>0</v>
      </c>
      <c r="R213" s="192">
        <f t="shared" si="2"/>
        <v>0</v>
      </c>
      <c r="S213" s="193">
        <f t="shared" si="3"/>
        <v>0</v>
      </c>
      <c r="T213" s="186" t="s">
        <v>15</v>
      </c>
      <c r="U213" s="186" t="s">
        <v>288</v>
      </c>
      <c r="V213" s="192">
        <f>VLOOKUP(A213,orig_GT_results_full_summary!$A$3:$AK$25,25, FALSE)</f>
        <v>1</v>
      </c>
      <c r="W213" s="192">
        <v>0</v>
      </c>
      <c r="X213" s="192">
        <v>0</v>
      </c>
      <c r="Y213" s="192">
        <f t="shared" si="4"/>
        <v>0</v>
      </c>
      <c r="Z213" s="193">
        <f t="shared" si="5"/>
        <v>0</v>
      </c>
      <c r="AA213" s="186" t="s">
        <v>282</v>
      </c>
      <c r="AB213" s="186" t="s">
        <v>288</v>
      </c>
      <c r="AC213" s="192">
        <f>VLOOKUP(A213,orig_GT_results_full_summary!$A$3:$AK$25,34, FALSE)</f>
        <v>0</v>
      </c>
      <c r="AD213" s="192">
        <v>0</v>
      </c>
      <c r="AE213" s="192">
        <v>0</v>
      </c>
      <c r="AF213" s="194">
        <f t="shared" si="6"/>
        <v>0</v>
      </c>
      <c r="AG213" s="53">
        <f t="shared" si="7"/>
        <v>0</v>
      </c>
    </row>
    <row r="214" spans="1:33" ht="16">
      <c r="A214" s="192">
        <v>31880720</v>
      </c>
      <c r="B214" s="192" t="str">
        <f>VLOOKUP(A214,orig_GT_results_full_summary!$A$3:$B$25,2, FALSE)</f>
        <v>D1</v>
      </c>
      <c r="C214" s="192">
        <v>105</v>
      </c>
      <c r="D214" s="186" t="s">
        <v>359</v>
      </c>
      <c r="E214" s="195">
        <v>2</v>
      </c>
      <c r="F214" s="186" t="s">
        <v>25</v>
      </c>
      <c r="G214" s="186" t="s">
        <v>290</v>
      </c>
      <c r="H214" s="186">
        <f>VLOOKUP(A214,orig_GT_results_full_summary!$A$3:$AK$25,8, FALSE)</f>
        <v>1</v>
      </c>
      <c r="I214" s="196">
        <v>1</v>
      </c>
      <c r="J214" s="197">
        <v>0.5</v>
      </c>
      <c r="K214" s="192">
        <f t="shared" si="0"/>
        <v>1</v>
      </c>
      <c r="L214" s="193">
        <f t="shared" si="1"/>
        <v>0.52631578947368418</v>
      </c>
      <c r="M214" s="186" t="s">
        <v>50</v>
      </c>
      <c r="N214" s="186" t="s">
        <v>288</v>
      </c>
      <c r="O214" s="192">
        <f>VLOOKUP(A214,orig_GT_results_full_summary!$A$3:$AK$25,16, FALSE)</f>
        <v>1</v>
      </c>
      <c r="P214" s="192">
        <v>0</v>
      </c>
      <c r="Q214" s="192">
        <v>0</v>
      </c>
      <c r="R214" s="192">
        <f t="shared" si="2"/>
        <v>0</v>
      </c>
      <c r="S214" s="193">
        <f t="shared" si="3"/>
        <v>0</v>
      </c>
      <c r="T214" s="186" t="s">
        <v>15</v>
      </c>
      <c r="U214" s="186" t="s">
        <v>288</v>
      </c>
      <c r="V214" s="192">
        <f>VLOOKUP(A214,orig_GT_results_full_summary!$A$3:$AK$25,25, FALSE)</f>
        <v>1</v>
      </c>
      <c r="W214" s="192">
        <v>0</v>
      </c>
      <c r="X214" s="192">
        <v>0</v>
      </c>
      <c r="Y214" s="192">
        <f t="shared" si="4"/>
        <v>0</v>
      </c>
      <c r="Z214" s="193">
        <f t="shared" si="5"/>
        <v>0</v>
      </c>
      <c r="AA214" s="186" t="s">
        <v>282</v>
      </c>
      <c r="AB214" s="186" t="s">
        <v>288</v>
      </c>
      <c r="AC214" s="192">
        <f>VLOOKUP(A214,orig_GT_results_full_summary!$A$3:$AK$25,34, FALSE)</f>
        <v>0</v>
      </c>
      <c r="AD214" s="192">
        <v>0</v>
      </c>
      <c r="AE214" s="192">
        <v>0</v>
      </c>
      <c r="AF214" s="194">
        <f t="shared" si="6"/>
        <v>0</v>
      </c>
      <c r="AG214" s="53">
        <f t="shared" si="7"/>
        <v>0</v>
      </c>
    </row>
    <row r="215" spans="1:33" ht="16">
      <c r="A215" s="192">
        <v>31880720</v>
      </c>
      <c r="B215" s="192" t="str">
        <f>VLOOKUP(A215,orig_GT_results_full_summary!$A$3:$B$25,2, FALSE)</f>
        <v>D1</v>
      </c>
      <c r="C215" s="192">
        <v>106</v>
      </c>
      <c r="D215" s="186" t="s">
        <v>359</v>
      </c>
      <c r="E215" s="195">
        <v>2</v>
      </c>
      <c r="F215" s="186" t="s">
        <v>25</v>
      </c>
      <c r="G215" s="186" t="s">
        <v>290</v>
      </c>
      <c r="H215" s="186">
        <f>VLOOKUP(A215,orig_GT_results_full_summary!$A$3:$AK$25,8, FALSE)</f>
        <v>1</v>
      </c>
      <c r="I215" s="196">
        <v>1</v>
      </c>
      <c r="J215" s="197">
        <v>0.5</v>
      </c>
      <c r="K215" s="192">
        <f t="shared" si="0"/>
        <v>1</v>
      </c>
      <c r="L215" s="193">
        <f t="shared" si="1"/>
        <v>0.52631578947368418</v>
      </c>
      <c r="M215" s="186" t="s">
        <v>50</v>
      </c>
      <c r="N215" s="186" t="s">
        <v>288</v>
      </c>
      <c r="O215" s="192">
        <f>VLOOKUP(A215,orig_GT_results_full_summary!$A$3:$AK$25,16, FALSE)</f>
        <v>1</v>
      </c>
      <c r="P215" s="192">
        <v>0</v>
      </c>
      <c r="Q215" s="192">
        <v>0</v>
      </c>
      <c r="R215" s="192">
        <f t="shared" si="2"/>
        <v>0</v>
      </c>
      <c r="S215" s="193">
        <f t="shared" si="3"/>
        <v>0</v>
      </c>
      <c r="T215" s="186" t="s">
        <v>15</v>
      </c>
      <c r="U215" s="186" t="s">
        <v>288</v>
      </c>
      <c r="V215" s="192">
        <f>VLOOKUP(A215,orig_GT_results_full_summary!$A$3:$AK$25,25, FALSE)</f>
        <v>1</v>
      </c>
      <c r="W215" s="192">
        <v>0</v>
      </c>
      <c r="X215" s="192">
        <v>0</v>
      </c>
      <c r="Y215" s="192">
        <f t="shared" si="4"/>
        <v>0</v>
      </c>
      <c r="Z215" s="193">
        <f t="shared" si="5"/>
        <v>0</v>
      </c>
      <c r="AA215" s="186" t="s">
        <v>282</v>
      </c>
      <c r="AB215" s="186" t="s">
        <v>288</v>
      </c>
      <c r="AC215" s="192">
        <f>VLOOKUP(A215,orig_GT_results_full_summary!$A$3:$AK$25,34, FALSE)</f>
        <v>0</v>
      </c>
      <c r="AD215" s="192">
        <v>0</v>
      </c>
      <c r="AE215" s="192">
        <v>0</v>
      </c>
      <c r="AF215" s="194">
        <f t="shared" si="6"/>
        <v>0</v>
      </c>
      <c r="AG215" s="53">
        <f t="shared" si="7"/>
        <v>0</v>
      </c>
    </row>
    <row r="216" spans="1:33" ht="16">
      <c r="A216" s="192">
        <v>31880720</v>
      </c>
      <c r="B216" s="192" t="str">
        <f>VLOOKUP(A216,orig_GT_results_full_summary!$A$3:$B$25,2, FALSE)</f>
        <v>D1</v>
      </c>
      <c r="C216" s="192">
        <v>107</v>
      </c>
      <c r="D216" s="186" t="s">
        <v>359</v>
      </c>
      <c r="E216" s="195">
        <v>2</v>
      </c>
      <c r="F216" s="186" t="s">
        <v>25</v>
      </c>
      <c r="G216" s="186" t="s">
        <v>290</v>
      </c>
      <c r="H216" s="186">
        <f>VLOOKUP(A216,orig_GT_results_full_summary!$A$3:$AK$25,8, FALSE)</f>
        <v>1</v>
      </c>
      <c r="I216" s="196">
        <v>1</v>
      </c>
      <c r="J216" s="197">
        <v>0.5</v>
      </c>
      <c r="K216" s="192">
        <f t="shared" si="0"/>
        <v>1</v>
      </c>
      <c r="L216" s="193">
        <f t="shared" si="1"/>
        <v>0.52631578947368418</v>
      </c>
      <c r="M216" s="186" t="s">
        <v>50</v>
      </c>
      <c r="N216" s="186" t="s">
        <v>288</v>
      </c>
      <c r="O216" s="192">
        <f>VLOOKUP(A216,orig_GT_results_full_summary!$A$3:$AK$25,16, FALSE)</f>
        <v>1</v>
      </c>
      <c r="P216" s="192">
        <v>0</v>
      </c>
      <c r="Q216" s="192">
        <v>0</v>
      </c>
      <c r="R216" s="192">
        <f t="shared" si="2"/>
        <v>0</v>
      </c>
      <c r="S216" s="193">
        <f t="shared" si="3"/>
        <v>0</v>
      </c>
      <c r="T216" s="186" t="s">
        <v>15</v>
      </c>
      <c r="U216" s="186" t="s">
        <v>288</v>
      </c>
      <c r="V216" s="192">
        <f>VLOOKUP(A216,orig_GT_results_full_summary!$A$3:$AK$25,25, FALSE)</f>
        <v>1</v>
      </c>
      <c r="W216" s="192">
        <v>0</v>
      </c>
      <c r="X216" s="192">
        <v>0</v>
      </c>
      <c r="Y216" s="192">
        <f t="shared" si="4"/>
        <v>0</v>
      </c>
      <c r="Z216" s="193">
        <f t="shared" si="5"/>
        <v>0</v>
      </c>
      <c r="AA216" s="186" t="s">
        <v>282</v>
      </c>
      <c r="AB216" s="186" t="s">
        <v>288</v>
      </c>
      <c r="AC216" s="192">
        <f>VLOOKUP(A216,orig_GT_results_full_summary!$A$3:$AK$25,34, FALSE)</f>
        <v>0</v>
      </c>
      <c r="AD216" s="192">
        <v>0</v>
      </c>
      <c r="AE216" s="192">
        <v>0</v>
      </c>
      <c r="AF216" s="194">
        <f t="shared" si="6"/>
        <v>0</v>
      </c>
      <c r="AG216" s="53">
        <f t="shared" si="7"/>
        <v>0</v>
      </c>
    </row>
    <row r="217" spans="1:33" ht="16">
      <c r="A217" s="192">
        <v>31880720</v>
      </c>
      <c r="B217" s="192" t="str">
        <f>VLOOKUP(A217,orig_GT_results_full_summary!$A$3:$B$25,2, FALSE)</f>
        <v>D1</v>
      </c>
      <c r="C217" s="192">
        <v>108</v>
      </c>
      <c r="D217" s="186" t="s">
        <v>360</v>
      </c>
      <c r="E217" s="195">
        <v>2</v>
      </c>
      <c r="F217" s="186" t="s">
        <v>25</v>
      </c>
      <c r="G217" s="186" t="s">
        <v>290</v>
      </c>
      <c r="H217" s="186">
        <f>VLOOKUP(A217,orig_GT_results_full_summary!$A$3:$AK$25,8, FALSE)</f>
        <v>1</v>
      </c>
      <c r="I217" s="196">
        <v>1</v>
      </c>
      <c r="J217" s="197">
        <v>0.5</v>
      </c>
      <c r="K217" s="192">
        <f t="shared" si="0"/>
        <v>1</v>
      </c>
      <c r="L217" s="193">
        <f t="shared" si="1"/>
        <v>0.52631578947368418</v>
      </c>
      <c r="M217" s="186" t="s">
        <v>50</v>
      </c>
      <c r="N217" s="186" t="s">
        <v>288</v>
      </c>
      <c r="O217" s="192">
        <f>VLOOKUP(A217,orig_GT_results_full_summary!$A$3:$AK$25,16, FALSE)</f>
        <v>1</v>
      </c>
      <c r="P217" s="192">
        <v>0</v>
      </c>
      <c r="Q217" s="192">
        <v>0</v>
      </c>
      <c r="R217" s="192">
        <f t="shared" si="2"/>
        <v>0</v>
      </c>
      <c r="S217" s="193">
        <f t="shared" si="3"/>
        <v>0</v>
      </c>
      <c r="T217" s="186" t="s">
        <v>15</v>
      </c>
      <c r="U217" s="186" t="s">
        <v>288</v>
      </c>
      <c r="V217" s="192">
        <f>VLOOKUP(A217,orig_GT_results_full_summary!$A$3:$AK$25,25, FALSE)</f>
        <v>1</v>
      </c>
      <c r="W217" s="192">
        <v>0</v>
      </c>
      <c r="X217" s="192">
        <v>0</v>
      </c>
      <c r="Y217" s="192">
        <f t="shared" si="4"/>
        <v>0</v>
      </c>
      <c r="Z217" s="193">
        <f t="shared" si="5"/>
        <v>0</v>
      </c>
      <c r="AA217" s="186" t="s">
        <v>282</v>
      </c>
      <c r="AB217" s="186" t="s">
        <v>288</v>
      </c>
      <c r="AC217" s="192">
        <f>VLOOKUP(A217,orig_GT_results_full_summary!$A$3:$AK$25,34, FALSE)</f>
        <v>0</v>
      </c>
      <c r="AD217" s="192">
        <v>0</v>
      </c>
      <c r="AE217" s="192">
        <v>0</v>
      </c>
      <c r="AF217" s="194">
        <f t="shared" si="6"/>
        <v>0</v>
      </c>
      <c r="AG217" s="53">
        <f t="shared" si="7"/>
        <v>0</v>
      </c>
    </row>
    <row r="218" spans="1:33" ht="16">
      <c r="A218" s="192">
        <v>31880720</v>
      </c>
      <c r="B218" s="192" t="str">
        <f>VLOOKUP(A218,orig_GT_results_full_summary!$A$3:$B$25,2, FALSE)</f>
        <v>D1</v>
      </c>
      <c r="C218" s="192">
        <v>109</v>
      </c>
      <c r="D218" s="186" t="s">
        <v>360</v>
      </c>
      <c r="E218" s="195">
        <v>2</v>
      </c>
      <c r="F218" s="186" t="s">
        <v>25</v>
      </c>
      <c r="G218" s="186" t="s">
        <v>290</v>
      </c>
      <c r="H218" s="186">
        <f>VLOOKUP(A218,orig_GT_results_full_summary!$A$3:$AK$25,8, FALSE)</f>
        <v>1</v>
      </c>
      <c r="I218" s="196">
        <v>1</v>
      </c>
      <c r="J218" s="197">
        <v>0.5</v>
      </c>
      <c r="K218" s="192">
        <f t="shared" si="0"/>
        <v>1</v>
      </c>
      <c r="L218" s="193">
        <f t="shared" si="1"/>
        <v>0.52631578947368418</v>
      </c>
      <c r="M218" s="186" t="s">
        <v>50</v>
      </c>
      <c r="N218" s="186" t="s">
        <v>288</v>
      </c>
      <c r="O218" s="192">
        <f>VLOOKUP(A218,orig_GT_results_full_summary!$A$3:$AK$25,16, FALSE)</f>
        <v>1</v>
      </c>
      <c r="P218" s="192">
        <v>0</v>
      </c>
      <c r="Q218" s="192">
        <v>0</v>
      </c>
      <c r="R218" s="192">
        <f t="shared" si="2"/>
        <v>0</v>
      </c>
      <c r="S218" s="193">
        <f t="shared" si="3"/>
        <v>0</v>
      </c>
      <c r="T218" s="186" t="s">
        <v>15</v>
      </c>
      <c r="U218" s="186" t="s">
        <v>288</v>
      </c>
      <c r="V218" s="192">
        <f>VLOOKUP(A218,orig_GT_results_full_summary!$A$3:$AK$25,25, FALSE)</f>
        <v>1</v>
      </c>
      <c r="W218" s="192">
        <v>0</v>
      </c>
      <c r="X218" s="192">
        <v>0</v>
      </c>
      <c r="Y218" s="192">
        <f t="shared" si="4"/>
        <v>0</v>
      </c>
      <c r="Z218" s="193">
        <f t="shared" si="5"/>
        <v>0</v>
      </c>
      <c r="AA218" s="186" t="s">
        <v>282</v>
      </c>
      <c r="AB218" s="186" t="s">
        <v>288</v>
      </c>
      <c r="AC218" s="192">
        <f>VLOOKUP(A218,orig_GT_results_full_summary!$A$3:$AK$25,34, FALSE)</f>
        <v>0</v>
      </c>
      <c r="AD218" s="192">
        <v>0</v>
      </c>
      <c r="AE218" s="192">
        <v>0</v>
      </c>
      <c r="AF218" s="194">
        <f t="shared" si="6"/>
        <v>0</v>
      </c>
      <c r="AG218" s="53">
        <f t="shared" si="7"/>
        <v>0</v>
      </c>
    </row>
    <row r="219" spans="1:33" ht="16">
      <c r="A219" s="192">
        <v>31880720</v>
      </c>
      <c r="B219" s="192" t="str">
        <f>VLOOKUP(A219,orig_GT_results_full_summary!$A$3:$B$25,2, FALSE)</f>
        <v>D1</v>
      </c>
      <c r="C219" s="192">
        <v>110</v>
      </c>
      <c r="D219" s="186" t="s">
        <v>360</v>
      </c>
      <c r="E219" s="195">
        <v>2</v>
      </c>
      <c r="F219" s="186" t="s">
        <v>25</v>
      </c>
      <c r="G219" s="186" t="s">
        <v>290</v>
      </c>
      <c r="H219" s="186">
        <f>VLOOKUP(A219,orig_GT_results_full_summary!$A$3:$AK$25,8, FALSE)</f>
        <v>1</v>
      </c>
      <c r="I219" s="196">
        <v>1</v>
      </c>
      <c r="J219" s="197">
        <v>0.5</v>
      </c>
      <c r="K219" s="192">
        <f t="shared" si="0"/>
        <v>1</v>
      </c>
      <c r="L219" s="193">
        <f t="shared" si="1"/>
        <v>0.52631578947368418</v>
      </c>
      <c r="M219" s="186" t="s">
        <v>50</v>
      </c>
      <c r="N219" s="186" t="s">
        <v>288</v>
      </c>
      <c r="O219" s="192">
        <f>VLOOKUP(A219,orig_GT_results_full_summary!$A$3:$AK$25,16, FALSE)</f>
        <v>1</v>
      </c>
      <c r="P219" s="192">
        <v>0</v>
      </c>
      <c r="Q219" s="192">
        <v>0</v>
      </c>
      <c r="R219" s="192">
        <f t="shared" si="2"/>
        <v>0</v>
      </c>
      <c r="S219" s="193">
        <f t="shared" si="3"/>
        <v>0</v>
      </c>
      <c r="T219" s="186" t="s">
        <v>15</v>
      </c>
      <c r="U219" s="186" t="s">
        <v>288</v>
      </c>
      <c r="V219" s="192">
        <f>VLOOKUP(A219,orig_GT_results_full_summary!$A$3:$AK$25,25, FALSE)</f>
        <v>1</v>
      </c>
      <c r="W219" s="192">
        <v>0</v>
      </c>
      <c r="X219" s="192">
        <v>0</v>
      </c>
      <c r="Y219" s="192">
        <f t="shared" si="4"/>
        <v>0</v>
      </c>
      <c r="Z219" s="193">
        <f t="shared" si="5"/>
        <v>0</v>
      </c>
      <c r="AA219" s="186" t="s">
        <v>282</v>
      </c>
      <c r="AB219" s="186" t="s">
        <v>288</v>
      </c>
      <c r="AC219" s="192">
        <f>VLOOKUP(A219,orig_GT_results_full_summary!$A$3:$AK$25,34, FALSE)</f>
        <v>0</v>
      </c>
      <c r="AD219" s="192">
        <v>0</v>
      </c>
      <c r="AE219" s="192">
        <v>0</v>
      </c>
      <c r="AF219" s="194">
        <f t="shared" si="6"/>
        <v>0</v>
      </c>
      <c r="AG219" s="53">
        <f t="shared" si="7"/>
        <v>0</v>
      </c>
    </row>
    <row r="220" spans="1:33" ht="16">
      <c r="A220" s="192">
        <v>31880720</v>
      </c>
      <c r="B220" s="192" t="str">
        <f>VLOOKUP(A220,orig_GT_results_full_summary!$A$3:$B$25,2, FALSE)</f>
        <v>D1</v>
      </c>
      <c r="C220" s="192">
        <v>111</v>
      </c>
      <c r="D220" s="186" t="s">
        <v>361</v>
      </c>
      <c r="E220" s="195">
        <v>2</v>
      </c>
      <c r="F220" s="186" t="s">
        <v>25</v>
      </c>
      <c r="G220" s="186" t="s">
        <v>290</v>
      </c>
      <c r="H220" s="186">
        <f>VLOOKUP(A220,orig_GT_results_full_summary!$A$3:$AK$25,8, FALSE)</f>
        <v>1</v>
      </c>
      <c r="I220" s="196">
        <v>1</v>
      </c>
      <c r="J220" s="197">
        <v>0.5</v>
      </c>
      <c r="K220" s="192">
        <f t="shared" si="0"/>
        <v>1</v>
      </c>
      <c r="L220" s="193">
        <f t="shared" si="1"/>
        <v>0.52631578947368418</v>
      </c>
      <c r="M220" s="186" t="s">
        <v>50</v>
      </c>
      <c r="N220" s="186" t="s">
        <v>288</v>
      </c>
      <c r="O220" s="192">
        <f>VLOOKUP(A220,orig_GT_results_full_summary!$A$3:$AK$25,16, FALSE)</f>
        <v>1</v>
      </c>
      <c r="P220" s="192">
        <v>0</v>
      </c>
      <c r="Q220" s="192">
        <v>0</v>
      </c>
      <c r="R220" s="192">
        <f t="shared" si="2"/>
        <v>0</v>
      </c>
      <c r="S220" s="193">
        <f t="shared" si="3"/>
        <v>0</v>
      </c>
      <c r="T220" s="186" t="s">
        <v>15</v>
      </c>
      <c r="U220" s="186" t="s">
        <v>288</v>
      </c>
      <c r="V220" s="192">
        <f>VLOOKUP(A220,orig_GT_results_full_summary!$A$3:$AK$25,25, FALSE)</f>
        <v>1</v>
      </c>
      <c r="W220" s="192">
        <v>0</v>
      </c>
      <c r="X220" s="192">
        <v>0</v>
      </c>
      <c r="Y220" s="192">
        <f t="shared" si="4"/>
        <v>0</v>
      </c>
      <c r="Z220" s="193">
        <f t="shared" si="5"/>
        <v>0</v>
      </c>
      <c r="AA220" s="186" t="s">
        <v>282</v>
      </c>
      <c r="AB220" s="186" t="s">
        <v>288</v>
      </c>
      <c r="AC220" s="192">
        <f>VLOOKUP(A220,orig_GT_results_full_summary!$A$3:$AK$25,34, FALSE)</f>
        <v>0</v>
      </c>
      <c r="AD220" s="192">
        <v>0</v>
      </c>
      <c r="AE220" s="192">
        <v>0</v>
      </c>
      <c r="AF220" s="194">
        <f t="shared" si="6"/>
        <v>0</v>
      </c>
      <c r="AG220" s="53">
        <f t="shared" si="7"/>
        <v>0</v>
      </c>
    </row>
    <row r="221" spans="1:33" ht="16">
      <c r="A221" s="192">
        <v>31880720</v>
      </c>
      <c r="B221" s="192" t="str">
        <f>VLOOKUP(A221,orig_GT_results_full_summary!$A$3:$B$25,2, FALSE)</f>
        <v>D1</v>
      </c>
      <c r="C221" s="192">
        <v>112</v>
      </c>
      <c r="D221" s="186" t="s">
        <v>361</v>
      </c>
      <c r="E221" s="195">
        <v>2</v>
      </c>
      <c r="F221" s="186" t="s">
        <v>25</v>
      </c>
      <c r="G221" s="186" t="s">
        <v>290</v>
      </c>
      <c r="H221" s="186">
        <f>VLOOKUP(A221,orig_GT_results_full_summary!$A$3:$AK$25,8, FALSE)</f>
        <v>1</v>
      </c>
      <c r="I221" s="196">
        <v>1</v>
      </c>
      <c r="J221" s="197">
        <v>0.5</v>
      </c>
      <c r="K221" s="192">
        <f t="shared" si="0"/>
        <v>1</v>
      </c>
      <c r="L221" s="193">
        <f t="shared" si="1"/>
        <v>0.52631578947368418</v>
      </c>
      <c r="M221" s="186" t="s">
        <v>50</v>
      </c>
      <c r="N221" s="186" t="s">
        <v>288</v>
      </c>
      <c r="O221" s="192">
        <f>VLOOKUP(A221,orig_GT_results_full_summary!$A$3:$AK$25,16, FALSE)</f>
        <v>1</v>
      </c>
      <c r="P221" s="192">
        <v>0</v>
      </c>
      <c r="Q221" s="192">
        <v>0</v>
      </c>
      <c r="R221" s="192">
        <f t="shared" si="2"/>
        <v>0</v>
      </c>
      <c r="S221" s="193">
        <f t="shared" si="3"/>
        <v>0</v>
      </c>
      <c r="T221" s="186" t="s">
        <v>15</v>
      </c>
      <c r="U221" s="186" t="s">
        <v>288</v>
      </c>
      <c r="V221" s="192">
        <f>VLOOKUP(A221,orig_GT_results_full_summary!$A$3:$AK$25,25, FALSE)</f>
        <v>1</v>
      </c>
      <c r="W221" s="192">
        <v>0</v>
      </c>
      <c r="X221" s="192">
        <v>0</v>
      </c>
      <c r="Y221" s="192">
        <f t="shared" si="4"/>
        <v>0</v>
      </c>
      <c r="Z221" s="193">
        <f t="shared" si="5"/>
        <v>0</v>
      </c>
      <c r="AA221" s="186" t="s">
        <v>282</v>
      </c>
      <c r="AB221" s="186" t="s">
        <v>288</v>
      </c>
      <c r="AC221" s="192">
        <f>VLOOKUP(A221,orig_GT_results_full_summary!$A$3:$AK$25,34, FALSE)</f>
        <v>0</v>
      </c>
      <c r="AD221" s="192">
        <v>0</v>
      </c>
      <c r="AE221" s="192">
        <v>0</v>
      </c>
      <c r="AF221" s="194">
        <f t="shared" si="6"/>
        <v>0</v>
      </c>
      <c r="AG221" s="53">
        <f t="shared" si="7"/>
        <v>0</v>
      </c>
    </row>
    <row r="222" spans="1:33" ht="16">
      <c r="A222" s="192">
        <v>31880720</v>
      </c>
      <c r="B222" s="192" t="str">
        <f>VLOOKUP(A222,orig_GT_results_full_summary!$A$3:$B$25,2, FALSE)</f>
        <v>D1</v>
      </c>
      <c r="C222" s="192">
        <v>113</v>
      </c>
      <c r="D222" s="186" t="s">
        <v>361</v>
      </c>
      <c r="E222" s="195">
        <v>2</v>
      </c>
      <c r="F222" s="186" t="s">
        <v>25</v>
      </c>
      <c r="G222" s="186" t="s">
        <v>290</v>
      </c>
      <c r="H222" s="186">
        <f>VLOOKUP(A222,orig_GT_results_full_summary!$A$3:$AK$25,8, FALSE)</f>
        <v>1</v>
      </c>
      <c r="I222" s="196">
        <v>1</v>
      </c>
      <c r="J222" s="197">
        <v>0.5</v>
      </c>
      <c r="K222" s="192">
        <f t="shared" si="0"/>
        <v>1</v>
      </c>
      <c r="L222" s="193">
        <f t="shared" si="1"/>
        <v>0.52631578947368418</v>
      </c>
      <c r="M222" s="186" t="s">
        <v>50</v>
      </c>
      <c r="N222" s="186" t="s">
        <v>288</v>
      </c>
      <c r="O222" s="192">
        <f>VLOOKUP(A222,orig_GT_results_full_summary!$A$3:$AK$25,16, FALSE)</f>
        <v>1</v>
      </c>
      <c r="P222" s="192">
        <v>0</v>
      </c>
      <c r="Q222" s="192">
        <v>0</v>
      </c>
      <c r="R222" s="192">
        <f t="shared" si="2"/>
        <v>0</v>
      </c>
      <c r="S222" s="193">
        <f t="shared" si="3"/>
        <v>0</v>
      </c>
      <c r="T222" s="186" t="s">
        <v>15</v>
      </c>
      <c r="U222" s="186" t="s">
        <v>288</v>
      </c>
      <c r="V222" s="192">
        <f>VLOOKUP(A222,orig_GT_results_full_summary!$A$3:$AK$25,25, FALSE)</f>
        <v>1</v>
      </c>
      <c r="W222" s="192">
        <v>0</v>
      </c>
      <c r="X222" s="192">
        <v>0</v>
      </c>
      <c r="Y222" s="192">
        <f t="shared" si="4"/>
        <v>0</v>
      </c>
      <c r="Z222" s="193">
        <f t="shared" si="5"/>
        <v>0</v>
      </c>
      <c r="AA222" s="186" t="s">
        <v>282</v>
      </c>
      <c r="AB222" s="186" t="s">
        <v>288</v>
      </c>
      <c r="AC222" s="192">
        <f>VLOOKUP(A222,orig_GT_results_full_summary!$A$3:$AK$25,34, FALSE)</f>
        <v>0</v>
      </c>
      <c r="AD222" s="192">
        <v>0</v>
      </c>
      <c r="AE222" s="192">
        <v>0</v>
      </c>
      <c r="AF222" s="194">
        <f t="shared" si="6"/>
        <v>0</v>
      </c>
      <c r="AG222" s="53">
        <f t="shared" si="7"/>
        <v>0</v>
      </c>
    </row>
    <row r="223" spans="1:33" ht="16">
      <c r="A223" s="192">
        <v>31880720</v>
      </c>
      <c r="B223" s="192" t="str">
        <f>VLOOKUP(A223,orig_GT_results_full_summary!$A$3:$B$25,2, FALSE)</f>
        <v>D1</v>
      </c>
      <c r="C223" s="192">
        <v>114</v>
      </c>
      <c r="D223" s="186" t="s">
        <v>362</v>
      </c>
      <c r="E223" s="195">
        <v>2</v>
      </c>
      <c r="F223" s="186" t="s">
        <v>25</v>
      </c>
      <c r="G223" s="186" t="s">
        <v>290</v>
      </c>
      <c r="H223" s="186">
        <f>VLOOKUP(A223,orig_GT_results_full_summary!$A$3:$AK$25,8, FALSE)</f>
        <v>1</v>
      </c>
      <c r="I223" s="196">
        <v>1</v>
      </c>
      <c r="J223" s="197">
        <v>0.5</v>
      </c>
      <c r="K223" s="192">
        <f t="shared" si="0"/>
        <v>1</v>
      </c>
      <c r="L223" s="193">
        <f t="shared" si="1"/>
        <v>0.52631578947368418</v>
      </c>
      <c r="M223" s="186" t="s">
        <v>50</v>
      </c>
      <c r="N223" s="186" t="s">
        <v>288</v>
      </c>
      <c r="O223" s="192">
        <f>VLOOKUP(A223,orig_GT_results_full_summary!$A$3:$AK$25,16, FALSE)</f>
        <v>1</v>
      </c>
      <c r="P223" s="192">
        <v>0</v>
      </c>
      <c r="Q223" s="192">
        <v>0</v>
      </c>
      <c r="R223" s="192">
        <f t="shared" si="2"/>
        <v>0</v>
      </c>
      <c r="S223" s="193">
        <f t="shared" si="3"/>
        <v>0</v>
      </c>
      <c r="T223" s="186" t="s">
        <v>15</v>
      </c>
      <c r="U223" s="186" t="s">
        <v>288</v>
      </c>
      <c r="V223" s="192">
        <f>VLOOKUP(A223,orig_GT_results_full_summary!$A$3:$AK$25,25, FALSE)</f>
        <v>1</v>
      </c>
      <c r="W223" s="192">
        <v>0</v>
      </c>
      <c r="X223" s="192">
        <v>0</v>
      </c>
      <c r="Y223" s="192">
        <f t="shared" si="4"/>
        <v>0</v>
      </c>
      <c r="Z223" s="193">
        <f t="shared" si="5"/>
        <v>0</v>
      </c>
      <c r="AA223" s="186" t="s">
        <v>282</v>
      </c>
      <c r="AB223" s="186" t="s">
        <v>288</v>
      </c>
      <c r="AC223" s="192">
        <f>VLOOKUP(A223,orig_GT_results_full_summary!$A$3:$AK$25,34, FALSE)</f>
        <v>0</v>
      </c>
      <c r="AD223" s="192">
        <v>0</v>
      </c>
      <c r="AE223" s="192">
        <v>0</v>
      </c>
      <c r="AF223" s="194">
        <f t="shared" si="6"/>
        <v>0</v>
      </c>
      <c r="AG223" s="53">
        <f t="shared" si="7"/>
        <v>0</v>
      </c>
    </row>
    <row r="224" spans="1:33" ht="16">
      <c r="A224" s="192">
        <v>31880720</v>
      </c>
      <c r="B224" s="192" t="str">
        <f>VLOOKUP(A224,orig_GT_results_full_summary!$A$3:$B$25,2, FALSE)</f>
        <v>D1</v>
      </c>
      <c r="C224" s="192">
        <v>115</v>
      </c>
      <c r="D224" s="186" t="s">
        <v>362</v>
      </c>
      <c r="E224" s="195">
        <v>2</v>
      </c>
      <c r="F224" s="186" t="s">
        <v>25</v>
      </c>
      <c r="G224" s="186" t="s">
        <v>290</v>
      </c>
      <c r="H224" s="186">
        <f>VLOOKUP(A224,orig_GT_results_full_summary!$A$3:$AK$25,8, FALSE)</f>
        <v>1</v>
      </c>
      <c r="I224" s="196">
        <v>1</v>
      </c>
      <c r="J224" s="197">
        <v>0.5</v>
      </c>
      <c r="K224" s="192">
        <f t="shared" si="0"/>
        <v>1</v>
      </c>
      <c r="L224" s="193">
        <f t="shared" si="1"/>
        <v>0.52631578947368418</v>
      </c>
      <c r="M224" s="186" t="s">
        <v>50</v>
      </c>
      <c r="N224" s="186" t="s">
        <v>288</v>
      </c>
      <c r="O224" s="192">
        <f>VLOOKUP(A224,orig_GT_results_full_summary!$A$3:$AK$25,16, FALSE)</f>
        <v>1</v>
      </c>
      <c r="P224" s="192">
        <v>0</v>
      </c>
      <c r="Q224" s="192">
        <v>0</v>
      </c>
      <c r="R224" s="192">
        <f t="shared" si="2"/>
        <v>0</v>
      </c>
      <c r="S224" s="193">
        <f t="shared" si="3"/>
        <v>0</v>
      </c>
      <c r="T224" s="186" t="s">
        <v>15</v>
      </c>
      <c r="U224" s="186" t="s">
        <v>288</v>
      </c>
      <c r="V224" s="192">
        <f>VLOOKUP(A224,orig_GT_results_full_summary!$A$3:$AK$25,25, FALSE)</f>
        <v>1</v>
      </c>
      <c r="W224" s="192">
        <v>0</v>
      </c>
      <c r="X224" s="192">
        <v>0</v>
      </c>
      <c r="Y224" s="192">
        <f t="shared" si="4"/>
        <v>0</v>
      </c>
      <c r="Z224" s="193">
        <f t="shared" si="5"/>
        <v>0</v>
      </c>
      <c r="AA224" s="186" t="s">
        <v>282</v>
      </c>
      <c r="AB224" s="186" t="s">
        <v>288</v>
      </c>
      <c r="AC224" s="192">
        <f>VLOOKUP(A224,orig_GT_results_full_summary!$A$3:$AK$25,34, FALSE)</f>
        <v>0</v>
      </c>
      <c r="AD224" s="192">
        <v>0</v>
      </c>
      <c r="AE224" s="192">
        <v>0</v>
      </c>
      <c r="AF224" s="194">
        <f t="shared" si="6"/>
        <v>0</v>
      </c>
      <c r="AG224" s="53">
        <f t="shared" si="7"/>
        <v>0</v>
      </c>
    </row>
    <row r="225" spans="1:33" ht="16">
      <c r="A225" s="192">
        <v>31880720</v>
      </c>
      <c r="B225" s="192" t="str">
        <f>VLOOKUP(A225,orig_GT_results_full_summary!$A$3:$B$25,2, FALSE)</f>
        <v>D1</v>
      </c>
      <c r="C225" s="192">
        <v>116</v>
      </c>
      <c r="D225" s="186" t="s">
        <v>362</v>
      </c>
      <c r="E225" s="195">
        <v>2</v>
      </c>
      <c r="F225" s="186" t="s">
        <v>25</v>
      </c>
      <c r="G225" s="186" t="s">
        <v>290</v>
      </c>
      <c r="H225" s="186">
        <f>VLOOKUP(A225,orig_GT_results_full_summary!$A$3:$AK$25,8, FALSE)</f>
        <v>1</v>
      </c>
      <c r="I225" s="196">
        <v>1</v>
      </c>
      <c r="J225" s="197">
        <v>0.5</v>
      </c>
      <c r="K225" s="192">
        <f t="shared" si="0"/>
        <v>1</v>
      </c>
      <c r="L225" s="193">
        <f t="shared" si="1"/>
        <v>0.52631578947368418</v>
      </c>
      <c r="M225" s="186" t="s">
        <v>50</v>
      </c>
      <c r="N225" s="186" t="s">
        <v>288</v>
      </c>
      <c r="O225" s="192">
        <f>VLOOKUP(A225,orig_GT_results_full_summary!$A$3:$AK$25,16, FALSE)</f>
        <v>1</v>
      </c>
      <c r="P225" s="192">
        <v>0</v>
      </c>
      <c r="Q225" s="192">
        <v>0</v>
      </c>
      <c r="R225" s="192">
        <f t="shared" si="2"/>
        <v>0</v>
      </c>
      <c r="S225" s="193">
        <f t="shared" si="3"/>
        <v>0</v>
      </c>
      <c r="T225" s="186" t="s">
        <v>15</v>
      </c>
      <c r="U225" s="186" t="s">
        <v>288</v>
      </c>
      <c r="V225" s="192">
        <f>VLOOKUP(A225,orig_GT_results_full_summary!$A$3:$AK$25,25, FALSE)</f>
        <v>1</v>
      </c>
      <c r="W225" s="192">
        <v>0</v>
      </c>
      <c r="X225" s="192">
        <v>0</v>
      </c>
      <c r="Y225" s="192">
        <f t="shared" si="4"/>
        <v>0</v>
      </c>
      <c r="Z225" s="193">
        <f t="shared" si="5"/>
        <v>0</v>
      </c>
      <c r="AA225" s="186" t="s">
        <v>282</v>
      </c>
      <c r="AB225" s="186" t="s">
        <v>288</v>
      </c>
      <c r="AC225" s="192">
        <f>VLOOKUP(A225,orig_GT_results_full_summary!$A$3:$AK$25,34, FALSE)</f>
        <v>0</v>
      </c>
      <c r="AD225" s="192">
        <v>0</v>
      </c>
      <c r="AE225" s="192">
        <v>0</v>
      </c>
      <c r="AF225" s="194">
        <f t="shared" si="6"/>
        <v>0</v>
      </c>
      <c r="AG225" s="53">
        <f t="shared" si="7"/>
        <v>0</v>
      </c>
    </row>
    <row r="226" spans="1:33" ht="16">
      <c r="A226" s="192">
        <v>31880720</v>
      </c>
      <c r="B226" s="192" t="str">
        <f>VLOOKUP(A226,orig_GT_results_full_summary!$A$3:$B$25,2, FALSE)</f>
        <v>D1</v>
      </c>
      <c r="C226" s="192">
        <v>117</v>
      </c>
      <c r="D226" s="186" t="s">
        <v>363</v>
      </c>
      <c r="E226" s="195">
        <v>2</v>
      </c>
      <c r="F226" s="186" t="s">
        <v>25</v>
      </c>
      <c r="G226" s="186" t="s">
        <v>290</v>
      </c>
      <c r="H226" s="186">
        <f>VLOOKUP(A226,orig_GT_results_full_summary!$A$3:$AK$25,8, FALSE)</f>
        <v>1</v>
      </c>
      <c r="I226" s="196">
        <v>1</v>
      </c>
      <c r="J226" s="197">
        <v>0.5</v>
      </c>
      <c r="K226" s="192">
        <f t="shared" si="0"/>
        <v>1</v>
      </c>
      <c r="L226" s="193">
        <f t="shared" si="1"/>
        <v>0.52631578947368418</v>
      </c>
      <c r="M226" s="186" t="s">
        <v>50</v>
      </c>
      <c r="N226" s="186" t="s">
        <v>288</v>
      </c>
      <c r="O226" s="192">
        <f>VLOOKUP(A226,orig_GT_results_full_summary!$A$3:$AK$25,16, FALSE)</f>
        <v>1</v>
      </c>
      <c r="P226" s="192">
        <v>0</v>
      </c>
      <c r="Q226" s="192">
        <v>0</v>
      </c>
      <c r="R226" s="192">
        <f t="shared" si="2"/>
        <v>0</v>
      </c>
      <c r="S226" s="193">
        <f t="shared" si="3"/>
        <v>0</v>
      </c>
      <c r="T226" s="186" t="s">
        <v>15</v>
      </c>
      <c r="U226" s="186" t="s">
        <v>288</v>
      </c>
      <c r="V226" s="192">
        <f>VLOOKUP(A226,orig_GT_results_full_summary!$A$3:$AK$25,25, FALSE)</f>
        <v>1</v>
      </c>
      <c r="W226" s="192">
        <v>0</v>
      </c>
      <c r="X226" s="192">
        <v>0</v>
      </c>
      <c r="Y226" s="192">
        <f t="shared" si="4"/>
        <v>0</v>
      </c>
      <c r="Z226" s="193">
        <f t="shared" si="5"/>
        <v>0</v>
      </c>
      <c r="AA226" s="186" t="s">
        <v>282</v>
      </c>
      <c r="AB226" s="186" t="s">
        <v>288</v>
      </c>
      <c r="AC226" s="192">
        <f>VLOOKUP(A226,orig_GT_results_full_summary!$A$3:$AK$25,34, FALSE)</f>
        <v>0</v>
      </c>
      <c r="AD226" s="192">
        <v>0</v>
      </c>
      <c r="AE226" s="192">
        <v>0</v>
      </c>
      <c r="AF226" s="194">
        <f t="shared" si="6"/>
        <v>0</v>
      </c>
      <c r="AG226" s="53">
        <f t="shared" si="7"/>
        <v>0</v>
      </c>
    </row>
    <row r="227" spans="1:33" ht="16">
      <c r="A227" s="192">
        <v>31880720</v>
      </c>
      <c r="B227" s="192" t="str">
        <f>VLOOKUP(A227,orig_GT_results_full_summary!$A$3:$B$25,2, FALSE)</f>
        <v>D1</v>
      </c>
      <c r="C227" s="192">
        <v>118</v>
      </c>
      <c r="D227" s="186" t="s">
        <v>363</v>
      </c>
      <c r="E227" s="195">
        <v>2</v>
      </c>
      <c r="F227" s="186" t="s">
        <v>25</v>
      </c>
      <c r="G227" s="186" t="s">
        <v>290</v>
      </c>
      <c r="H227" s="186">
        <f>VLOOKUP(A227,orig_GT_results_full_summary!$A$3:$AK$25,8, FALSE)</f>
        <v>1</v>
      </c>
      <c r="I227" s="196">
        <v>1</v>
      </c>
      <c r="J227" s="197">
        <v>0.5</v>
      </c>
      <c r="K227" s="192">
        <f t="shared" si="0"/>
        <v>1</v>
      </c>
      <c r="L227" s="193">
        <f t="shared" si="1"/>
        <v>0.52631578947368418</v>
      </c>
      <c r="M227" s="186" t="s">
        <v>50</v>
      </c>
      <c r="N227" s="186" t="s">
        <v>288</v>
      </c>
      <c r="O227" s="192">
        <f>VLOOKUP(A227,orig_GT_results_full_summary!$A$3:$AK$25,16, FALSE)</f>
        <v>1</v>
      </c>
      <c r="P227" s="192">
        <v>0</v>
      </c>
      <c r="Q227" s="192">
        <v>0</v>
      </c>
      <c r="R227" s="192">
        <f t="shared" si="2"/>
        <v>0</v>
      </c>
      <c r="S227" s="193">
        <f t="shared" si="3"/>
        <v>0</v>
      </c>
      <c r="T227" s="186" t="s">
        <v>15</v>
      </c>
      <c r="U227" s="186" t="s">
        <v>288</v>
      </c>
      <c r="V227" s="192">
        <f>VLOOKUP(A227,orig_GT_results_full_summary!$A$3:$AK$25,25, FALSE)</f>
        <v>1</v>
      </c>
      <c r="W227" s="192">
        <v>0</v>
      </c>
      <c r="X227" s="192">
        <v>0</v>
      </c>
      <c r="Y227" s="192">
        <f t="shared" si="4"/>
        <v>0</v>
      </c>
      <c r="Z227" s="193">
        <f t="shared" si="5"/>
        <v>0</v>
      </c>
      <c r="AA227" s="186" t="s">
        <v>282</v>
      </c>
      <c r="AB227" s="186" t="s">
        <v>288</v>
      </c>
      <c r="AC227" s="192">
        <f>VLOOKUP(A227,orig_GT_results_full_summary!$A$3:$AK$25,34, FALSE)</f>
        <v>0</v>
      </c>
      <c r="AD227" s="192">
        <v>0</v>
      </c>
      <c r="AE227" s="192">
        <v>0</v>
      </c>
      <c r="AF227" s="194">
        <f t="shared" si="6"/>
        <v>0</v>
      </c>
      <c r="AG227" s="53">
        <f t="shared" si="7"/>
        <v>0</v>
      </c>
    </row>
    <row r="228" spans="1:33" ht="16">
      <c r="A228" s="192">
        <v>31880720</v>
      </c>
      <c r="B228" s="192" t="str">
        <f>VLOOKUP(A228,orig_GT_results_full_summary!$A$3:$B$25,2, FALSE)</f>
        <v>D1</v>
      </c>
      <c r="C228" s="192">
        <v>119</v>
      </c>
      <c r="D228" s="186" t="s">
        <v>363</v>
      </c>
      <c r="E228" s="195">
        <v>2</v>
      </c>
      <c r="F228" s="186" t="s">
        <v>25</v>
      </c>
      <c r="G228" s="186" t="s">
        <v>290</v>
      </c>
      <c r="H228" s="186">
        <f>VLOOKUP(A228,orig_GT_results_full_summary!$A$3:$AK$25,8, FALSE)</f>
        <v>1</v>
      </c>
      <c r="I228" s="196">
        <v>1</v>
      </c>
      <c r="J228" s="197">
        <v>0.5</v>
      </c>
      <c r="K228" s="192">
        <f t="shared" si="0"/>
        <v>1</v>
      </c>
      <c r="L228" s="193">
        <f t="shared" si="1"/>
        <v>0.52631578947368418</v>
      </c>
      <c r="M228" s="186" t="s">
        <v>50</v>
      </c>
      <c r="N228" s="186" t="s">
        <v>288</v>
      </c>
      <c r="O228" s="192">
        <f>VLOOKUP(A228,orig_GT_results_full_summary!$A$3:$AK$25,16, FALSE)</f>
        <v>1</v>
      </c>
      <c r="P228" s="192">
        <v>0</v>
      </c>
      <c r="Q228" s="192">
        <v>0</v>
      </c>
      <c r="R228" s="192">
        <f t="shared" si="2"/>
        <v>0</v>
      </c>
      <c r="S228" s="193">
        <f t="shared" si="3"/>
        <v>0</v>
      </c>
      <c r="T228" s="186" t="s">
        <v>15</v>
      </c>
      <c r="U228" s="186" t="s">
        <v>288</v>
      </c>
      <c r="V228" s="192">
        <f>VLOOKUP(A228,orig_GT_results_full_summary!$A$3:$AK$25,25, FALSE)</f>
        <v>1</v>
      </c>
      <c r="W228" s="192">
        <v>0</v>
      </c>
      <c r="X228" s="192">
        <v>0</v>
      </c>
      <c r="Y228" s="192">
        <f t="shared" si="4"/>
        <v>0</v>
      </c>
      <c r="Z228" s="193">
        <f t="shared" si="5"/>
        <v>0</v>
      </c>
      <c r="AA228" s="186" t="s">
        <v>282</v>
      </c>
      <c r="AB228" s="186" t="s">
        <v>288</v>
      </c>
      <c r="AC228" s="192">
        <f>VLOOKUP(A228,orig_GT_results_full_summary!$A$3:$AK$25,34, FALSE)</f>
        <v>0</v>
      </c>
      <c r="AD228" s="192">
        <v>0</v>
      </c>
      <c r="AE228" s="192">
        <v>0</v>
      </c>
      <c r="AF228" s="194">
        <f t="shared" si="6"/>
        <v>0</v>
      </c>
      <c r="AG228" s="53">
        <f t="shared" si="7"/>
        <v>0</v>
      </c>
    </row>
    <row r="229" spans="1:33" ht="16">
      <c r="A229" s="192">
        <v>31880720</v>
      </c>
      <c r="B229" s="192" t="str">
        <f>VLOOKUP(A229,orig_GT_results_full_summary!$A$3:$B$25,2, FALSE)</f>
        <v>D1</v>
      </c>
      <c r="C229" s="192">
        <v>120</v>
      </c>
      <c r="D229" s="186" t="s">
        <v>345</v>
      </c>
      <c r="E229" s="195">
        <v>2</v>
      </c>
      <c r="F229" s="186" t="s">
        <v>25</v>
      </c>
      <c r="G229" s="186" t="s">
        <v>294</v>
      </c>
      <c r="H229" s="186">
        <f>VLOOKUP(A229,orig_GT_results_full_summary!$A$3:$AK$25,8, FALSE)</f>
        <v>1</v>
      </c>
      <c r="I229" s="196">
        <v>1</v>
      </c>
      <c r="J229" s="197">
        <v>1</v>
      </c>
      <c r="K229" s="192">
        <f t="shared" si="0"/>
        <v>1</v>
      </c>
      <c r="L229" s="193">
        <f t="shared" si="1"/>
        <v>1</v>
      </c>
      <c r="M229" s="186" t="s">
        <v>50</v>
      </c>
      <c r="N229" s="186" t="s">
        <v>288</v>
      </c>
      <c r="O229" s="192">
        <f>VLOOKUP(A229,orig_GT_results_full_summary!$A$3:$AK$25,16, FALSE)</f>
        <v>1</v>
      </c>
      <c r="P229" s="192">
        <v>0</v>
      </c>
      <c r="Q229" s="192">
        <v>0</v>
      </c>
      <c r="R229" s="192">
        <f t="shared" si="2"/>
        <v>0</v>
      </c>
      <c r="S229" s="193">
        <f t="shared" si="3"/>
        <v>0</v>
      </c>
      <c r="T229" s="186" t="s">
        <v>15</v>
      </c>
      <c r="U229" s="186" t="s">
        <v>288</v>
      </c>
      <c r="V229" s="192">
        <f>VLOOKUP(A229,orig_GT_results_full_summary!$A$3:$AK$25,25, FALSE)</f>
        <v>1</v>
      </c>
      <c r="W229" s="192">
        <v>0</v>
      </c>
      <c r="X229" s="192">
        <v>0</v>
      </c>
      <c r="Y229" s="192">
        <f t="shared" si="4"/>
        <v>0</v>
      </c>
      <c r="Z229" s="193">
        <f t="shared" si="5"/>
        <v>0</v>
      </c>
      <c r="AA229" s="186" t="s">
        <v>282</v>
      </c>
      <c r="AB229" s="186" t="s">
        <v>288</v>
      </c>
      <c r="AC229" s="192">
        <f>VLOOKUP(A229,orig_GT_results_full_summary!$A$3:$AK$25,34, FALSE)</f>
        <v>0</v>
      </c>
      <c r="AD229" s="192">
        <v>0</v>
      </c>
      <c r="AE229" s="192">
        <v>0</v>
      </c>
      <c r="AF229" s="194">
        <f t="shared" si="6"/>
        <v>0</v>
      </c>
      <c r="AG229" s="53">
        <f t="shared" si="7"/>
        <v>0</v>
      </c>
    </row>
    <row r="230" spans="1:33" ht="16">
      <c r="A230" s="192">
        <v>31880720</v>
      </c>
      <c r="B230" s="192" t="str">
        <f>VLOOKUP(A230,orig_GT_results_full_summary!$A$3:$B$25,2, FALSE)</f>
        <v>D1</v>
      </c>
      <c r="C230" s="192">
        <v>121</v>
      </c>
      <c r="D230" s="186" t="s">
        <v>345</v>
      </c>
      <c r="E230" s="195">
        <v>2</v>
      </c>
      <c r="F230" s="186" t="s">
        <v>25</v>
      </c>
      <c r="G230" s="186" t="s">
        <v>294</v>
      </c>
      <c r="H230" s="186">
        <f>VLOOKUP(A230,orig_GT_results_full_summary!$A$3:$AK$25,8, FALSE)</f>
        <v>1</v>
      </c>
      <c r="I230" s="196">
        <v>1</v>
      </c>
      <c r="J230" s="197">
        <v>1</v>
      </c>
      <c r="K230" s="192">
        <f t="shared" si="0"/>
        <v>1</v>
      </c>
      <c r="L230" s="193">
        <f t="shared" si="1"/>
        <v>1</v>
      </c>
      <c r="M230" s="186" t="s">
        <v>50</v>
      </c>
      <c r="N230" s="186" t="s">
        <v>288</v>
      </c>
      <c r="O230" s="192">
        <f>VLOOKUP(A230,orig_GT_results_full_summary!$A$3:$AK$25,16, FALSE)</f>
        <v>1</v>
      </c>
      <c r="P230" s="192">
        <v>0</v>
      </c>
      <c r="Q230" s="192">
        <v>0</v>
      </c>
      <c r="R230" s="192">
        <f t="shared" si="2"/>
        <v>0</v>
      </c>
      <c r="S230" s="193">
        <f t="shared" si="3"/>
        <v>0</v>
      </c>
      <c r="T230" s="186" t="s">
        <v>15</v>
      </c>
      <c r="U230" s="186" t="s">
        <v>288</v>
      </c>
      <c r="V230" s="192">
        <f>VLOOKUP(A230,orig_GT_results_full_summary!$A$3:$AK$25,25, FALSE)</f>
        <v>1</v>
      </c>
      <c r="W230" s="192">
        <v>0</v>
      </c>
      <c r="X230" s="192">
        <v>0</v>
      </c>
      <c r="Y230" s="192">
        <f t="shared" si="4"/>
        <v>0</v>
      </c>
      <c r="Z230" s="193">
        <f t="shared" si="5"/>
        <v>0</v>
      </c>
      <c r="AA230" s="186" t="s">
        <v>282</v>
      </c>
      <c r="AB230" s="186" t="s">
        <v>288</v>
      </c>
      <c r="AC230" s="192">
        <f>VLOOKUP(A230,orig_GT_results_full_summary!$A$3:$AK$25,34, FALSE)</f>
        <v>0</v>
      </c>
      <c r="AD230" s="192">
        <v>0</v>
      </c>
      <c r="AE230" s="192">
        <v>0</v>
      </c>
      <c r="AF230" s="194">
        <f t="shared" si="6"/>
        <v>0</v>
      </c>
      <c r="AG230" s="53">
        <f t="shared" si="7"/>
        <v>0</v>
      </c>
    </row>
    <row r="231" spans="1:33" ht="16">
      <c r="A231" s="192">
        <v>31880720</v>
      </c>
      <c r="B231" s="192" t="str">
        <f>VLOOKUP(A231,orig_GT_results_full_summary!$A$3:$B$25,2, FALSE)</f>
        <v>D1</v>
      </c>
      <c r="C231" s="192">
        <v>122</v>
      </c>
      <c r="D231" s="186" t="s">
        <v>345</v>
      </c>
      <c r="E231" s="195">
        <v>2</v>
      </c>
      <c r="F231" s="186" t="s">
        <v>25</v>
      </c>
      <c r="G231" s="186" t="s">
        <v>294</v>
      </c>
      <c r="H231" s="186">
        <f>VLOOKUP(A231,orig_GT_results_full_summary!$A$3:$AK$25,8, FALSE)</f>
        <v>1</v>
      </c>
      <c r="I231" s="196">
        <v>1</v>
      </c>
      <c r="J231" s="197">
        <v>1</v>
      </c>
      <c r="K231" s="192">
        <f t="shared" si="0"/>
        <v>1</v>
      </c>
      <c r="L231" s="193">
        <f t="shared" si="1"/>
        <v>1</v>
      </c>
      <c r="M231" s="186" t="s">
        <v>50</v>
      </c>
      <c r="N231" s="186" t="s">
        <v>288</v>
      </c>
      <c r="O231" s="192">
        <f>VLOOKUP(A231,orig_GT_results_full_summary!$A$3:$AK$25,16, FALSE)</f>
        <v>1</v>
      </c>
      <c r="P231" s="192">
        <v>0</v>
      </c>
      <c r="Q231" s="192">
        <v>0</v>
      </c>
      <c r="R231" s="192">
        <f t="shared" si="2"/>
        <v>0</v>
      </c>
      <c r="S231" s="193">
        <f t="shared" si="3"/>
        <v>0</v>
      </c>
      <c r="T231" s="186" t="s">
        <v>15</v>
      </c>
      <c r="U231" s="186" t="s">
        <v>288</v>
      </c>
      <c r="V231" s="192">
        <f>VLOOKUP(A231,orig_GT_results_full_summary!$A$3:$AK$25,25, FALSE)</f>
        <v>1</v>
      </c>
      <c r="W231" s="192">
        <v>0</v>
      </c>
      <c r="X231" s="192">
        <v>0</v>
      </c>
      <c r="Y231" s="192">
        <f t="shared" si="4"/>
        <v>0</v>
      </c>
      <c r="Z231" s="193">
        <f t="shared" si="5"/>
        <v>0</v>
      </c>
      <c r="AA231" s="186" t="s">
        <v>282</v>
      </c>
      <c r="AB231" s="186" t="s">
        <v>288</v>
      </c>
      <c r="AC231" s="192">
        <f>VLOOKUP(A231,orig_GT_results_full_summary!$A$3:$AK$25,34, FALSE)</f>
        <v>0</v>
      </c>
      <c r="AD231" s="192">
        <v>0</v>
      </c>
      <c r="AE231" s="192">
        <v>0</v>
      </c>
      <c r="AF231" s="194">
        <f t="shared" si="6"/>
        <v>0</v>
      </c>
      <c r="AG231" s="53">
        <f t="shared" si="7"/>
        <v>0</v>
      </c>
    </row>
    <row r="232" spans="1:33" ht="16">
      <c r="A232" s="192">
        <v>31880720</v>
      </c>
      <c r="B232" s="192" t="str">
        <f>VLOOKUP(A232,orig_GT_results_full_summary!$A$3:$B$25,2, FALSE)</f>
        <v>D1</v>
      </c>
      <c r="C232" s="192">
        <v>123</v>
      </c>
      <c r="D232" s="186" t="s">
        <v>334</v>
      </c>
      <c r="E232" s="195">
        <v>2</v>
      </c>
      <c r="F232" s="186" t="s">
        <v>25</v>
      </c>
      <c r="G232" s="186" t="s">
        <v>294</v>
      </c>
      <c r="H232" s="186">
        <f>VLOOKUP(A232,orig_GT_results_full_summary!$A$3:$AK$25,8, FALSE)</f>
        <v>1</v>
      </c>
      <c r="I232" s="196">
        <v>1</v>
      </c>
      <c r="J232" s="197">
        <v>1</v>
      </c>
      <c r="K232" s="192">
        <f t="shared" si="0"/>
        <v>1</v>
      </c>
      <c r="L232" s="193">
        <f t="shared" si="1"/>
        <v>1</v>
      </c>
      <c r="M232" s="186" t="s">
        <v>50</v>
      </c>
      <c r="N232" s="186" t="s">
        <v>288</v>
      </c>
      <c r="O232" s="192">
        <f>VLOOKUP(A232,orig_GT_results_full_summary!$A$3:$AK$25,16, FALSE)</f>
        <v>1</v>
      </c>
      <c r="P232" s="192">
        <v>0</v>
      </c>
      <c r="Q232" s="192">
        <v>0</v>
      </c>
      <c r="R232" s="192">
        <f t="shared" si="2"/>
        <v>0</v>
      </c>
      <c r="S232" s="193">
        <f t="shared" si="3"/>
        <v>0</v>
      </c>
      <c r="T232" s="186" t="s">
        <v>15</v>
      </c>
      <c r="U232" s="186" t="s">
        <v>288</v>
      </c>
      <c r="V232" s="192">
        <f>VLOOKUP(A232,orig_GT_results_full_summary!$A$3:$AK$25,25, FALSE)</f>
        <v>1</v>
      </c>
      <c r="W232" s="192">
        <v>0</v>
      </c>
      <c r="X232" s="192">
        <v>0</v>
      </c>
      <c r="Y232" s="192">
        <f t="shared" si="4"/>
        <v>0</v>
      </c>
      <c r="Z232" s="193">
        <f t="shared" si="5"/>
        <v>0</v>
      </c>
      <c r="AA232" s="186" t="s">
        <v>282</v>
      </c>
      <c r="AB232" s="186" t="s">
        <v>288</v>
      </c>
      <c r="AC232" s="192">
        <f>VLOOKUP(A232,orig_GT_results_full_summary!$A$3:$AK$25,34, FALSE)</f>
        <v>0</v>
      </c>
      <c r="AD232" s="192">
        <v>0</v>
      </c>
      <c r="AE232" s="192">
        <v>0</v>
      </c>
      <c r="AF232" s="194">
        <f t="shared" si="6"/>
        <v>0</v>
      </c>
      <c r="AG232" s="53">
        <f t="shared" si="7"/>
        <v>0</v>
      </c>
    </row>
    <row r="233" spans="1:33" ht="16">
      <c r="A233" s="192">
        <v>31880720</v>
      </c>
      <c r="B233" s="192" t="str">
        <f>VLOOKUP(A233,orig_GT_results_full_summary!$A$3:$B$25,2, FALSE)</f>
        <v>D1</v>
      </c>
      <c r="C233" s="192">
        <v>124</v>
      </c>
      <c r="D233" s="186" t="s">
        <v>334</v>
      </c>
      <c r="E233" s="195">
        <v>2</v>
      </c>
      <c r="F233" s="186" t="s">
        <v>25</v>
      </c>
      <c r="G233" s="186" t="s">
        <v>294</v>
      </c>
      <c r="H233" s="186">
        <f>VLOOKUP(A233,orig_GT_results_full_summary!$A$3:$AK$25,8, FALSE)</f>
        <v>1</v>
      </c>
      <c r="I233" s="196">
        <v>1</v>
      </c>
      <c r="J233" s="197">
        <v>1</v>
      </c>
      <c r="K233" s="192">
        <f t="shared" si="0"/>
        <v>1</v>
      </c>
      <c r="L233" s="193">
        <f t="shared" si="1"/>
        <v>1</v>
      </c>
      <c r="M233" s="186" t="s">
        <v>50</v>
      </c>
      <c r="N233" s="186" t="s">
        <v>288</v>
      </c>
      <c r="O233" s="192">
        <f>VLOOKUP(A233,orig_GT_results_full_summary!$A$3:$AK$25,16, FALSE)</f>
        <v>1</v>
      </c>
      <c r="P233" s="192">
        <v>0</v>
      </c>
      <c r="Q233" s="192">
        <v>0</v>
      </c>
      <c r="R233" s="192">
        <f t="shared" si="2"/>
        <v>0</v>
      </c>
      <c r="S233" s="193">
        <f t="shared" si="3"/>
        <v>0</v>
      </c>
      <c r="T233" s="186" t="s">
        <v>15</v>
      </c>
      <c r="U233" s="186" t="s">
        <v>288</v>
      </c>
      <c r="V233" s="192">
        <f>VLOOKUP(A233,orig_GT_results_full_summary!$A$3:$AK$25,25, FALSE)</f>
        <v>1</v>
      </c>
      <c r="W233" s="192">
        <v>0</v>
      </c>
      <c r="X233" s="192">
        <v>0</v>
      </c>
      <c r="Y233" s="192">
        <f t="shared" si="4"/>
        <v>0</v>
      </c>
      <c r="Z233" s="193">
        <f t="shared" si="5"/>
        <v>0</v>
      </c>
      <c r="AA233" s="186" t="s">
        <v>282</v>
      </c>
      <c r="AB233" s="186" t="s">
        <v>288</v>
      </c>
      <c r="AC233" s="192">
        <f>VLOOKUP(A233,orig_GT_results_full_summary!$A$3:$AK$25,34, FALSE)</f>
        <v>0</v>
      </c>
      <c r="AD233" s="192">
        <v>0</v>
      </c>
      <c r="AE233" s="192">
        <v>0</v>
      </c>
      <c r="AF233" s="194">
        <f t="shared" si="6"/>
        <v>0</v>
      </c>
      <c r="AG233" s="53">
        <f t="shared" si="7"/>
        <v>0</v>
      </c>
    </row>
    <row r="234" spans="1:33" ht="16">
      <c r="A234" s="192">
        <v>31880720</v>
      </c>
      <c r="B234" s="192" t="str">
        <f>VLOOKUP(A234,orig_GT_results_full_summary!$A$3:$B$25,2, FALSE)</f>
        <v>D1</v>
      </c>
      <c r="C234" s="192">
        <v>125</v>
      </c>
      <c r="D234" s="186" t="s">
        <v>334</v>
      </c>
      <c r="E234" s="195">
        <v>2</v>
      </c>
      <c r="F234" s="186" t="s">
        <v>25</v>
      </c>
      <c r="G234" s="186" t="s">
        <v>294</v>
      </c>
      <c r="H234" s="186">
        <f>VLOOKUP(A234,orig_GT_results_full_summary!$A$3:$AK$25,8, FALSE)</f>
        <v>1</v>
      </c>
      <c r="I234" s="196">
        <v>1</v>
      </c>
      <c r="J234" s="197">
        <v>1</v>
      </c>
      <c r="K234" s="192">
        <f t="shared" si="0"/>
        <v>1</v>
      </c>
      <c r="L234" s="193">
        <f t="shared" si="1"/>
        <v>1</v>
      </c>
      <c r="M234" s="186" t="s">
        <v>50</v>
      </c>
      <c r="N234" s="186" t="s">
        <v>288</v>
      </c>
      <c r="O234" s="192">
        <f>VLOOKUP(A234,orig_GT_results_full_summary!$A$3:$AK$25,16, FALSE)</f>
        <v>1</v>
      </c>
      <c r="P234" s="192">
        <v>0</v>
      </c>
      <c r="Q234" s="192">
        <v>0</v>
      </c>
      <c r="R234" s="192">
        <f t="shared" si="2"/>
        <v>0</v>
      </c>
      <c r="S234" s="193">
        <f t="shared" si="3"/>
        <v>0</v>
      </c>
      <c r="T234" s="186" t="s">
        <v>15</v>
      </c>
      <c r="U234" s="186" t="s">
        <v>288</v>
      </c>
      <c r="V234" s="192">
        <f>VLOOKUP(A234,orig_GT_results_full_summary!$A$3:$AK$25,25, FALSE)</f>
        <v>1</v>
      </c>
      <c r="W234" s="192">
        <v>0</v>
      </c>
      <c r="X234" s="192">
        <v>0</v>
      </c>
      <c r="Y234" s="192">
        <f t="shared" si="4"/>
        <v>0</v>
      </c>
      <c r="Z234" s="193">
        <f t="shared" si="5"/>
        <v>0</v>
      </c>
      <c r="AA234" s="186" t="s">
        <v>282</v>
      </c>
      <c r="AB234" s="186" t="s">
        <v>288</v>
      </c>
      <c r="AC234" s="192">
        <f>VLOOKUP(A234,orig_GT_results_full_summary!$A$3:$AK$25,34, FALSE)</f>
        <v>0</v>
      </c>
      <c r="AD234" s="192">
        <v>0</v>
      </c>
      <c r="AE234" s="192">
        <v>0</v>
      </c>
      <c r="AF234" s="194">
        <f t="shared" si="6"/>
        <v>0</v>
      </c>
      <c r="AG234" s="53">
        <f t="shared" si="7"/>
        <v>0</v>
      </c>
    </row>
    <row r="235" spans="1:33" ht="16">
      <c r="A235" s="192">
        <v>31880720</v>
      </c>
      <c r="B235" s="192" t="str">
        <f>VLOOKUP(A235,orig_GT_results_full_summary!$A$3:$B$25,2, FALSE)</f>
        <v>D1</v>
      </c>
      <c r="C235" s="192">
        <v>126</v>
      </c>
      <c r="D235" s="186" t="s">
        <v>364</v>
      </c>
      <c r="E235" s="195">
        <v>2</v>
      </c>
      <c r="F235" s="186" t="s">
        <v>25</v>
      </c>
      <c r="G235" s="186" t="s">
        <v>290</v>
      </c>
      <c r="H235" s="186">
        <f>VLOOKUP(A235,orig_GT_results_full_summary!$A$3:$AK$25,8, FALSE)</f>
        <v>1</v>
      </c>
      <c r="I235" s="196">
        <v>1</v>
      </c>
      <c r="J235" s="197">
        <v>0.5</v>
      </c>
      <c r="K235" s="192">
        <f t="shared" si="0"/>
        <v>1</v>
      </c>
      <c r="L235" s="193">
        <f t="shared" si="1"/>
        <v>0.52631578947368418</v>
      </c>
      <c r="M235" s="186" t="s">
        <v>50</v>
      </c>
      <c r="N235" s="186" t="s">
        <v>288</v>
      </c>
      <c r="O235" s="192">
        <f>VLOOKUP(A235,orig_GT_results_full_summary!$A$3:$AK$25,16, FALSE)</f>
        <v>1</v>
      </c>
      <c r="P235" s="192">
        <v>0</v>
      </c>
      <c r="Q235" s="192">
        <v>0</v>
      </c>
      <c r="R235" s="192">
        <f t="shared" si="2"/>
        <v>0</v>
      </c>
      <c r="S235" s="193">
        <f t="shared" si="3"/>
        <v>0</v>
      </c>
      <c r="T235" s="186" t="s">
        <v>15</v>
      </c>
      <c r="U235" s="186" t="s">
        <v>288</v>
      </c>
      <c r="V235" s="192">
        <f>VLOOKUP(A235,orig_GT_results_full_summary!$A$3:$AK$25,25, FALSE)</f>
        <v>1</v>
      </c>
      <c r="W235" s="192">
        <v>0</v>
      </c>
      <c r="X235" s="192">
        <v>0</v>
      </c>
      <c r="Y235" s="192">
        <f t="shared" si="4"/>
        <v>0</v>
      </c>
      <c r="Z235" s="193">
        <f t="shared" si="5"/>
        <v>0</v>
      </c>
      <c r="AA235" s="186" t="s">
        <v>282</v>
      </c>
      <c r="AB235" s="186" t="s">
        <v>288</v>
      </c>
      <c r="AC235" s="192">
        <f>VLOOKUP(A235,orig_GT_results_full_summary!$A$3:$AK$25,34, FALSE)</f>
        <v>0</v>
      </c>
      <c r="AD235" s="192">
        <v>0</v>
      </c>
      <c r="AE235" s="192">
        <v>0</v>
      </c>
      <c r="AF235" s="194">
        <f t="shared" si="6"/>
        <v>0</v>
      </c>
      <c r="AG235" s="53">
        <f t="shared" si="7"/>
        <v>0</v>
      </c>
    </row>
    <row r="236" spans="1:33" ht="16">
      <c r="A236" s="192">
        <v>31880720</v>
      </c>
      <c r="B236" s="192" t="str">
        <f>VLOOKUP(A236,orig_GT_results_full_summary!$A$3:$B$25,2, FALSE)</f>
        <v>D1</v>
      </c>
      <c r="C236" s="192">
        <v>127</v>
      </c>
      <c r="D236" s="186" t="s">
        <v>364</v>
      </c>
      <c r="E236" s="195">
        <v>2</v>
      </c>
      <c r="F236" s="186" t="s">
        <v>25</v>
      </c>
      <c r="G236" s="186" t="s">
        <v>290</v>
      </c>
      <c r="H236" s="186">
        <f>VLOOKUP(A236,orig_GT_results_full_summary!$A$3:$AK$25,8, FALSE)</f>
        <v>1</v>
      </c>
      <c r="I236" s="196">
        <v>1</v>
      </c>
      <c r="J236" s="197">
        <v>0.5</v>
      </c>
      <c r="K236" s="192">
        <f t="shared" si="0"/>
        <v>1</v>
      </c>
      <c r="L236" s="193">
        <f t="shared" si="1"/>
        <v>0.52631578947368418</v>
      </c>
      <c r="M236" s="186" t="s">
        <v>50</v>
      </c>
      <c r="N236" s="186" t="s">
        <v>288</v>
      </c>
      <c r="O236" s="192">
        <f>VLOOKUP(A236,orig_GT_results_full_summary!$A$3:$AK$25,16, FALSE)</f>
        <v>1</v>
      </c>
      <c r="P236" s="192">
        <v>0</v>
      </c>
      <c r="Q236" s="192">
        <v>0</v>
      </c>
      <c r="R236" s="192">
        <f t="shared" si="2"/>
        <v>0</v>
      </c>
      <c r="S236" s="193">
        <f t="shared" si="3"/>
        <v>0</v>
      </c>
      <c r="T236" s="186" t="s">
        <v>15</v>
      </c>
      <c r="U236" s="186" t="s">
        <v>288</v>
      </c>
      <c r="V236" s="192">
        <f>VLOOKUP(A236,orig_GT_results_full_summary!$A$3:$AK$25,25, FALSE)</f>
        <v>1</v>
      </c>
      <c r="W236" s="192">
        <v>0</v>
      </c>
      <c r="X236" s="192">
        <v>0</v>
      </c>
      <c r="Y236" s="192">
        <f t="shared" si="4"/>
        <v>0</v>
      </c>
      <c r="Z236" s="193">
        <f t="shared" si="5"/>
        <v>0</v>
      </c>
      <c r="AA236" s="186" t="s">
        <v>282</v>
      </c>
      <c r="AB236" s="186" t="s">
        <v>288</v>
      </c>
      <c r="AC236" s="192">
        <f>VLOOKUP(A236,orig_GT_results_full_summary!$A$3:$AK$25,34, FALSE)</f>
        <v>0</v>
      </c>
      <c r="AD236" s="192">
        <v>0</v>
      </c>
      <c r="AE236" s="192">
        <v>0</v>
      </c>
      <c r="AF236" s="194">
        <f t="shared" si="6"/>
        <v>0</v>
      </c>
      <c r="AG236" s="53">
        <f t="shared" si="7"/>
        <v>0</v>
      </c>
    </row>
    <row r="237" spans="1:33" ht="16">
      <c r="A237" s="192">
        <v>31880720</v>
      </c>
      <c r="B237" s="192" t="str">
        <f>VLOOKUP(A237,orig_GT_results_full_summary!$A$3:$B$25,2, FALSE)</f>
        <v>D1</v>
      </c>
      <c r="C237" s="192">
        <v>128</v>
      </c>
      <c r="D237" s="186" t="s">
        <v>365</v>
      </c>
      <c r="E237" s="195">
        <v>2</v>
      </c>
      <c r="F237" s="186" t="s">
        <v>25</v>
      </c>
      <c r="G237" s="186" t="s">
        <v>290</v>
      </c>
      <c r="H237" s="186">
        <f>VLOOKUP(A237,orig_GT_results_full_summary!$A$3:$AK$25,8, FALSE)</f>
        <v>1</v>
      </c>
      <c r="I237" s="196">
        <v>1</v>
      </c>
      <c r="J237" s="197">
        <v>0.5</v>
      </c>
      <c r="K237" s="192">
        <f t="shared" si="0"/>
        <v>1</v>
      </c>
      <c r="L237" s="193">
        <f t="shared" si="1"/>
        <v>0.52631578947368418</v>
      </c>
      <c r="M237" s="186" t="s">
        <v>50</v>
      </c>
      <c r="N237" s="186" t="s">
        <v>288</v>
      </c>
      <c r="O237" s="192">
        <f>VLOOKUP(A237,orig_GT_results_full_summary!$A$3:$AK$25,16, FALSE)</f>
        <v>1</v>
      </c>
      <c r="P237" s="192">
        <v>0</v>
      </c>
      <c r="Q237" s="192">
        <v>0</v>
      </c>
      <c r="R237" s="192">
        <f t="shared" si="2"/>
        <v>0</v>
      </c>
      <c r="S237" s="193">
        <f t="shared" si="3"/>
        <v>0</v>
      </c>
      <c r="T237" s="186" t="s">
        <v>15</v>
      </c>
      <c r="U237" s="186" t="s">
        <v>287</v>
      </c>
      <c r="V237" s="192">
        <f>VLOOKUP(A237,orig_GT_results_full_summary!$A$3:$AK$25,25, FALSE)</f>
        <v>1</v>
      </c>
      <c r="W237" s="192">
        <v>1</v>
      </c>
      <c r="X237" s="192">
        <v>0.5</v>
      </c>
      <c r="Y237" s="192">
        <f t="shared" si="4"/>
        <v>1</v>
      </c>
      <c r="Z237" s="193">
        <f t="shared" si="5"/>
        <v>0.52631578947368418</v>
      </c>
      <c r="AA237" s="186" t="s">
        <v>282</v>
      </c>
      <c r="AB237" s="186" t="s">
        <v>288</v>
      </c>
      <c r="AC237" s="192">
        <f>VLOOKUP(A237,orig_GT_results_full_summary!$A$3:$AK$25,34, FALSE)</f>
        <v>0</v>
      </c>
      <c r="AD237" s="192">
        <v>0</v>
      </c>
      <c r="AE237" s="192">
        <v>0</v>
      </c>
      <c r="AF237" s="194">
        <f t="shared" si="6"/>
        <v>0</v>
      </c>
      <c r="AG237" s="53">
        <f t="shared" si="7"/>
        <v>0</v>
      </c>
    </row>
    <row r="238" spans="1:33" ht="16">
      <c r="A238" s="192">
        <v>31880720</v>
      </c>
      <c r="B238" s="192" t="str">
        <f>VLOOKUP(A238,orig_GT_results_full_summary!$A$3:$B$25,2, FALSE)</f>
        <v>D1</v>
      </c>
      <c r="C238" s="192">
        <v>129</v>
      </c>
      <c r="D238" s="186" t="s">
        <v>365</v>
      </c>
      <c r="E238" s="195">
        <v>2</v>
      </c>
      <c r="F238" s="186" t="s">
        <v>25</v>
      </c>
      <c r="G238" s="186" t="s">
        <v>290</v>
      </c>
      <c r="H238" s="186">
        <f>VLOOKUP(A238,orig_GT_results_full_summary!$A$3:$AK$25,8, FALSE)</f>
        <v>1</v>
      </c>
      <c r="I238" s="196">
        <v>1</v>
      </c>
      <c r="J238" s="197">
        <v>0.5</v>
      </c>
      <c r="K238" s="192">
        <f t="shared" si="0"/>
        <v>1</v>
      </c>
      <c r="L238" s="193">
        <f t="shared" si="1"/>
        <v>0.52631578947368418</v>
      </c>
      <c r="M238" s="186" t="s">
        <v>50</v>
      </c>
      <c r="N238" s="186" t="s">
        <v>288</v>
      </c>
      <c r="O238" s="192">
        <f>VLOOKUP(A238,orig_GT_results_full_summary!$A$3:$AK$25,16, FALSE)</f>
        <v>1</v>
      </c>
      <c r="P238" s="192">
        <v>0</v>
      </c>
      <c r="Q238" s="192">
        <v>0</v>
      </c>
      <c r="R238" s="192">
        <f t="shared" si="2"/>
        <v>0</v>
      </c>
      <c r="S238" s="193">
        <f t="shared" si="3"/>
        <v>0</v>
      </c>
      <c r="T238" s="186" t="s">
        <v>15</v>
      </c>
      <c r="U238" s="186" t="s">
        <v>287</v>
      </c>
      <c r="V238" s="192">
        <f>VLOOKUP(A238,orig_GT_results_full_summary!$A$3:$AK$25,25, FALSE)</f>
        <v>1</v>
      </c>
      <c r="W238" s="192">
        <v>1</v>
      </c>
      <c r="X238" s="192">
        <v>0.5</v>
      </c>
      <c r="Y238" s="192">
        <f t="shared" si="4"/>
        <v>1</v>
      </c>
      <c r="Z238" s="193">
        <f t="shared" si="5"/>
        <v>0.52631578947368418</v>
      </c>
      <c r="AA238" s="186" t="s">
        <v>282</v>
      </c>
      <c r="AB238" s="186" t="s">
        <v>288</v>
      </c>
      <c r="AC238" s="192">
        <f>VLOOKUP(A238,orig_GT_results_full_summary!$A$3:$AK$25,34, FALSE)</f>
        <v>0</v>
      </c>
      <c r="AD238" s="192">
        <v>0</v>
      </c>
      <c r="AE238" s="192">
        <v>0</v>
      </c>
      <c r="AF238" s="194">
        <f t="shared" si="6"/>
        <v>0</v>
      </c>
      <c r="AG238" s="53">
        <f t="shared" si="7"/>
        <v>0</v>
      </c>
    </row>
    <row r="239" spans="1:33" ht="16">
      <c r="A239" s="192">
        <v>31880720</v>
      </c>
      <c r="B239" s="192" t="str">
        <f>VLOOKUP(A239,orig_GT_results_full_summary!$A$3:$B$25,2, FALSE)</f>
        <v>D1</v>
      </c>
      <c r="C239" s="192">
        <v>130</v>
      </c>
      <c r="D239" s="186" t="s">
        <v>365</v>
      </c>
      <c r="E239" s="195">
        <v>2</v>
      </c>
      <c r="F239" s="186" t="s">
        <v>25</v>
      </c>
      <c r="G239" s="186" t="s">
        <v>290</v>
      </c>
      <c r="H239" s="186">
        <f>VLOOKUP(A239,orig_GT_results_full_summary!$A$3:$AK$25,8, FALSE)</f>
        <v>1</v>
      </c>
      <c r="I239" s="196">
        <v>1</v>
      </c>
      <c r="J239" s="197">
        <v>0.5</v>
      </c>
      <c r="K239" s="192">
        <f t="shared" si="0"/>
        <v>1</v>
      </c>
      <c r="L239" s="193">
        <f t="shared" si="1"/>
        <v>0.52631578947368418</v>
      </c>
      <c r="M239" s="186" t="s">
        <v>50</v>
      </c>
      <c r="N239" s="186" t="s">
        <v>288</v>
      </c>
      <c r="O239" s="192">
        <f>VLOOKUP(A239,orig_GT_results_full_summary!$A$3:$AK$25,16, FALSE)</f>
        <v>1</v>
      </c>
      <c r="P239" s="192">
        <v>0</v>
      </c>
      <c r="Q239" s="192">
        <v>0</v>
      </c>
      <c r="R239" s="192">
        <f t="shared" si="2"/>
        <v>0</v>
      </c>
      <c r="S239" s="193">
        <f t="shared" si="3"/>
        <v>0</v>
      </c>
      <c r="T239" s="186" t="s">
        <v>15</v>
      </c>
      <c r="U239" s="186" t="s">
        <v>287</v>
      </c>
      <c r="V239" s="192">
        <f>VLOOKUP(A239,orig_GT_results_full_summary!$A$3:$AK$25,25, FALSE)</f>
        <v>1</v>
      </c>
      <c r="W239" s="192">
        <v>1</v>
      </c>
      <c r="X239" s="192">
        <v>0.5</v>
      </c>
      <c r="Y239" s="192">
        <f t="shared" si="4"/>
        <v>1</v>
      </c>
      <c r="Z239" s="193">
        <f t="shared" si="5"/>
        <v>0.52631578947368418</v>
      </c>
      <c r="AA239" s="186" t="s">
        <v>282</v>
      </c>
      <c r="AB239" s="186" t="s">
        <v>288</v>
      </c>
      <c r="AC239" s="192">
        <f>VLOOKUP(A239,orig_GT_results_full_summary!$A$3:$AK$25,34, FALSE)</f>
        <v>0</v>
      </c>
      <c r="AD239" s="192">
        <v>0</v>
      </c>
      <c r="AE239" s="192">
        <v>0</v>
      </c>
      <c r="AF239" s="194">
        <f t="shared" si="6"/>
        <v>0</v>
      </c>
      <c r="AG239" s="53">
        <f t="shared" si="7"/>
        <v>0</v>
      </c>
    </row>
    <row r="240" spans="1:33" ht="16">
      <c r="A240" s="192">
        <v>31880720</v>
      </c>
      <c r="B240" s="192" t="str">
        <f>VLOOKUP(A240,orig_GT_results_full_summary!$A$3:$B$25,2, FALSE)</f>
        <v>D1</v>
      </c>
      <c r="C240" s="192">
        <v>131</v>
      </c>
      <c r="D240" s="186" t="s">
        <v>365</v>
      </c>
      <c r="E240" s="195">
        <v>2</v>
      </c>
      <c r="F240" s="186" t="s">
        <v>25</v>
      </c>
      <c r="G240" s="186" t="s">
        <v>290</v>
      </c>
      <c r="H240" s="186">
        <f>VLOOKUP(A240,orig_GT_results_full_summary!$A$3:$AK$25,8, FALSE)</f>
        <v>1</v>
      </c>
      <c r="I240" s="196">
        <v>1</v>
      </c>
      <c r="J240" s="197">
        <v>0.5</v>
      </c>
      <c r="K240" s="192">
        <f t="shared" si="0"/>
        <v>1</v>
      </c>
      <c r="L240" s="193">
        <f t="shared" si="1"/>
        <v>0.52631578947368418</v>
      </c>
      <c r="M240" s="186" t="s">
        <v>50</v>
      </c>
      <c r="N240" s="186" t="s">
        <v>288</v>
      </c>
      <c r="O240" s="192">
        <f>VLOOKUP(A240,orig_GT_results_full_summary!$A$3:$AK$25,16, FALSE)</f>
        <v>1</v>
      </c>
      <c r="P240" s="192">
        <v>0</v>
      </c>
      <c r="Q240" s="192">
        <v>0</v>
      </c>
      <c r="R240" s="192">
        <f t="shared" si="2"/>
        <v>0</v>
      </c>
      <c r="S240" s="193">
        <f t="shared" si="3"/>
        <v>0</v>
      </c>
      <c r="T240" s="186" t="s">
        <v>15</v>
      </c>
      <c r="U240" s="186" t="s">
        <v>287</v>
      </c>
      <c r="V240" s="192">
        <f>VLOOKUP(A240,orig_GT_results_full_summary!$A$3:$AK$25,25, FALSE)</f>
        <v>1</v>
      </c>
      <c r="W240" s="192">
        <v>1</v>
      </c>
      <c r="X240" s="192">
        <v>0.5</v>
      </c>
      <c r="Y240" s="192">
        <f t="shared" si="4"/>
        <v>1</v>
      </c>
      <c r="Z240" s="193">
        <f t="shared" si="5"/>
        <v>0.52631578947368418</v>
      </c>
      <c r="AA240" s="186" t="s">
        <v>282</v>
      </c>
      <c r="AB240" s="186" t="s">
        <v>288</v>
      </c>
      <c r="AC240" s="192">
        <f>VLOOKUP(A240,orig_GT_results_full_summary!$A$3:$AK$25,34, FALSE)</f>
        <v>0</v>
      </c>
      <c r="AD240" s="192">
        <v>0</v>
      </c>
      <c r="AE240" s="192">
        <v>0</v>
      </c>
      <c r="AF240" s="194">
        <f t="shared" si="6"/>
        <v>0</v>
      </c>
      <c r="AG240" s="53">
        <f t="shared" si="7"/>
        <v>0</v>
      </c>
    </row>
    <row r="241" spans="1:33" ht="16">
      <c r="A241" s="192">
        <v>31880720</v>
      </c>
      <c r="B241" s="192" t="str">
        <f>VLOOKUP(A241,orig_GT_results_full_summary!$A$3:$B$25,2, FALSE)</f>
        <v>D1</v>
      </c>
      <c r="C241" s="192">
        <v>132</v>
      </c>
      <c r="D241" s="186" t="s">
        <v>365</v>
      </c>
      <c r="E241" s="195">
        <v>2</v>
      </c>
      <c r="F241" s="186" t="s">
        <v>25</v>
      </c>
      <c r="G241" s="186" t="s">
        <v>290</v>
      </c>
      <c r="H241" s="186">
        <f>VLOOKUP(A241,orig_GT_results_full_summary!$A$3:$AK$25,8, FALSE)</f>
        <v>1</v>
      </c>
      <c r="I241" s="196">
        <v>1</v>
      </c>
      <c r="J241" s="197">
        <v>0.5</v>
      </c>
      <c r="K241" s="192">
        <f t="shared" si="0"/>
        <v>1</v>
      </c>
      <c r="L241" s="193">
        <f t="shared" si="1"/>
        <v>0.52631578947368418</v>
      </c>
      <c r="M241" s="186" t="s">
        <v>50</v>
      </c>
      <c r="N241" s="186" t="s">
        <v>288</v>
      </c>
      <c r="O241" s="192">
        <f>VLOOKUP(A241,orig_GT_results_full_summary!$A$3:$AK$25,16, FALSE)</f>
        <v>1</v>
      </c>
      <c r="P241" s="192">
        <v>0</v>
      </c>
      <c r="Q241" s="192">
        <v>0</v>
      </c>
      <c r="R241" s="192">
        <f t="shared" si="2"/>
        <v>0</v>
      </c>
      <c r="S241" s="193">
        <f t="shared" si="3"/>
        <v>0</v>
      </c>
      <c r="T241" s="186" t="s">
        <v>15</v>
      </c>
      <c r="U241" s="186" t="s">
        <v>287</v>
      </c>
      <c r="V241" s="192">
        <f>VLOOKUP(A241,orig_GT_results_full_summary!$A$3:$AK$25,25, FALSE)</f>
        <v>1</v>
      </c>
      <c r="W241" s="192">
        <v>1</v>
      </c>
      <c r="X241" s="192">
        <v>0.5</v>
      </c>
      <c r="Y241" s="192">
        <f t="shared" si="4"/>
        <v>1</v>
      </c>
      <c r="Z241" s="193">
        <f t="shared" si="5"/>
        <v>0.52631578947368418</v>
      </c>
      <c r="AA241" s="186" t="s">
        <v>282</v>
      </c>
      <c r="AB241" s="186" t="s">
        <v>288</v>
      </c>
      <c r="AC241" s="192">
        <f>VLOOKUP(A241,orig_GT_results_full_summary!$A$3:$AK$25,34, FALSE)</f>
        <v>0</v>
      </c>
      <c r="AD241" s="192">
        <v>0</v>
      </c>
      <c r="AE241" s="192">
        <v>0</v>
      </c>
      <c r="AF241" s="194">
        <f t="shared" si="6"/>
        <v>0</v>
      </c>
      <c r="AG241" s="53">
        <f t="shared" si="7"/>
        <v>0</v>
      </c>
    </row>
    <row r="242" spans="1:33" ht="16">
      <c r="A242" s="192">
        <v>31880720</v>
      </c>
      <c r="B242" s="192" t="str">
        <f>VLOOKUP(A242,orig_GT_results_full_summary!$A$3:$B$25,2, FALSE)</f>
        <v>D1</v>
      </c>
      <c r="C242" s="192">
        <v>133</v>
      </c>
      <c r="D242" s="186" t="s">
        <v>365</v>
      </c>
      <c r="E242" s="195">
        <v>2</v>
      </c>
      <c r="F242" s="186" t="s">
        <v>25</v>
      </c>
      <c r="G242" s="186" t="s">
        <v>290</v>
      </c>
      <c r="H242" s="186">
        <f>VLOOKUP(A242,orig_GT_results_full_summary!$A$3:$AK$25,8, FALSE)</f>
        <v>1</v>
      </c>
      <c r="I242" s="196">
        <v>1</v>
      </c>
      <c r="J242" s="197">
        <v>0.5</v>
      </c>
      <c r="K242" s="192">
        <f t="shared" si="0"/>
        <v>1</v>
      </c>
      <c r="L242" s="193">
        <f t="shared" si="1"/>
        <v>0.52631578947368418</v>
      </c>
      <c r="M242" s="186" t="s">
        <v>50</v>
      </c>
      <c r="N242" s="186" t="s">
        <v>288</v>
      </c>
      <c r="O242" s="192">
        <f>VLOOKUP(A242,orig_GT_results_full_summary!$A$3:$AK$25,16, FALSE)</f>
        <v>1</v>
      </c>
      <c r="P242" s="192">
        <v>0</v>
      </c>
      <c r="Q242" s="192">
        <v>0</v>
      </c>
      <c r="R242" s="192">
        <f t="shared" si="2"/>
        <v>0</v>
      </c>
      <c r="S242" s="193">
        <f t="shared" si="3"/>
        <v>0</v>
      </c>
      <c r="T242" s="186" t="s">
        <v>15</v>
      </c>
      <c r="U242" s="186" t="s">
        <v>287</v>
      </c>
      <c r="V242" s="192">
        <f>VLOOKUP(A242,orig_GT_results_full_summary!$A$3:$AK$25,25, FALSE)</f>
        <v>1</v>
      </c>
      <c r="W242" s="192">
        <v>1</v>
      </c>
      <c r="X242" s="192">
        <v>0.5</v>
      </c>
      <c r="Y242" s="192">
        <f t="shared" si="4"/>
        <v>1</v>
      </c>
      <c r="Z242" s="193">
        <f t="shared" si="5"/>
        <v>0.52631578947368418</v>
      </c>
      <c r="AA242" s="186" t="s">
        <v>282</v>
      </c>
      <c r="AB242" s="186" t="s">
        <v>288</v>
      </c>
      <c r="AC242" s="192">
        <f>VLOOKUP(A242,orig_GT_results_full_summary!$A$3:$AK$25,34, FALSE)</f>
        <v>0</v>
      </c>
      <c r="AD242" s="192">
        <v>0</v>
      </c>
      <c r="AE242" s="192">
        <v>0</v>
      </c>
      <c r="AF242" s="194">
        <f t="shared" si="6"/>
        <v>0</v>
      </c>
      <c r="AG242" s="53">
        <f t="shared" si="7"/>
        <v>0</v>
      </c>
    </row>
    <row r="243" spans="1:33" ht="16">
      <c r="A243" s="192">
        <v>31880720</v>
      </c>
      <c r="B243" s="192" t="str">
        <f>VLOOKUP(A243,orig_GT_results_full_summary!$A$3:$B$25,2, FALSE)</f>
        <v>D1</v>
      </c>
      <c r="C243" s="192">
        <v>134</v>
      </c>
      <c r="D243" s="186" t="s">
        <v>365</v>
      </c>
      <c r="E243" s="195">
        <v>2</v>
      </c>
      <c r="F243" s="186" t="s">
        <v>25</v>
      </c>
      <c r="G243" s="186" t="s">
        <v>290</v>
      </c>
      <c r="H243" s="186">
        <f>VLOOKUP(A243,orig_GT_results_full_summary!$A$3:$AK$25,8, FALSE)</f>
        <v>1</v>
      </c>
      <c r="I243" s="196">
        <v>1</v>
      </c>
      <c r="J243" s="197">
        <v>0.5</v>
      </c>
      <c r="K243" s="192">
        <f t="shared" si="0"/>
        <v>1</v>
      </c>
      <c r="L243" s="193">
        <f t="shared" si="1"/>
        <v>0.52631578947368418</v>
      </c>
      <c r="M243" s="186" t="s">
        <v>50</v>
      </c>
      <c r="N243" s="186" t="s">
        <v>288</v>
      </c>
      <c r="O243" s="192">
        <f>VLOOKUP(A243,orig_GT_results_full_summary!$A$3:$AK$25,16, FALSE)</f>
        <v>1</v>
      </c>
      <c r="P243" s="192">
        <v>0</v>
      </c>
      <c r="Q243" s="192">
        <v>0</v>
      </c>
      <c r="R243" s="192">
        <f t="shared" si="2"/>
        <v>0</v>
      </c>
      <c r="S243" s="193">
        <f t="shared" si="3"/>
        <v>0</v>
      </c>
      <c r="T243" s="186" t="s">
        <v>15</v>
      </c>
      <c r="U243" s="186" t="s">
        <v>287</v>
      </c>
      <c r="V243" s="192">
        <f>VLOOKUP(A243,orig_GT_results_full_summary!$A$3:$AK$25,25, FALSE)</f>
        <v>1</v>
      </c>
      <c r="W243" s="192">
        <v>1</v>
      </c>
      <c r="X243" s="192">
        <v>0.5</v>
      </c>
      <c r="Y243" s="192">
        <f t="shared" si="4"/>
        <v>1</v>
      </c>
      <c r="Z243" s="193">
        <f t="shared" si="5"/>
        <v>0.52631578947368418</v>
      </c>
      <c r="AA243" s="186" t="s">
        <v>282</v>
      </c>
      <c r="AB243" s="186" t="s">
        <v>288</v>
      </c>
      <c r="AC243" s="192">
        <f>VLOOKUP(A243,orig_GT_results_full_summary!$A$3:$AK$25,34, FALSE)</f>
        <v>0</v>
      </c>
      <c r="AD243" s="192">
        <v>0</v>
      </c>
      <c r="AE243" s="192">
        <v>0</v>
      </c>
      <c r="AF243" s="194">
        <f t="shared" si="6"/>
        <v>0</v>
      </c>
      <c r="AG243" s="53">
        <f t="shared" si="7"/>
        <v>0</v>
      </c>
    </row>
    <row r="244" spans="1:33" ht="16">
      <c r="A244" s="192">
        <v>31880720</v>
      </c>
      <c r="B244" s="192" t="str">
        <f>VLOOKUP(A244,orig_GT_results_full_summary!$A$3:$B$25,2, FALSE)</f>
        <v>D1</v>
      </c>
      <c r="C244" s="192">
        <v>135</v>
      </c>
      <c r="D244" s="186" t="s">
        <v>365</v>
      </c>
      <c r="E244" s="195">
        <v>2</v>
      </c>
      <c r="F244" s="186" t="s">
        <v>25</v>
      </c>
      <c r="G244" s="186" t="s">
        <v>290</v>
      </c>
      <c r="H244" s="186">
        <f>VLOOKUP(A244,orig_GT_results_full_summary!$A$3:$AK$25,8, FALSE)</f>
        <v>1</v>
      </c>
      <c r="I244" s="196">
        <v>1</v>
      </c>
      <c r="J244" s="197">
        <v>0.5</v>
      </c>
      <c r="K244" s="192">
        <f t="shared" si="0"/>
        <v>1</v>
      </c>
      <c r="L244" s="193">
        <f t="shared" si="1"/>
        <v>0.52631578947368418</v>
      </c>
      <c r="M244" s="186" t="s">
        <v>50</v>
      </c>
      <c r="N244" s="186" t="s">
        <v>288</v>
      </c>
      <c r="O244" s="192">
        <f>VLOOKUP(A244,orig_GT_results_full_summary!$A$3:$AK$25,16, FALSE)</f>
        <v>1</v>
      </c>
      <c r="P244" s="192">
        <v>0</v>
      </c>
      <c r="Q244" s="192">
        <v>0</v>
      </c>
      <c r="R244" s="192">
        <f t="shared" si="2"/>
        <v>0</v>
      </c>
      <c r="S244" s="193">
        <f t="shared" si="3"/>
        <v>0</v>
      </c>
      <c r="T244" s="186" t="s">
        <v>15</v>
      </c>
      <c r="U244" s="186" t="s">
        <v>287</v>
      </c>
      <c r="V244" s="192">
        <f>VLOOKUP(A244,orig_GT_results_full_summary!$A$3:$AK$25,25, FALSE)</f>
        <v>1</v>
      </c>
      <c r="W244" s="192">
        <v>1</v>
      </c>
      <c r="X244" s="192">
        <v>0.5</v>
      </c>
      <c r="Y244" s="192">
        <f t="shared" si="4"/>
        <v>1</v>
      </c>
      <c r="Z244" s="193">
        <f t="shared" si="5"/>
        <v>0.52631578947368418</v>
      </c>
      <c r="AA244" s="186" t="s">
        <v>282</v>
      </c>
      <c r="AB244" s="186" t="s">
        <v>288</v>
      </c>
      <c r="AC244" s="192">
        <f>VLOOKUP(A244,orig_GT_results_full_summary!$A$3:$AK$25,34, FALSE)</f>
        <v>0</v>
      </c>
      <c r="AD244" s="192">
        <v>0</v>
      </c>
      <c r="AE244" s="192">
        <v>0</v>
      </c>
      <c r="AF244" s="194">
        <f t="shared" si="6"/>
        <v>0</v>
      </c>
      <c r="AG244" s="53">
        <f t="shared" si="7"/>
        <v>0</v>
      </c>
    </row>
    <row r="245" spans="1:33" ht="16">
      <c r="A245" s="192">
        <v>31880720</v>
      </c>
      <c r="B245" s="192" t="str">
        <f>VLOOKUP(A245,orig_GT_results_full_summary!$A$3:$B$25,2, FALSE)</f>
        <v>D1</v>
      </c>
      <c r="C245" s="192">
        <v>139</v>
      </c>
      <c r="D245" s="186" t="s">
        <v>365</v>
      </c>
      <c r="E245" s="195">
        <v>2</v>
      </c>
      <c r="F245" s="186" t="s">
        <v>25</v>
      </c>
      <c r="G245" s="186" t="s">
        <v>290</v>
      </c>
      <c r="H245" s="186">
        <f>VLOOKUP(A245,orig_GT_results_full_summary!$A$3:$AK$25,8, FALSE)</f>
        <v>1</v>
      </c>
      <c r="I245" s="196">
        <v>1</v>
      </c>
      <c r="J245" s="197">
        <v>0.5</v>
      </c>
      <c r="K245" s="192">
        <f t="shared" si="0"/>
        <v>1</v>
      </c>
      <c r="L245" s="193">
        <f t="shared" si="1"/>
        <v>0.52631578947368418</v>
      </c>
      <c r="M245" s="186" t="s">
        <v>50</v>
      </c>
      <c r="N245" s="186" t="s">
        <v>288</v>
      </c>
      <c r="O245" s="192">
        <f>VLOOKUP(A245,orig_GT_results_full_summary!$A$3:$AK$25,16, FALSE)</f>
        <v>1</v>
      </c>
      <c r="P245" s="192">
        <v>0</v>
      </c>
      <c r="Q245" s="192">
        <v>0</v>
      </c>
      <c r="R245" s="192">
        <f t="shared" si="2"/>
        <v>0</v>
      </c>
      <c r="S245" s="193">
        <f t="shared" si="3"/>
        <v>0</v>
      </c>
      <c r="T245" s="186" t="s">
        <v>15</v>
      </c>
      <c r="U245" s="186" t="s">
        <v>287</v>
      </c>
      <c r="V245" s="192">
        <f>VLOOKUP(A245,orig_GT_results_full_summary!$A$3:$AK$25,25, FALSE)</f>
        <v>1</v>
      </c>
      <c r="W245" s="192">
        <v>1</v>
      </c>
      <c r="X245" s="192">
        <v>0.5</v>
      </c>
      <c r="Y245" s="192">
        <f t="shared" si="4"/>
        <v>1</v>
      </c>
      <c r="Z245" s="193">
        <f t="shared" si="5"/>
        <v>0.52631578947368418</v>
      </c>
      <c r="AA245" s="186" t="s">
        <v>282</v>
      </c>
      <c r="AB245" s="186" t="s">
        <v>288</v>
      </c>
      <c r="AC245" s="192">
        <f>VLOOKUP(A245,orig_GT_results_full_summary!$A$3:$AK$25,34, FALSE)</f>
        <v>0</v>
      </c>
      <c r="AD245" s="192">
        <v>0</v>
      </c>
      <c r="AE245" s="192">
        <v>0</v>
      </c>
      <c r="AF245" s="194">
        <f t="shared" si="6"/>
        <v>0</v>
      </c>
      <c r="AG245" s="53">
        <f t="shared" si="7"/>
        <v>0</v>
      </c>
    </row>
    <row r="246" spans="1:33" ht="16">
      <c r="A246" s="192">
        <v>31880720</v>
      </c>
      <c r="B246" s="192" t="str">
        <f>VLOOKUP(A246,orig_GT_results_full_summary!$A$3:$B$25,2, FALSE)</f>
        <v>D1</v>
      </c>
      <c r="C246" s="192">
        <v>140</v>
      </c>
      <c r="D246" s="186" t="s">
        <v>366</v>
      </c>
      <c r="E246" s="195">
        <v>2</v>
      </c>
      <c r="F246" s="186" t="s">
        <v>25</v>
      </c>
      <c r="G246" s="186" t="s">
        <v>290</v>
      </c>
      <c r="H246" s="186">
        <f>VLOOKUP(A246,orig_GT_results_full_summary!$A$3:$AK$25,8, FALSE)</f>
        <v>1</v>
      </c>
      <c r="I246" s="196">
        <v>1</v>
      </c>
      <c r="J246" s="197">
        <v>0.5</v>
      </c>
      <c r="K246" s="192">
        <f t="shared" si="0"/>
        <v>1</v>
      </c>
      <c r="L246" s="193">
        <f t="shared" si="1"/>
        <v>0.52631578947368418</v>
      </c>
      <c r="M246" s="186" t="s">
        <v>50</v>
      </c>
      <c r="N246" s="186" t="s">
        <v>288</v>
      </c>
      <c r="O246" s="192">
        <f>VLOOKUP(A246,orig_GT_results_full_summary!$A$3:$AK$25,16, FALSE)</f>
        <v>1</v>
      </c>
      <c r="P246" s="192">
        <v>0</v>
      </c>
      <c r="Q246" s="192">
        <v>0</v>
      </c>
      <c r="R246" s="192">
        <f t="shared" si="2"/>
        <v>0</v>
      </c>
      <c r="S246" s="193">
        <f t="shared" si="3"/>
        <v>0</v>
      </c>
      <c r="T246" s="186" t="s">
        <v>15</v>
      </c>
      <c r="U246" s="186" t="s">
        <v>288</v>
      </c>
      <c r="V246" s="192">
        <f>VLOOKUP(A246,orig_GT_results_full_summary!$A$3:$AK$25,25, FALSE)</f>
        <v>1</v>
      </c>
      <c r="W246" s="192">
        <v>0</v>
      </c>
      <c r="X246" s="192">
        <v>0</v>
      </c>
      <c r="Y246" s="192">
        <f t="shared" si="4"/>
        <v>0</v>
      </c>
      <c r="Z246" s="193">
        <f t="shared" si="5"/>
        <v>0</v>
      </c>
      <c r="AA246" s="186" t="s">
        <v>282</v>
      </c>
      <c r="AB246" s="186" t="s">
        <v>288</v>
      </c>
      <c r="AC246" s="192">
        <f>VLOOKUP(A246,orig_GT_results_full_summary!$A$3:$AK$25,34, FALSE)</f>
        <v>0</v>
      </c>
      <c r="AD246" s="192">
        <v>0</v>
      </c>
      <c r="AE246" s="192">
        <v>0</v>
      </c>
      <c r="AF246" s="194">
        <f t="shared" si="6"/>
        <v>0</v>
      </c>
      <c r="AG246" s="53">
        <f t="shared" si="7"/>
        <v>0</v>
      </c>
    </row>
    <row r="247" spans="1:33" ht="16">
      <c r="A247" s="192">
        <v>31880720</v>
      </c>
      <c r="B247" s="192" t="str">
        <f>VLOOKUP(A247,orig_GT_results_full_summary!$A$3:$B$25,2, FALSE)</f>
        <v>D1</v>
      </c>
      <c r="C247" s="192">
        <v>141</v>
      </c>
      <c r="D247" s="186" t="s">
        <v>366</v>
      </c>
      <c r="E247" s="195">
        <v>2</v>
      </c>
      <c r="F247" s="186" t="s">
        <v>25</v>
      </c>
      <c r="G247" s="186" t="s">
        <v>290</v>
      </c>
      <c r="H247" s="186">
        <f>VLOOKUP(A247,orig_GT_results_full_summary!$A$3:$AK$25,8, FALSE)</f>
        <v>1</v>
      </c>
      <c r="I247" s="196">
        <v>1</v>
      </c>
      <c r="J247" s="197">
        <v>0.5</v>
      </c>
      <c r="K247" s="192">
        <f t="shared" si="0"/>
        <v>1</v>
      </c>
      <c r="L247" s="193">
        <f t="shared" si="1"/>
        <v>0.52631578947368418</v>
      </c>
      <c r="M247" s="186" t="s">
        <v>50</v>
      </c>
      <c r="N247" s="186" t="s">
        <v>288</v>
      </c>
      <c r="O247" s="192">
        <f>VLOOKUP(A247,orig_GT_results_full_summary!$A$3:$AK$25,16, FALSE)</f>
        <v>1</v>
      </c>
      <c r="P247" s="192">
        <v>0</v>
      </c>
      <c r="Q247" s="192">
        <v>0</v>
      </c>
      <c r="R247" s="192">
        <f t="shared" si="2"/>
        <v>0</v>
      </c>
      <c r="S247" s="193">
        <f t="shared" si="3"/>
        <v>0</v>
      </c>
      <c r="T247" s="186" t="s">
        <v>15</v>
      </c>
      <c r="U247" s="186" t="s">
        <v>288</v>
      </c>
      <c r="V247" s="192">
        <f>VLOOKUP(A247,orig_GT_results_full_summary!$A$3:$AK$25,25, FALSE)</f>
        <v>1</v>
      </c>
      <c r="W247" s="192">
        <v>0</v>
      </c>
      <c r="X247" s="192">
        <v>0</v>
      </c>
      <c r="Y247" s="192">
        <f t="shared" si="4"/>
        <v>0</v>
      </c>
      <c r="Z247" s="193">
        <f t="shared" si="5"/>
        <v>0</v>
      </c>
      <c r="AA247" s="186" t="s">
        <v>282</v>
      </c>
      <c r="AB247" s="186" t="s">
        <v>288</v>
      </c>
      <c r="AC247" s="192">
        <f>VLOOKUP(A247,orig_GT_results_full_summary!$A$3:$AK$25,34, FALSE)</f>
        <v>0</v>
      </c>
      <c r="AD247" s="192">
        <v>0</v>
      </c>
      <c r="AE247" s="192">
        <v>0</v>
      </c>
      <c r="AF247" s="194">
        <f t="shared" si="6"/>
        <v>0</v>
      </c>
      <c r="AG247" s="53">
        <f t="shared" si="7"/>
        <v>0</v>
      </c>
    </row>
    <row r="248" spans="1:33" ht="16">
      <c r="A248" s="192">
        <v>31880720</v>
      </c>
      <c r="B248" s="192" t="str">
        <f>VLOOKUP(A248,orig_GT_results_full_summary!$A$3:$B$25,2, FALSE)</f>
        <v>D1</v>
      </c>
      <c r="C248" s="192">
        <v>142</v>
      </c>
      <c r="D248" s="186" t="s">
        <v>366</v>
      </c>
      <c r="E248" s="195">
        <v>2</v>
      </c>
      <c r="F248" s="186" t="s">
        <v>25</v>
      </c>
      <c r="G248" s="186" t="s">
        <v>290</v>
      </c>
      <c r="H248" s="186">
        <f>VLOOKUP(A248,orig_GT_results_full_summary!$A$3:$AK$25,8, FALSE)</f>
        <v>1</v>
      </c>
      <c r="I248" s="196">
        <v>1</v>
      </c>
      <c r="J248" s="197">
        <v>0.5</v>
      </c>
      <c r="K248" s="192">
        <f t="shared" si="0"/>
        <v>1</v>
      </c>
      <c r="L248" s="193">
        <f t="shared" si="1"/>
        <v>0.52631578947368418</v>
      </c>
      <c r="M248" s="186" t="s">
        <v>50</v>
      </c>
      <c r="N248" s="186" t="s">
        <v>288</v>
      </c>
      <c r="O248" s="192">
        <f>VLOOKUP(A248,orig_GT_results_full_summary!$A$3:$AK$25,16, FALSE)</f>
        <v>1</v>
      </c>
      <c r="P248" s="192">
        <v>0</v>
      </c>
      <c r="Q248" s="192">
        <v>0</v>
      </c>
      <c r="R248" s="192">
        <f t="shared" si="2"/>
        <v>0</v>
      </c>
      <c r="S248" s="193">
        <f t="shared" si="3"/>
        <v>0</v>
      </c>
      <c r="T248" s="186" t="s">
        <v>15</v>
      </c>
      <c r="U248" s="186" t="s">
        <v>288</v>
      </c>
      <c r="V248" s="192">
        <f>VLOOKUP(A248,orig_GT_results_full_summary!$A$3:$AK$25,25, FALSE)</f>
        <v>1</v>
      </c>
      <c r="W248" s="192">
        <v>0</v>
      </c>
      <c r="X248" s="192">
        <v>0</v>
      </c>
      <c r="Y248" s="192">
        <f t="shared" si="4"/>
        <v>0</v>
      </c>
      <c r="Z248" s="193">
        <f t="shared" si="5"/>
        <v>0</v>
      </c>
      <c r="AA248" s="186" t="s">
        <v>282</v>
      </c>
      <c r="AB248" s="186" t="s">
        <v>288</v>
      </c>
      <c r="AC248" s="192">
        <f>VLOOKUP(A248,orig_GT_results_full_summary!$A$3:$AK$25,34, FALSE)</f>
        <v>0</v>
      </c>
      <c r="AD248" s="192">
        <v>0</v>
      </c>
      <c r="AE248" s="192">
        <v>0</v>
      </c>
      <c r="AF248" s="194">
        <f t="shared" si="6"/>
        <v>0</v>
      </c>
      <c r="AG248" s="53">
        <f t="shared" si="7"/>
        <v>0</v>
      </c>
    </row>
    <row r="249" spans="1:33" ht="16">
      <c r="A249" s="192">
        <v>31880720</v>
      </c>
      <c r="B249" s="192" t="str">
        <f>VLOOKUP(A249,orig_GT_results_full_summary!$A$3:$B$25,2, FALSE)</f>
        <v>D1</v>
      </c>
      <c r="C249" s="192">
        <v>143</v>
      </c>
      <c r="D249" s="186" t="s">
        <v>366</v>
      </c>
      <c r="E249" s="195">
        <v>2</v>
      </c>
      <c r="F249" s="186" t="s">
        <v>25</v>
      </c>
      <c r="G249" s="186" t="s">
        <v>290</v>
      </c>
      <c r="H249" s="186">
        <f>VLOOKUP(A249,orig_GT_results_full_summary!$A$3:$AK$25,8, FALSE)</f>
        <v>1</v>
      </c>
      <c r="I249" s="196">
        <v>1</v>
      </c>
      <c r="J249" s="197">
        <v>0.5</v>
      </c>
      <c r="K249" s="192">
        <f t="shared" si="0"/>
        <v>1</v>
      </c>
      <c r="L249" s="193">
        <f t="shared" si="1"/>
        <v>0.52631578947368418</v>
      </c>
      <c r="M249" s="186" t="s">
        <v>50</v>
      </c>
      <c r="N249" s="186" t="s">
        <v>288</v>
      </c>
      <c r="O249" s="192">
        <f>VLOOKUP(A249,orig_GT_results_full_summary!$A$3:$AK$25,16, FALSE)</f>
        <v>1</v>
      </c>
      <c r="P249" s="192">
        <v>0</v>
      </c>
      <c r="Q249" s="192">
        <v>0</v>
      </c>
      <c r="R249" s="192">
        <f t="shared" si="2"/>
        <v>0</v>
      </c>
      <c r="S249" s="193">
        <f t="shared" si="3"/>
        <v>0</v>
      </c>
      <c r="T249" s="186" t="s">
        <v>15</v>
      </c>
      <c r="U249" s="186" t="s">
        <v>288</v>
      </c>
      <c r="V249" s="192">
        <f>VLOOKUP(A249,orig_GT_results_full_summary!$A$3:$AK$25,25, FALSE)</f>
        <v>1</v>
      </c>
      <c r="W249" s="192">
        <v>0</v>
      </c>
      <c r="X249" s="192">
        <v>0</v>
      </c>
      <c r="Y249" s="192">
        <f t="shared" si="4"/>
        <v>0</v>
      </c>
      <c r="Z249" s="193">
        <f t="shared" si="5"/>
        <v>0</v>
      </c>
      <c r="AA249" s="186" t="s">
        <v>282</v>
      </c>
      <c r="AB249" s="186" t="s">
        <v>288</v>
      </c>
      <c r="AC249" s="192">
        <f>VLOOKUP(A249,orig_GT_results_full_summary!$A$3:$AK$25,34, FALSE)</f>
        <v>0</v>
      </c>
      <c r="AD249" s="192">
        <v>0</v>
      </c>
      <c r="AE249" s="192">
        <v>0</v>
      </c>
      <c r="AF249" s="194">
        <f t="shared" si="6"/>
        <v>0</v>
      </c>
      <c r="AG249" s="53">
        <f t="shared" si="7"/>
        <v>0</v>
      </c>
    </row>
    <row r="250" spans="1:33" ht="16">
      <c r="A250" s="192">
        <v>31880720</v>
      </c>
      <c r="B250" s="192" t="str">
        <f>VLOOKUP(A250,orig_GT_results_full_summary!$A$3:$B$25,2, FALSE)</f>
        <v>D1</v>
      </c>
      <c r="C250" s="192">
        <v>144</v>
      </c>
      <c r="D250" s="186" t="s">
        <v>366</v>
      </c>
      <c r="E250" s="195">
        <v>2</v>
      </c>
      <c r="F250" s="186" t="s">
        <v>25</v>
      </c>
      <c r="G250" s="186" t="s">
        <v>290</v>
      </c>
      <c r="H250" s="186">
        <f>VLOOKUP(A250,orig_GT_results_full_summary!$A$3:$AK$25,8, FALSE)</f>
        <v>1</v>
      </c>
      <c r="I250" s="196">
        <v>1</v>
      </c>
      <c r="J250" s="197">
        <v>0.5</v>
      </c>
      <c r="K250" s="192">
        <f t="shared" si="0"/>
        <v>1</v>
      </c>
      <c r="L250" s="193">
        <f t="shared" si="1"/>
        <v>0.52631578947368418</v>
      </c>
      <c r="M250" s="186" t="s">
        <v>50</v>
      </c>
      <c r="N250" s="186" t="s">
        <v>288</v>
      </c>
      <c r="O250" s="192">
        <f>VLOOKUP(A250,orig_GT_results_full_summary!$A$3:$AK$25,16, FALSE)</f>
        <v>1</v>
      </c>
      <c r="P250" s="192">
        <v>0</v>
      </c>
      <c r="Q250" s="192">
        <v>0</v>
      </c>
      <c r="R250" s="192">
        <f t="shared" si="2"/>
        <v>0</v>
      </c>
      <c r="S250" s="193">
        <f t="shared" si="3"/>
        <v>0</v>
      </c>
      <c r="T250" s="186" t="s">
        <v>15</v>
      </c>
      <c r="U250" s="186" t="s">
        <v>288</v>
      </c>
      <c r="V250" s="192">
        <f>VLOOKUP(A250,orig_GT_results_full_summary!$A$3:$AK$25,25, FALSE)</f>
        <v>1</v>
      </c>
      <c r="W250" s="192">
        <v>0</v>
      </c>
      <c r="X250" s="192">
        <v>0</v>
      </c>
      <c r="Y250" s="192">
        <f t="shared" si="4"/>
        <v>0</v>
      </c>
      <c r="Z250" s="193">
        <f t="shared" si="5"/>
        <v>0</v>
      </c>
      <c r="AA250" s="186" t="s">
        <v>282</v>
      </c>
      <c r="AB250" s="186" t="s">
        <v>288</v>
      </c>
      <c r="AC250" s="192">
        <f>VLOOKUP(A250,orig_GT_results_full_summary!$A$3:$AK$25,34, FALSE)</f>
        <v>0</v>
      </c>
      <c r="AD250" s="192">
        <v>0</v>
      </c>
      <c r="AE250" s="192">
        <v>0</v>
      </c>
      <c r="AF250" s="194">
        <f t="shared" si="6"/>
        <v>0</v>
      </c>
      <c r="AG250" s="53">
        <f t="shared" si="7"/>
        <v>0</v>
      </c>
    </row>
    <row r="251" spans="1:33" ht="16">
      <c r="A251" s="192">
        <v>31880720</v>
      </c>
      <c r="B251" s="192" t="str">
        <f>VLOOKUP(A251,orig_GT_results_full_summary!$A$3:$B$25,2, FALSE)</f>
        <v>D1</v>
      </c>
      <c r="C251" s="192">
        <v>145</v>
      </c>
      <c r="D251" s="186" t="s">
        <v>367</v>
      </c>
      <c r="E251" s="195">
        <v>2</v>
      </c>
      <c r="F251" s="186" t="s">
        <v>25</v>
      </c>
      <c r="G251" s="186" t="s">
        <v>290</v>
      </c>
      <c r="H251" s="186">
        <f>VLOOKUP(A251,orig_GT_results_full_summary!$A$3:$AK$25,8, FALSE)</f>
        <v>1</v>
      </c>
      <c r="I251" s="196">
        <v>1</v>
      </c>
      <c r="J251" s="197">
        <v>0.5</v>
      </c>
      <c r="K251" s="192">
        <f t="shared" si="0"/>
        <v>1</v>
      </c>
      <c r="L251" s="193">
        <f t="shared" si="1"/>
        <v>0.52631578947368418</v>
      </c>
      <c r="M251" s="186" t="s">
        <v>50</v>
      </c>
      <c r="N251" s="186" t="s">
        <v>288</v>
      </c>
      <c r="O251" s="192">
        <f>VLOOKUP(A251,orig_GT_results_full_summary!$A$3:$AK$25,16, FALSE)</f>
        <v>1</v>
      </c>
      <c r="P251" s="192">
        <v>0</v>
      </c>
      <c r="Q251" s="192">
        <v>0</v>
      </c>
      <c r="R251" s="192">
        <f t="shared" si="2"/>
        <v>0</v>
      </c>
      <c r="S251" s="193">
        <f t="shared" si="3"/>
        <v>0</v>
      </c>
      <c r="T251" s="186" t="s">
        <v>15</v>
      </c>
      <c r="U251" s="186" t="s">
        <v>288</v>
      </c>
      <c r="V251" s="192">
        <f>VLOOKUP(A251,orig_GT_results_full_summary!$A$3:$AK$25,25, FALSE)</f>
        <v>1</v>
      </c>
      <c r="W251" s="192">
        <v>0</v>
      </c>
      <c r="X251" s="192">
        <v>0</v>
      </c>
      <c r="Y251" s="192">
        <f t="shared" si="4"/>
        <v>0</v>
      </c>
      <c r="Z251" s="193">
        <f t="shared" si="5"/>
        <v>0</v>
      </c>
      <c r="AA251" s="186" t="s">
        <v>282</v>
      </c>
      <c r="AB251" s="186" t="s">
        <v>288</v>
      </c>
      <c r="AC251" s="192">
        <f>VLOOKUP(A251,orig_GT_results_full_summary!$A$3:$AK$25,34, FALSE)</f>
        <v>0</v>
      </c>
      <c r="AD251" s="192">
        <v>0</v>
      </c>
      <c r="AE251" s="192">
        <v>0</v>
      </c>
      <c r="AF251" s="194">
        <f t="shared" si="6"/>
        <v>0</v>
      </c>
      <c r="AG251" s="53">
        <f t="shared" si="7"/>
        <v>0</v>
      </c>
    </row>
    <row r="252" spans="1:33" ht="16">
      <c r="A252" s="192">
        <v>31880720</v>
      </c>
      <c r="B252" s="192" t="str">
        <f>VLOOKUP(A252,orig_GT_results_full_summary!$A$3:$B$25,2, FALSE)</f>
        <v>D1</v>
      </c>
      <c r="C252" s="192">
        <v>146</v>
      </c>
      <c r="D252" s="186" t="s">
        <v>367</v>
      </c>
      <c r="E252" s="195">
        <v>2</v>
      </c>
      <c r="F252" s="186" t="s">
        <v>25</v>
      </c>
      <c r="G252" s="186" t="s">
        <v>290</v>
      </c>
      <c r="H252" s="186">
        <f>VLOOKUP(A252,orig_GT_results_full_summary!$A$3:$AK$25,8, FALSE)</f>
        <v>1</v>
      </c>
      <c r="I252" s="196">
        <v>1</v>
      </c>
      <c r="J252" s="197">
        <v>0.5</v>
      </c>
      <c r="K252" s="192">
        <f t="shared" si="0"/>
        <v>1</v>
      </c>
      <c r="L252" s="193">
        <f t="shared" si="1"/>
        <v>0.52631578947368418</v>
      </c>
      <c r="M252" s="186" t="s">
        <v>50</v>
      </c>
      <c r="N252" s="186" t="s">
        <v>288</v>
      </c>
      <c r="O252" s="192">
        <f>VLOOKUP(A252,orig_GT_results_full_summary!$A$3:$AK$25,16, FALSE)</f>
        <v>1</v>
      </c>
      <c r="P252" s="192">
        <v>0</v>
      </c>
      <c r="Q252" s="192">
        <v>0</v>
      </c>
      <c r="R252" s="192">
        <f t="shared" si="2"/>
        <v>0</v>
      </c>
      <c r="S252" s="193">
        <f t="shared" si="3"/>
        <v>0</v>
      </c>
      <c r="T252" s="186" t="s">
        <v>15</v>
      </c>
      <c r="U252" s="186" t="s">
        <v>288</v>
      </c>
      <c r="V252" s="192">
        <f>VLOOKUP(A252,orig_GT_results_full_summary!$A$3:$AK$25,25, FALSE)</f>
        <v>1</v>
      </c>
      <c r="W252" s="192">
        <v>0</v>
      </c>
      <c r="X252" s="192">
        <v>0</v>
      </c>
      <c r="Y252" s="192">
        <f t="shared" si="4"/>
        <v>0</v>
      </c>
      <c r="Z252" s="193">
        <f t="shared" si="5"/>
        <v>0</v>
      </c>
      <c r="AA252" s="186" t="s">
        <v>282</v>
      </c>
      <c r="AB252" s="186" t="s">
        <v>288</v>
      </c>
      <c r="AC252" s="192">
        <f>VLOOKUP(A252,orig_GT_results_full_summary!$A$3:$AK$25,34, FALSE)</f>
        <v>0</v>
      </c>
      <c r="AD252" s="192">
        <v>0</v>
      </c>
      <c r="AE252" s="192">
        <v>0</v>
      </c>
      <c r="AF252" s="194">
        <f t="shared" si="6"/>
        <v>0</v>
      </c>
      <c r="AG252" s="53">
        <f t="shared" si="7"/>
        <v>0</v>
      </c>
    </row>
    <row r="253" spans="1:33" ht="16">
      <c r="A253" s="192">
        <v>31880720</v>
      </c>
      <c r="B253" s="192" t="str">
        <f>VLOOKUP(A253,orig_GT_results_full_summary!$A$3:$B$25,2, FALSE)</f>
        <v>D1</v>
      </c>
      <c r="C253" s="192">
        <v>147</v>
      </c>
      <c r="D253" s="186" t="s">
        <v>367</v>
      </c>
      <c r="E253" s="195">
        <v>2</v>
      </c>
      <c r="F253" s="186" t="s">
        <v>25</v>
      </c>
      <c r="G253" s="186" t="s">
        <v>290</v>
      </c>
      <c r="H253" s="186">
        <f>VLOOKUP(A253,orig_GT_results_full_summary!$A$3:$AK$25,8, FALSE)</f>
        <v>1</v>
      </c>
      <c r="I253" s="196">
        <v>1</v>
      </c>
      <c r="J253" s="197">
        <v>0.5</v>
      </c>
      <c r="K253" s="192">
        <f t="shared" si="0"/>
        <v>1</v>
      </c>
      <c r="L253" s="193">
        <f t="shared" si="1"/>
        <v>0.52631578947368418</v>
      </c>
      <c r="M253" s="186" t="s">
        <v>50</v>
      </c>
      <c r="N253" s="186" t="s">
        <v>288</v>
      </c>
      <c r="O253" s="192">
        <f>VLOOKUP(A253,orig_GT_results_full_summary!$A$3:$AK$25,16, FALSE)</f>
        <v>1</v>
      </c>
      <c r="P253" s="192">
        <v>0</v>
      </c>
      <c r="Q253" s="192">
        <v>0</v>
      </c>
      <c r="R253" s="192">
        <f t="shared" si="2"/>
        <v>0</v>
      </c>
      <c r="S253" s="193">
        <f t="shared" si="3"/>
        <v>0</v>
      </c>
      <c r="T253" s="186" t="s">
        <v>15</v>
      </c>
      <c r="U253" s="186" t="s">
        <v>288</v>
      </c>
      <c r="V253" s="192">
        <f>VLOOKUP(A253,orig_GT_results_full_summary!$A$3:$AK$25,25, FALSE)</f>
        <v>1</v>
      </c>
      <c r="W253" s="192">
        <v>0</v>
      </c>
      <c r="X253" s="192">
        <v>0</v>
      </c>
      <c r="Y253" s="192">
        <f t="shared" si="4"/>
        <v>0</v>
      </c>
      <c r="Z253" s="193">
        <f t="shared" si="5"/>
        <v>0</v>
      </c>
      <c r="AA253" s="186" t="s">
        <v>282</v>
      </c>
      <c r="AB253" s="186" t="s">
        <v>288</v>
      </c>
      <c r="AC253" s="192">
        <f>VLOOKUP(A253,orig_GT_results_full_summary!$A$3:$AK$25,34, FALSE)</f>
        <v>0</v>
      </c>
      <c r="AD253" s="192">
        <v>0</v>
      </c>
      <c r="AE253" s="192">
        <v>0</v>
      </c>
      <c r="AF253" s="194">
        <f t="shared" si="6"/>
        <v>0</v>
      </c>
      <c r="AG253" s="53">
        <f t="shared" si="7"/>
        <v>0</v>
      </c>
    </row>
    <row r="254" spans="1:33" ht="16">
      <c r="A254" s="192">
        <v>31880720</v>
      </c>
      <c r="B254" s="192" t="str">
        <f>VLOOKUP(A254,orig_GT_results_full_summary!$A$3:$B$25,2, FALSE)</f>
        <v>D1</v>
      </c>
      <c r="C254" s="192">
        <v>148</v>
      </c>
      <c r="D254" s="186" t="s">
        <v>368</v>
      </c>
      <c r="E254" s="195">
        <v>2</v>
      </c>
      <c r="F254" s="186" t="s">
        <v>25</v>
      </c>
      <c r="G254" s="186" t="s">
        <v>290</v>
      </c>
      <c r="H254" s="186">
        <f>VLOOKUP(A254,orig_GT_results_full_summary!$A$3:$AK$25,8, FALSE)</f>
        <v>1</v>
      </c>
      <c r="I254" s="196">
        <v>1</v>
      </c>
      <c r="J254" s="197">
        <v>0.5</v>
      </c>
      <c r="K254" s="192">
        <f t="shared" si="0"/>
        <v>1</v>
      </c>
      <c r="L254" s="193">
        <f t="shared" si="1"/>
        <v>0.52631578947368418</v>
      </c>
      <c r="M254" s="186" t="s">
        <v>50</v>
      </c>
      <c r="N254" s="186" t="s">
        <v>287</v>
      </c>
      <c r="O254" s="192">
        <f>VLOOKUP(A254,orig_GT_results_full_summary!$A$3:$AK$25,16, FALSE)</f>
        <v>1</v>
      </c>
      <c r="P254" s="192">
        <v>1</v>
      </c>
      <c r="Q254" s="192">
        <v>0.5</v>
      </c>
      <c r="R254" s="192">
        <f t="shared" si="2"/>
        <v>1</v>
      </c>
      <c r="S254" s="193">
        <f t="shared" si="3"/>
        <v>0.52631578947368418</v>
      </c>
      <c r="T254" s="186" t="s">
        <v>15</v>
      </c>
      <c r="U254" s="186" t="s">
        <v>288</v>
      </c>
      <c r="V254" s="192">
        <f>VLOOKUP(A254,orig_GT_results_full_summary!$A$3:$AK$25,25, FALSE)</f>
        <v>1</v>
      </c>
      <c r="W254" s="192">
        <v>0</v>
      </c>
      <c r="X254" s="192">
        <v>0</v>
      </c>
      <c r="Y254" s="192">
        <f t="shared" si="4"/>
        <v>0</v>
      </c>
      <c r="Z254" s="193">
        <f t="shared" si="5"/>
        <v>0</v>
      </c>
      <c r="AA254" s="186" t="s">
        <v>282</v>
      </c>
      <c r="AB254" s="186" t="s">
        <v>288</v>
      </c>
      <c r="AC254" s="192">
        <f>VLOOKUP(A254,orig_GT_results_full_summary!$A$3:$AK$25,34, FALSE)</f>
        <v>0</v>
      </c>
      <c r="AD254" s="192">
        <v>0</v>
      </c>
      <c r="AE254" s="192">
        <v>0</v>
      </c>
      <c r="AF254" s="194">
        <f t="shared" si="6"/>
        <v>0</v>
      </c>
      <c r="AG254" s="53">
        <f t="shared" si="7"/>
        <v>0</v>
      </c>
    </row>
    <row r="255" spans="1:33" ht="16">
      <c r="A255" s="192">
        <v>31880720</v>
      </c>
      <c r="B255" s="192" t="str">
        <f>VLOOKUP(A255,orig_GT_results_full_summary!$A$3:$B$25,2, FALSE)</f>
        <v>D1</v>
      </c>
      <c r="C255" s="192">
        <v>149</v>
      </c>
      <c r="D255" s="186" t="s">
        <v>368</v>
      </c>
      <c r="E255" s="195">
        <v>2</v>
      </c>
      <c r="F255" s="186" t="s">
        <v>25</v>
      </c>
      <c r="G255" s="186" t="s">
        <v>290</v>
      </c>
      <c r="H255" s="186">
        <f>VLOOKUP(A255,orig_GT_results_full_summary!$A$3:$AK$25,8, FALSE)</f>
        <v>1</v>
      </c>
      <c r="I255" s="196">
        <v>1</v>
      </c>
      <c r="J255" s="197">
        <v>0.5</v>
      </c>
      <c r="K255" s="192">
        <f t="shared" si="0"/>
        <v>1</v>
      </c>
      <c r="L255" s="193">
        <f t="shared" si="1"/>
        <v>0.52631578947368418</v>
      </c>
      <c r="M255" s="186" t="s">
        <v>50</v>
      </c>
      <c r="N255" s="186" t="s">
        <v>287</v>
      </c>
      <c r="O255" s="192">
        <f>VLOOKUP(A255,orig_GT_results_full_summary!$A$3:$AK$25,16, FALSE)</f>
        <v>1</v>
      </c>
      <c r="P255" s="192">
        <v>1</v>
      </c>
      <c r="Q255" s="192">
        <v>0.5</v>
      </c>
      <c r="R255" s="192">
        <f t="shared" si="2"/>
        <v>1</v>
      </c>
      <c r="S255" s="193">
        <f t="shared" si="3"/>
        <v>0.52631578947368418</v>
      </c>
      <c r="T255" s="186" t="s">
        <v>15</v>
      </c>
      <c r="U255" s="186" t="s">
        <v>288</v>
      </c>
      <c r="V255" s="192">
        <f>VLOOKUP(A255,orig_GT_results_full_summary!$A$3:$AK$25,25, FALSE)</f>
        <v>1</v>
      </c>
      <c r="W255" s="192">
        <v>0</v>
      </c>
      <c r="X255" s="192">
        <v>0</v>
      </c>
      <c r="Y255" s="192">
        <f t="shared" si="4"/>
        <v>0</v>
      </c>
      <c r="Z255" s="193">
        <f t="shared" si="5"/>
        <v>0</v>
      </c>
      <c r="AA255" s="186" t="s">
        <v>282</v>
      </c>
      <c r="AB255" s="186" t="s">
        <v>288</v>
      </c>
      <c r="AC255" s="192">
        <f>VLOOKUP(A255,orig_GT_results_full_summary!$A$3:$AK$25,34, FALSE)</f>
        <v>0</v>
      </c>
      <c r="AD255" s="192">
        <v>0</v>
      </c>
      <c r="AE255" s="192">
        <v>0</v>
      </c>
      <c r="AF255" s="194">
        <f t="shared" si="6"/>
        <v>0</v>
      </c>
      <c r="AG255" s="53">
        <f t="shared" si="7"/>
        <v>0</v>
      </c>
    </row>
    <row r="256" spans="1:33" ht="16">
      <c r="A256" s="192">
        <v>31880720</v>
      </c>
      <c r="B256" s="192" t="str">
        <f>VLOOKUP(A256,orig_GT_results_full_summary!$A$3:$B$25,2, FALSE)</f>
        <v>D1</v>
      </c>
      <c r="C256" s="192">
        <v>150</v>
      </c>
      <c r="D256" s="186" t="s">
        <v>369</v>
      </c>
      <c r="E256" s="195">
        <v>2</v>
      </c>
      <c r="F256" s="186" t="s">
        <v>25</v>
      </c>
      <c r="G256" s="186" t="s">
        <v>290</v>
      </c>
      <c r="H256" s="186">
        <f>VLOOKUP(A256,orig_GT_results_full_summary!$A$3:$AK$25,8, FALSE)</f>
        <v>1</v>
      </c>
      <c r="I256" s="196">
        <v>1</v>
      </c>
      <c r="J256" s="197">
        <v>0.5</v>
      </c>
      <c r="K256" s="192">
        <f t="shared" si="0"/>
        <v>1</v>
      </c>
      <c r="L256" s="193">
        <f t="shared" si="1"/>
        <v>0.52631578947368418</v>
      </c>
      <c r="M256" s="186" t="s">
        <v>50</v>
      </c>
      <c r="N256" s="186" t="s">
        <v>288</v>
      </c>
      <c r="O256" s="192">
        <f>VLOOKUP(A256,orig_GT_results_full_summary!$A$3:$AK$25,16, FALSE)</f>
        <v>1</v>
      </c>
      <c r="P256" s="192">
        <v>0</v>
      </c>
      <c r="Q256" s="192">
        <v>0</v>
      </c>
      <c r="R256" s="192">
        <f t="shared" si="2"/>
        <v>0</v>
      </c>
      <c r="S256" s="193">
        <f t="shared" si="3"/>
        <v>0</v>
      </c>
      <c r="T256" s="186" t="s">
        <v>15</v>
      </c>
      <c r="U256" s="186" t="s">
        <v>288</v>
      </c>
      <c r="V256" s="192">
        <f>VLOOKUP(A256,orig_GT_results_full_summary!$A$3:$AK$25,25, FALSE)</f>
        <v>1</v>
      </c>
      <c r="W256" s="192">
        <v>0</v>
      </c>
      <c r="X256" s="192">
        <v>0</v>
      </c>
      <c r="Y256" s="192">
        <f t="shared" si="4"/>
        <v>0</v>
      </c>
      <c r="Z256" s="193">
        <f t="shared" si="5"/>
        <v>0</v>
      </c>
      <c r="AA256" s="186" t="s">
        <v>282</v>
      </c>
      <c r="AB256" s="186" t="s">
        <v>288</v>
      </c>
      <c r="AC256" s="192">
        <f>VLOOKUP(A256,orig_GT_results_full_summary!$A$3:$AK$25,34, FALSE)</f>
        <v>0</v>
      </c>
      <c r="AD256" s="192">
        <v>0</v>
      </c>
      <c r="AE256" s="192">
        <v>0</v>
      </c>
      <c r="AF256" s="194">
        <f t="shared" si="6"/>
        <v>0</v>
      </c>
      <c r="AG256" s="53">
        <f t="shared" si="7"/>
        <v>0</v>
      </c>
    </row>
    <row r="257" spans="2:33" ht="16">
      <c r="B257" s="186" t="s">
        <v>144</v>
      </c>
      <c r="C257" s="192">
        <v>138</v>
      </c>
      <c r="D257" s="186" t="s">
        <v>18</v>
      </c>
      <c r="E257" s="193">
        <v>1</v>
      </c>
      <c r="F257" s="186" t="s">
        <v>370</v>
      </c>
      <c r="G257" s="186" t="s">
        <v>285</v>
      </c>
      <c r="H257" s="198">
        <f>VLOOKUP(B257,orig_GT_results_full_summary!$B$3:$AK$25,7, FALSE)</f>
        <v>4</v>
      </c>
      <c r="I257" s="192">
        <v>1</v>
      </c>
      <c r="J257" s="192">
        <v>1</v>
      </c>
      <c r="K257" s="192">
        <f t="shared" si="0"/>
        <v>0.25</v>
      </c>
      <c r="L257" s="193">
        <f t="shared" si="1"/>
        <v>0.76923076923076927</v>
      </c>
      <c r="M257" s="186" t="s">
        <v>282</v>
      </c>
      <c r="N257" s="186" t="s">
        <v>281</v>
      </c>
      <c r="O257" s="199">
        <f>VLOOKUP(B257,orig_GT_results_full_summary!$B$3:$AK$25,15, FALSE)</f>
        <v>0</v>
      </c>
      <c r="P257" s="192">
        <v>0</v>
      </c>
      <c r="Q257" s="192">
        <v>0</v>
      </c>
      <c r="R257" s="192">
        <f t="shared" si="2"/>
        <v>0</v>
      </c>
      <c r="S257" s="193">
        <f t="shared" si="3"/>
        <v>0</v>
      </c>
      <c r="T257" s="186" t="s">
        <v>371</v>
      </c>
      <c r="U257" s="186" t="s">
        <v>281</v>
      </c>
      <c r="V257" s="200">
        <f>VLOOKUP(B257,orig_GT_results_full_summary!$B$3:$AK$25,24, FALSE)</f>
        <v>1</v>
      </c>
      <c r="W257" s="192">
        <v>0</v>
      </c>
      <c r="X257" s="192">
        <v>0</v>
      </c>
      <c r="Y257" s="192">
        <f t="shared" si="4"/>
        <v>0</v>
      </c>
      <c r="Z257" s="193">
        <f t="shared" si="5"/>
        <v>0</v>
      </c>
      <c r="AA257" s="186" t="s">
        <v>282</v>
      </c>
      <c r="AB257" s="186" t="s">
        <v>281</v>
      </c>
      <c r="AC257" s="192">
        <f>VLOOKUP(B257,orig_GT_results_full_summary!$B$3:$AK$25,33, FALSE)</f>
        <v>0</v>
      </c>
      <c r="AD257" s="192">
        <v>0</v>
      </c>
      <c r="AE257" s="192">
        <v>0</v>
      </c>
      <c r="AF257" s="194">
        <f t="shared" si="6"/>
        <v>0</v>
      </c>
      <c r="AG257" s="53">
        <f t="shared" si="7"/>
        <v>0</v>
      </c>
    </row>
    <row r="258" spans="2:33" ht="16">
      <c r="B258" s="186" t="s">
        <v>144</v>
      </c>
      <c r="C258" s="192">
        <v>222</v>
      </c>
      <c r="D258" s="186" t="s">
        <v>372</v>
      </c>
      <c r="E258" s="193">
        <v>2</v>
      </c>
      <c r="F258" s="186" t="s">
        <v>370</v>
      </c>
      <c r="G258" s="186" t="s">
        <v>287</v>
      </c>
      <c r="H258" s="198">
        <f>VLOOKUP(B258,orig_GT_results_full_summary!$B$3:$AK$25,7, FALSE)</f>
        <v>4</v>
      </c>
      <c r="I258" s="192">
        <v>1</v>
      </c>
      <c r="J258" s="192">
        <v>0.5</v>
      </c>
      <c r="K258" s="192">
        <f t="shared" si="0"/>
        <v>0.25</v>
      </c>
      <c r="L258" s="193">
        <f t="shared" si="1"/>
        <v>0.45454545454545453</v>
      </c>
      <c r="M258" s="186" t="s">
        <v>282</v>
      </c>
      <c r="N258" s="186" t="s">
        <v>288</v>
      </c>
      <c r="O258" s="199">
        <f>VLOOKUP(B258,orig_GT_results_full_summary!$B$3:$AK$25,15, FALSE)</f>
        <v>0</v>
      </c>
      <c r="P258" s="192">
        <v>0</v>
      </c>
      <c r="Q258" s="192">
        <v>0</v>
      </c>
      <c r="R258" s="192">
        <f t="shared" si="2"/>
        <v>0</v>
      </c>
      <c r="S258" s="193">
        <f t="shared" si="3"/>
        <v>0</v>
      </c>
      <c r="T258" s="186" t="s">
        <v>371</v>
      </c>
      <c r="U258" s="186" t="s">
        <v>288</v>
      </c>
      <c r="V258" s="200">
        <f>VLOOKUP(B258,orig_GT_results_full_summary!$B$3:$AK$25,24, FALSE)</f>
        <v>1</v>
      </c>
      <c r="W258" s="192">
        <v>0</v>
      </c>
      <c r="X258" s="192">
        <v>0</v>
      </c>
      <c r="Y258" s="192">
        <f t="shared" si="4"/>
        <v>0</v>
      </c>
      <c r="Z258" s="193">
        <f t="shared" si="5"/>
        <v>0</v>
      </c>
      <c r="AA258" s="186" t="s">
        <v>282</v>
      </c>
      <c r="AB258" s="186" t="s">
        <v>288</v>
      </c>
      <c r="AC258" s="192">
        <f>VLOOKUP(B258,orig_GT_results_full_summary!$B$3:$AK$25,33, FALSE)</f>
        <v>0</v>
      </c>
      <c r="AD258" s="192">
        <v>0</v>
      </c>
      <c r="AE258" s="192">
        <v>0</v>
      </c>
      <c r="AF258" s="194">
        <f t="shared" si="6"/>
        <v>0</v>
      </c>
      <c r="AG258" s="53">
        <f t="shared" si="7"/>
        <v>0</v>
      </c>
    </row>
    <row r="259" spans="2:33" ht="16">
      <c r="B259" s="186" t="s">
        <v>144</v>
      </c>
      <c r="C259" s="192">
        <v>221</v>
      </c>
      <c r="D259" s="186" t="s">
        <v>372</v>
      </c>
      <c r="E259" s="193">
        <v>2</v>
      </c>
      <c r="F259" s="186" t="s">
        <v>370</v>
      </c>
      <c r="G259" s="186" t="s">
        <v>287</v>
      </c>
      <c r="H259" s="198">
        <f>VLOOKUP(B259,orig_GT_results_full_summary!$B$3:$AK$25,7, FALSE)</f>
        <v>4</v>
      </c>
      <c r="I259" s="192">
        <v>1</v>
      </c>
      <c r="J259" s="192">
        <v>0.5</v>
      </c>
      <c r="K259" s="192">
        <f t="shared" si="0"/>
        <v>0.25</v>
      </c>
      <c r="L259" s="193">
        <f t="shared" si="1"/>
        <v>0.45454545454545453</v>
      </c>
      <c r="M259" s="186" t="s">
        <v>282</v>
      </c>
      <c r="N259" s="186" t="s">
        <v>288</v>
      </c>
      <c r="O259" s="199">
        <f>VLOOKUP(B259,orig_GT_results_full_summary!$B$3:$AK$25,15, FALSE)</f>
        <v>0</v>
      </c>
      <c r="P259" s="192">
        <v>0</v>
      </c>
      <c r="Q259" s="192">
        <v>0</v>
      </c>
      <c r="R259" s="192">
        <f t="shared" si="2"/>
        <v>0</v>
      </c>
      <c r="S259" s="193">
        <f t="shared" si="3"/>
        <v>0</v>
      </c>
      <c r="T259" s="186" t="s">
        <v>371</v>
      </c>
      <c r="U259" s="186" t="s">
        <v>288</v>
      </c>
      <c r="V259" s="200">
        <f>VLOOKUP(B259,orig_GT_results_full_summary!$B$3:$AK$25,24, FALSE)</f>
        <v>1</v>
      </c>
      <c r="W259" s="192">
        <v>0</v>
      </c>
      <c r="X259" s="192">
        <v>0</v>
      </c>
      <c r="Y259" s="192">
        <f t="shared" si="4"/>
        <v>0</v>
      </c>
      <c r="Z259" s="193">
        <f t="shared" si="5"/>
        <v>0</v>
      </c>
      <c r="AA259" s="186" t="s">
        <v>282</v>
      </c>
      <c r="AB259" s="186" t="s">
        <v>288</v>
      </c>
      <c r="AC259" s="192">
        <f>VLOOKUP(B259,orig_GT_results_full_summary!$B$3:$AK$25,33, FALSE)</f>
        <v>0</v>
      </c>
      <c r="AD259" s="192">
        <v>0</v>
      </c>
      <c r="AE259" s="192">
        <v>0</v>
      </c>
      <c r="AF259" s="194">
        <f t="shared" si="6"/>
        <v>0</v>
      </c>
      <c r="AG259" s="53">
        <f t="shared" si="7"/>
        <v>0</v>
      </c>
    </row>
    <row r="260" spans="2:33" ht="16">
      <c r="B260" s="186" t="s">
        <v>144</v>
      </c>
      <c r="C260" s="192">
        <v>180</v>
      </c>
      <c r="D260" s="186" t="s">
        <v>373</v>
      </c>
      <c r="E260" s="193">
        <v>2</v>
      </c>
      <c r="F260" s="186" t="s">
        <v>370</v>
      </c>
      <c r="G260" s="186" t="s">
        <v>290</v>
      </c>
      <c r="H260" s="198">
        <f>VLOOKUP(B260,orig_GT_results_full_summary!$B$3:$AK$25,7, FALSE)</f>
        <v>4</v>
      </c>
      <c r="I260" s="192">
        <v>1</v>
      </c>
      <c r="J260" s="192">
        <v>0.5</v>
      </c>
      <c r="K260" s="192">
        <f t="shared" si="0"/>
        <v>0.25</v>
      </c>
      <c r="L260" s="193">
        <f t="shared" si="1"/>
        <v>0.45454545454545453</v>
      </c>
      <c r="M260" s="186" t="s">
        <v>282</v>
      </c>
      <c r="N260" s="186" t="s">
        <v>288</v>
      </c>
      <c r="O260" s="199">
        <f>VLOOKUP(B260,orig_GT_results_full_summary!$B$3:$AK$25,15, FALSE)</f>
        <v>0</v>
      </c>
      <c r="P260" s="192">
        <v>0</v>
      </c>
      <c r="Q260" s="192">
        <v>0</v>
      </c>
      <c r="R260" s="192">
        <f t="shared" si="2"/>
        <v>0</v>
      </c>
      <c r="S260" s="193">
        <f t="shared" si="3"/>
        <v>0</v>
      </c>
      <c r="T260" s="186" t="s">
        <v>371</v>
      </c>
      <c r="U260" s="186" t="s">
        <v>288</v>
      </c>
      <c r="V260" s="200">
        <f>VLOOKUP(B260,orig_GT_results_full_summary!$B$3:$AK$25,24, FALSE)</f>
        <v>1</v>
      </c>
      <c r="W260" s="192">
        <v>0</v>
      </c>
      <c r="X260" s="192">
        <v>0</v>
      </c>
      <c r="Y260" s="192">
        <f t="shared" si="4"/>
        <v>0</v>
      </c>
      <c r="Z260" s="193">
        <f t="shared" si="5"/>
        <v>0</v>
      </c>
      <c r="AA260" s="186" t="s">
        <v>282</v>
      </c>
      <c r="AB260" s="186" t="s">
        <v>288</v>
      </c>
      <c r="AC260" s="192">
        <f>VLOOKUP(B260,orig_GT_results_full_summary!$B$3:$AK$25,33, FALSE)</f>
        <v>0</v>
      </c>
      <c r="AD260" s="192">
        <v>0</v>
      </c>
      <c r="AE260" s="192">
        <v>0</v>
      </c>
      <c r="AF260" s="194">
        <f t="shared" si="6"/>
        <v>0</v>
      </c>
      <c r="AG260" s="53">
        <f t="shared" si="7"/>
        <v>0</v>
      </c>
    </row>
    <row r="261" spans="2:33" ht="16">
      <c r="B261" s="186" t="s">
        <v>144</v>
      </c>
      <c r="C261" s="192">
        <v>228</v>
      </c>
      <c r="D261" s="186" t="s">
        <v>313</v>
      </c>
      <c r="E261" s="193">
        <v>2</v>
      </c>
      <c r="F261" s="186" t="s">
        <v>370</v>
      </c>
      <c r="G261" s="186" t="s">
        <v>288</v>
      </c>
      <c r="H261" s="198">
        <f>VLOOKUP(B261,orig_GT_results_full_summary!$B$3:$AK$25,7, FALSE)</f>
        <v>4</v>
      </c>
      <c r="I261" s="192">
        <v>0</v>
      </c>
      <c r="J261" s="192">
        <v>0</v>
      </c>
      <c r="K261" s="192">
        <f t="shared" si="0"/>
        <v>0</v>
      </c>
      <c r="L261" s="193">
        <f t="shared" si="1"/>
        <v>0</v>
      </c>
      <c r="M261" s="186" t="s">
        <v>282</v>
      </c>
      <c r="N261" s="186" t="s">
        <v>288</v>
      </c>
      <c r="O261" s="199">
        <f>VLOOKUP(B261,orig_GT_results_full_summary!$B$3:$AK$25,15, FALSE)</f>
        <v>0</v>
      </c>
      <c r="P261" s="192">
        <v>0</v>
      </c>
      <c r="Q261" s="192">
        <v>0</v>
      </c>
      <c r="R261" s="192">
        <f t="shared" si="2"/>
        <v>0</v>
      </c>
      <c r="S261" s="193">
        <f t="shared" si="3"/>
        <v>0</v>
      </c>
      <c r="T261" s="186" t="s">
        <v>371</v>
      </c>
      <c r="U261" s="186" t="s">
        <v>288</v>
      </c>
      <c r="V261" s="200">
        <f>VLOOKUP(B261,orig_GT_results_full_summary!$B$3:$AK$25,24, FALSE)</f>
        <v>1</v>
      </c>
      <c r="W261" s="192">
        <v>0</v>
      </c>
      <c r="X261" s="192">
        <v>0</v>
      </c>
      <c r="Y261" s="192">
        <f t="shared" si="4"/>
        <v>0</v>
      </c>
      <c r="Z261" s="193">
        <f t="shared" si="5"/>
        <v>0</v>
      </c>
      <c r="AA261" s="186" t="s">
        <v>282</v>
      </c>
      <c r="AB261" s="186" t="s">
        <v>288</v>
      </c>
      <c r="AC261" s="192">
        <f>VLOOKUP(B261,orig_GT_results_full_summary!$B$3:$AK$25,33, FALSE)</f>
        <v>0</v>
      </c>
      <c r="AD261" s="192">
        <v>0</v>
      </c>
      <c r="AE261" s="192">
        <v>0</v>
      </c>
      <c r="AF261" s="194">
        <f t="shared" si="6"/>
        <v>0</v>
      </c>
      <c r="AG261" s="53">
        <f t="shared" si="7"/>
        <v>0</v>
      </c>
    </row>
    <row r="262" spans="2:33" ht="16">
      <c r="B262" s="186" t="s">
        <v>144</v>
      </c>
      <c r="C262" s="192">
        <v>245</v>
      </c>
      <c r="D262" s="186" t="s">
        <v>374</v>
      </c>
      <c r="E262" s="193">
        <v>2</v>
      </c>
      <c r="F262" s="186" t="s">
        <v>370</v>
      </c>
      <c r="G262" s="186" t="s">
        <v>288</v>
      </c>
      <c r="H262" s="198">
        <f>VLOOKUP(B262,orig_GT_results_full_summary!$B$3:$AK$25,7, FALSE)</f>
        <v>4</v>
      </c>
      <c r="I262" s="192">
        <v>0</v>
      </c>
      <c r="J262" s="192">
        <v>0</v>
      </c>
      <c r="K262" s="192">
        <f t="shared" si="0"/>
        <v>0</v>
      </c>
      <c r="L262" s="193">
        <f t="shared" si="1"/>
        <v>0</v>
      </c>
      <c r="M262" s="186" t="s">
        <v>282</v>
      </c>
      <c r="N262" s="186" t="s">
        <v>288</v>
      </c>
      <c r="O262" s="199">
        <f>VLOOKUP(B262,orig_GT_results_full_summary!$B$3:$AK$25,15, FALSE)</f>
        <v>0</v>
      </c>
      <c r="P262" s="192">
        <v>0</v>
      </c>
      <c r="Q262" s="192">
        <v>0</v>
      </c>
      <c r="R262" s="192">
        <f t="shared" si="2"/>
        <v>0</v>
      </c>
      <c r="S262" s="193">
        <f t="shared" si="3"/>
        <v>0</v>
      </c>
      <c r="T262" s="186" t="s">
        <v>371</v>
      </c>
      <c r="U262" s="186" t="s">
        <v>288</v>
      </c>
      <c r="V262" s="200">
        <f>VLOOKUP(B262,orig_GT_results_full_summary!$B$3:$AK$25,24, FALSE)</f>
        <v>1</v>
      </c>
      <c r="W262" s="192">
        <v>0</v>
      </c>
      <c r="X262" s="192">
        <v>0</v>
      </c>
      <c r="Y262" s="192">
        <f t="shared" si="4"/>
        <v>0</v>
      </c>
      <c r="Z262" s="193">
        <f t="shared" si="5"/>
        <v>0</v>
      </c>
      <c r="AA262" s="186" t="s">
        <v>282</v>
      </c>
      <c r="AB262" s="186" t="s">
        <v>288</v>
      </c>
      <c r="AC262" s="192">
        <f>VLOOKUP(B262,orig_GT_results_full_summary!$B$3:$AK$25,33, FALSE)</f>
        <v>0</v>
      </c>
      <c r="AD262" s="192">
        <v>0</v>
      </c>
      <c r="AE262" s="192">
        <v>0</v>
      </c>
      <c r="AF262" s="194">
        <f t="shared" si="6"/>
        <v>0</v>
      </c>
      <c r="AG262" s="53">
        <f t="shared" si="7"/>
        <v>0</v>
      </c>
    </row>
    <row r="263" spans="2:33" ht="16">
      <c r="B263" s="186" t="s">
        <v>144</v>
      </c>
      <c r="C263" s="192">
        <v>304</v>
      </c>
      <c r="D263" s="186" t="s">
        <v>372</v>
      </c>
      <c r="E263" s="193">
        <v>2</v>
      </c>
      <c r="F263" s="186" t="s">
        <v>370</v>
      </c>
      <c r="G263" s="186" t="s">
        <v>287</v>
      </c>
      <c r="H263" s="198">
        <f>VLOOKUP(B263,orig_GT_results_full_summary!$B$3:$AK$25,7, FALSE)</f>
        <v>4</v>
      </c>
      <c r="I263" s="192">
        <v>1</v>
      </c>
      <c r="J263" s="192">
        <v>0.5</v>
      </c>
      <c r="K263" s="192">
        <f t="shared" si="0"/>
        <v>0.25</v>
      </c>
      <c r="L263" s="193">
        <f t="shared" si="1"/>
        <v>0.45454545454545453</v>
      </c>
      <c r="M263" s="186" t="s">
        <v>282</v>
      </c>
      <c r="N263" s="186" t="s">
        <v>288</v>
      </c>
      <c r="O263" s="199">
        <f>VLOOKUP(B263,orig_GT_results_full_summary!$B$3:$AK$25,15, FALSE)</f>
        <v>0</v>
      </c>
      <c r="P263" s="192">
        <v>0</v>
      </c>
      <c r="Q263" s="192">
        <v>0</v>
      </c>
      <c r="R263" s="192">
        <f t="shared" si="2"/>
        <v>0</v>
      </c>
      <c r="S263" s="193">
        <f t="shared" si="3"/>
        <v>0</v>
      </c>
      <c r="T263" s="186" t="s">
        <v>371</v>
      </c>
      <c r="U263" s="186" t="s">
        <v>288</v>
      </c>
      <c r="V263" s="200">
        <f>VLOOKUP(B263,orig_GT_results_full_summary!$B$3:$AK$25,24, FALSE)</f>
        <v>1</v>
      </c>
      <c r="W263" s="192">
        <v>0</v>
      </c>
      <c r="X263" s="192">
        <v>0</v>
      </c>
      <c r="Y263" s="192">
        <f t="shared" si="4"/>
        <v>0</v>
      </c>
      <c r="Z263" s="193">
        <f t="shared" si="5"/>
        <v>0</v>
      </c>
      <c r="AA263" s="186" t="s">
        <v>282</v>
      </c>
      <c r="AB263" s="186" t="s">
        <v>288</v>
      </c>
      <c r="AC263" s="192">
        <f>VLOOKUP(B263,orig_GT_results_full_summary!$B$3:$AK$25,33, FALSE)</f>
        <v>0</v>
      </c>
      <c r="AD263" s="192">
        <v>0</v>
      </c>
      <c r="AE263" s="192">
        <v>0</v>
      </c>
      <c r="AF263" s="194">
        <f t="shared" si="6"/>
        <v>0</v>
      </c>
      <c r="AG263" s="53">
        <f t="shared" si="7"/>
        <v>0</v>
      </c>
    </row>
    <row r="264" spans="2:33" ht="16">
      <c r="B264" s="186" t="s">
        <v>144</v>
      </c>
      <c r="C264" s="192">
        <v>305</v>
      </c>
      <c r="D264" s="186" t="s">
        <v>372</v>
      </c>
      <c r="E264" s="193">
        <v>2</v>
      </c>
      <c r="F264" s="186" t="s">
        <v>370</v>
      </c>
      <c r="G264" s="186" t="s">
        <v>287</v>
      </c>
      <c r="H264" s="198">
        <f>VLOOKUP(B264,orig_GT_results_full_summary!$B$3:$AK$25,7, FALSE)</f>
        <v>4</v>
      </c>
      <c r="I264" s="192">
        <v>1</v>
      </c>
      <c r="J264" s="192">
        <v>0.5</v>
      </c>
      <c r="K264" s="192">
        <f t="shared" si="0"/>
        <v>0.25</v>
      </c>
      <c r="L264" s="193">
        <f t="shared" si="1"/>
        <v>0.45454545454545453</v>
      </c>
      <c r="M264" s="186" t="s">
        <v>282</v>
      </c>
      <c r="N264" s="186" t="s">
        <v>288</v>
      </c>
      <c r="O264" s="199">
        <f>VLOOKUP(B264,orig_GT_results_full_summary!$B$3:$AK$25,15, FALSE)</f>
        <v>0</v>
      </c>
      <c r="P264" s="192">
        <v>0</v>
      </c>
      <c r="Q264" s="192">
        <v>0</v>
      </c>
      <c r="R264" s="192">
        <f t="shared" si="2"/>
        <v>0</v>
      </c>
      <c r="S264" s="193">
        <f t="shared" si="3"/>
        <v>0</v>
      </c>
      <c r="T264" s="186" t="s">
        <v>371</v>
      </c>
      <c r="U264" s="186" t="s">
        <v>288</v>
      </c>
      <c r="V264" s="200">
        <f>VLOOKUP(B264,orig_GT_results_full_summary!$B$3:$AK$25,24, FALSE)</f>
        <v>1</v>
      </c>
      <c r="W264" s="192">
        <v>0</v>
      </c>
      <c r="X264" s="192">
        <v>0</v>
      </c>
      <c r="Y264" s="192">
        <f t="shared" si="4"/>
        <v>0</v>
      </c>
      <c r="Z264" s="193">
        <f t="shared" si="5"/>
        <v>0</v>
      </c>
      <c r="AA264" s="186" t="s">
        <v>282</v>
      </c>
      <c r="AB264" s="186" t="s">
        <v>288</v>
      </c>
      <c r="AC264" s="192">
        <f>VLOOKUP(B264,orig_GT_results_full_summary!$B$3:$AK$25,33, FALSE)</f>
        <v>0</v>
      </c>
      <c r="AD264" s="192">
        <v>0</v>
      </c>
      <c r="AE264" s="192">
        <v>0</v>
      </c>
      <c r="AF264" s="194">
        <f t="shared" si="6"/>
        <v>0</v>
      </c>
      <c r="AG264" s="53">
        <f t="shared" si="7"/>
        <v>0</v>
      </c>
    </row>
    <row r="265" spans="2:33" ht="16">
      <c r="B265" s="186" t="s">
        <v>144</v>
      </c>
      <c r="C265" s="192">
        <v>263</v>
      </c>
      <c r="D265" s="186" t="s">
        <v>373</v>
      </c>
      <c r="E265" s="193">
        <v>2</v>
      </c>
      <c r="F265" s="186" t="s">
        <v>370</v>
      </c>
      <c r="G265" s="186" t="s">
        <v>290</v>
      </c>
      <c r="H265" s="198">
        <f>VLOOKUP(B265,orig_GT_results_full_summary!$B$3:$AK$25,7, FALSE)</f>
        <v>4</v>
      </c>
      <c r="I265" s="192">
        <v>1</v>
      </c>
      <c r="J265" s="192">
        <v>0.5</v>
      </c>
      <c r="K265" s="192">
        <f t="shared" si="0"/>
        <v>0.25</v>
      </c>
      <c r="L265" s="193">
        <f t="shared" si="1"/>
        <v>0.45454545454545453</v>
      </c>
      <c r="M265" s="186" t="s">
        <v>282</v>
      </c>
      <c r="N265" s="186" t="s">
        <v>288</v>
      </c>
      <c r="O265" s="199">
        <f>VLOOKUP(B265,orig_GT_results_full_summary!$B$3:$AK$25,15, FALSE)</f>
        <v>0</v>
      </c>
      <c r="P265" s="192">
        <v>0</v>
      </c>
      <c r="Q265" s="192">
        <v>0</v>
      </c>
      <c r="R265" s="192">
        <f t="shared" si="2"/>
        <v>0</v>
      </c>
      <c r="S265" s="193">
        <f t="shared" si="3"/>
        <v>0</v>
      </c>
      <c r="T265" s="186" t="s">
        <v>371</v>
      </c>
      <c r="U265" s="186" t="s">
        <v>288</v>
      </c>
      <c r="V265" s="200">
        <f>VLOOKUP(B265,orig_GT_results_full_summary!$B$3:$AK$25,24, FALSE)</f>
        <v>1</v>
      </c>
      <c r="W265" s="192">
        <v>0</v>
      </c>
      <c r="X265" s="192">
        <v>0</v>
      </c>
      <c r="Y265" s="192">
        <f t="shared" si="4"/>
        <v>0</v>
      </c>
      <c r="Z265" s="193">
        <f t="shared" si="5"/>
        <v>0</v>
      </c>
      <c r="AA265" s="186" t="s">
        <v>282</v>
      </c>
      <c r="AB265" s="186" t="s">
        <v>288</v>
      </c>
      <c r="AC265" s="192">
        <f>VLOOKUP(B265,orig_GT_results_full_summary!$B$3:$AK$25,33, FALSE)</f>
        <v>0</v>
      </c>
      <c r="AD265" s="192">
        <v>0</v>
      </c>
      <c r="AE265" s="192">
        <v>0</v>
      </c>
      <c r="AF265" s="194">
        <f t="shared" si="6"/>
        <v>0</v>
      </c>
      <c r="AG265" s="53">
        <f t="shared" si="7"/>
        <v>0</v>
      </c>
    </row>
    <row r="266" spans="2:33" ht="16">
      <c r="B266" s="186" t="s">
        <v>144</v>
      </c>
      <c r="C266" s="192">
        <v>328</v>
      </c>
      <c r="D266" s="186" t="s">
        <v>374</v>
      </c>
      <c r="E266" s="193">
        <v>2</v>
      </c>
      <c r="F266" s="186" t="s">
        <v>370</v>
      </c>
      <c r="G266" s="186" t="s">
        <v>288</v>
      </c>
      <c r="H266" s="198">
        <f>VLOOKUP(B266,orig_GT_results_full_summary!$B$3:$AK$25,7, FALSE)</f>
        <v>4</v>
      </c>
      <c r="I266" s="192">
        <v>0</v>
      </c>
      <c r="J266" s="192">
        <v>0</v>
      </c>
      <c r="K266" s="192">
        <f t="shared" si="0"/>
        <v>0</v>
      </c>
      <c r="L266" s="193">
        <f t="shared" si="1"/>
        <v>0</v>
      </c>
      <c r="M266" s="186" t="s">
        <v>282</v>
      </c>
      <c r="N266" s="186" t="s">
        <v>288</v>
      </c>
      <c r="O266" s="199">
        <f>VLOOKUP(B266,orig_GT_results_full_summary!$B$3:$AK$25,15, FALSE)</f>
        <v>0</v>
      </c>
      <c r="P266" s="192">
        <v>0</v>
      </c>
      <c r="Q266" s="192">
        <v>0</v>
      </c>
      <c r="R266" s="192">
        <f t="shared" si="2"/>
        <v>0</v>
      </c>
      <c r="S266" s="193">
        <f t="shared" si="3"/>
        <v>0</v>
      </c>
      <c r="T266" s="186" t="s">
        <v>371</v>
      </c>
      <c r="U266" s="186" t="s">
        <v>288</v>
      </c>
      <c r="V266" s="200">
        <f>VLOOKUP(B266,orig_GT_results_full_summary!$B$3:$AK$25,24, FALSE)</f>
        <v>1</v>
      </c>
      <c r="W266" s="192">
        <v>0</v>
      </c>
      <c r="X266" s="192">
        <v>0</v>
      </c>
      <c r="Y266" s="192">
        <f t="shared" si="4"/>
        <v>0</v>
      </c>
      <c r="Z266" s="193">
        <f t="shared" si="5"/>
        <v>0</v>
      </c>
      <c r="AA266" s="186" t="s">
        <v>282</v>
      </c>
      <c r="AB266" s="186" t="s">
        <v>288</v>
      </c>
      <c r="AC266" s="192">
        <f>VLOOKUP(B266,orig_GT_results_full_summary!$B$3:$AK$25,33, FALSE)</f>
        <v>0</v>
      </c>
      <c r="AD266" s="192">
        <v>0</v>
      </c>
      <c r="AE266" s="192">
        <v>0</v>
      </c>
      <c r="AF266" s="194">
        <f t="shared" si="6"/>
        <v>0</v>
      </c>
      <c r="AG266" s="53">
        <f t="shared" si="7"/>
        <v>0</v>
      </c>
    </row>
    <row r="267" spans="2:33" ht="16">
      <c r="B267" s="186" t="s">
        <v>137</v>
      </c>
      <c r="C267" s="192">
        <v>140</v>
      </c>
      <c r="D267" s="186" t="s">
        <v>18</v>
      </c>
      <c r="E267" s="193">
        <v>1</v>
      </c>
      <c r="F267" s="186" t="s">
        <v>29</v>
      </c>
      <c r="G267" s="186" t="s">
        <v>285</v>
      </c>
      <c r="H267" s="198">
        <f>VLOOKUP(B267,orig_GT_results_full_summary!$B$3:$AK$25,7, FALSE)</f>
        <v>4</v>
      </c>
      <c r="I267" s="192">
        <v>1</v>
      </c>
      <c r="J267" s="192">
        <v>1</v>
      </c>
      <c r="K267" s="192">
        <f t="shared" si="0"/>
        <v>0.25</v>
      </c>
      <c r="L267" s="193">
        <f t="shared" si="1"/>
        <v>0.76923076923076927</v>
      </c>
      <c r="M267" s="186" t="s">
        <v>282</v>
      </c>
      <c r="N267" s="186" t="s">
        <v>281</v>
      </c>
      <c r="O267" s="199">
        <f>VLOOKUP(B267,orig_GT_results_full_summary!$B$3:$AK$25,15, FALSE)</f>
        <v>0</v>
      </c>
      <c r="P267" s="192">
        <v>0</v>
      </c>
      <c r="Q267" s="192">
        <v>0</v>
      </c>
      <c r="R267" s="192">
        <f t="shared" si="2"/>
        <v>0</v>
      </c>
      <c r="S267" s="193">
        <f t="shared" si="3"/>
        <v>0</v>
      </c>
      <c r="T267" s="186" t="s">
        <v>282</v>
      </c>
      <c r="U267" s="186" t="s">
        <v>281</v>
      </c>
      <c r="V267" s="200">
        <f>VLOOKUP(B267,orig_GT_results_full_summary!$B$3:$AK$25,24, FALSE)</f>
        <v>0</v>
      </c>
      <c r="W267" s="192">
        <v>0</v>
      </c>
      <c r="X267" s="192">
        <v>0</v>
      </c>
      <c r="Y267" s="192">
        <f t="shared" si="4"/>
        <v>0</v>
      </c>
      <c r="Z267" s="193">
        <f t="shared" si="5"/>
        <v>0</v>
      </c>
      <c r="AA267" s="186" t="s">
        <v>282</v>
      </c>
      <c r="AB267" s="186" t="s">
        <v>281</v>
      </c>
      <c r="AC267" s="192">
        <f>VLOOKUP(B267,orig_GT_results_full_summary!$B$3:$AK$25,33, FALSE)</f>
        <v>0</v>
      </c>
      <c r="AD267" s="192">
        <v>0</v>
      </c>
      <c r="AE267" s="192">
        <v>0</v>
      </c>
      <c r="AF267" s="194">
        <f t="shared" si="6"/>
        <v>0</v>
      </c>
      <c r="AG267" s="53">
        <f t="shared" si="7"/>
        <v>0</v>
      </c>
    </row>
    <row r="268" spans="2:33" ht="16">
      <c r="B268" s="186" t="s">
        <v>137</v>
      </c>
      <c r="C268" s="192">
        <v>139</v>
      </c>
      <c r="D268" s="186" t="s">
        <v>18</v>
      </c>
      <c r="E268" s="193">
        <v>1</v>
      </c>
      <c r="F268" s="186" t="s">
        <v>29</v>
      </c>
      <c r="G268" s="186" t="s">
        <v>285</v>
      </c>
      <c r="H268" s="198">
        <f>VLOOKUP(B268,orig_GT_results_full_summary!$B$3:$AK$25,7, FALSE)</f>
        <v>4</v>
      </c>
      <c r="I268" s="192">
        <v>1</v>
      </c>
      <c r="J268" s="192">
        <v>1</v>
      </c>
      <c r="K268" s="192">
        <f t="shared" si="0"/>
        <v>0.25</v>
      </c>
      <c r="L268" s="193">
        <f t="shared" si="1"/>
        <v>0.76923076923076927</v>
      </c>
      <c r="M268" s="186" t="s">
        <v>282</v>
      </c>
      <c r="N268" s="186" t="s">
        <v>281</v>
      </c>
      <c r="O268" s="199">
        <f>VLOOKUP(B268,orig_GT_results_full_summary!$B$3:$AK$25,15, FALSE)</f>
        <v>0</v>
      </c>
      <c r="P268" s="192">
        <v>0</v>
      </c>
      <c r="Q268" s="192">
        <v>0</v>
      </c>
      <c r="R268" s="192">
        <f t="shared" si="2"/>
        <v>0</v>
      </c>
      <c r="S268" s="193">
        <f t="shared" si="3"/>
        <v>0</v>
      </c>
      <c r="T268" s="186" t="s">
        <v>282</v>
      </c>
      <c r="U268" s="186" t="s">
        <v>281</v>
      </c>
      <c r="V268" s="200">
        <f>VLOOKUP(B268,orig_GT_results_full_summary!$B$3:$AK$25,24, FALSE)</f>
        <v>0</v>
      </c>
      <c r="W268" s="192">
        <v>0</v>
      </c>
      <c r="X268" s="192">
        <v>0</v>
      </c>
      <c r="Y268" s="192">
        <f t="shared" si="4"/>
        <v>0</v>
      </c>
      <c r="Z268" s="193">
        <f t="shared" si="5"/>
        <v>0</v>
      </c>
      <c r="AA268" s="186" t="s">
        <v>282</v>
      </c>
      <c r="AB268" s="186" t="s">
        <v>281</v>
      </c>
      <c r="AC268" s="192">
        <f>VLOOKUP(B268,orig_GT_results_full_summary!$B$3:$AK$25,33, FALSE)</f>
        <v>0</v>
      </c>
      <c r="AD268" s="192">
        <v>0</v>
      </c>
      <c r="AE268" s="192">
        <v>0</v>
      </c>
      <c r="AF268" s="194">
        <f t="shared" si="6"/>
        <v>0</v>
      </c>
      <c r="AG268" s="53">
        <f t="shared" si="7"/>
        <v>0</v>
      </c>
    </row>
    <row r="269" spans="2:33" ht="16">
      <c r="B269" s="186" t="s">
        <v>137</v>
      </c>
      <c r="C269" s="192">
        <v>163</v>
      </c>
      <c r="D269" s="186" t="s">
        <v>375</v>
      </c>
      <c r="E269" s="193">
        <v>1</v>
      </c>
      <c r="F269" s="186" t="s">
        <v>29</v>
      </c>
      <c r="G269" s="186" t="s">
        <v>281</v>
      </c>
      <c r="H269" s="198">
        <f>VLOOKUP(B269,orig_GT_results_full_summary!$B$3:$AK$25,7, FALSE)</f>
        <v>4</v>
      </c>
      <c r="I269" s="192">
        <v>0</v>
      </c>
      <c r="J269" s="192">
        <v>0</v>
      </c>
      <c r="K269" s="192">
        <f t="shared" si="0"/>
        <v>0</v>
      </c>
      <c r="L269" s="193">
        <f t="shared" si="1"/>
        <v>0</v>
      </c>
      <c r="M269" s="186" t="s">
        <v>282</v>
      </c>
      <c r="N269" s="186" t="s">
        <v>281</v>
      </c>
      <c r="O269" s="199">
        <f>VLOOKUP(B269,orig_GT_results_full_summary!$B$3:$AK$25,15, FALSE)</f>
        <v>0</v>
      </c>
      <c r="P269" s="192">
        <v>0</v>
      </c>
      <c r="Q269" s="192">
        <v>0</v>
      </c>
      <c r="R269" s="192">
        <f t="shared" si="2"/>
        <v>0</v>
      </c>
      <c r="S269" s="193">
        <f t="shared" si="3"/>
        <v>0</v>
      </c>
      <c r="T269" s="186" t="s">
        <v>282</v>
      </c>
      <c r="U269" s="186" t="s">
        <v>281</v>
      </c>
      <c r="V269" s="200">
        <f>VLOOKUP(B269,orig_GT_results_full_summary!$B$3:$AK$25,24, FALSE)</f>
        <v>0</v>
      </c>
      <c r="W269" s="192">
        <v>0</v>
      </c>
      <c r="X269" s="192">
        <v>0</v>
      </c>
      <c r="Y269" s="192">
        <f t="shared" si="4"/>
        <v>0</v>
      </c>
      <c r="Z269" s="193">
        <f t="shared" si="5"/>
        <v>0</v>
      </c>
      <c r="AA269" s="186" t="s">
        <v>282</v>
      </c>
      <c r="AB269" s="186" t="s">
        <v>281</v>
      </c>
      <c r="AC269" s="192">
        <f>VLOOKUP(B269,orig_GT_results_full_summary!$B$3:$AK$25,33, FALSE)</f>
        <v>0</v>
      </c>
      <c r="AD269" s="192">
        <v>0</v>
      </c>
      <c r="AE269" s="192">
        <v>0</v>
      </c>
      <c r="AF269" s="194">
        <f t="shared" si="6"/>
        <v>0</v>
      </c>
      <c r="AG269" s="53">
        <f t="shared" si="7"/>
        <v>0</v>
      </c>
    </row>
    <row r="270" spans="2:33" ht="16">
      <c r="B270" s="186" t="s">
        <v>137</v>
      </c>
      <c r="C270" s="192">
        <v>146</v>
      </c>
      <c r="D270" s="186" t="s">
        <v>310</v>
      </c>
      <c r="E270" s="193">
        <v>1</v>
      </c>
      <c r="F270" s="186" t="s">
        <v>29</v>
      </c>
      <c r="G270" s="186" t="s">
        <v>281</v>
      </c>
      <c r="H270" s="198">
        <f>VLOOKUP(B270,orig_GT_results_full_summary!$B$3:$AK$25,7, FALSE)</f>
        <v>4</v>
      </c>
      <c r="I270" s="192">
        <v>0</v>
      </c>
      <c r="J270" s="192">
        <v>0</v>
      </c>
      <c r="K270" s="192">
        <f t="shared" si="0"/>
        <v>0</v>
      </c>
      <c r="L270" s="193">
        <f t="shared" si="1"/>
        <v>0</v>
      </c>
      <c r="M270" s="186" t="s">
        <v>282</v>
      </c>
      <c r="N270" s="186" t="s">
        <v>281</v>
      </c>
      <c r="O270" s="199">
        <f>VLOOKUP(B270,orig_GT_results_full_summary!$B$3:$AK$25,15, FALSE)</f>
        <v>0</v>
      </c>
      <c r="P270" s="192">
        <v>0</v>
      </c>
      <c r="Q270" s="192">
        <v>0</v>
      </c>
      <c r="R270" s="192">
        <f t="shared" si="2"/>
        <v>0</v>
      </c>
      <c r="S270" s="193">
        <f t="shared" si="3"/>
        <v>0</v>
      </c>
      <c r="T270" s="186" t="s">
        <v>282</v>
      </c>
      <c r="U270" s="186" t="s">
        <v>281</v>
      </c>
      <c r="V270" s="200">
        <f>VLOOKUP(B270,orig_GT_results_full_summary!$B$3:$AK$25,24, FALSE)</f>
        <v>0</v>
      </c>
      <c r="W270" s="192">
        <v>0</v>
      </c>
      <c r="X270" s="192">
        <v>0</v>
      </c>
      <c r="Y270" s="192">
        <f t="shared" si="4"/>
        <v>0</v>
      </c>
      <c r="Z270" s="193">
        <f t="shared" si="5"/>
        <v>0</v>
      </c>
      <c r="AA270" s="186" t="s">
        <v>282</v>
      </c>
      <c r="AB270" s="186" t="s">
        <v>281</v>
      </c>
      <c r="AC270" s="192">
        <f>VLOOKUP(B270,orig_GT_results_full_summary!$B$3:$AK$25,33, FALSE)</f>
        <v>0</v>
      </c>
      <c r="AD270" s="192">
        <v>0</v>
      </c>
      <c r="AE270" s="192">
        <v>0</v>
      </c>
      <c r="AF270" s="194">
        <f t="shared" si="6"/>
        <v>0</v>
      </c>
      <c r="AG270" s="53">
        <f t="shared" si="7"/>
        <v>0</v>
      </c>
    </row>
    <row r="271" spans="2:33" ht="16">
      <c r="B271" s="186" t="s">
        <v>137</v>
      </c>
      <c r="C271" s="192">
        <v>132</v>
      </c>
      <c r="D271" s="186" t="s">
        <v>376</v>
      </c>
      <c r="E271" s="193">
        <v>1</v>
      </c>
      <c r="F271" s="186" t="s">
        <v>29</v>
      </c>
      <c r="G271" s="186" t="s">
        <v>281</v>
      </c>
      <c r="H271" s="198">
        <f>VLOOKUP(B271,orig_GT_results_full_summary!$B$3:$AK$25,7, FALSE)</f>
        <v>4</v>
      </c>
      <c r="I271" s="192">
        <v>0</v>
      </c>
      <c r="J271" s="192">
        <v>0</v>
      </c>
      <c r="K271" s="192">
        <f t="shared" si="0"/>
        <v>0</v>
      </c>
      <c r="L271" s="193">
        <f t="shared" si="1"/>
        <v>0</v>
      </c>
      <c r="M271" s="186" t="s">
        <v>282</v>
      </c>
      <c r="N271" s="186" t="s">
        <v>281</v>
      </c>
      <c r="O271" s="199">
        <f>VLOOKUP(B271,orig_GT_results_full_summary!$B$3:$AK$25,15, FALSE)</f>
        <v>0</v>
      </c>
      <c r="P271" s="192">
        <v>0</v>
      </c>
      <c r="Q271" s="192">
        <v>0</v>
      </c>
      <c r="R271" s="192">
        <f t="shared" si="2"/>
        <v>0</v>
      </c>
      <c r="S271" s="193">
        <f t="shared" si="3"/>
        <v>0</v>
      </c>
      <c r="T271" s="186" t="s">
        <v>282</v>
      </c>
      <c r="U271" s="186" t="s">
        <v>281</v>
      </c>
      <c r="V271" s="200">
        <f>VLOOKUP(B271,orig_GT_results_full_summary!$B$3:$AK$25,24, FALSE)</f>
        <v>0</v>
      </c>
      <c r="W271" s="192">
        <v>0</v>
      </c>
      <c r="X271" s="192">
        <v>0</v>
      </c>
      <c r="Y271" s="192">
        <f t="shared" si="4"/>
        <v>0</v>
      </c>
      <c r="Z271" s="193">
        <f t="shared" si="5"/>
        <v>0</v>
      </c>
      <c r="AA271" s="186" t="s">
        <v>282</v>
      </c>
      <c r="AB271" s="186" t="s">
        <v>281</v>
      </c>
      <c r="AC271" s="192">
        <f>VLOOKUP(B271,orig_GT_results_full_summary!$B$3:$AK$25,33, FALSE)</f>
        <v>0</v>
      </c>
      <c r="AD271" s="192">
        <v>0</v>
      </c>
      <c r="AE271" s="192">
        <v>0</v>
      </c>
      <c r="AF271" s="194">
        <f t="shared" si="6"/>
        <v>0</v>
      </c>
      <c r="AG271" s="53">
        <f t="shared" si="7"/>
        <v>0</v>
      </c>
    </row>
    <row r="272" spans="2:33" ht="16">
      <c r="B272" s="186" t="s">
        <v>137</v>
      </c>
      <c r="C272" s="192">
        <v>506</v>
      </c>
      <c r="D272" s="186" t="s">
        <v>367</v>
      </c>
      <c r="E272" s="193">
        <v>2</v>
      </c>
      <c r="F272" s="186" t="s">
        <v>29</v>
      </c>
      <c r="G272" s="186" t="s">
        <v>294</v>
      </c>
      <c r="H272" s="198">
        <f>VLOOKUP(B272,orig_GT_results_full_summary!$B$3:$AK$25,7, FALSE)</f>
        <v>4</v>
      </c>
      <c r="I272" s="192">
        <v>2</v>
      </c>
      <c r="J272" s="192">
        <v>1</v>
      </c>
      <c r="K272" s="192">
        <f t="shared" si="0"/>
        <v>0.5</v>
      </c>
      <c r="L272" s="193">
        <f t="shared" si="1"/>
        <v>0.90909090909090906</v>
      </c>
      <c r="M272" s="186" t="s">
        <v>282</v>
      </c>
      <c r="N272" s="186" t="s">
        <v>288</v>
      </c>
      <c r="O272" s="199">
        <f>VLOOKUP(B272,orig_GT_results_full_summary!$B$3:$AK$25,15, FALSE)</f>
        <v>0</v>
      </c>
      <c r="P272" s="192">
        <v>0</v>
      </c>
      <c r="Q272" s="192">
        <v>0</v>
      </c>
      <c r="R272" s="192">
        <f t="shared" si="2"/>
        <v>0</v>
      </c>
      <c r="S272" s="193">
        <f t="shared" si="3"/>
        <v>0</v>
      </c>
      <c r="T272" s="186" t="s">
        <v>282</v>
      </c>
      <c r="U272" s="186" t="s">
        <v>288</v>
      </c>
      <c r="V272" s="200">
        <f>VLOOKUP(B272,orig_GT_results_full_summary!$B$3:$AK$25,24, FALSE)</f>
        <v>0</v>
      </c>
      <c r="W272" s="192">
        <v>0</v>
      </c>
      <c r="X272" s="192">
        <v>0</v>
      </c>
      <c r="Y272" s="192">
        <f t="shared" si="4"/>
        <v>0</v>
      </c>
      <c r="Z272" s="193">
        <f t="shared" si="5"/>
        <v>0</v>
      </c>
      <c r="AA272" s="186" t="s">
        <v>282</v>
      </c>
      <c r="AB272" s="186" t="s">
        <v>288</v>
      </c>
      <c r="AC272" s="192">
        <f>VLOOKUP(B272,orig_GT_results_full_summary!$B$3:$AK$25,33, FALSE)</f>
        <v>0</v>
      </c>
      <c r="AD272" s="192">
        <v>0</v>
      </c>
      <c r="AE272" s="192">
        <v>0</v>
      </c>
      <c r="AF272" s="194">
        <f t="shared" si="6"/>
        <v>0</v>
      </c>
      <c r="AG272" s="53">
        <f t="shared" si="7"/>
        <v>0</v>
      </c>
    </row>
    <row r="273" spans="2:33" ht="16">
      <c r="B273" s="186" t="s">
        <v>137</v>
      </c>
      <c r="C273" s="192">
        <v>508</v>
      </c>
      <c r="D273" s="186" t="s">
        <v>377</v>
      </c>
      <c r="E273" s="193">
        <v>2</v>
      </c>
      <c r="F273" s="186" t="s">
        <v>29</v>
      </c>
      <c r="G273" s="186" t="s">
        <v>294</v>
      </c>
      <c r="H273" s="198">
        <f>VLOOKUP(B273,orig_GT_results_full_summary!$B$3:$AK$25,7, FALSE)</f>
        <v>4</v>
      </c>
      <c r="I273" s="192">
        <v>2</v>
      </c>
      <c r="J273" s="192">
        <v>1</v>
      </c>
      <c r="K273" s="192">
        <f t="shared" si="0"/>
        <v>0.5</v>
      </c>
      <c r="L273" s="193">
        <f t="shared" si="1"/>
        <v>0.90909090909090906</v>
      </c>
      <c r="M273" s="186" t="s">
        <v>282</v>
      </c>
      <c r="N273" s="186" t="s">
        <v>288</v>
      </c>
      <c r="O273" s="199">
        <f>VLOOKUP(B273,orig_GT_results_full_summary!$B$3:$AK$25,15, FALSE)</f>
        <v>0</v>
      </c>
      <c r="P273" s="192">
        <v>0</v>
      </c>
      <c r="Q273" s="192">
        <v>0</v>
      </c>
      <c r="R273" s="192">
        <f t="shared" si="2"/>
        <v>0</v>
      </c>
      <c r="S273" s="193">
        <f t="shared" si="3"/>
        <v>0</v>
      </c>
      <c r="T273" s="186" t="s">
        <v>282</v>
      </c>
      <c r="U273" s="186" t="s">
        <v>288</v>
      </c>
      <c r="V273" s="200">
        <f>VLOOKUP(B273,orig_GT_results_full_summary!$B$3:$AK$25,24, FALSE)</f>
        <v>0</v>
      </c>
      <c r="W273" s="192">
        <v>0</v>
      </c>
      <c r="X273" s="192">
        <v>0</v>
      </c>
      <c r="Y273" s="192">
        <f t="shared" si="4"/>
        <v>0</v>
      </c>
      <c r="Z273" s="193">
        <f t="shared" si="5"/>
        <v>0</v>
      </c>
      <c r="AA273" s="186" t="s">
        <v>282</v>
      </c>
      <c r="AB273" s="186" t="s">
        <v>288</v>
      </c>
      <c r="AC273" s="192">
        <f>VLOOKUP(B273,orig_GT_results_full_summary!$B$3:$AK$25,33, FALSE)</f>
        <v>0</v>
      </c>
      <c r="AD273" s="192">
        <v>0</v>
      </c>
      <c r="AE273" s="192">
        <v>0</v>
      </c>
      <c r="AF273" s="194">
        <f t="shared" si="6"/>
        <v>0</v>
      </c>
      <c r="AG273" s="53">
        <f t="shared" si="7"/>
        <v>0</v>
      </c>
    </row>
    <row r="274" spans="2:33" ht="16">
      <c r="B274" s="186" t="s">
        <v>137</v>
      </c>
      <c r="C274" s="192">
        <v>511</v>
      </c>
      <c r="D274" s="186" t="s">
        <v>378</v>
      </c>
      <c r="E274" s="193">
        <v>2</v>
      </c>
      <c r="F274" s="186" t="s">
        <v>29</v>
      </c>
      <c r="G274" s="186" t="s">
        <v>294</v>
      </c>
      <c r="H274" s="198">
        <f>VLOOKUP(B274,orig_GT_results_full_summary!$B$3:$AK$25,7, FALSE)</f>
        <v>4</v>
      </c>
      <c r="I274" s="192">
        <v>2</v>
      </c>
      <c r="J274" s="192">
        <v>1</v>
      </c>
      <c r="K274" s="192">
        <f t="shared" si="0"/>
        <v>0.5</v>
      </c>
      <c r="L274" s="193">
        <f t="shared" si="1"/>
        <v>0.90909090909090906</v>
      </c>
      <c r="M274" s="186" t="s">
        <v>282</v>
      </c>
      <c r="N274" s="186" t="s">
        <v>288</v>
      </c>
      <c r="O274" s="199">
        <f>VLOOKUP(B274,orig_GT_results_full_summary!$B$3:$AK$25,15, FALSE)</f>
        <v>0</v>
      </c>
      <c r="P274" s="192">
        <v>0</v>
      </c>
      <c r="Q274" s="192">
        <v>0</v>
      </c>
      <c r="R274" s="192">
        <f t="shared" si="2"/>
        <v>0</v>
      </c>
      <c r="S274" s="193">
        <f t="shared" si="3"/>
        <v>0</v>
      </c>
      <c r="T274" s="186" t="s">
        <v>282</v>
      </c>
      <c r="U274" s="186" t="s">
        <v>288</v>
      </c>
      <c r="V274" s="200">
        <f>VLOOKUP(B274,orig_GT_results_full_summary!$B$3:$AK$25,24, FALSE)</f>
        <v>0</v>
      </c>
      <c r="W274" s="192">
        <v>0</v>
      </c>
      <c r="X274" s="192">
        <v>0</v>
      </c>
      <c r="Y274" s="192">
        <f t="shared" si="4"/>
        <v>0</v>
      </c>
      <c r="Z274" s="193">
        <f t="shared" si="5"/>
        <v>0</v>
      </c>
      <c r="AA274" s="186" t="s">
        <v>282</v>
      </c>
      <c r="AB274" s="186" t="s">
        <v>288</v>
      </c>
      <c r="AC274" s="192">
        <f>VLOOKUP(B274,orig_GT_results_full_summary!$B$3:$AK$25,33, FALSE)</f>
        <v>0</v>
      </c>
      <c r="AD274" s="192">
        <v>0</v>
      </c>
      <c r="AE274" s="192">
        <v>0</v>
      </c>
      <c r="AF274" s="194">
        <f t="shared" si="6"/>
        <v>0</v>
      </c>
      <c r="AG274" s="53">
        <f t="shared" si="7"/>
        <v>0</v>
      </c>
    </row>
    <row r="275" spans="2:33" ht="16">
      <c r="B275" s="186" t="s">
        <v>137</v>
      </c>
      <c r="C275" s="192">
        <v>516</v>
      </c>
      <c r="D275" s="186" t="s">
        <v>379</v>
      </c>
      <c r="E275" s="193">
        <v>2</v>
      </c>
      <c r="F275" s="186" t="s">
        <v>29</v>
      </c>
      <c r="G275" s="186" t="s">
        <v>294</v>
      </c>
      <c r="H275" s="198">
        <f>VLOOKUP(B275,orig_GT_results_full_summary!$B$3:$AK$25,7, FALSE)</f>
        <v>4</v>
      </c>
      <c r="I275" s="192">
        <v>2</v>
      </c>
      <c r="J275" s="192">
        <v>1</v>
      </c>
      <c r="K275" s="192">
        <f t="shared" si="0"/>
        <v>0.5</v>
      </c>
      <c r="L275" s="193">
        <f t="shared" si="1"/>
        <v>0.90909090909090906</v>
      </c>
      <c r="M275" s="186" t="s">
        <v>282</v>
      </c>
      <c r="N275" s="186" t="s">
        <v>288</v>
      </c>
      <c r="O275" s="199">
        <f>VLOOKUP(B275,orig_GT_results_full_summary!$B$3:$AK$25,15, FALSE)</f>
        <v>0</v>
      </c>
      <c r="P275" s="192">
        <v>0</v>
      </c>
      <c r="Q275" s="192">
        <v>0</v>
      </c>
      <c r="R275" s="192">
        <f t="shared" si="2"/>
        <v>0</v>
      </c>
      <c r="S275" s="193">
        <f t="shared" si="3"/>
        <v>0</v>
      </c>
      <c r="T275" s="186" t="s">
        <v>282</v>
      </c>
      <c r="U275" s="186" t="s">
        <v>288</v>
      </c>
      <c r="V275" s="200">
        <f>VLOOKUP(B275,orig_GT_results_full_summary!$B$3:$AK$25,24, FALSE)</f>
        <v>0</v>
      </c>
      <c r="W275" s="192">
        <v>0</v>
      </c>
      <c r="X275" s="192">
        <v>0</v>
      </c>
      <c r="Y275" s="192">
        <f t="shared" si="4"/>
        <v>0</v>
      </c>
      <c r="Z275" s="193">
        <f t="shared" si="5"/>
        <v>0</v>
      </c>
      <c r="AA275" s="186" t="s">
        <v>282</v>
      </c>
      <c r="AB275" s="186" t="s">
        <v>288</v>
      </c>
      <c r="AC275" s="192">
        <f>VLOOKUP(B275,orig_GT_results_full_summary!$B$3:$AK$25,33, FALSE)</f>
        <v>0</v>
      </c>
      <c r="AD275" s="192">
        <v>0</v>
      </c>
      <c r="AE275" s="192">
        <v>0</v>
      </c>
      <c r="AF275" s="194">
        <f t="shared" si="6"/>
        <v>0</v>
      </c>
      <c r="AG275" s="53">
        <f t="shared" si="7"/>
        <v>0</v>
      </c>
    </row>
    <row r="276" spans="2:33" ht="16">
      <c r="B276" s="186" t="s">
        <v>137</v>
      </c>
      <c r="C276" s="192">
        <v>519</v>
      </c>
      <c r="D276" s="186" t="s">
        <v>380</v>
      </c>
      <c r="E276" s="193">
        <v>2</v>
      </c>
      <c r="F276" s="186" t="s">
        <v>29</v>
      </c>
      <c r="G276" s="186" t="s">
        <v>287</v>
      </c>
      <c r="H276" s="198">
        <f>VLOOKUP(B276,orig_GT_results_full_summary!$B$3:$AK$25,7, FALSE)</f>
        <v>4</v>
      </c>
      <c r="I276" s="192">
        <v>1</v>
      </c>
      <c r="J276" s="192">
        <v>0.5</v>
      </c>
      <c r="K276" s="192">
        <f t="shared" si="0"/>
        <v>0.25</v>
      </c>
      <c r="L276" s="193">
        <f t="shared" si="1"/>
        <v>0.45454545454545453</v>
      </c>
      <c r="M276" s="186" t="s">
        <v>282</v>
      </c>
      <c r="N276" s="186" t="s">
        <v>288</v>
      </c>
      <c r="O276" s="199">
        <f>VLOOKUP(B276,orig_GT_results_full_summary!$B$3:$AK$25,15, FALSE)</f>
        <v>0</v>
      </c>
      <c r="P276" s="192">
        <v>0</v>
      </c>
      <c r="Q276" s="192">
        <v>0</v>
      </c>
      <c r="R276" s="192">
        <f t="shared" si="2"/>
        <v>0</v>
      </c>
      <c r="S276" s="193">
        <f t="shared" si="3"/>
        <v>0</v>
      </c>
      <c r="T276" s="186" t="s">
        <v>282</v>
      </c>
      <c r="U276" s="186" t="s">
        <v>288</v>
      </c>
      <c r="V276" s="200">
        <f>VLOOKUP(B276,orig_GT_results_full_summary!$B$3:$AK$25,24, FALSE)</f>
        <v>0</v>
      </c>
      <c r="W276" s="192">
        <v>0</v>
      </c>
      <c r="X276" s="192">
        <v>0</v>
      </c>
      <c r="Y276" s="192">
        <f t="shared" si="4"/>
        <v>0</v>
      </c>
      <c r="Z276" s="193">
        <f t="shared" si="5"/>
        <v>0</v>
      </c>
      <c r="AA276" s="186" t="s">
        <v>282</v>
      </c>
      <c r="AB276" s="186" t="s">
        <v>288</v>
      </c>
      <c r="AC276" s="192">
        <f>VLOOKUP(B276,orig_GT_results_full_summary!$B$3:$AK$25,33, FALSE)</f>
        <v>0</v>
      </c>
      <c r="AD276" s="192">
        <v>0</v>
      </c>
      <c r="AE276" s="192">
        <v>0</v>
      </c>
      <c r="AF276" s="194">
        <f t="shared" si="6"/>
        <v>0</v>
      </c>
      <c r="AG276" s="53">
        <f t="shared" si="7"/>
        <v>0</v>
      </c>
    </row>
    <row r="277" spans="2:33" ht="16">
      <c r="B277" s="186" t="s">
        <v>137</v>
      </c>
      <c r="C277" s="192">
        <v>524</v>
      </c>
      <c r="D277" s="186" t="s">
        <v>372</v>
      </c>
      <c r="E277" s="193">
        <v>2</v>
      </c>
      <c r="F277" s="186" t="s">
        <v>29</v>
      </c>
      <c r="G277" s="186" t="s">
        <v>287</v>
      </c>
      <c r="H277" s="198">
        <f>VLOOKUP(B277,orig_GT_results_full_summary!$B$3:$AK$25,7, FALSE)</f>
        <v>4</v>
      </c>
      <c r="I277" s="192">
        <v>1</v>
      </c>
      <c r="J277" s="192">
        <v>0.5</v>
      </c>
      <c r="K277" s="192">
        <f t="shared" si="0"/>
        <v>0.25</v>
      </c>
      <c r="L277" s="193">
        <f t="shared" si="1"/>
        <v>0.45454545454545453</v>
      </c>
      <c r="M277" s="186" t="s">
        <v>282</v>
      </c>
      <c r="N277" s="186" t="s">
        <v>288</v>
      </c>
      <c r="O277" s="199">
        <f>VLOOKUP(B277,orig_GT_results_full_summary!$B$3:$AK$25,15, FALSE)</f>
        <v>0</v>
      </c>
      <c r="P277" s="192">
        <v>0</v>
      </c>
      <c r="Q277" s="192">
        <v>0</v>
      </c>
      <c r="R277" s="192">
        <f t="shared" si="2"/>
        <v>0</v>
      </c>
      <c r="S277" s="193">
        <f t="shared" si="3"/>
        <v>0</v>
      </c>
      <c r="T277" s="186" t="s">
        <v>282</v>
      </c>
      <c r="U277" s="186" t="s">
        <v>288</v>
      </c>
      <c r="V277" s="200">
        <f>VLOOKUP(B277,orig_GT_results_full_summary!$B$3:$AK$25,24, FALSE)</f>
        <v>0</v>
      </c>
      <c r="W277" s="192">
        <v>0</v>
      </c>
      <c r="X277" s="192">
        <v>0</v>
      </c>
      <c r="Y277" s="192">
        <f t="shared" si="4"/>
        <v>0</v>
      </c>
      <c r="Z277" s="193">
        <f t="shared" si="5"/>
        <v>0</v>
      </c>
      <c r="AA277" s="186" t="s">
        <v>282</v>
      </c>
      <c r="AB277" s="186" t="s">
        <v>288</v>
      </c>
      <c r="AC277" s="192">
        <f>VLOOKUP(B277,orig_GT_results_full_summary!$B$3:$AK$25,33, FALSE)</f>
        <v>0</v>
      </c>
      <c r="AD277" s="192">
        <v>0</v>
      </c>
      <c r="AE277" s="192">
        <v>0</v>
      </c>
      <c r="AF277" s="194">
        <f t="shared" si="6"/>
        <v>0</v>
      </c>
      <c r="AG277" s="53">
        <f t="shared" si="7"/>
        <v>0</v>
      </c>
    </row>
    <row r="278" spans="2:33" ht="16">
      <c r="B278" s="186" t="s">
        <v>137</v>
      </c>
      <c r="C278" s="192">
        <v>527</v>
      </c>
      <c r="D278" s="186" t="s">
        <v>381</v>
      </c>
      <c r="E278" s="193">
        <v>2</v>
      </c>
      <c r="F278" s="186" t="s">
        <v>29</v>
      </c>
      <c r="G278" s="186" t="s">
        <v>287</v>
      </c>
      <c r="H278" s="198">
        <f>VLOOKUP(B278,orig_GT_results_full_summary!$B$3:$AK$25,7, FALSE)</f>
        <v>4</v>
      </c>
      <c r="I278" s="192">
        <v>1</v>
      </c>
      <c r="J278" s="192">
        <v>0.5</v>
      </c>
      <c r="K278" s="192">
        <f t="shared" si="0"/>
        <v>0.25</v>
      </c>
      <c r="L278" s="193">
        <f t="shared" si="1"/>
        <v>0.45454545454545453</v>
      </c>
      <c r="M278" s="186" t="s">
        <v>282</v>
      </c>
      <c r="N278" s="186" t="s">
        <v>288</v>
      </c>
      <c r="O278" s="199">
        <f>VLOOKUP(B278,orig_GT_results_full_summary!$B$3:$AK$25,15, FALSE)</f>
        <v>0</v>
      </c>
      <c r="P278" s="192">
        <v>0</v>
      </c>
      <c r="Q278" s="192">
        <v>0</v>
      </c>
      <c r="R278" s="192">
        <f t="shared" si="2"/>
        <v>0</v>
      </c>
      <c r="S278" s="193">
        <f t="shared" si="3"/>
        <v>0</v>
      </c>
      <c r="T278" s="186" t="s">
        <v>282</v>
      </c>
      <c r="U278" s="186" t="s">
        <v>288</v>
      </c>
      <c r="V278" s="200">
        <f>VLOOKUP(B278,orig_GT_results_full_summary!$B$3:$AK$25,24, FALSE)</f>
        <v>0</v>
      </c>
      <c r="W278" s="192">
        <v>0</v>
      </c>
      <c r="X278" s="192">
        <v>0</v>
      </c>
      <c r="Y278" s="192">
        <f t="shared" si="4"/>
        <v>0</v>
      </c>
      <c r="Z278" s="193">
        <f t="shared" si="5"/>
        <v>0</v>
      </c>
      <c r="AA278" s="186" t="s">
        <v>282</v>
      </c>
      <c r="AB278" s="186" t="s">
        <v>288</v>
      </c>
      <c r="AC278" s="192">
        <f>VLOOKUP(B278,orig_GT_results_full_summary!$B$3:$AK$25,33, FALSE)</f>
        <v>0</v>
      </c>
      <c r="AD278" s="192">
        <v>0</v>
      </c>
      <c r="AE278" s="192">
        <v>0</v>
      </c>
      <c r="AF278" s="194">
        <f t="shared" si="6"/>
        <v>0</v>
      </c>
      <c r="AG278" s="53">
        <f t="shared" si="7"/>
        <v>0</v>
      </c>
    </row>
    <row r="279" spans="2:33" ht="16">
      <c r="B279" s="186" t="s">
        <v>137</v>
      </c>
      <c r="C279" s="192">
        <v>528</v>
      </c>
      <c r="D279" s="186" t="s">
        <v>381</v>
      </c>
      <c r="E279" s="193">
        <v>2</v>
      </c>
      <c r="F279" s="186" t="s">
        <v>29</v>
      </c>
      <c r="G279" s="186" t="s">
        <v>287</v>
      </c>
      <c r="H279" s="198">
        <f>VLOOKUP(B279,orig_GT_results_full_summary!$B$3:$AK$25,7, FALSE)</f>
        <v>4</v>
      </c>
      <c r="I279" s="192">
        <v>1</v>
      </c>
      <c r="J279" s="192">
        <v>0.5</v>
      </c>
      <c r="K279" s="192">
        <f t="shared" si="0"/>
        <v>0.25</v>
      </c>
      <c r="L279" s="193">
        <f t="shared" si="1"/>
        <v>0.45454545454545453</v>
      </c>
      <c r="M279" s="186" t="s">
        <v>282</v>
      </c>
      <c r="N279" s="186" t="s">
        <v>288</v>
      </c>
      <c r="O279" s="199">
        <f>VLOOKUP(B279,orig_GT_results_full_summary!$B$3:$AK$25,15, FALSE)</f>
        <v>0</v>
      </c>
      <c r="P279" s="192">
        <v>0</v>
      </c>
      <c r="Q279" s="192">
        <v>0</v>
      </c>
      <c r="R279" s="192">
        <f t="shared" si="2"/>
        <v>0</v>
      </c>
      <c r="S279" s="193">
        <f t="shared" si="3"/>
        <v>0</v>
      </c>
      <c r="T279" s="186" t="s">
        <v>282</v>
      </c>
      <c r="U279" s="186" t="s">
        <v>288</v>
      </c>
      <c r="V279" s="200">
        <f>VLOOKUP(B279,orig_GT_results_full_summary!$B$3:$AK$25,24, FALSE)</f>
        <v>0</v>
      </c>
      <c r="W279" s="192">
        <v>0</v>
      </c>
      <c r="X279" s="192">
        <v>0</v>
      </c>
      <c r="Y279" s="192">
        <f t="shared" si="4"/>
        <v>0</v>
      </c>
      <c r="Z279" s="193">
        <f t="shared" si="5"/>
        <v>0</v>
      </c>
      <c r="AA279" s="186" t="s">
        <v>282</v>
      </c>
      <c r="AB279" s="186" t="s">
        <v>288</v>
      </c>
      <c r="AC279" s="192">
        <f>VLOOKUP(B279,orig_GT_results_full_summary!$B$3:$AK$25,33, FALSE)</f>
        <v>0</v>
      </c>
      <c r="AD279" s="192">
        <v>0</v>
      </c>
      <c r="AE279" s="192">
        <v>0</v>
      </c>
      <c r="AF279" s="194">
        <f t="shared" si="6"/>
        <v>0</v>
      </c>
      <c r="AG279" s="53">
        <f t="shared" si="7"/>
        <v>0</v>
      </c>
    </row>
    <row r="280" spans="2:33" ht="16">
      <c r="B280" s="186" t="s">
        <v>137</v>
      </c>
      <c r="C280" s="192">
        <v>529</v>
      </c>
      <c r="D280" s="186" t="s">
        <v>382</v>
      </c>
      <c r="E280" s="193">
        <v>2</v>
      </c>
      <c r="F280" s="186" t="s">
        <v>29</v>
      </c>
      <c r="G280" s="186" t="s">
        <v>287</v>
      </c>
      <c r="H280" s="198">
        <f>VLOOKUP(B280,orig_GT_results_full_summary!$B$3:$AK$25,7, FALSE)</f>
        <v>4</v>
      </c>
      <c r="I280" s="192">
        <v>1</v>
      </c>
      <c r="J280" s="192">
        <v>0.5</v>
      </c>
      <c r="K280" s="192">
        <f t="shared" si="0"/>
        <v>0.25</v>
      </c>
      <c r="L280" s="193">
        <f t="shared" si="1"/>
        <v>0.45454545454545453</v>
      </c>
      <c r="M280" s="186" t="s">
        <v>282</v>
      </c>
      <c r="N280" s="186" t="s">
        <v>288</v>
      </c>
      <c r="O280" s="199">
        <f>VLOOKUP(B280,orig_GT_results_full_summary!$B$3:$AK$25,15, FALSE)</f>
        <v>0</v>
      </c>
      <c r="P280" s="192">
        <v>0</v>
      </c>
      <c r="Q280" s="192">
        <v>0</v>
      </c>
      <c r="R280" s="192">
        <f t="shared" si="2"/>
        <v>0</v>
      </c>
      <c r="S280" s="193">
        <f t="shared" si="3"/>
        <v>0</v>
      </c>
      <c r="T280" s="186" t="s">
        <v>282</v>
      </c>
      <c r="U280" s="186" t="s">
        <v>288</v>
      </c>
      <c r="V280" s="200">
        <f>VLOOKUP(B280,orig_GT_results_full_summary!$B$3:$AK$25,24, FALSE)</f>
        <v>0</v>
      </c>
      <c r="W280" s="192">
        <v>0</v>
      </c>
      <c r="X280" s="192">
        <v>0</v>
      </c>
      <c r="Y280" s="192">
        <f t="shared" si="4"/>
        <v>0</v>
      </c>
      <c r="Z280" s="193">
        <f t="shared" si="5"/>
        <v>0</v>
      </c>
      <c r="AA280" s="186" t="s">
        <v>282</v>
      </c>
      <c r="AB280" s="186" t="s">
        <v>288</v>
      </c>
      <c r="AC280" s="192">
        <f>VLOOKUP(B280,orig_GT_results_full_summary!$B$3:$AK$25,33, FALSE)</f>
        <v>0</v>
      </c>
      <c r="AD280" s="192">
        <v>0</v>
      </c>
      <c r="AE280" s="192">
        <v>0</v>
      </c>
      <c r="AF280" s="194">
        <f t="shared" si="6"/>
        <v>0</v>
      </c>
      <c r="AG280" s="53">
        <f t="shared" si="7"/>
        <v>0</v>
      </c>
    </row>
    <row r="281" spans="2:33" ht="16">
      <c r="B281" s="186" t="s">
        <v>137</v>
      </c>
      <c r="C281" s="192">
        <v>530</v>
      </c>
      <c r="D281" s="186" t="s">
        <v>382</v>
      </c>
      <c r="E281" s="193">
        <v>2</v>
      </c>
      <c r="F281" s="186" t="s">
        <v>29</v>
      </c>
      <c r="G281" s="186" t="s">
        <v>287</v>
      </c>
      <c r="H281" s="198">
        <f>VLOOKUP(B281,orig_GT_results_full_summary!$B$3:$AK$25,7, FALSE)</f>
        <v>4</v>
      </c>
      <c r="I281" s="192">
        <v>1</v>
      </c>
      <c r="J281" s="192">
        <v>0.5</v>
      </c>
      <c r="K281" s="192">
        <f t="shared" si="0"/>
        <v>0.25</v>
      </c>
      <c r="L281" s="193">
        <f t="shared" si="1"/>
        <v>0.45454545454545453</v>
      </c>
      <c r="M281" s="186" t="s">
        <v>282</v>
      </c>
      <c r="N281" s="186" t="s">
        <v>288</v>
      </c>
      <c r="O281" s="199">
        <f>VLOOKUP(B281,orig_GT_results_full_summary!$B$3:$AK$25,15, FALSE)</f>
        <v>0</v>
      </c>
      <c r="P281" s="192">
        <v>0</v>
      </c>
      <c r="Q281" s="192">
        <v>0</v>
      </c>
      <c r="R281" s="192">
        <f t="shared" si="2"/>
        <v>0</v>
      </c>
      <c r="S281" s="193">
        <f t="shared" si="3"/>
        <v>0</v>
      </c>
      <c r="T281" s="186" t="s">
        <v>282</v>
      </c>
      <c r="U281" s="186" t="s">
        <v>288</v>
      </c>
      <c r="V281" s="200">
        <f>VLOOKUP(B281,orig_GT_results_full_summary!$B$3:$AK$25,24, FALSE)</f>
        <v>0</v>
      </c>
      <c r="W281" s="192">
        <v>0</v>
      </c>
      <c r="X281" s="192">
        <v>0</v>
      </c>
      <c r="Y281" s="192">
        <f t="shared" si="4"/>
        <v>0</v>
      </c>
      <c r="Z281" s="193">
        <f t="shared" si="5"/>
        <v>0</v>
      </c>
      <c r="AA281" s="186" t="s">
        <v>282</v>
      </c>
      <c r="AB281" s="186" t="s">
        <v>288</v>
      </c>
      <c r="AC281" s="192">
        <f>VLOOKUP(B281,orig_GT_results_full_summary!$B$3:$AK$25,33, FALSE)</f>
        <v>0</v>
      </c>
      <c r="AD281" s="192">
        <v>0</v>
      </c>
      <c r="AE281" s="192">
        <v>0</v>
      </c>
      <c r="AF281" s="194">
        <f t="shared" si="6"/>
        <v>0</v>
      </c>
      <c r="AG281" s="53">
        <f t="shared" si="7"/>
        <v>0</v>
      </c>
    </row>
    <row r="282" spans="2:33" ht="16">
      <c r="B282" s="186" t="s">
        <v>137</v>
      </c>
      <c r="C282" s="192">
        <v>531</v>
      </c>
      <c r="D282" s="186" t="s">
        <v>382</v>
      </c>
      <c r="E282" s="193">
        <v>2</v>
      </c>
      <c r="F282" s="186" t="s">
        <v>29</v>
      </c>
      <c r="G282" s="186" t="s">
        <v>287</v>
      </c>
      <c r="H282" s="198">
        <f>VLOOKUP(B282,orig_GT_results_full_summary!$B$3:$AK$25,7, FALSE)</f>
        <v>4</v>
      </c>
      <c r="I282" s="192">
        <v>1</v>
      </c>
      <c r="J282" s="192">
        <v>0.5</v>
      </c>
      <c r="K282" s="192">
        <f t="shared" si="0"/>
        <v>0.25</v>
      </c>
      <c r="L282" s="193">
        <f t="shared" si="1"/>
        <v>0.45454545454545453</v>
      </c>
      <c r="M282" s="186" t="s">
        <v>282</v>
      </c>
      <c r="N282" s="186" t="s">
        <v>288</v>
      </c>
      <c r="O282" s="199">
        <f>VLOOKUP(B282,orig_GT_results_full_summary!$B$3:$AK$25,15, FALSE)</f>
        <v>0</v>
      </c>
      <c r="P282" s="192">
        <v>0</v>
      </c>
      <c r="Q282" s="192">
        <v>0</v>
      </c>
      <c r="R282" s="192">
        <f t="shared" si="2"/>
        <v>0</v>
      </c>
      <c r="S282" s="193">
        <f t="shared" si="3"/>
        <v>0</v>
      </c>
      <c r="T282" s="186" t="s">
        <v>282</v>
      </c>
      <c r="U282" s="186" t="s">
        <v>288</v>
      </c>
      <c r="V282" s="200">
        <f>VLOOKUP(B282,orig_GT_results_full_summary!$B$3:$AK$25,24, FALSE)</f>
        <v>0</v>
      </c>
      <c r="W282" s="192">
        <v>0</v>
      </c>
      <c r="X282" s="192">
        <v>0</v>
      </c>
      <c r="Y282" s="192">
        <f t="shared" si="4"/>
        <v>0</v>
      </c>
      <c r="Z282" s="193">
        <f t="shared" si="5"/>
        <v>0</v>
      </c>
      <c r="AA282" s="186" t="s">
        <v>282</v>
      </c>
      <c r="AB282" s="186" t="s">
        <v>288</v>
      </c>
      <c r="AC282" s="192">
        <f>VLOOKUP(B282,orig_GT_results_full_summary!$B$3:$AK$25,33, FALSE)</f>
        <v>0</v>
      </c>
      <c r="AD282" s="192">
        <v>0</v>
      </c>
      <c r="AE282" s="192">
        <v>0</v>
      </c>
      <c r="AF282" s="194">
        <f t="shared" si="6"/>
        <v>0</v>
      </c>
      <c r="AG282" s="53">
        <f t="shared" si="7"/>
        <v>0</v>
      </c>
    </row>
    <row r="283" spans="2:33" ht="16">
      <c r="B283" s="186" t="s">
        <v>137</v>
      </c>
      <c r="C283" s="192">
        <v>532</v>
      </c>
      <c r="D283" s="186" t="s">
        <v>383</v>
      </c>
      <c r="E283" s="193">
        <v>2</v>
      </c>
      <c r="F283" s="186" t="s">
        <v>29</v>
      </c>
      <c r="G283" s="186" t="s">
        <v>287</v>
      </c>
      <c r="H283" s="198">
        <f>VLOOKUP(B283,orig_GT_results_full_summary!$B$3:$AK$25,7, FALSE)</f>
        <v>4</v>
      </c>
      <c r="I283" s="192">
        <v>1</v>
      </c>
      <c r="J283" s="192">
        <v>0.5</v>
      </c>
      <c r="K283" s="192">
        <f t="shared" si="0"/>
        <v>0.25</v>
      </c>
      <c r="L283" s="193">
        <f t="shared" si="1"/>
        <v>0.45454545454545453</v>
      </c>
      <c r="M283" s="186" t="s">
        <v>282</v>
      </c>
      <c r="N283" s="186" t="s">
        <v>288</v>
      </c>
      <c r="O283" s="199">
        <f>VLOOKUP(B283,orig_GT_results_full_summary!$B$3:$AK$25,15, FALSE)</f>
        <v>0</v>
      </c>
      <c r="P283" s="192">
        <v>0</v>
      </c>
      <c r="Q283" s="192">
        <v>0</v>
      </c>
      <c r="R283" s="192">
        <f t="shared" si="2"/>
        <v>0</v>
      </c>
      <c r="S283" s="193">
        <f t="shared" si="3"/>
        <v>0</v>
      </c>
      <c r="T283" s="186" t="s">
        <v>282</v>
      </c>
      <c r="U283" s="186" t="s">
        <v>288</v>
      </c>
      <c r="V283" s="200">
        <f>VLOOKUP(B283,orig_GT_results_full_summary!$B$3:$AK$25,24, FALSE)</f>
        <v>0</v>
      </c>
      <c r="W283" s="192">
        <v>0</v>
      </c>
      <c r="X283" s="192">
        <v>0</v>
      </c>
      <c r="Y283" s="192">
        <f t="shared" si="4"/>
        <v>0</v>
      </c>
      <c r="Z283" s="193">
        <f t="shared" si="5"/>
        <v>0</v>
      </c>
      <c r="AA283" s="186" t="s">
        <v>282</v>
      </c>
      <c r="AB283" s="186" t="s">
        <v>288</v>
      </c>
      <c r="AC283" s="192">
        <f>VLOOKUP(B283,orig_GT_results_full_summary!$B$3:$AK$25,33, FALSE)</f>
        <v>0</v>
      </c>
      <c r="AD283" s="192">
        <v>0</v>
      </c>
      <c r="AE283" s="192">
        <v>0</v>
      </c>
      <c r="AF283" s="194">
        <f t="shared" si="6"/>
        <v>0</v>
      </c>
      <c r="AG283" s="53">
        <f t="shared" si="7"/>
        <v>0</v>
      </c>
    </row>
    <row r="284" spans="2:33" ht="16">
      <c r="B284" s="186" t="s">
        <v>137</v>
      </c>
      <c r="C284" s="192">
        <v>533</v>
      </c>
      <c r="D284" s="186" t="s">
        <v>383</v>
      </c>
      <c r="E284" s="193">
        <v>2</v>
      </c>
      <c r="F284" s="186" t="s">
        <v>29</v>
      </c>
      <c r="G284" s="186" t="s">
        <v>287</v>
      </c>
      <c r="H284" s="198">
        <f>VLOOKUP(B284,orig_GT_results_full_summary!$B$3:$AK$25,7, FALSE)</f>
        <v>4</v>
      </c>
      <c r="I284" s="192">
        <v>1</v>
      </c>
      <c r="J284" s="192">
        <v>0.5</v>
      </c>
      <c r="K284" s="192">
        <f t="shared" si="0"/>
        <v>0.25</v>
      </c>
      <c r="L284" s="193">
        <f t="shared" si="1"/>
        <v>0.45454545454545453</v>
      </c>
      <c r="M284" s="186" t="s">
        <v>282</v>
      </c>
      <c r="N284" s="186" t="s">
        <v>288</v>
      </c>
      <c r="O284" s="199">
        <f>VLOOKUP(B284,orig_GT_results_full_summary!$B$3:$AK$25,15, FALSE)</f>
        <v>0</v>
      </c>
      <c r="P284" s="192">
        <v>0</v>
      </c>
      <c r="Q284" s="192">
        <v>0</v>
      </c>
      <c r="R284" s="192">
        <f t="shared" si="2"/>
        <v>0</v>
      </c>
      <c r="S284" s="193">
        <f t="shared" si="3"/>
        <v>0</v>
      </c>
      <c r="T284" s="186" t="s">
        <v>282</v>
      </c>
      <c r="U284" s="186" t="s">
        <v>288</v>
      </c>
      <c r="V284" s="200">
        <f>VLOOKUP(B284,orig_GT_results_full_summary!$B$3:$AK$25,24, FALSE)</f>
        <v>0</v>
      </c>
      <c r="W284" s="192">
        <v>0</v>
      </c>
      <c r="X284" s="192">
        <v>0</v>
      </c>
      <c r="Y284" s="192">
        <f t="shared" si="4"/>
        <v>0</v>
      </c>
      <c r="Z284" s="193">
        <f t="shared" si="5"/>
        <v>0</v>
      </c>
      <c r="AA284" s="186" t="s">
        <v>282</v>
      </c>
      <c r="AB284" s="186" t="s">
        <v>288</v>
      </c>
      <c r="AC284" s="192">
        <f>VLOOKUP(B284,orig_GT_results_full_summary!$B$3:$AK$25,33, FALSE)</f>
        <v>0</v>
      </c>
      <c r="AD284" s="192">
        <v>0</v>
      </c>
      <c r="AE284" s="192">
        <v>0</v>
      </c>
      <c r="AF284" s="194">
        <f t="shared" si="6"/>
        <v>0</v>
      </c>
      <c r="AG284" s="53">
        <f t="shared" si="7"/>
        <v>0</v>
      </c>
    </row>
    <row r="285" spans="2:33" ht="16">
      <c r="B285" s="186" t="s">
        <v>137</v>
      </c>
      <c r="C285" s="192">
        <v>534</v>
      </c>
      <c r="D285" s="186" t="s">
        <v>383</v>
      </c>
      <c r="E285" s="193">
        <v>2</v>
      </c>
      <c r="F285" s="186" t="s">
        <v>29</v>
      </c>
      <c r="G285" s="186" t="s">
        <v>287</v>
      </c>
      <c r="H285" s="198">
        <f>VLOOKUP(B285,orig_GT_results_full_summary!$B$3:$AK$25,7, FALSE)</f>
        <v>4</v>
      </c>
      <c r="I285" s="192">
        <v>1</v>
      </c>
      <c r="J285" s="192">
        <v>0.5</v>
      </c>
      <c r="K285" s="192">
        <f t="shared" si="0"/>
        <v>0.25</v>
      </c>
      <c r="L285" s="193">
        <f t="shared" si="1"/>
        <v>0.45454545454545453</v>
      </c>
      <c r="M285" s="186" t="s">
        <v>282</v>
      </c>
      <c r="N285" s="186" t="s">
        <v>288</v>
      </c>
      <c r="O285" s="199">
        <f>VLOOKUP(B285,orig_GT_results_full_summary!$B$3:$AK$25,15, FALSE)</f>
        <v>0</v>
      </c>
      <c r="P285" s="192">
        <v>0</v>
      </c>
      <c r="Q285" s="192">
        <v>0</v>
      </c>
      <c r="R285" s="192">
        <f t="shared" si="2"/>
        <v>0</v>
      </c>
      <c r="S285" s="193">
        <f t="shared" si="3"/>
        <v>0</v>
      </c>
      <c r="T285" s="186" t="s">
        <v>282</v>
      </c>
      <c r="U285" s="186" t="s">
        <v>288</v>
      </c>
      <c r="V285" s="200">
        <f>VLOOKUP(B285,orig_GT_results_full_summary!$B$3:$AK$25,24, FALSE)</f>
        <v>0</v>
      </c>
      <c r="W285" s="192">
        <v>0</v>
      </c>
      <c r="X285" s="192">
        <v>0</v>
      </c>
      <c r="Y285" s="192">
        <f t="shared" si="4"/>
        <v>0</v>
      </c>
      <c r="Z285" s="193">
        <f t="shared" si="5"/>
        <v>0</v>
      </c>
      <c r="AA285" s="186" t="s">
        <v>282</v>
      </c>
      <c r="AB285" s="186" t="s">
        <v>288</v>
      </c>
      <c r="AC285" s="192">
        <f>VLOOKUP(B285,orig_GT_results_full_summary!$B$3:$AK$25,33, FALSE)</f>
        <v>0</v>
      </c>
      <c r="AD285" s="192">
        <v>0</v>
      </c>
      <c r="AE285" s="192">
        <v>0</v>
      </c>
      <c r="AF285" s="194">
        <f t="shared" si="6"/>
        <v>0</v>
      </c>
      <c r="AG285" s="53">
        <f t="shared" si="7"/>
        <v>0</v>
      </c>
    </row>
    <row r="286" spans="2:33" ht="16">
      <c r="B286" s="186" t="s">
        <v>137</v>
      </c>
      <c r="C286" s="192">
        <v>535</v>
      </c>
      <c r="D286" s="186" t="s">
        <v>384</v>
      </c>
      <c r="E286" s="193">
        <v>2</v>
      </c>
      <c r="F286" s="186" t="s">
        <v>29</v>
      </c>
      <c r="G286" s="186" t="s">
        <v>287</v>
      </c>
      <c r="H286" s="198">
        <f>VLOOKUP(B286,orig_GT_results_full_summary!$B$3:$AK$25,7, FALSE)</f>
        <v>4</v>
      </c>
      <c r="I286" s="192">
        <v>1</v>
      </c>
      <c r="J286" s="192">
        <v>0.5</v>
      </c>
      <c r="K286" s="192">
        <f t="shared" si="0"/>
        <v>0.25</v>
      </c>
      <c r="L286" s="193">
        <f t="shared" si="1"/>
        <v>0.45454545454545453</v>
      </c>
      <c r="M286" s="186" t="s">
        <v>282</v>
      </c>
      <c r="N286" s="186" t="s">
        <v>288</v>
      </c>
      <c r="O286" s="199">
        <f>VLOOKUP(B286,orig_GT_results_full_summary!$B$3:$AK$25,15, FALSE)</f>
        <v>0</v>
      </c>
      <c r="P286" s="192">
        <v>0</v>
      </c>
      <c r="Q286" s="192">
        <v>0</v>
      </c>
      <c r="R286" s="192">
        <f t="shared" si="2"/>
        <v>0</v>
      </c>
      <c r="S286" s="193">
        <f t="shared" si="3"/>
        <v>0</v>
      </c>
      <c r="T286" s="186" t="s">
        <v>282</v>
      </c>
      <c r="U286" s="186" t="s">
        <v>288</v>
      </c>
      <c r="V286" s="200">
        <f>VLOOKUP(B286,orig_GT_results_full_summary!$B$3:$AK$25,24, FALSE)</f>
        <v>0</v>
      </c>
      <c r="W286" s="192">
        <v>0</v>
      </c>
      <c r="X286" s="192">
        <v>0</v>
      </c>
      <c r="Y286" s="192">
        <f t="shared" si="4"/>
        <v>0</v>
      </c>
      <c r="Z286" s="193">
        <f t="shared" si="5"/>
        <v>0</v>
      </c>
      <c r="AA286" s="186" t="s">
        <v>282</v>
      </c>
      <c r="AB286" s="186" t="s">
        <v>288</v>
      </c>
      <c r="AC286" s="192">
        <f>VLOOKUP(B286,orig_GT_results_full_summary!$B$3:$AK$25,33, FALSE)</f>
        <v>0</v>
      </c>
      <c r="AD286" s="192">
        <v>0</v>
      </c>
      <c r="AE286" s="192">
        <v>0</v>
      </c>
      <c r="AF286" s="194">
        <f t="shared" si="6"/>
        <v>0</v>
      </c>
      <c r="AG286" s="53">
        <f t="shared" si="7"/>
        <v>0</v>
      </c>
    </row>
    <row r="287" spans="2:33" ht="16">
      <c r="B287" s="186" t="s">
        <v>137</v>
      </c>
      <c r="C287" s="192">
        <v>536</v>
      </c>
      <c r="D287" s="186" t="s">
        <v>384</v>
      </c>
      <c r="E287" s="193">
        <v>2</v>
      </c>
      <c r="F287" s="186" t="s">
        <v>29</v>
      </c>
      <c r="G287" s="186" t="s">
        <v>287</v>
      </c>
      <c r="H287" s="198">
        <f>VLOOKUP(B287,orig_GT_results_full_summary!$B$3:$AK$25,7, FALSE)</f>
        <v>4</v>
      </c>
      <c r="I287" s="192">
        <v>1</v>
      </c>
      <c r="J287" s="192">
        <v>0.5</v>
      </c>
      <c r="K287" s="192">
        <f t="shared" si="0"/>
        <v>0.25</v>
      </c>
      <c r="L287" s="193">
        <f t="shared" si="1"/>
        <v>0.45454545454545453</v>
      </c>
      <c r="M287" s="186" t="s">
        <v>282</v>
      </c>
      <c r="N287" s="186" t="s">
        <v>288</v>
      </c>
      <c r="O287" s="199">
        <f>VLOOKUP(B287,orig_GT_results_full_summary!$B$3:$AK$25,15, FALSE)</f>
        <v>0</v>
      </c>
      <c r="P287" s="192">
        <v>0</v>
      </c>
      <c r="Q287" s="192">
        <v>0</v>
      </c>
      <c r="R287" s="192">
        <f t="shared" si="2"/>
        <v>0</v>
      </c>
      <c r="S287" s="193">
        <f t="shared" si="3"/>
        <v>0</v>
      </c>
      <c r="T287" s="186" t="s">
        <v>282</v>
      </c>
      <c r="U287" s="186" t="s">
        <v>288</v>
      </c>
      <c r="V287" s="200">
        <f>VLOOKUP(B287,orig_GT_results_full_summary!$B$3:$AK$25,24, FALSE)</f>
        <v>0</v>
      </c>
      <c r="W287" s="192">
        <v>0</v>
      </c>
      <c r="X287" s="192">
        <v>0</v>
      </c>
      <c r="Y287" s="192">
        <f t="shared" si="4"/>
        <v>0</v>
      </c>
      <c r="Z287" s="193">
        <f t="shared" si="5"/>
        <v>0</v>
      </c>
      <c r="AA287" s="186" t="s">
        <v>282</v>
      </c>
      <c r="AB287" s="186" t="s">
        <v>288</v>
      </c>
      <c r="AC287" s="192">
        <f>VLOOKUP(B287,orig_GT_results_full_summary!$B$3:$AK$25,33, FALSE)</f>
        <v>0</v>
      </c>
      <c r="AD287" s="192">
        <v>0</v>
      </c>
      <c r="AE287" s="192">
        <v>0</v>
      </c>
      <c r="AF287" s="194">
        <f t="shared" si="6"/>
        <v>0</v>
      </c>
      <c r="AG287" s="53">
        <f t="shared" si="7"/>
        <v>0</v>
      </c>
    </row>
    <row r="288" spans="2:33" ht="16">
      <c r="B288" s="186" t="s">
        <v>137</v>
      </c>
      <c r="C288" s="192">
        <v>538</v>
      </c>
      <c r="D288" s="186" t="s">
        <v>385</v>
      </c>
      <c r="E288" s="193">
        <v>2</v>
      </c>
      <c r="F288" s="186" t="s">
        <v>29</v>
      </c>
      <c r="G288" s="186" t="s">
        <v>287</v>
      </c>
      <c r="H288" s="198">
        <f>VLOOKUP(B288,orig_GT_results_full_summary!$B$3:$AK$25,7, FALSE)</f>
        <v>4</v>
      </c>
      <c r="I288" s="192">
        <v>1</v>
      </c>
      <c r="J288" s="192">
        <v>0.5</v>
      </c>
      <c r="K288" s="192">
        <f t="shared" si="0"/>
        <v>0.25</v>
      </c>
      <c r="L288" s="193">
        <f t="shared" si="1"/>
        <v>0.45454545454545453</v>
      </c>
      <c r="M288" s="186" t="s">
        <v>282</v>
      </c>
      <c r="N288" s="186" t="s">
        <v>288</v>
      </c>
      <c r="O288" s="199">
        <f>VLOOKUP(B288,orig_GT_results_full_summary!$B$3:$AK$25,15, FALSE)</f>
        <v>0</v>
      </c>
      <c r="P288" s="192">
        <v>0</v>
      </c>
      <c r="Q288" s="192">
        <v>0</v>
      </c>
      <c r="R288" s="192">
        <f t="shared" si="2"/>
        <v>0</v>
      </c>
      <c r="S288" s="193">
        <f t="shared" si="3"/>
        <v>0</v>
      </c>
      <c r="T288" s="186" t="s">
        <v>282</v>
      </c>
      <c r="U288" s="186" t="s">
        <v>288</v>
      </c>
      <c r="V288" s="200">
        <f>VLOOKUP(B288,orig_GT_results_full_summary!$B$3:$AK$25,24, FALSE)</f>
        <v>0</v>
      </c>
      <c r="W288" s="192">
        <v>0</v>
      </c>
      <c r="X288" s="192">
        <v>0</v>
      </c>
      <c r="Y288" s="192">
        <f t="shared" si="4"/>
        <v>0</v>
      </c>
      <c r="Z288" s="193">
        <f t="shared" si="5"/>
        <v>0</v>
      </c>
      <c r="AA288" s="186" t="s">
        <v>282</v>
      </c>
      <c r="AB288" s="186" t="s">
        <v>288</v>
      </c>
      <c r="AC288" s="192">
        <f>VLOOKUP(B288,orig_GT_results_full_summary!$B$3:$AK$25,33, FALSE)</f>
        <v>0</v>
      </c>
      <c r="AD288" s="192">
        <v>0</v>
      </c>
      <c r="AE288" s="192">
        <v>0</v>
      </c>
      <c r="AF288" s="194">
        <f t="shared" si="6"/>
        <v>0</v>
      </c>
      <c r="AG288" s="53">
        <f t="shared" si="7"/>
        <v>0</v>
      </c>
    </row>
    <row r="289" spans="2:33" ht="16">
      <c r="B289" s="186" t="s">
        <v>137</v>
      </c>
      <c r="C289" s="192">
        <v>541</v>
      </c>
      <c r="D289" s="186" t="s">
        <v>386</v>
      </c>
      <c r="E289" s="193">
        <v>2</v>
      </c>
      <c r="F289" s="186" t="s">
        <v>29</v>
      </c>
      <c r="G289" s="186" t="s">
        <v>287</v>
      </c>
      <c r="H289" s="198">
        <f>VLOOKUP(B289,orig_GT_results_full_summary!$B$3:$AK$25,7, FALSE)</f>
        <v>4</v>
      </c>
      <c r="I289" s="192">
        <v>1</v>
      </c>
      <c r="J289" s="192">
        <v>0.5</v>
      </c>
      <c r="K289" s="192">
        <f t="shared" si="0"/>
        <v>0.25</v>
      </c>
      <c r="L289" s="193">
        <f t="shared" si="1"/>
        <v>0.45454545454545453</v>
      </c>
      <c r="M289" s="186" t="s">
        <v>282</v>
      </c>
      <c r="N289" s="186" t="s">
        <v>288</v>
      </c>
      <c r="O289" s="199">
        <f>VLOOKUP(B289,orig_GT_results_full_summary!$B$3:$AK$25,15, FALSE)</f>
        <v>0</v>
      </c>
      <c r="P289" s="192">
        <v>0</v>
      </c>
      <c r="Q289" s="192">
        <v>0</v>
      </c>
      <c r="R289" s="192">
        <f t="shared" si="2"/>
        <v>0</v>
      </c>
      <c r="S289" s="193">
        <f t="shared" si="3"/>
        <v>0</v>
      </c>
      <c r="T289" s="186" t="s">
        <v>282</v>
      </c>
      <c r="U289" s="186" t="s">
        <v>288</v>
      </c>
      <c r="V289" s="200">
        <f>VLOOKUP(B289,orig_GT_results_full_summary!$B$3:$AK$25,24, FALSE)</f>
        <v>0</v>
      </c>
      <c r="W289" s="192">
        <v>0</v>
      </c>
      <c r="X289" s="192">
        <v>0</v>
      </c>
      <c r="Y289" s="192">
        <f t="shared" si="4"/>
        <v>0</v>
      </c>
      <c r="Z289" s="193">
        <f t="shared" si="5"/>
        <v>0</v>
      </c>
      <c r="AA289" s="186" t="s">
        <v>282</v>
      </c>
      <c r="AB289" s="186" t="s">
        <v>288</v>
      </c>
      <c r="AC289" s="192">
        <f>VLOOKUP(B289,orig_GT_results_full_summary!$B$3:$AK$25,33, FALSE)</f>
        <v>0</v>
      </c>
      <c r="AD289" s="192">
        <v>0</v>
      </c>
      <c r="AE289" s="192">
        <v>0</v>
      </c>
      <c r="AF289" s="194">
        <f t="shared" si="6"/>
        <v>0</v>
      </c>
      <c r="AG289" s="53">
        <f t="shared" si="7"/>
        <v>0</v>
      </c>
    </row>
    <row r="290" spans="2:33" ht="16">
      <c r="B290" s="186" t="s">
        <v>137</v>
      </c>
      <c r="C290" s="192">
        <v>542</v>
      </c>
      <c r="D290" s="186" t="s">
        <v>386</v>
      </c>
      <c r="E290" s="193">
        <v>2</v>
      </c>
      <c r="F290" s="186" t="s">
        <v>29</v>
      </c>
      <c r="G290" s="186" t="s">
        <v>287</v>
      </c>
      <c r="H290" s="198">
        <f>VLOOKUP(B290,orig_GT_results_full_summary!$B$3:$AK$25,7, FALSE)</f>
        <v>4</v>
      </c>
      <c r="I290" s="192">
        <v>1</v>
      </c>
      <c r="J290" s="192">
        <v>0.5</v>
      </c>
      <c r="K290" s="192">
        <f t="shared" si="0"/>
        <v>0.25</v>
      </c>
      <c r="L290" s="193">
        <f t="shared" si="1"/>
        <v>0.45454545454545453</v>
      </c>
      <c r="M290" s="186" t="s">
        <v>282</v>
      </c>
      <c r="N290" s="186" t="s">
        <v>288</v>
      </c>
      <c r="O290" s="199">
        <f>VLOOKUP(B290,orig_GT_results_full_summary!$B$3:$AK$25,15, FALSE)</f>
        <v>0</v>
      </c>
      <c r="P290" s="192">
        <v>0</v>
      </c>
      <c r="Q290" s="192">
        <v>0</v>
      </c>
      <c r="R290" s="192">
        <f t="shared" si="2"/>
        <v>0</v>
      </c>
      <c r="S290" s="193">
        <f t="shared" si="3"/>
        <v>0</v>
      </c>
      <c r="T290" s="186" t="s">
        <v>282</v>
      </c>
      <c r="U290" s="186" t="s">
        <v>288</v>
      </c>
      <c r="V290" s="200">
        <f>VLOOKUP(B290,orig_GT_results_full_summary!$B$3:$AK$25,24, FALSE)</f>
        <v>0</v>
      </c>
      <c r="W290" s="192">
        <v>0</v>
      </c>
      <c r="X290" s="192">
        <v>0</v>
      </c>
      <c r="Y290" s="192">
        <f t="shared" si="4"/>
        <v>0</v>
      </c>
      <c r="Z290" s="193">
        <f t="shared" si="5"/>
        <v>0</v>
      </c>
      <c r="AA290" s="186" t="s">
        <v>282</v>
      </c>
      <c r="AB290" s="186" t="s">
        <v>288</v>
      </c>
      <c r="AC290" s="192">
        <f>VLOOKUP(B290,orig_GT_results_full_summary!$B$3:$AK$25,33, FALSE)</f>
        <v>0</v>
      </c>
      <c r="AD290" s="192">
        <v>0</v>
      </c>
      <c r="AE290" s="192">
        <v>0</v>
      </c>
      <c r="AF290" s="194">
        <f t="shared" si="6"/>
        <v>0</v>
      </c>
      <c r="AG290" s="53">
        <f t="shared" si="7"/>
        <v>0</v>
      </c>
    </row>
    <row r="291" spans="2:33" ht="16">
      <c r="B291" s="186" t="s">
        <v>137</v>
      </c>
      <c r="C291" s="192">
        <v>543</v>
      </c>
      <c r="D291" s="186" t="s">
        <v>386</v>
      </c>
      <c r="E291" s="193">
        <v>2</v>
      </c>
      <c r="F291" s="186" t="s">
        <v>29</v>
      </c>
      <c r="G291" s="186" t="s">
        <v>287</v>
      </c>
      <c r="H291" s="198">
        <f>VLOOKUP(B291,orig_GT_results_full_summary!$B$3:$AK$25,7, FALSE)</f>
        <v>4</v>
      </c>
      <c r="I291" s="192">
        <v>1</v>
      </c>
      <c r="J291" s="192">
        <v>0.5</v>
      </c>
      <c r="K291" s="192">
        <f t="shared" si="0"/>
        <v>0.25</v>
      </c>
      <c r="L291" s="193">
        <f t="shared" si="1"/>
        <v>0.45454545454545453</v>
      </c>
      <c r="M291" s="186" t="s">
        <v>282</v>
      </c>
      <c r="N291" s="186" t="s">
        <v>288</v>
      </c>
      <c r="O291" s="199">
        <f>VLOOKUP(B291,orig_GT_results_full_summary!$B$3:$AK$25,15, FALSE)</f>
        <v>0</v>
      </c>
      <c r="P291" s="192">
        <v>0</v>
      </c>
      <c r="Q291" s="192">
        <v>0</v>
      </c>
      <c r="R291" s="192">
        <f t="shared" si="2"/>
        <v>0</v>
      </c>
      <c r="S291" s="193">
        <f t="shared" si="3"/>
        <v>0</v>
      </c>
      <c r="T291" s="186" t="s">
        <v>282</v>
      </c>
      <c r="U291" s="186" t="s">
        <v>288</v>
      </c>
      <c r="V291" s="200">
        <f>VLOOKUP(B291,orig_GT_results_full_summary!$B$3:$AK$25,24, FALSE)</f>
        <v>0</v>
      </c>
      <c r="W291" s="192">
        <v>0</v>
      </c>
      <c r="X291" s="192">
        <v>0</v>
      </c>
      <c r="Y291" s="192">
        <f t="shared" si="4"/>
        <v>0</v>
      </c>
      <c r="Z291" s="193">
        <f t="shared" si="5"/>
        <v>0</v>
      </c>
      <c r="AA291" s="186" t="s">
        <v>282</v>
      </c>
      <c r="AB291" s="186" t="s">
        <v>288</v>
      </c>
      <c r="AC291" s="192">
        <f>VLOOKUP(B291,orig_GT_results_full_summary!$B$3:$AK$25,33, FALSE)</f>
        <v>0</v>
      </c>
      <c r="AD291" s="192">
        <v>0</v>
      </c>
      <c r="AE291" s="192">
        <v>0</v>
      </c>
      <c r="AF291" s="194">
        <f t="shared" si="6"/>
        <v>0</v>
      </c>
      <c r="AG291" s="53">
        <f t="shared" si="7"/>
        <v>0</v>
      </c>
    </row>
    <row r="292" spans="2:33" ht="16">
      <c r="B292" s="186" t="s">
        <v>137</v>
      </c>
      <c r="C292" s="192">
        <v>544</v>
      </c>
      <c r="D292" s="186" t="s">
        <v>387</v>
      </c>
      <c r="E292" s="193">
        <v>2</v>
      </c>
      <c r="F292" s="186" t="s">
        <v>29</v>
      </c>
      <c r="G292" s="186" t="s">
        <v>287</v>
      </c>
      <c r="H292" s="198">
        <f>VLOOKUP(B292,orig_GT_results_full_summary!$B$3:$AK$25,7, FALSE)</f>
        <v>4</v>
      </c>
      <c r="I292" s="192">
        <v>1</v>
      </c>
      <c r="J292" s="192">
        <v>0.5</v>
      </c>
      <c r="K292" s="192">
        <f t="shared" si="0"/>
        <v>0.25</v>
      </c>
      <c r="L292" s="193">
        <f t="shared" si="1"/>
        <v>0.45454545454545453</v>
      </c>
      <c r="M292" s="186" t="s">
        <v>282</v>
      </c>
      <c r="N292" s="186" t="s">
        <v>288</v>
      </c>
      <c r="O292" s="199">
        <f>VLOOKUP(B292,orig_GT_results_full_summary!$B$3:$AK$25,15, FALSE)</f>
        <v>0</v>
      </c>
      <c r="P292" s="192">
        <v>0</v>
      </c>
      <c r="Q292" s="192">
        <v>0</v>
      </c>
      <c r="R292" s="192">
        <f t="shared" si="2"/>
        <v>0</v>
      </c>
      <c r="S292" s="193">
        <f t="shared" si="3"/>
        <v>0</v>
      </c>
      <c r="T292" s="186" t="s">
        <v>282</v>
      </c>
      <c r="U292" s="186" t="s">
        <v>288</v>
      </c>
      <c r="V292" s="200">
        <f>VLOOKUP(B292,orig_GT_results_full_summary!$B$3:$AK$25,24, FALSE)</f>
        <v>0</v>
      </c>
      <c r="W292" s="192">
        <v>0</v>
      </c>
      <c r="X292" s="192">
        <v>0</v>
      </c>
      <c r="Y292" s="192">
        <f t="shared" si="4"/>
        <v>0</v>
      </c>
      <c r="Z292" s="193">
        <f t="shared" si="5"/>
        <v>0</v>
      </c>
      <c r="AA292" s="186" t="s">
        <v>282</v>
      </c>
      <c r="AB292" s="186" t="s">
        <v>288</v>
      </c>
      <c r="AC292" s="192">
        <f>VLOOKUP(B292,orig_GT_results_full_summary!$B$3:$AK$25,33, FALSE)</f>
        <v>0</v>
      </c>
      <c r="AD292" s="192">
        <v>0</v>
      </c>
      <c r="AE292" s="192">
        <v>0</v>
      </c>
      <c r="AF292" s="194">
        <f t="shared" si="6"/>
        <v>0</v>
      </c>
      <c r="AG292" s="53">
        <f t="shared" si="7"/>
        <v>0</v>
      </c>
    </row>
    <row r="293" spans="2:33" ht="16">
      <c r="B293" s="186" t="s">
        <v>137</v>
      </c>
      <c r="C293" s="192">
        <v>546</v>
      </c>
      <c r="D293" s="186" t="s">
        <v>387</v>
      </c>
      <c r="E293" s="193">
        <v>2</v>
      </c>
      <c r="F293" s="186" t="s">
        <v>29</v>
      </c>
      <c r="G293" s="186" t="s">
        <v>287</v>
      </c>
      <c r="H293" s="198">
        <f>VLOOKUP(B293,orig_GT_results_full_summary!$B$3:$AK$25,7, FALSE)</f>
        <v>4</v>
      </c>
      <c r="I293" s="192">
        <v>1</v>
      </c>
      <c r="J293" s="192">
        <v>0.5</v>
      </c>
      <c r="K293" s="192">
        <f t="shared" si="0"/>
        <v>0.25</v>
      </c>
      <c r="L293" s="193">
        <f t="shared" si="1"/>
        <v>0.45454545454545453</v>
      </c>
      <c r="M293" s="186" t="s">
        <v>282</v>
      </c>
      <c r="N293" s="186" t="s">
        <v>288</v>
      </c>
      <c r="O293" s="199">
        <f>VLOOKUP(B293,orig_GT_results_full_summary!$B$3:$AK$25,15, FALSE)</f>
        <v>0</v>
      </c>
      <c r="P293" s="192">
        <v>0</v>
      </c>
      <c r="Q293" s="192">
        <v>0</v>
      </c>
      <c r="R293" s="192">
        <f t="shared" si="2"/>
        <v>0</v>
      </c>
      <c r="S293" s="193">
        <f t="shared" si="3"/>
        <v>0</v>
      </c>
      <c r="T293" s="186" t="s">
        <v>282</v>
      </c>
      <c r="U293" s="186" t="s">
        <v>288</v>
      </c>
      <c r="V293" s="200">
        <f>VLOOKUP(B293,orig_GT_results_full_summary!$B$3:$AK$25,24, FALSE)</f>
        <v>0</v>
      </c>
      <c r="W293" s="192">
        <v>0</v>
      </c>
      <c r="X293" s="192">
        <v>0</v>
      </c>
      <c r="Y293" s="192">
        <f t="shared" si="4"/>
        <v>0</v>
      </c>
      <c r="Z293" s="193">
        <f t="shared" si="5"/>
        <v>0</v>
      </c>
      <c r="AA293" s="186" t="s">
        <v>282</v>
      </c>
      <c r="AB293" s="186" t="s">
        <v>288</v>
      </c>
      <c r="AC293" s="192">
        <f>VLOOKUP(B293,orig_GT_results_full_summary!$B$3:$AK$25,33, FALSE)</f>
        <v>0</v>
      </c>
      <c r="AD293" s="192">
        <v>0</v>
      </c>
      <c r="AE293" s="192">
        <v>0</v>
      </c>
      <c r="AF293" s="194">
        <f t="shared" si="6"/>
        <v>0</v>
      </c>
      <c r="AG293" s="53">
        <f t="shared" si="7"/>
        <v>0</v>
      </c>
    </row>
    <row r="294" spans="2:33" ht="16">
      <c r="B294" s="186" t="s">
        <v>137</v>
      </c>
      <c r="C294" s="192">
        <v>547</v>
      </c>
      <c r="D294" s="186" t="s">
        <v>388</v>
      </c>
      <c r="E294" s="193">
        <v>2</v>
      </c>
      <c r="F294" s="186" t="s">
        <v>29</v>
      </c>
      <c r="G294" s="186" t="s">
        <v>287</v>
      </c>
      <c r="H294" s="198">
        <f>VLOOKUP(B294,orig_GT_results_full_summary!$B$3:$AK$25,7, FALSE)</f>
        <v>4</v>
      </c>
      <c r="I294" s="192">
        <v>1</v>
      </c>
      <c r="J294" s="192">
        <v>0.5</v>
      </c>
      <c r="K294" s="192">
        <f t="shared" si="0"/>
        <v>0.25</v>
      </c>
      <c r="L294" s="193">
        <f t="shared" si="1"/>
        <v>0.45454545454545453</v>
      </c>
      <c r="M294" s="186" t="s">
        <v>282</v>
      </c>
      <c r="N294" s="186" t="s">
        <v>288</v>
      </c>
      <c r="O294" s="199">
        <f>VLOOKUP(B294,orig_GT_results_full_summary!$B$3:$AK$25,15, FALSE)</f>
        <v>0</v>
      </c>
      <c r="P294" s="192">
        <v>0</v>
      </c>
      <c r="Q294" s="192">
        <v>0</v>
      </c>
      <c r="R294" s="192">
        <f t="shared" si="2"/>
        <v>0</v>
      </c>
      <c r="S294" s="193">
        <f t="shared" si="3"/>
        <v>0</v>
      </c>
      <c r="T294" s="186" t="s">
        <v>282</v>
      </c>
      <c r="U294" s="186" t="s">
        <v>288</v>
      </c>
      <c r="V294" s="200">
        <f>VLOOKUP(B294,orig_GT_results_full_summary!$B$3:$AK$25,24, FALSE)</f>
        <v>0</v>
      </c>
      <c r="W294" s="192">
        <v>0</v>
      </c>
      <c r="X294" s="192">
        <v>0</v>
      </c>
      <c r="Y294" s="192">
        <f t="shared" si="4"/>
        <v>0</v>
      </c>
      <c r="Z294" s="193">
        <f t="shared" si="5"/>
        <v>0</v>
      </c>
      <c r="AA294" s="186" t="s">
        <v>282</v>
      </c>
      <c r="AB294" s="186" t="s">
        <v>288</v>
      </c>
      <c r="AC294" s="192">
        <f>VLOOKUP(B294,orig_GT_results_full_summary!$B$3:$AK$25,33, FALSE)</f>
        <v>0</v>
      </c>
      <c r="AD294" s="192">
        <v>0</v>
      </c>
      <c r="AE294" s="192">
        <v>0</v>
      </c>
      <c r="AF294" s="194">
        <f t="shared" si="6"/>
        <v>0</v>
      </c>
      <c r="AG294" s="53">
        <f t="shared" si="7"/>
        <v>0</v>
      </c>
    </row>
    <row r="295" spans="2:33" ht="16">
      <c r="B295" s="186" t="s">
        <v>137</v>
      </c>
      <c r="C295" s="192">
        <v>548</v>
      </c>
      <c r="D295" s="186" t="s">
        <v>388</v>
      </c>
      <c r="E295" s="193">
        <v>2</v>
      </c>
      <c r="F295" s="186" t="s">
        <v>29</v>
      </c>
      <c r="G295" s="186" t="s">
        <v>287</v>
      </c>
      <c r="H295" s="198">
        <f>VLOOKUP(B295,orig_GT_results_full_summary!$B$3:$AK$25,7, FALSE)</f>
        <v>4</v>
      </c>
      <c r="I295" s="192">
        <v>1</v>
      </c>
      <c r="J295" s="192">
        <v>0.5</v>
      </c>
      <c r="K295" s="192">
        <f t="shared" si="0"/>
        <v>0.25</v>
      </c>
      <c r="L295" s="193">
        <f t="shared" si="1"/>
        <v>0.45454545454545453</v>
      </c>
      <c r="M295" s="186" t="s">
        <v>282</v>
      </c>
      <c r="N295" s="186" t="s">
        <v>288</v>
      </c>
      <c r="O295" s="199">
        <f>VLOOKUP(B295,orig_GT_results_full_summary!$B$3:$AK$25,15, FALSE)</f>
        <v>0</v>
      </c>
      <c r="P295" s="192">
        <v>0</v>
      </c>
      <c r="Q295" s="192">
        <v>0</v>
      </c>
      <c r="R295" s="192">
        <f t="shared" si="2"/>
        <v>0</v>
      </c>
      <c r="S295" s="193">
        <f t="shared" si="3"/>
        <v>0</v>
      </c>
      <c r="T295" s="186" t="s">
        <v>282</v>
      </c>
      <c r="U295" s="186" t="s">
        <v>288</v>
      </c>
      <c r="V295" s="200">
        <f>VLOOKUP(B295,orig_GT_results_full_summary!$B$3:$AK$25,24, FALSE)</f>
        <v>0</v>
      </c>
      <c r="W295" s="192">
        <v>0</v>
      </c>
      <c r="X295" s="192">
        <v>0</v>
      </c>
      <c r="Y295" s="192">
        <f t="shared" si="4"/>
        <v>0</v>
      </c>
      <c r="Z295" s="193">
        <f t="shared" si="5"/>
        <v>0</v>
      </c>
      <c r="AA295" s="186" t="s">
        <v>282</v>
      </c>
      <c r="AB295" s="186" t="s">
        <v>288</v>
      </c>
      <c r="AC295" s="192">
        <f>VLOOKUP(B295,orig_GT_results_full_summary!$B$3:$AK$25,33, FALSE)</f>
        <v>0</v>
      </c>
      <c r="AD295" s="192">
        <v>0</v>
      </c>
      <c r="AE295" s="192">
        <v>0</v>
      </c>
      <c r="AF295" s="194">
        <f t="shared" si="6"/>
        <v>0</v>
      </c>
      <c r="AG295" s="53">
        <f t="shared" si="7"/>
        <v>0</v>
      </c>
    </row>
    <row r="296" spans="2:33" ht="16">
      <c r="B296" s="186" t="s">
        <v>137</v>
      </c>
      <c r="C296" s="192">
        <v>549</v>
      </c>
      <c r="D296" s="186" t="s">
        <v>388</v>
      </c>
      <c r="E296" s="193">
        <v>2</v>
      </c>
      <c r="F296" s="186" t="s">
        <v>29</v>
      </c>
      <c r="G296" s="186" t="s">
        <v>287</v>
      </c>
      <c r="H296" s="198">
        <f>VLOOKUP(B296,orig_GT_results_full_summary!$B$3:$AK$25,7, FALSE)</f>
        <v>4</v>
      </c>
      <c r="I296" s="192">
        <v>1</v>
      </c>
      <c r="J296" s="192">
        <v>0.5</v>
      </c>
      <c r="K296" s="192">
        <f t="shared" si="0"/>
        <v>0.25</v>
      </c>
      <c r="L296" s="193">
        <f t="shared" si="1"/>
        <v>0.45454545454545453</v>
      </c>
      <c r="M296" s="186" t="s">
        <v>282</v>
      </c>
      <c r="N296" s="186" t="s">
        <v>288</v>
      </c>
      <c r="O296" s="199">
        <f>VLOOKUP(B296,orig_GT_results_full_summary!$B$3:$AK$25,15, FALSE)</f>
        <v>0</v>
      </c>
      <c r="P296" s="192">
        <v>0</v>
      </c>
      <c r="Q296" s="192">
        <v>0</v>
      </c>
      <c r="R296" s="192">
        <f t="shared" si="2"/>
        <v>0</v>
      </c>
      <c r="S296" s="193">
        <f t="shared" si="3"/>
        <v>0</v>
      </c>
      <c r="T296" s="186" t="s">
        <v>282</v>
      </c>
      <c r="U296" s="186" t="s">
        <v>288</v>
      </c>
      <c r="V296" s="200">
        <f>VLOOKUP(B296,orig_GT_results_full_summary!$B$3:$AK$25,24, FALSE)</f>
        <v>0</v>
      </c>
      <c r="W296" s="192">
        <v>0</v>
      </c>
      <c r="X296" s="192">
        <v>0</v>
      </c>
      <c r="Y296" s="192">
        <f t="shared" si="4"/>
        <v>0</v>
      </c>
      <c r="Z296" s="193">
        <f t="shared" si="5"/>
        <v>0</v>
      </c>
      <c r="AA296" s="186" t="s">
        <v>282</v>
      </c>
      <c r="AB296" s="186" t="s">
        <v>288</v>
      </c>
      <c r="AC296" s="192">
        <f>VLOOKUP(B296,orig_GT_results_full_summary!$B$3:$AK$25,33, FALSE)</f>
        <v>0</v>
      </c>
      <c r="AD296" s="192">
        <v>0</v>
      </c>
      <c r="AE296" s="192">
        <v>0</v>
      </c>
      <c r="AF296" s="194">
        <f t="shared" si="6"/>
        <v>0</v>
      </c>
      <c r="AG296" s="53">
        <f t="shared" si="7"/>
        <v>0</v>
      </c>
    </row>
    <row r="297" spans="2:33" ht="16">
      <c r="B297" s="186" t="s">
        <v>137</v>
      </c>
      <c r="C297" s="192">
        <v>551</v>
      </c>
      <c r="D297" s="186" t="s">
        <v>389</v>
      </c>
      <c r="E297" s="193">
        <v>2</v>
      </c>
      <c r="F297" s="186" t="s">
        <v>29</v>
      </c>
      <c r="G297" s="186" t="s">
        <v>287</v>
      </c>
      <c r="H297" s="198">
        <f>VLOOKUP(B297,orig_GT_results_full_summary!$B$3:$AK$25,7, FALSE)</f>
        <v>4</v>
      </c>
      <c r="I297" s="192">
        <v>1</v>
      </c>
      <c r="J297" s="192">
        <v>0.5</v>
      </c>
      <c r="K297" s="192">
        <f t="shared" si="0"/>
        <v>0.25</v>
      </c>
      <c r="L297" s="193">
        <f t="shared" si="1"/>
        <v>0.45454545454545453</v>
      </c>
      <c r="M297" s="186" t="s">
        <v>282</v>
      </c>
      <c r="N297" s="186" t="s">
        <v>288</v>
      </c>
      <c r="O297" s="199">
        <f>VLOOKUP(B297,orig_GT_results_full_summary!$B$3:$AK$25,15, FALSE)</f>
        <v>0</v>
      </c>
      <c r="P297" s="192">
        <v>0</v>
      </c>
      <c r="Q297" s="192">
        <v>0</v>
      </c>
      <c r="R297" s="192">
        <f t="shared" si="2"/>
        <v>0</v>
      </c>
      <c r="S297" s="193">
        <f t="shared" si="3"/>
        <v>0</v>
      </c>
      <c r="T297" s="186" t="s">
        <v>282</v>
      </c>
      <c r="U297" s="186" t="s">
        <v>288</v>
      </c>
      <c r="V297" s="200">
        <f>VLOOKUP(B297,orig_GT_results_full_summary!$B$3:$AK$25,24, FALSE)</f>
        <v>0</v>
      </c>
      <c r="W297" s="192">
        <v>0</v>
      </c>
      <c r="X297" s="192">
        <v>0</v>
      </c>
      <c r="Y297" s="192">
        <f t="shared" si="4"/>
        <v>0</v>
      </c>
      <c r="Z297" s="193">
        <f t="shared" si="5"/>
        <v>0</v>
      </c>
      <c r="AA297" s="186" t="s">
        <v>282</v>
      </c>
      <c r="AB297" s="186" t="s">
        <v>288</v>
      </c>
      <c r="AC297" s="192">
        <f>VLOOKUP(B297,orig_GT_results_full_summary!$B$3:$AK$25,33, FALSE)</f>
        <v>0</v>
      </c>
      <c r="AD297" s="192">
        <v>0</v>
      </c>
      <c r="AE297" s="192">
        <v>0</v>
      </c>
      <c r="AF297" s="194">
        <f t="shared" si="6"/>
        <v>0</v>
      </c>
      <c r="AG297" s="53">
        <f t="shared" si="7"/>
        <v>0</v>
      </c>
    </row>
    <row r="298" spans="2:33" ht="16">
      <c r="B298" s="186" t="s">
        <v>137</v>
      </c>
      <c r="C298" s="192">
        <v>552</v>
      </c>
      <c r="D298" s="186" t="s">
        <v>389</v>
      </c>
      <c r="E298" s="193">
        <v>2</v>
      </c>
      <c r="F298" s="186" t="s">
        <v>29</v>
      </c>
      <c r="G298" s="186" t="s">
        <v>287</v>
      </c>
      <c r="H298" s="198">
        <f>VLOOKUP(B298,orig_GT_results_full_summary!$B$3:$AK$25,7, FALSE)</f>
        <v>4</v>
      </c>
      <c r="I298" s="192">
        <v>1</v>
      </c>
      <c r="J298" s="192">
        <v>0.5</v>
      </c>
      <c r="K298" s="192">
        <f t="shared" si="0"/>
        <v>0.25</v>
      </c>
      <c r="L298" s="193">
        <f t="shared" si="1"/>
        <v>0.45454545454545453</v>
      </c>
      <c r="M298" s="186" t="s">
        <v>282</v>
      </c>
      <c r="N298" s="186" t="s">
        <v>288</v>
      </c>
      <c r="O298" s="199">
        <f>VLOOKUP(B298,orig_GT_results_full_summary!$B$3:$AK$25,15, FALSE)</f>
        <v>0</v>
      </c>
      <c r="P298" s="192">
        <v>0</v>
      </c>
      <c r="Q298" s="192">
        <v>0</v>
      </c>
      <c r="R298" s="192">
        <f t="shared" si="2"/>
        <v>0</v>
      </c>
      <c r="S298" s="193">
        <f t="shared" si="3"/>
        <v>0</v>
      </c>
      <c r="T298" s="186" t="s">
        <v>282</v>
      </c>
      <c r="U298" s="186" t="s">
        <v>288</v>
      </c>
      <c r="V298" s="200">
        <f>VLOOKUP(B298,orig_GT_results_full_summary!$B$3:$AK$25,24, FALSE)</f>
        <v>0</v>
      </c>
      <c r="W298" s="192">
        <v>0</v>
      </c>
      <c r="X298" s="192">
        <v>0</v>
      </c>
      <c r="Y298" s="192">
        <f t="shared" si="4"/>
        <v>0</v>
      </c>
      <c r="Z298" s="193">
        <f t="shared" si="5"/>
        <v>0</v>
      </c>
      <c r="AA298" s="186" t="s">
        <v>282</v>
      </c>
      <c r="AB298" s="186" t="s">
        <v>288</v>
      </c>
      <c r="AC298" s="192">
        <f>VLOOKUP(B298,orig_GT_results_full_summary!$B$3:$AK$25,33, FALSE)</f>
        <v>0</v>
      </c>
      <c r="AD298" s="192">
        <v>0</v>
      </c>
      <c r="AE298" s="192">
        <v>0</v>
      </c>
      <c r="AF298" s="194">
        <f t="shared" si="6"/>
        <v>0</v>
      </c>
      <c r="AG298" s="53">
        <f t="shared" si="7"/>
        <v>0</v>
      </c>
    </row>
    <row r="299" spans="2:33" ht="16">
      <c r="B299" s="186" t="s">
        <v>137</v>
      </c>
      <c r="C299" s="192">
        <v>557</v>
      </c>
      <c r="D299" s="186" t="s">
        <v>320</v>
      </c>
      <c r="E299" s="193">
        <v>2</v>
      </c>
      <c r="F299" s="186" t="s">
        <v>29</v>
      </c>
      <c r="G299" s="186" t="s">
        <v>287</v>
      </c>
      <c r="H299" s="198">
        <f>VLOOKUP(B299,orig_GT_results_full_summary!$B$3:$AK$25,7, FALSE)</f>
        <v>4</v>
      </c>
      <c r="I299" s="192">
        <v>1</v>
      </c>
      <c r="J299" s="192">
        <v>0.5</v>
      </c>
      <c r="K299" s="192">
        <f t="shared" si="0"/>
        <v>0.25</v>
      </c>
      <c r="L299" s="193">
        <f t="shared" si="1"/>
        <v>0.45454545454545453</v>
      </c>
      <c r="M299" s="186" t="s">
        <v>282</v>
      </c>
      <c r="N299" s="186" t="s">
        <v>288</v>
      </c>
      <c r="O299" s="199">
        <f>VLOOKUP(B299,orig_GT_results_full_summary!$B$3:$AK$25,15, FALSE)</f>
        <v>0</v>
      </c>
      <c r="P299" s="192">
        <v>0</v>
      </c>
      <c r="Q299" s="192">
        <v>0</v>
      </c>
      <c r="R299" s="192">
        <f t="shared" si="2"/>
        <v>0</v>
      </c>
      <c r="S299" s="193">
        <f t="shared" si="3"/>
        <v>0</v>
      </c>
      <c r="T299" s="186" t="s">
        <v>282</v>
      </c>
      <c r="U299" s="186" t="s">
        <v>288</v>
      </c>
      <c r="V299" s="200">
        <f>VLOOKUP(B299,orig_GT_results_full_summary!$B$3:$AK$25,24, FALSE)</f>
        <v>0</v>
      </c>
      <c r="W299" s="192">
        <v>0</v>
      </c>
      <c r="X299" s="192">
        <v>0</v>
      </c>
      <c r="Y299" s="192">
        <f t="shared" si="4"/>
        <v>0</v>
      </c>
      <c r="Z299" s="193">
        <f t="shared" si="5"/>
        <v>0</v>
      </c>
      <c r="AA299" s="186" t="s">
        <v>282</v>
      </c>
      <c r="AB299" s="186" t="s">
        <v>288</v>
      </c>
      <c r="AC299" s="192">
        <f>VLOOKUP(B299,orig_GT_results_full_summary!$B$3:$AK$25,33, FALSE)</f>
        <v>0</v>
      </c>
      <c r="AD299" s="192">
        <v>0</v>
      </c>
      <c r="AE299" s="192">
        <v>0</v>
      </c>
      <c r="AF299" s="194">
        <f t="shared" si="6"/>
        <v>0</v>
      </c>
      <c r="AG299" s="53">
        <f t="shared" si="7"/>
        <v>0</v>
      </c>
    </row>
    <row r="300" spans="2:33" ht="16">
      <c r="B300" s="186" t="s">
        <v>137</v>
      </c>
      <c r="C300" s="192">
        <v>559</v>
      </c>
      <c r="D300" s="186" t="s">
        <v>320</v>
      </c>
      <c r="E300" s="193">
        <v>2</v>
      </c>
      <c r="F300" s="186" t="s">
        <v>29</v>
      </c>
      <c r="G300" s="186" t="s">
        <v>287</v>
      </c>
      <c r="H300" s="198">
        <f>VLOOKUP(B300,orig_GT_results_full_summary!$B$3:$AK$25,7, FALSE)</f>
        <v>4</v>
      </c>
      <c r="I300" s="192">
        <v>1</v>
      </c>
      <c r="J300" s="192">
        <v>0.5</v>
      </c>
      <c r="K300" s="192">
        <f t="shared" si="0"/>
        <v>0.25</v>
      </c>
      <c r="L300" s="193">
        <f t="shared" si="1"/>
        <v>0.45454545454545453</v>
      </c>
      <c r="M300" s="186" t="s">
        <v>282</v>
      </c>
      <c r="N300" s="186" t="s">
        <v>288</v>
      </c>
      <c r="O300" s="199">
        <f>VLOOKUP(B300,orig_GT_results_full_summary!$B$3:$AK$25,15, FALSE)</f>
        <v>0</v>
      </c>
      <c r="P300" s="192">
        <v>0</v>
      </c>
      <c r="Q300" s="192">
        <v>0</v>
      </c>
      <c r="R300" s="192">
        <f t="shared" si="2"/>
        <v>0</v>
      </c>
      <c r="S300" s="193">
        <f t="shared" si="3"/>
        <v>0</v>
      </c>
      <c r="T300" s="186" t="s">
        <v>282</v>
      </c>
      <c r="U300" s="186" t="s">
        <v>288</v>
      </c>
      <c r="V300" s="200">
        <f>VLOOKUP(B300,orig_GT_results_full_summary!$B$3:$AK$25,24, FALSE)</f>
        <v>0</v>
      </c>
      <c r="W300" s="192">
        <v>0</v>
      </c>
      <c r="X300" s="192">
        <v>0</v>
      </c>
      <c r="Y300" s="192">
        <f t="shared" si="4"/>
        <v>0</v>
      </c>
      <c r="Z300" s="193">
        <f t="shared" si="5"/>
        <v>0</v>
      </c>
      <c r="AA300" s="186" t="s">
        <v>282</v>
      </c>
      <c r="AB300" s="186" t="s">
        <v>288</v>
      </c>
      <c r="AC300" s="192">
        <f>VLOOKUP(B300,orig_GT_results_full_summary!$B$3:$AK$25,33, FALSE)</f>
        <v>0</v>
      </c>
      <c r="AD300" s="192">
        <v>0</v>
      </c>
      <c r="AE300" s="192">
        <v>0</v>
      </c>
      <c r="AF300" s="194">
        <f t="shared" si="6"/>
        <v>0</v>
      </c>
      <c r="AG300" s="53">
        <f t="shared" si="7"/>
        <v>0</v>
      </c>
    </row>
    <row r="301" spans="2:33" ht="16">
      <c r="B301" s="186" t="s">
        <v>137</v>
      </c>
      <c r="C301" s="192">
        <v>579</v>
      </c>
      <c r="D301" s="186" t="s">
        <v>390</v>
      </c>
      <c r="E301" s="193">
        <v>2</v>
      </c>
      <c r="F301" s="186" t="s">
        <v>29</v>
      </c>
      <c r="G301" s="186" t="s">
        <v>287</v>
      </c>
      <c r="H301" s="198">
        <f>VLOOKUP(B301,orig_GT_results_full_summary!$B$3:$AK$25,7, FALSE)</f>
        <v>4</v>
      </c>
      <c r="I301" s="192">
        <v>1</v>
      </c>
      <c r="J301" s="192">
        <v>0.5</v>
      </c>
      <c r="K301" s="192">
        <f t="shared" si="0"/>
        <v>0.25</v>
      </c>
      <c r="L301" s="193">
        <f t="shared" si="1"/>
        <v>0.45454545454545453</v>
      </c>
      <c r="M301" s="186" t="s">
        <v>282</v>
      </c>
      <c r="N301" s="186" t="s">
        <v>288</v>
      </c>
      <c r="O301" s="199">
        <f>VLOOKUP(B301,orig_GT_results_full_summary!$B$3:$AK$25,15, FALSE)</f>
        <v>0</v>
      </c>
      <c r="P301" s="192">
        <v>0</v>
      </c>
      <c r="Q301" s="192">
        <v>0</v>
      </c>
      <c r="R301" s="192">
        <f t="shared" si="2"/>
        <v>0</v>
      </c>
      <c r="S301" s="193">
        <f t="shared" si="3"/>
        <v>0</v>
      </c>
      <c r="T301" s="186" t="s">
        <v>282</v>
      </c>
      <c r="U301" s="186" t="s">
        <v>288</v>
      </c>
      <c r="V301" s="200">
        <f>VLOOKUP(B301,orig_GT_results_full_summary!$B$3:$AK$25,24, FALSE)</f>
        <v>0</v>
      </c>
      <c r="W301" s="192">
        <v>0</v>
      </c>
      <c r="X301" s="192">
        <v>0</v>
      </c>
      <c r="Y301" s="192">
        <f t="shared" si="4"/>
        <v>0</v>
      </c>
      <c r="Z301" s="193">
        <f t="shared" si="5"/>
        <v>0</v>
      </c>
      <c r="AA301" s="186" t="s">
        <v>282</v>
      </c>
      <c r="AB301" s="186" t="s">
        <v>288</v>
      </c>
      <c r="AC301" s="192">
        <f>VLOOKUP(B301,orig_GT_results_full_summary!$B$3:$AK$25,33, FALSE)</f>
        <v>0</v>
      </c>
      <c r="AD301" s="192">
        <v>0</v>
      </c>
      <c r="AE301" s="192">
        <v>0</v>
      </c>
      <c r="AF301" s="194">
        <f t="shared" si="6"/>
        <v>0</v>
      </c>
      <c r="AG301" s="53">
        <f t="shared" si="7"/>
        <v>0</v>
      </c>
    </row>
    <row r="302" spans="2:33" ht="16">
      <c r="B302" s="186" t="s">
        <v>137</v>
      </c>
      <c r="C302" s="192">
        <v>558</v>
      </c>
      <c r="D302" s="186" t="s">
        <v>320</v>
      </c>
      <c r="E302" s="193">
        <v>2</v>
      </c>
      <c r="F302" s="186" t="s">
        <v>29</v>
      </c>
      <c r="G302" s="186" t="s">
        <v>287</v>
      </c>
      <c r="H302" s="198">
        <f>VLOOKUP(B302,orig_GT_results_full_summary!$B$3:$AK$25,7, FALSE)</f>
        <v>4</v>
      </c>
      <c r="I302" s="192">
        <v>1</v>
      </c>
      <c r="J302" s="192">
        <v>0.5</v>
      </c>
      <c r="K302" s="192">
        <f t="shared" si="0"/>
        <v>0.25</v>
      </c>
      <c r="L302" s="193">
        <f t="shared" si="1"/>
        <v>0.45454545454545453</v>
      </c>
      <c r="M302" s="186" t="s">
        <v>282</v>
      </c>
      <c r="N302" s="186" t="s">
        <v>288</v>
      </c>
      <c r="O302" s="199">
        <f>VLOOKUP(B302,orig_GT_results_full_summary!$B$3:$AK$25,15, FALSE)</f>
        <v>0</v>
      </c>
      <c r="P302" s="192">
        <v>0</v>
      </c>
      <c r="Q302" s="192">
        <v>0</v>
      </c>
      <c r="R302" s="192">
        <f t="shared" si="2"/>
        <v>0</v>
      </c>
      <c r="S302" s="193">
        <f t="shared" si="3"/>
        <v>0</v>
      </c>
      <c r="T302" s="186" t="s">
        <v>282</v>
      </c>
      <c r="U302" s="186" t="s">
        <v>288</v>
      </c>
      <c r="V302" s="200">
        <f>VLOOKUP(B302,orig_GT_results_full_summary!$B$3:$AK$25,24, FALSE)</f>
        <v>0</v>
      </c>
      <c r="W302" s="192">
        <v>0</v>
      </c>
      <c r="X302" s="192">
        <v>0</v>
      </c>
      <c r="Y302" s="192">
        <f t="shared" si="4"/>
        <v>0</v>
      </c>
      <c r="Z302" s="193">
        <f t="shared" si="5"/>
        <v>0</v>
      </c>
      <c r="AA302" s="186" t="s">
        <v>282</v>
      </c>
      <c r="AB302" s="186" t="s">
        <v>288</v>
      </c>
      <c r="AC302" s="192">
        <f>VLOOKUP(B302,orig_GT_results_full_summary!$B$3:$AK$25,33, FALSE)</f>
        <v>0</v>
      </c>
      <c r="AD302" s="192">
        <v>0</v>
      </c>
      <c r="AE302" s="192">
        <v>0</v>
      </c>
      <c r="AF302" s="194">
        <f t="shared" si="6"/>
        <v>0</v>
      </c>
      <c r="AG302" s="53">
        <f t="shared" si="7"/>
        <v>0</v>
      </c>
    </row>
    <row r="303" spans="2:33" ht="16">
      <c r="B303" s="186" t="s">
        <v>140</v>
      </c>
      <c r="C303" s="192">
        <v>550</v>
      </c>
      <c r="D303" s="186" t="s">
        <v>280</v>
      </c>
      <c r="E303" s="193">
        <v>1</v>
      </c>
      <c r="F303" s="186" t="s">
        <v>23</v>
      </c>
      <c r="G303" s="186" t="s">
        <v>281</v>
      </c>
      <c r="H303" s="198">
        <f>VLOOKUP(B303,orig_GT_results_full_summary!$B$3:$AK$25,7, FALSE)</f>
        <v>3</v>
      </c>
      <c r="I303" s="192">
        <v>0</v>
      </c>
      <c r="J303" s="192">
        <v>0</v>
      </c>
      <c r="K303" s="192">
        <f t="shared" si="0"/>
        <v>0</v>
      </c>
      <c r="L303" s="193">
        <f t="shared" si="1"/>
        <v>0</v>
      </c>
      <c r="M303" s="186" t="s">
        <v>282</v>
      </c>
      <c r="N303" s="186" t="s">
        <v>281</v>
      </c>
      <c r="O303" s="199">
        <f>VLOOKUP(B303,orig_GT_results_full_summary!$B$3:$AK$25,15, FALSE)</f>
        <v>0</v>
      </c>
      <c r="P303" s="192">
        <v>0</v>
      </c>
      <c r="Q303" s="192">
        <v>0</v>
      </c>
      <c r="R303" s="192">
        <f t="shared" si="2"/>
        <v>0</v>
      </c>
      <c r="S303" s="193">
        <f t="shared" si="3"/>
        <v>0</v>
      </c>
      <c r="T303" s="186" t="s">
        <v>282</v>
      </c>
      <c r="U303" s="186" t="s">
        <v>281</v>
      </c>
      <c r="V303" s="200">
        <f>VLOOKUP(B303,orig_GT_results_full_summary!$B$3:$AK$25,24, FALSE)</f>
        <v>0</v>
      </c>
      <c r="W303" s="192">
        <v>0</v>
      </c>
      <c r="X303" s="192">
        <v>0</v>
      </c>
      <c r="Y303" s="192">
        <f t="shared" si="4"/>
        <v>0</v>
      </c>
      <c r="Z303" s="193">
        <f t="shared" si="5"/>
        <v>0</v>
      </c>
      <c r="AA303" s="186" t="s">
        <v>282</v>
      </c>
      <c r="AB303" s="186" t="s">
        <v>281</v>
      </c>
      <c r="AC303" s="192">
        <f>VLOOKUP(B303,orig_GT_results_full_summary!$B$3:$AK$25,33, FALSE)</f>
        <v>0</v>
      </c>
      <c r="AD303" s="192">
        <v>0</v>
      </c>
      <c r="AE303" s="192">
        <v>0</v>
      </c>
      <c r="AF303" s="194">
        <f t="shared" si="6"/>
        <v>0</v>
      </c>
      <c r="AG303" s="53">
        <f t="shared" si="7"/>
        <v>0</v>
      </c>
    </row>
    <row r="304" spans="2:33" ht="16">
      <c r="B304" s="186" t="s">
        <v>150</v>
      </c>
      <c r="C304" s="192">
        <v>38</v>
      </c>
      <c r="D304" s="186" t="s">
        <v>15</v>
      </c>
      <c r="E304" s="193">
        <v>1</v>
      </c>
      <c r="F304" s="186" t="s">
        <v>391</v>
      </c>
      <c r="G304" s="186" t="s">
        <v>285</v>
      </c>
      <c r="H304" s="198">
        <f>VLOOKUP(B304,orig_GT_results_full_summary!$B$3:$AK$25,7, FALSE)</f>
        <v>3</v>
      </c>
      <c r="I304" s="192">
        <v>1</v>
      </c>
      <c r="J304" s="192">
        <v>1</v>
      </c>
      <c r="K304" s="192">
        <f t="shared" si="0"/>
        <v>0.33333333333333331</v>
      </c>
      <c r="L304" s="193">
        <f t="shared" si="1"/>
        <v>0.83333333333333326</v>
      </c>
      <c r="M304" s="186" t="s">
        <v>299</v>
      </c>
      <c r="N304" s="186" t="s">
        <v>281</v>
      </c>
      <c r="O304" s="199">
        <f>VLOOKUP(B304,orig_GT_results_full_summary!$B$3:$AK$25,15, FALSE)</f>
        <v>1</v>
      </c>
      <c r="P304" s="192">
        <v>0</v>
      </c>
      <c r="Q304" s="192">
        <v>0</v>
      </c>
      <c r="R304" s="192">
        <f t="shared" si="2"/>
        <v>0</v>
      </c>
      <c r="S304" s="193">
        <f t="shared" si="3"/>
        <v>0</v>
      </c>
      <c r="T304" s="186" t="s">
        <v>15</v>
      </c>
      <c r="U304" s="186" t="s">
        <v>285</v>
      </c>
      <c r="V304" s="200">
        <f>VLOOKUP(B304,orig_GT_results_full_summary!$B$3:$AK$25,24, FALSE)</f>
        <v>1</v>
      </c>
      <c r="W304" s="192">
        <v>1</v>
      </c>
      <c r="X304" s="192">
        <v>1</v>
      </c>
      <c r="Y304" s="192">
        <f t="shared" si="4"/>
        <v>1</v>
      </c>
      <c r="Z304" s="193">
        <f t="shared" si="5"/>
        <v>1</v>
      </c>
      <c r="AA304" s="186" t="s">
        <v>299</v>
      </c>
      <c r="AB304" s="186" t="s">
        <v>281</v>
      </c>
      <c r="AC304" s="192">
        <f>VLOOKUP(B304,orig_GT_results_full_summary!$B$3:$AK$25,33, FALSE)</f>
        <v>1</v>
      </c>
      <c r="AD304" s="192">
        <v>0</v>
      </c>
      <c r="AE304" s="192">
        <v>0</v>
      </c>
      <c r="AF304" s="194">
        <f t="shared" si="6"/>
        <v>0</v>
      </c>
      <c r="AG304" s="53">
        <f t="shared" si="7"/>
        <v>0</v>
      </c>
    </row>
    <row r="305" spans="2:33" ht="16">
      <c r="B305" s="186" t="s">
        <v>150</v>
      </c>
      <c r="C305" s="192">
        <v>7</v>
      </c>
      <c r="D305" s="186" t="s">
        <v>299</v>
      </c>
      <c r="E305" s="193">
        <v>1</v>
      </c>
      <c r="F305" s="186" t="s">
        <v>391</v>
      </c>
      <c r="G305" s="186" t="s">
        <v>281</v>
      </c>
      <c r="H305" s="198">
        <f>VLOOKUP(B305,orig_GT_results_full_summary!$B$3:$AK$25,7, FALSE)</f>
        <v>3</v>
      </c>
      <c r="I305" s="192">
        <v>0</v>
      </c>
      <c r="J305" s="192">
        <v>0</v>
      </c>
      <c r="K305" s="192">
        <f t="shared" si="0"/>
        <v>0</v>
      </c>
      <c r="L305" s="193">
        <f t="shared" si="1"/>
        <v>0</v>
      </c>
      <c r="M305" s="186" t="s">
        <v>299</v>
      </c>
      <c r="N305" s="186" t="s">
        <v>285</v>
      </c>
      <c r="O305" s="199">
        <f>VLOOKUP(B305,orig_GT_results_full_summary!$B$3:$AK$25,15, FALSE)</f>
        <v>1</v>
      </c>
      <c r="P305" s="192">
        <v>1</v>
      </c>
      <c r="Q305" s="192">
        <v>1</v>
      </c>
      <c r="R305" s="192">
        <f t="shared" si="2"/>
        <v>1</v>
      </c>
      <c r="S305" s="193">
        <f t="shared" si="3"/>
        <v>1</v>
      </c>
      <c r="T305" s="186" t="s">
        <v>15</v>
      </c>
      <c r="U305" s="186" t="s">
        <v>281</v>
      </c>
      <c r="V305" s="200">
        <f>VLOOKUP(B305,orig_GT_results_full_summary!$B$3:$AK$25,24, FALSE)</f>
        <v>1</v>
      </c>
      <c r="W305" s="192">
        <v>0</v>
      </c>
      <c r="X305" s="192">
        <v>0</v>
      </c>
      <c r="Y305" s="192">
        <f t="shared" si="4"/>
        <v>0</v>
      </c>
      <c r="Z305" s="193">
        <f t="shared" si="5"/>
        <v>0</v>
      </c>
      <c r="AA305" s="186" t="s">
        <v>299</v>
      </c>
      <c r="AB305" s="186" t="s">
        <v>285</v>
      </c>
      <c r="AC305" s="192">
        <f>VLOOKUP(B305,orig_GT_results_full_summary!$B$3:$AK$25,33, FALSE)</f>
        <v>1</v>
      </c>
      <c r="AD305" s="192">
        <v>1</v>
      </c>
      <c r="AE305" s="192">
        <v>1</v>
      </c>
      <c r="AF305" s="194">
        <f t="shared" si="6"/>
        <v>1</v>
      </c>
      <c r="AG305" s="53">
        <f t="shared" si="7"/>
        <v>1</v>
      </c>
    </row>
    <row r="306" spans="2:33" ht="16">
      <c r="B306" s="186" t="s">
        <v>150</v>
      </c>
      <c r="C306" s="192">
        <v>6</v>
      </c>
      <c r="D306" s="186" t="s">
        <v>299</v>
      </c>
      <c r="E306" s="193">
        <v>1</v>
      </c>
      <c r="F306" s="186" t="s">
        <v>391</v>
      </c>
      <c r="G306" s="186" t="s">
        <v>281</v>
      </c>
      <c r="H306" s="198">
        <f>VLOOKUP(B306,orig_GT_results_full_summary!$B$3:$AK$25,7, FALSE)</f>
        <v>3</v>
      </c>
      <c r="I306" s="192">
        <v>0</v>
      </c>
      <c r="J306" s="192">
        <v>0</v>
      </c>
      <c r="K306" s="192">
        <f t="shared" si="0"/>
        <v>0</v>
      </c>
      <c r="L306" s="193">
        <f t="shared" si="1"/>
        <v>0</v>
      </c>
      <c r="M306" s="186" t="s">
        <v>299</v>
      </c>
      <c r="N306" s="186" t="s">
        <v>285</v>
      </c>
      <c r="O306" s="199">
        <f>VLOOKUP(B306,orig_GT_results_full_summary!$B$3:$AK$25,15, FALSE)</f>
        <v>1</v>
      </c>
      <c r="P306" s="192">
        <v>1</v>
      </c>
      <c r="Q306" s="192">
        <v>1</v>
      </c>
      <c r="R306" s="192">
        <f t="shared" si="2"/>
        <v>1</v>
      </c>
      <c r="S306" s="193">
        <f t="shared" si="3"/>
        <v>1</v>
      </c>
      <c r="T306" s="186" t="s">
        <v>15</v>
      </c>
      <c r="U306" s="186" t="s">
        <v>281</v>
      </c>
      <c r="V306" s="200">
        <f>VLOOKUP(B306,orig_GT_results_full_summary!$B$3:$AK$25,24, FALSE)</f>
        <v>1</v>
      </c>
      <c r="W306" s="192">
        <v>0</v>
      </c>
      <c r="X306" s="192">
        <v>0</v>
      </c>
      <c r="Y306" s="192">
        <f t="shared" si="4"/>
        <v>0</v>
      </c>
      <c r="Z306" s="193">
        <f t="shared" si="5"/>
        <v>0</v>
      </c>
      <c r="AA306" s="186" t="s">
        <v>299</v>
      </c>
      <c r="AB306" s="186" t="s">
        <v>285</v>
      </c>
      <c r="AC306" s="192">
        <f>VLOOKUP(B306,orig_GT_results_full_summary!$B$3:$AK$25,33, FALSE)</f>
        <v>1</v>
      </c>
      <c r="AD306" s="192">
        <v>1</v>
      </c>
      <c r="AE306" s="192">
        <v>1</v>
      </c>
      <c r="AF306" s="194">
        <f t="shared" si="6"/>
        <v>1</v>
      </c>
      <c r="AG306" s="53">
        <f t="shared" si="7"/>
        <v>1</v>
      </c>
    </row>
    <row r="307" spans="2:33" ht="16">
      <c r="B307" s="186" t="s">
        <v>150</v>
      </c>
      <c r="C307" s="192">
        <v>46</v>
      </c>
      <c r="D307" s="186" t="s">
        <v>308</v>
      </c>
      <c r="E307" s="193">
        <v>2</v>
      </c>
      <c r="F307" s="186" t="s">
        <v>391</v>
      </c>
      <c r="G307" s="186" t="s">
        <v>287</v>
      </c>
      <c r="H307" s="198">
        <f>VLOOKUP(B307,orig_GT_results_full_summary!$B$3:$AK$25,7, FALSE)</f>
        <v>3</v>
      </c>
      <c r="I307" s="192">
        <v>1</v>
      </c>
      <c r="J307" s="192">
        <v>0.5</v>
      </c>
      <c r="K307" s="192">
        <f t="shared" si="0"/>
        <v>0.33333333333333331</v>
      </c>
      <c r="L307" s="193">
        <f t="shared" si="1"/>
        <v>0.47619047619047616</v>
      </c>
      <c r="M307" s="186" t="s">
        <v>299</v>
      </c>
      <c r="N307" s="186" t="s">
        <v>288</v>
      </c>
      <c r="O307" s="199">
        <f>VLOOKUP(B307,orig_GT_results_full_summary!$B$3:$AK$25,15, FALSE)</f>
        <v>1</v>
      </c>
      <c r="P307" s="192">
        <v>0</v>
      </c>
      <c r="Q307" s="192">
        <v>0</v>
      </c>
      <c r="R307" s="192">
        <f t="shared" si="2"/>
        <v>0</v>
      </c>
      <c r="S307" s="193">
        <f t="shared" si="3"/>
        <v>0</v>
      </c>
      <c r="T307" s="186" t="s">
        <v>15</v>
      </c>
      <c r="U307" s="186" t="s">
        <v>287</v>
      </c>
      <c r="V307" s="200">
        <f>VLOOKUP(B307,orig_GT_results_full_summary!$B$3:$AK$25,24, FALSE)</f>
        <v>1</v>
      </c>
      <c r="W307" s="192">
        <v>1</v>
      </c>
      <c r="X307" s="192">
        <v>0.5</v>
      </c>
      <c r="Y307" s="192">
        <f t="shared" si="4"/>
        <v>1</v>
      </c>
      <c r="Z307" s="193">
        <f t="shared" si="5"/>
        <v>0.52631578947368418</v>
      </c>
      <c r="AA307" s="186" t="s">
        <v>299</v>
      </c>
      <c r="AB307" s="186" t="s">
        <v>288</v>
      </c>
      <c r="AC307" s="192">
        <f>VLOOKUP(B307,orig_GT_results_full_summary!$B$3:$AK$25,33, FALSE)</f>
        <v>1</v>
      </c>
      <c r="AD307" s="192">
        <v>0</v>
      </c>
      <c r="AE307" s="192">
        <v>0</v>
      </c>
      <c r="AF307" s="194">
        <f t="shared" si="6"/>
        <v>0</v>
      </c>
      <c r="AG307" s="53">
        <f t="shared" si="7"/>
        <v>0</v>
      </c>
    </row>
    <row r="308" spans="2:33" ht="16">
      <c r="B308" s="186" t="s">
        <v>150</v>
      </c>
      <c r="C308" s="192">
        <v>50</v>
      </c>
      <c r="D308" s="186" t="s">
        <v>338</v>
      </c>
      <c r="E308" s="193">
        <v>2</v>
      </c>
      <c r="F308" s="186" t="s">
        <v>391</v>
      </c>
      <c r="G308" s="186" t="s">
        <v>287</v>
      </c>
      <c r="H308" s="198">
        <f>VLOOKUP(B308,orig_GT_results_full_summary!$B$3:$AK$25,7, FALSE)</f>
        <v>3</v>
      </c>
      <c r="I308" s="192">
        <v>1</v>
      </c>
      <c r="J308" s="192">
        <v>0.5</v>
      </c>
      <c r="K308" s="192">
        <f t="shared" si="0"/>
        <v>0.33333333333333331</v>
      </c>
      <c r="L308" s="193">
        <f t="shared" si="1"/>
        <v>0.47619047619047616</v>
      </c>
      <c r="M308" s="186" t="s">
        <v>299</v>
      </c>
      <c r="N308" s="186" t="s">
        <v>290</v>
      </c>
      <c r="O308" s="199">
        <f>VLOOKUP(B308,orig_GT_results_full_summary!$B$3:$AK$25,15, FALSE)</f>
        <v>1</v>
      </c>
      <c r="P308" s="192">
        <v>1</v>
      </c>
      <c r="Q308" s="192">
        <v>0.5</v>
      </c>
      <c r="R308" s="192">
        <f t="shared" si="2"/>
        <v>1</v>
      </c>
      <c r="S308" s="193">
        <f t="shared" si="3"/>
        <v>0.52631578947368418</v>
      </c>
      <c r="T308" s="186" t="s">
        <v>15</v>
      </c>
      <c r="U308" s="186" t="s">
        <v>287</v>
      </c>
      <c r="V308" s="200">
        <f>VLOOKUP(B308,orig_GT_results_full_summary!$B$3:$AK$25,24, FALSE)</f>
        <v>1</v>
      </c>
      <c r="W308" s="192">
        <v>1</v>
      </c>
      <c r="X308" s="192">
        <v>0.5</v>
      </c>
      <c r="Y308" s="192">
        <f t="shared" si="4"/>
        <v>1</v>
      </c>
      <c r="Z308" s="193">
        <f t="shared" si="5"/>
        <v>0.52631578947368418</v>
      </c>
      <c r="AA308" s="186" t="s">
        <v>299</v>
      </c>
      <c r="AB308" s="186" t="s">
        <v>290</v>
      </c>
      <c r="AC308" s="192">
        <f>VLOOKUP(B308,orig_GT_results_full_summary!$B$3:$AK$25,33, FALSE)</f>
        <v>1</v>
      </c>
      <c r="AD308" s="192">
        <v>1</v>
      </c>
      <c r="AE308" s="192">
        <v>0.5</v>
      </c>
      <c r="AF308" s="194">
        <f t="shared" si="6"/>
        <v>1</v>
      </c>
      <c r="AG308" s="53">
        <f t="shared" si="7"/>
        <v>0.52631578947368418</v>
      </c>
    </row>
    <row r="309" spans="2:33" ht="16">
      <c r="B309" s="186" t="s">
        <v>150</v>
      </c>
      <c r="C309" s="192">
        <v>53</v>
      </c>
      <c r="D309" s="186" t="s">
        <v>392</v>
      </c>
      <c r="E309" s="193">
        <v>2</v>
      </c>
      <c r="F309" s="186" t="s">
        <v>391</v>
      </c>
      <c r="G309" s="186" t="s">
        <v>287</v>
      </c>
      <c r="H309" s="198">
        <f>VLOOKUP(B309,orig_GT_results_full_summary!$B$3:$AK$25,7, FALSE)</f>
        <v>3</v>
      </c>
      <c r="I309" s="192">
        <v>1</v>
      </c>
      <c r="J309" s="192">
        <v>0.5</v>
      </c>
      <c r="K309" s="192">
        <f t="shared" si="0"/>
        <v>0.33333333333333331</v>
      </c>
      <c r="L309" s="193">
        <f t="shared" si="1"/>
        <v>0.47619047619047616</v>
      </c>
      <c r="M309" s="186" t="s">
        <v>299</v>
      </c>
      <c r="N309" s="186" t="s">
        <v>288</v>
      </c>
      <c r="O309" s="199">
        <f>VLOOKUP(B309,orig_GT_results_full_summary!$B$3:$AK$25,15, FALSE)</f>
        <v>1</v>
      </c>
      <c r="P309" s="192">
        <v>0</v>
      </c>
      <c r="Q309" s="192">
        <v>0</v>
      </c>
      <c r="R309" s="192">
        <f t="shared" si="2"/>
        <v>0</v>
      </c>
      <c r="S309" s="193">
        <f t="shared" si="3"/>
        <v>0</v>
      </c>
      <c r="T309" s="186" t="s">
        <v>15</v>
      </c>
      <c r="U309" s="186" t="s">
        <v>287</v>
      </c>
      <c r="V309" s="200">
        <f>VLOOKUP(B309,orig_GT_results_full_summary!$B$3:$AK$25,24, FALSE)</f>
        <v>1</v>
      </c>
      <c r="W309" s="192">
        <v>1</v>
      </c>
      <c r="X309" s="192">
        <v>0.5</v>
      </c>
      <c r="Y309" s="192">
        <f t="shared" si="4"/>
        <v>1</v>
      </c>
      <c r="Z309" s="193">
        <f t="shared" si="5"/>
        <v>0.52631578947368418</v>
      </c>
      <c r="AA309" s="186" t="s">
        <v>299</v>
      </c>
      <c r="AB309" s="186" t="s">
        <v>288</v>
      </c>
      <c r="AC309" s="192">
        <f>VLOOKUP(B309,orig_GT_results_full_summary!$B$3:$AK$25,33, FALSE)</f>
        <v>1</v>
      </c>
      <c r="AD309" s="192">
        <v>0</v>
      </c>
      <c r="AE309" s="192">
        <v>0</v>
      </c>
      <c r="AF309" s="194">
        <f t="shared" si="6"/>
        <v>0</v>
      </c>
      <c r="AG309" s="53">
        <f t="shared" si="7"/>
        <v>0</v>
      </c>
    </row>
    <row r="310" spans="2:33" ht="16">
      <c r="B310" s="186" t="s">
        <v>150</v>
      </c>
      <c r="C310" s="192">
        <v>54</v>
      </c>
      <c r="D310" s="186" t="s">
        <v>392</v>
      </c>
      <c r="E310" s="193">
        <v>2</v>
      </c>
      <c r="F310" s="186" t="s">
        <v>391</v>
      </c>
      <c r="G310" s="186" t="s">
        <v>287</v>
      </c>
      <c r="H310" s="198">
        <f>VLOOKUP(B310,orig_GT_results_full_summary!$B$3:$AK$25,7, FALSE)</f>
        <v>3</v>
      </c>
      <c r="I310" s="192">
        <v>1</v>
      </c>
      <c r="J310" s="192">
        <v>0.5</v>
      </c>
      <c r="K310" s="192">
        <f t="shared" si="0"/>
        <v>0.33333333333333331</v>
      </c>
      <c r="L310" s="193">
        <f t="shared" si="1"/>
        <v>0.47619047619047616</v>
      </c>
      <c r="M310" s="186" t="s">
        <v>299</v>
      </c>
      <c r="N310" s="186" t="s">
        <v>288</v>
      </c>
      <c r="O310" s="199">
        <f>VLOOKUP(B310,orig_GT_results_full_summary!$B$3:$AK$25,15, FALSE)</f>
        <v>1</v>
      </c>
      <c r="P310" s="192">
        <v>0</v>
      </c>
      <c r="Q310" s="192">
        <v>0</v>
      </c>
      <c r="R310" s="192">
        <f t="shared" si="2"/>
        <v>0</v>
      </c>
      <c r="S310" s="193">
        <f t="shared" si="3"/>
        <v>0</v>
      </c>
      <c r="T310" s="186" t="s">
        <v>15</v>
      </c>
      <c r="U310" s="186" t="s">
        <v>287</v>
      </c>
      <c r="V310" s="200">
        <f>VLOOKUP(B310,orig_GT_results_full_summary!$B$3:$AK$25,24, FALSE)</f>
        <v>1</v>
      </c>
      <c r="W310" s="192">
        <v>1</v>
      </c>
      <c r="X310" s="192">
        <v>0.5</v>
      </c>
      <c r="Y310" s="192">
        <f t="shared" si="4"/>
        <v>1</v>
      </c>
      <c r="Z310" s="193">
        <f t="shared" si="5"/>
        <v>0.52631578947368418</v>
      </c>
      <c r="AA310" s="186" t="s">
        <v>299</v>
      </c>
      <c r="AB310" s="186" t="s">
        <v>288</v>
      </c>
      <c r="AC310" s="192">
        <f>VLOOKUP(B310,orig_GT_results_full_summary!$B$3:$AK$25,33, FALSE)</f>
        <v>1</v>
      </c>
      <c r="AD310" s="192">
        <v>0</v>
      </c>
      <c r="AE310" s="192">
        <v>0</v>
      </c>
      <c r="AF310" s="194">
        <f t="shared" si="6"/>
        <v>0</v>
      </c>
      <c r="AG310" s="53">
        <f t="shared" si="7"/>
        <v>0</v>
      </c>
    </row>
    <row r="311" spans="2:33" ht="16">
      <c r="B311" s="186" t="s">
        <v>150</v>
      </c>
      <c r="C311" s="192">
        <v>55</v>
      </c>
      <c r="D311" s="186" t="s">
        <v>392</v>
      </c>
      <c r="E311" s="193">
        <v>2</v>
      </c>
      <c r="F311" s="186" t="s">
        <v>391</v>
      </c>
      <c r="G311" s="186" t="s">
        <v>287</v>
      </c>
      <c r="H311" s="198">
        <f>VLOOKUP(B311,orig_GT_results_full_summary!$B$3:$AK$25,7, FALSE)</f>
        <v>3</v>
      </c>
      <c r="I311" s="192">
        <v>1</v>
      </c>
      <c r="J311" s="192">
        <v>0.5</v>
      </c>
      <c r="K311" s="192">
        <f t="shared" si="0"/>
        <v>0.33333333333333331</v>
      </c>
      <c r="L311" s="193">
        <f t="shared" si="1"/>
        <v>0.47619047619047616</v>
      </c>
      <c r="M311" s="186" t="s">
        <v>299</v>
      </c>
      <c r="N311" s="186" t="s">
        <v>288</v>
      </c>
      <c r="O311" s="199">
        <f>VLOOKUP(B311,orig_GT_results_full_summary!$B$3:$AK$25,15, FALSE)</f>
        <v>1</v>
      </c>
      <c r="P311" s="192">
        <v>0</v>
      </c>
      <c r="Q311" s="192">
        <v>0</v>
      </c>
      <c r="R311" s="192">
        <f t="shared" si="2"/>
        <v>0</v>
      </c>
      <c r="S311" s="193">
        <f t="shared" si="3"/>
        <v>0</v>
      </c>
      <c r="T311" s="186" t="s">
        <v>15</v>
      </c>
      <c r="U311" s="186" t="s">
        <v>287</v>
      </c>
      <c r="V311" s="200">
        <f>VLOOKUP(B311,orig_GT_results_full_summary!$B$3:$AK$25,24, FALSE)</f>
        <v>1</v>
      </c>
      <c r="W311" s="192">
        <v>1</v>
      </c>
      <c r="X311" s="192">
        <v>0.5</v>
      </c>
      <c r="Y311" s="192">
        <f t="shared" si="4"/>
        <v>1</v>
      </c>
      <c r="Z311" s="193">
        <f t="shared" si="5"/>
        <v>0.52631578947368418</v>
      </c>
      <c r="AA311" s="186" t="s">
        <v>299</v>
      </c>
      <c r="AB311" s="186" t="s">
        <v>288</v>
      </c>
      <c r="AC311" s="192">
        <f>VLOOKUP(B311,orig_GT_results_full_summary!$B$3:$AK$25,33, FALSE)</f>
        <v>1</v>
      </c>
      <c r="AD311" s="192">
        <v>0</v>
      </c>
      <c r="AE311" s="192">
        <v>0</v>
      </c>
      <c r="AF311" s="194">
        <f t="shared" si="6"/>
        <v>0</v>
      </c>
      <c r="AG311" s="53">
        <f t="shared" si="7"/>
        <v>0</v>
      </c>
    </row>
    <row r="312" spans="2:33" ht="16">
      <c r="B312" s="186" t="s">
        <v>150</v>
      </c>
      <c r="C312" s="192">
        <v>56</v>
      </c>
      <c r="D312" s="186" t="s">
        <v>393</v>
      </c>
      <c r="E312" s="193">
        <v>2</v>
      </c>
      <c r="F312" s="186" t="s">
        <v>391</v>
      </c>
      <c r="G312" s="186" t="s">
        <v>287</v>
      </c>
      <c r="H312" s="198">
        <f>VLOOKUP(B312,orig_GT_results_full_summary!$B$3:$AK$25,7, FALSE)</f>
        <v>3</v>
      </c>
      <c r="I312" s="192">
        <v>1</v>
      </c>
      <c r="J312" s="192">
        <v>0.5</v>
      </c>
      <c r="K312" s="192">
        <f t="shared" si="0"/>
        <v>0.33333333333333331</v>
      </c>
      <c r="L312" s="193">
        <f t="shared" si="1"/>
        <v>0.47619047619047616</v>
      </c>
      <c r="M312" s="186" t="s">
        <v>299</v>
      </c>
      <c r="N312" s="186" t="s">
        <v>288</v>
      </c>
      <c r="O312" s="199">
        <f>VLOOKUP(B312,orig_GT_results_full_summary!$B$3:$AK$25,15, FALSE)</f>
        <v>1</v>
      </c>
      <c r="P312" s="192">
        <v>0</v>
      </c>
      <c r="Q312" s="192">
        <v>0</v>
      </c>
      <c r="R312" s="192">
        <f t="shared" si="2"/>
        <v>0</v>
      </c>
      <c r="S312" s="193">
        <f t="shared" si="3"/>
        <v>0</v>
      </c>
      <c r="T312" s="186" t="s">
        <v>15</v>
      </c>
      <c r="U312" s="186" t="s">
        <v>287</v>
      </c>
      <c r="V312" s="200">
        <f>VLOOKUP(B312,orig_GT_results_full_summary!$B$3:$AK$25,24, FALSE)</f>
        <v>1</v>
      </c>
      <c r="W312" s="192">
        <v>1</v>
      </c>
      <c r="X312" s="192">
        <v>0.5</v>
      </c>
      <c r="Y312" s="192">
        <f t="shared" si="4"/>
        <v>1</v>
      </c>
      <c r="Z312" s="193">
        <f t="shared" si="5"/>
        <v>0.52631578947368418</v>
      </c>
      <c r="AA312" s="186" t="s">
        <v>299</v>
      </c>
      <c r="AB312" s="186" t="s">
        <v>288</v>
      </c>
      <c r="AC312" s="192">
        <f>VLOOKUP(B312,orig_GT_results_full_summary!$B$3:$AK$25,33, FALSE)</f>
        <v>1</v>
      </c>
      <c r="AD312" s="192">
        <v>0</v>
      </c>
      <c r="AE312" s="192">
        <v>0</v>
      </c>
      <c r="AF312" s="194">
        <f t="shared" si="6"/>
        <v>0</v>
      </c>
      <c r="AG312" s="53">
        <f t="shared" si="7"/>
        <v>0</v>
      </c>
    </row>
    <row r="313" spans="2:33" ht="16">
      <c r="B313" s="186" t="s">
        <v>150</v>
      </c>
      <c r="C313" s="192">
        <v>57</v>
      </c>
      <c r="D313" s="186" t="s">
        <v>393</v>
      </c>
      <c r="E313" s="193">
        <v>2</v>
      </c>
      <c r="F313" s="186" t="s">
        <v>391</v>
      </c>
      <c r="G313" s="186" t="s">
        <v>287</v>
      </c>
      <c r="H313" s="198">
        <f>VLOOKUP(B313,orig_GT_results_full_summary!$B$3:$AK$25,7, FALSE)</f>
        <v>3</v>
      </c>
      <c r="I313" s="192">
        <v>1</v>
      </c>
      <c r="J313" s="192">
        <v>0.5</v>
      </c>
      <c r="K313" s="192">
        <f t="shared" si="0"/>
        <v>0.33333333333333331</v>
      </c>
      <c r="L313" s="193">
        <f t="shared" si="1"/>
        <v>0.47619047619047616</v>
      </c>
      <c r="M313" s="186" t="s">
        <v>299</v>
      </c>
      <c r="N313" s="186" t="s">
        <v>288</v>
      </c>
      <c r="O313" s="199">
        <f>VLOOKUP(B313,orig_GT_results_full_summary!$B$3:$AK$25,15, FALSE)</f>
        <v>1</v>
      </c>
      <c r="P313" s="192">
        <v>0</v>
      </c>
      <c r="Q313" s="192">
        <v>0</v>
      </c>
      <c r="R313" s="192">
        <f t="shared" si="2"/>
        <v>0</v>
      </c>
      <c r="S313" s="193">
        <f t="shared" si="3"/>
        <v>0</v>
      </c>
      <c r="T313" s="186" t="s">
        <v>15</v>
      </c>
      <c r="U313" s="186" t="s">
        <v>287</v>
      </c>
      <c r="V313" s="200">
        <f>VLOOKUP(B313,orig_GT_results_full_summary!$B$3:$AK$25,24, FALSE)</f>
        <v>1</v>
      </c>
      <c r="W313" s="192">
        <v>1</v>
      </c>
      <c r="X313" s="192">
        <v>0.5</v>
      </c>
      <c r="Y313" s="192">
        <f t="shared" si="4"/>
        <v>1</v>
      </c>
      <c r="Z313" s="193">
        <f t="shared" si="5"/>
        <v>0.52631578947368418</v>
      </c>
      <c r="AA313" s="186" t="s">
        <v>299</v>
      </c>
      <c r="AB313" s="186" t="s">
        <v>288</v>
      </c>
      <c r="AC313" s="192">
        <f>VLOOKUP(B313,orig_GT_results_full_summary!$B$3:$AK$25,33, FALSE)</f>
        <v>1</v>
      </c>
      <c r="AD313" s="192">
        <v>0</v>
      </c>
      <c r="AE313" s="192">
        <v>0</v>
      </c>
      <c r="AF313" s="194">
        <f t="shared" si="6"/>
        <v>0</v>
      </c>
      <c r="AG313" s="53">
        <f t="shared" si="7"/>
        <v>0</v>
      </c>
    </row>
    <row r="314" spans="2:33" ht="16">
      <c r="B314" s="186" t="s">
        <v>150</v>
      </c>
      <c r="C314" s="192">
        <v>58</v>
      </c>
      <c r="D314" s="186" t="s">
        <v>393</v>
      </c>
      <c r="E314" s="193">
        <v>2</v>
      </c>
      <c r="F314" s="186" t="s">
        <v>391</v>
      </c>
      <c r="G314" s="186" t="s">
        <v>287</v>
      </c>
      <c r="H314" s="198">
        <f>VLOOKUP(B314,orig_GT_results_full_summary!$B$3:$AK$25,7, FALSE)</f>
        <v>3</v>
      </c>
      <c r="I314" s="192">
        <v>1</v>
      </c>
      <c r="J314" s="192">
        <v>0.5</v>
      </c>
      <c r="K314" s="192">
        <f t="shared" si="0"/>
        <v>0.33333333333333331</v>
      </c>
      <c r="L314" s="193">
        <f t="shared" si="1"/>
        <v>0.47619047619047616</v>
      </c>
      <c r="M314" s="186" t="s">
        <v>299</v>
      </c>
      <c r="N314" s="186" t="s">
        <v>288</v>
      </c>
      <c r="O314" s="199">
        <f>VLOOKUP(B314,orig_GT_results_full_summary!$B$3:$AK$25,15, FALSE)</f>
        <v>1</v>
      </c>
      <c r="P314" s="192">
        <v>0</v>
      </c>
      <c r="Q314" s="192">
        <v>0</v>
      </c>
      <c r="R314" s="192">
        <f t="shared" si="2"/>
        <v>0</v>
      </c>
      <c r="S314" s="193">
        <f t="shared" si="3"/>
        <v>0</v>
      </c>
      <c r="T314" s="186" t="s">
        <v>15</v>
      </c>
      <c r="U314" s="186" t="s">
        <v>287</v>
      </c>
      <c r="V314" s="200">
        <f>VLOOKUP(B314,orig_GT_results_full_summary!$B$3:$AK$25,24, FALSE)</f>
        <v>1</v>
      </c>
      <c r="W314" s="192">
        <v>1</v>
      </c>
      <c r="X314" s="192">
        <v>0.5</v>
      </c>
      <c r="Y314" s="192">
        <f t="shared" si="4"/>
        <v>1</v>
      </c>
      <c r="Z314" s="193">
        <f t="shared" si="5"/>
        <v>0.52631578947368418</v>
      </c>
      <c r="AA314" s="186" t="s">
        <v>299</v>
      </c>
      <c r="AB314" s="186" t="s">
        <v>288</v>
      </c>
      <c r="AC314" s="192">
        <f>VLOOKUP(B314,orig_GT_results_full_summary!$B$3:$AK$25,33, FALSE)</f>
        <v>1</v>
      </c>
      <c r="AD314" s="192">
        <v>0</v>
      </c>
      <c r="AE314" s="192">
        <v>0</v>
      </c>
      <c r="AF314" s="194">
        <f t="shared" si="6"/>
        <v>0</v>
      </c>
      <c r="AG314" s="53">
        <f t="shared" si="7"/>
        <v>0</v>
      </c>
    </row>
    <row r="315" spans="2:33" ht="16">
      <c r="B315" s="186" t="s">
        <v>150</v>
      </c>
      <c r="C315" s="192">
        <v>59</v>
      </c>
      <c r="D315" s="186" t="s">
        <v>394</v>
      </c>
      <c r="E315" s="193">
        <v>2</v>
      </c>
      <c r="F315" s="186" t="s">
        <v>391</v>
      </c>
      <c r="G315" s="186" t="s">
        <v>287</v>
      </c>
      <c r="H315" s="198">
        <f>VLOOKUP(B315,orig_GT_results_full_summary!$B$3:$AK$25,7, FALSE)</f>
        <v>3</v>
      </c>
      <c r="I315" s="192">
        <v>1</v>
      </c>
      <c r="J315" s="192">
        <v>0.5</v>
      </c>
      <c r="K315" s="192">
        <f t="shared" si="0"/>
        <v>0.33333333333333331</v>
      </c>
      <c r="L315" s="193">
        <f t="shared" si="1"/>
        <v>0.47619047619047616</v>
      </c>
      <c r="M315" s="186" t="s">
        <v>299</v>
      </c>
      <c r="N315" s="186" t="s">
        <v>288</v>
      </c>
      <c r="O315" s="199">
        <f>VLOOKUP(B315,orig_GT_results_full_summary!$B$3:$AK$25,15, FALSE)</f>
        <v>1</v>
      </c>
      <c r="P315" s="192">
        <v>0</v>
      </c>
      <c r="Q315" s="192">
        <v>0</v>
      </c>
      <c r="R315" s="192">
        <f t="shared" si="2"/>
        <v>0</v>
      </c>
      <c r="S315" s="193">
        <f t="shared" si="3"/>
        <v>0</v>
      </c>
      <c r="T315" s="186" t="s">
        <v>15</v>
      </c>
      <c r="U315" s="186" t="s">
        <v>287</v>
      </c>
      <c r="V315" s="200">
        <f>VLOOKUP(B315,orig_GT_results_full_summary!$B$3:$AK$25,24, FALSE)</f>
        <v>1</v>
      </c>
      <c r="W315" s="192">
        <v>1</v>
      </c>
      <c r="X315" s="192">
        <v>0.5</v>
      </c>
      <c r="Y315" s="192">
        <f t="shared" si="4"/>
        <v>1</v>
      </c>
      <c r="Z315" s="193">
        <f t="shared" si="5"/>
        <v>0.52631578947368418</v>
      </c>
      <c r="AA315" s="186" t="s">
        <v>299</v>
      </c>
      <c r="AB315" s="186" t="s">
        <v>288</v>
      </c>
      <c r="AC315" s="192">
        <f>VLOOKUP(B315,orig_GT_results_full_summary!$B$3:$AK$25,33, FALSE)</f>
        <v>1</v>
      </c>
      <c r="AD315" s="192">
        <v>0</v>
      </c>
      <c r="AE315" s="192">
        <v>0</v>
      </c>
      <c r="AF315" s="194">
        <f t="shared" si="6"/>
        <v>0</v>
      </c>
      <c r="AG315" s="53">
        <f t="shared" si="7"/>
        <v>0</v>
      </c>
    </row>
    <row r="316" spans="2:33" ht="16">
      <c r="B316" s="186" t="s">
        <v>150</v>
      </c>
      <c r="C316" s="192">
        <v>60</v>
      </c>
      <c r="D316" s="186" t="s">
        <v>394</v>
      </c>
      <c r="E316" s="193">
        <v>2</v>
      </c>
      <c r="F316" s="186" t="s">
        <v>391</v>
      </c>
      <c r="G316" s="186" t="s">
        <v>287</v>
      </c>
      <c r="H316" s="198">
        <f>VLOOKUP(B316,orig_GT_results_full_summary!$B$3:$AK$25,7, FALSE)</f>
        <v>3</v>
      </c>
      <c r="I316" s="192">
        <v>1</v>
      </c>
      <c r="J316" s="192">
        <v>0.5</v>
      </c>
      <c r="K316" s="192">
        <f t="shared" si="0"/>
        <v>0.33333333333333331</v>
      </c>
      <c r="L316" s="193">
        <f t="shared" si="1"/>
        <v>0.47619047619047616</v>
      </c>
      <c r="M316" s="186" t="s">
        <v>299</v>
      </c>
      <c r="N316" s="186" t="s">
        <v>288</v>
      </c>
      <c r="O316" s="199">
        <f>VLOOKUP(B316,orig_GT_results_full_summary!$B$3:$AK$25,15, FALSE)</f>
        <v>1</v>
      </c>
      <c r="P316" s="192">
        <v>0</v>
      </c>
      <c r="Q316" s="192">
        <v>0</v>
      </c>
      <c r="R316" s="192">
        <f t="shared" si="2"/>
        <v>0</v>
      </c>
      <c r="S316" s="193">
        <f t="shared" si="3"/>
        <v>0</v>
      </c>
      <c r="T316" s="186" t="s">
        <v>15</v>
      </c>
      <c r="U316" s="186" t="s">
        <v>287</v>
      </c>
      <c r="V316" s="200">
        <f>VLOOKUP(B316,orig_GT_results_full_summary!$B$3:$AK$25,24, FALSE)</f>
        <v>1</v>
      </c>
      <c r="W316" s="192">
        <v>1</v>
      </c>
      <c r="X316" s="192">
        <v>0.5</v>
      </c>
      <c r="Y316" s="192">
        <f t="shared" si="4"/>
        <v>1</v>
      </c>
      <c r="Z316" s="193">
        <f t="shared" si="5"/>
        <v>0.52631578947368418</v>
      </c>
      <c r="AA316" s="186" t="s">
        <v>299</v>
      </c>
      <c r="AB316" s="186" t="s">
        <v>288</v>
      </c>
      <c r="AC316" s="192">
        <f>VLOOKUP(B316,orig_GT_results_full_summary!$B$3:$AK$25,33, FALSE)</f>
        <v>1</v>
      </c>
      <c r="AD316" s="192">
        <v>0</v>
      </c>
      <c r="AE316" s="192">
        <v>0</v>
      </c>
      <c r="AF316" s="194">
        <f t="shared" si="6"/>
        <v>0</v>
      </c>
      <c r="AG316" s="53">
        <f t="shared" si="7"/>
        <v>0</v>
      </c>
    </row>
    <row r="317" spans="2:33" ht="16">
      <c r="B317" s="186" t="s">
        <v>150</v>
      </c>
      <c r="C317" s="192">
        <v>61</v>
      </c>
      <c r="D317" s="186" t="s">
        <v>394</v>
      </c>
      <c r="E317" s="193">
        <v>2</v>
      </c>
      <c r="F317" s="186" t="s">
        <v>391</v>
      </c>
      <c r="G317" s="186" t="s">
        <v>287</v>
      </c>
      <c r="H317" s="198">
        <f>VLOOKUP(B317,orig_GT_results_full_summary!$B$3:$AK$25,7, FALSE)</f>
        <v>3</v>
      </c>
      <c r="I317" s="192">
        <v>1</v>
      </c>
      <c r="J317" s="192">
        <v>0.5</v>
      </c>
      <c r="K317" s="192">
        <f t="shared" si="0"/>
        <v>0.33333333333333331</v>
      </c>
      <c r="L317" s="193">
        <f t="shared" si="1"/>
        <v>0.47619047619047616</v>
      </c>
      <c r="M317" s="186" t="s">
        <v>299</v>
      </c>
      <c r="N317" s="186" t="s">
        <v>288</v>
      </c>
      <c r="O317" s="199">
        <f>VLOOKUP(B317,orig_GT_results_full_summary!$B$3:$AK$25,15, FALSE)</f>
        <v>1</v>
      </c>
      <c r="P317" s="192">
        <v>0</v>
      </c>
      <c r="Q317" s="192">
        <v>0</v>
      </c>
      <c r="R317" s="192">
        <f t="shared" si="2"/>
        <v>0</v>
      </c>
      <c r="S317" s="193">
        <f t="shared" si="3"/>
        <v>0</v>
      </c>
      <c r="T317" s="186" t="s">
        <v>15</v>
      </c>
      <c r="U317" s="186" t="s">
        <v>287</v>
      </c>
      <c r="V317" s="200">
        <f>VLOOKUP(B317,orig_GT_results_full_summary!$B$3:$AK$25,24, FALSE)</f>
        <v>1</v>
      </c>
      <c r="W317" s="192">
        <v>1</v>
      </c>
      <c r="X317" s="192">
        <v>0.5</v>
      </c>
      <c r="Y317" s="192">
        <f t="shared" si="4"/>
        <v>1</v>
      </c>
      <c r="Z317" s="193">
        <f t="shared" si="5"/>
        <v>0.52631578947368418</v>
      </c>
      <c r="AA317" s="186" t="s">
        <v>299</v>
      </c>
      <c r="AB317" s="186" t="s">
        <v>288</v>
      </c>
      <c r="AC317" s="192">
        <f>VLOOKUP(B317,orig_GT_results_full_summary!$B$3:$AK$25,33, FALSE)</f>
        <v>1</v>
      </c>
      <c r="AD317" s="192">
        <v>0</v>
      </c>
      <c r="AE317" s="192">
        <v>0</v>
      </c>
      <c r="AF317" s="194">
        <f t="shared" si="6"/>
        <v>0</v>
      </c>
      <c r="AG317" s="53">
        <f t="shared" si="7"/>
        <v>0</v>
      </c>
    </row>
    <row r="318" spans="2:33" ht="16">
      <c r="B318" s="186" t="s">
        <v>150</v>
      </c>
      <c r="C318" s="192">
        <v>62</v>
      </c>
      <c r="D318" s="186" t="s">
        <v>395</v>
      </c>
      <c r="E318" s="193">
        <v>2</v>
      </c>
      <c r="F318" s="186" t="s">
        <v>391</v>
      </c>
      <c r="G318" s="186" t="s">
        <v>287</v>
      </c>
      <c r="H318" s="198">
        <f>VLOOKUP(B318,orig_GT_results_full_summary!$B$3:$AK$25,7, FALSE)</f>
        <v>3</v>
      </c>
      <c r="I318" s="192">
        <v>1</v>
      </c>
      <c r="J318" s="192">
        <v>0.5</v>
      </c>
      <c r="K318" s="192">
        <f t="shared" si="0"/>
        <v>0.33333333333333331</v>
      </c>
      <c r="L318" s="193">
        <f t="shared" si="1"/>
        <v>0.47619047619047616</v>
      </c>
      <c r="M318" s="186" t="s">
        <v>299</v>
      </c>
      <c r="N318" s="186" t="s">
        <v>288</v>
      </c>
      <c r="O318" s="199">
        <f>VLOOKUP(B318,orig_GT_results_full_summary!$B$3:$AK$25,15, FALSE)</f>
        <v>1</v>
      </c>
      <c r="P318" s="192">
        <v>0</v>
      </c>
      <c r="Q318" s="192">
        <v>0</v>
      </c>
      <c r="R318" s="192">
        <f t="shared" si="2"/>
        <v>0</v>
      </c>
      <c r="S318" s="193">
        <f t="shared" si="3"/>
        <v>0</v>
      </c>
      <c r="T318" s="186" t="s">
        <v>15</v>
      </c>
      <c r="U318" s="186" t="s">
        <v>287</v>
      </c>
      <c r="V318" s="200">
        <f>VLOOKUP(B318,orig_GT_results_full_summary!$B$3:$AK$25,24, FALSE)</f>
        <v>1</v>
      </c>
      <c r="W318" s="192">
        <v>1</v>
      </c>
      <c r="X318" s="192">
        <v>0.5</v>
      </c>
      <c r="Y318" s="192">
        <f t="shared" si="4"/>
        <v>1</v>
      </c>
      <c r="Z318" s="193">
        <f t="shared" si="5"/>
        <v>0.52631578947368418</v>
      </c>
      <c r="AA318" s="186" t="s">
        <v>299</v>
      </c>
      <c r="AB318" s="186" t="s">
        <v>288</v>
      </c>
      <c r="AC318" s="192">
        <f>VLOOKUP(B318,orig_GT_results_full_summary!$B$3:$AK$25,33, FALSE)</f>
        <v>1</v>
      </c>
      <c r="AD318" s="192">
        <v>0</v>
      </c>
      <c r="AE318" s="192">
        <v>0</v>
      </c>
      <c r="AF318" s="194">
        <f t="shared" si="6"/>
        <v>0</v>
      </c>
      <c r="AG318" s="53">
        <f t="shared" si="7"/>
        <v>0</v>
      </c>
    </row>
    <row r="319" spans="2:33" ht="16">
      <c r="B319" s="186" t="s">
        <v>150</v>
      </c>
      <c r="C319" s="192">
        <v>63</v>
      </c>
      <c r="D319" s="186" t="s">
        <v>395</v>
      </c>
      <c r="E319" s="193">
        <v>2</v>
      </c>
      <c r="F319" s="186" t="s">
        <v>391</v>
      </c>
      <c r="G319" s="186" t="s">
        <v>287</v>
      </c>
      <c r="H319" s="198">
        <f>VLOOKUP(B319,orig_GT_results_full_summary!$B$3:$AK$25,7, FALSE)</f>
        <v>3</v>
      </c>
      <c r="I319" s="192">
        <v>1</v>
      </c>
      <c r="J319" s="192">
        <v>0.5</v>
      </c>
      <c r="K319" s="192">
        <f t="shared" si="0"/>
        <v>0.33333333333333331</v>
      </c>
      <c r="L319" s="193">
        <f t="shared" si="1"/>
        <v>0.47619047619047616</v>
      </c>
      <c r="M319" s="186" t="s">
        <v>299</v>
      </c>
      <c r="N319" s="186" t="s">
        <v>288</v>
      </c>
      <c r="O319" s="199">
        <f>VLOOKUP(B319,orig_GT_results_full_summary!$B$3:$AK$25,15, FALSE)</f>
        <v>1</v>
      </c>
      <c r="P319" s="192">
        <v>0</v>
      </c>
      <c r="Q319" s="192">
        <v>0</v>
      </c>
      <c r="R319" s="192">
        <f t="shared" si="2"/>
        <v>0</v>
      </c>
      <c r="S319" s="193">
        <f t="shared" si="3"/>
        <v>0</v>
      </c>
      <c r="T319" s="186" t="s">
        <v>15</v>
      </c>
      <c r="U319" s="186" t="s">
        <v>287</v>
      </c>
      <c r="V319" s="200">
        <f>VLOOKUP(B319,orig_GT_results_full_summary!$B$3:$AK$25,24, FALSE)</f>
        <v>1</v>
      </c>
      <c r="W319" s="192">
        <v>1</v>
      </c>
      <c r="X319" s="192">
        <v>0.5</v>
      </c>
      <c r="Y319" s="192">
        <f t="shared" si="4"/>
        <v>1</v>
      </c>
      <c r="Z319" s="193">
        <f t="shared" si="5"/>
        <v>0.52631578947368418</v>
      </c>
      <c r="AA319" s="186" t="s">
        <v>299</v>
      </c>
      <c r="AB319" s="186" t="s">
        <v>288</v>
      </c>
      <c r="AC319" s="192">
        <f>VLOOKUP(B319,orig_GT_results_full_summary!$B$3:$AK$25,33, FALSE)</f>
        <v>1</v>
      </c>
      <c r="AD319" s="192">
        <v>0</v>
      </c>
      <c r="AE319" s="192">
        <v>0</v>
      </c>
      <c r="AF319" s="194">
        <f t="shared" si="6"/>
        <v>0</v>
      </c>
      <c r="AG319" s="53">
        <f t="shared" si="7"/>
        <v>0</v>
      </c>
    </row>
    <row r="320" spans="2:33" ht="16">
      <c r="B320" s="186" t="s">
        <v>150</v>
      </c>
      <c r="C320" s="192">
        <v>64</v>
      </c>
      <c r="D320" s="186" t="s">
        <v>395</v>
      </c>
      <c r="E320" s="193">
        <v>2</v>
      </c>
      <c r="F320" s="186" t="s">
        <v>391</v>
      </c>
      <c r="G320" s="186" t="s">
        <v>287</v>
      </c>
      <c r="H320" s="198">
        <f>VLOOKUP(B320,orig_GT_results_full_summary!$B$3:$AK$25,7, FALSE)</f>
        <v>3</v>
      </c>
      <c r="I320" s="192">
        <v>1</v>
      </c>
      <c r="J320" s="192">
        <v>0.5</v>
      </c>
      <c r="K320" s="192">
        <f t="shared" si="0"/>
        <v>0.33333333333333331</v>
      </c>
      <c r="L320" s="193">
        <f t="shared" si="1"/>
        <v>0.47619047619047616</v>
      </c>
      <c r="M320" s="186" t="s">
        <v>299</v>
      </c>
      <c r="N320" s="186" t="s">
        <v>288</v>
      </c>
      <c r="O320" s="199">
        <f>VLOOKUP(B320,orig_GT_results_full_summary!$B$3:$AK$25,15, FALSE)</f>
        <v>1</v>
      </c>
      <c r="P320" s="192">
        <v>0</v>
      </c>
      <c r="Q320" s="192">
        <v>0</v>
      </c>
      <c r="R320" s="192">
        <f t="shared" si="2"/>
        <v>0</v>
      </c>
      <c r="S320" s="193">
        <f t="shared" si="3"/>
        <v>0</v>
      </c>
      <c r="T320" s="186" t="s">
        <v>15</v>
      </c>
      <c r="U320" s="186" t="s">
        <v>287</v>
      </c>
      <c r="V320" s="200">
        <f>VLOOKUP(B320,orig_GT_results_full_summary!$B$3:$AK$25,24, FALSE)</f>
        <v>1</v>
      </c>
      <c r="W320" s="192">
        <v>1</v>
      </c>
      <c r="X320" s="192">
        <v>0.5</v>
      </c>
      <c r="Y320" s="192">
        <f t="shared" si="4"/>
        <v>1</v>
      </c>
      <c r="Z320" s="193">
        <f t="shared" si="5"/>
        <v>0.52631578947368418</v>
      </c>
      <c r="AA320" s="186" t="s">
        <v>299</v>
      </c>
      <c r="AB320" s="186" t="s">
        <v>288</v>
      </c>
      <c r="AC320" s="192">
        <f>VLOOKUP(B320,orig_GT_results_full_summary!$B$3:$AK$25,33, FALSE)</f>
        <v>1</v>
      </c>
      <c r="AD320" s="192">
        <v>0</v>
      </c>
      <c r="AE320" s="192">
        <v>0</v>
      </c>
      <c r="AF320" s="194">
        <f t="shared" si="6"/>
        <v>0</v>
      </c>
      <c r="AG320" s="53">
        <f t="shared" si="7"/>
        <v>0</v>
      </c>
    </row>
    <row r="321" spans="2:33" ht="16">
      <c r="B321" s="186" t="s">
        <v>150</v>
      </c>
      <c r="C321" s="192">
        <v>66</v>
      </c>
      <c r="D321" s="186" t="s">
        <v>396</v>
      </c>
      <c r="E321" s="193">
        <v>2</v>
      </c>
      <c r="F321" s="186" t="s">
        <v>391</v>
      </c>
      <c r="G321" s="186" t="s">
        <v>294</v>
      </c>
      <c r="H321" s="198">
        <f>VLOOKUP(B321,orig_GT_results_full_summary!$B$3:$AK$25,7, FALSE)</f>
        <v>3</v>
      </c>
      <c r="I321" s="192">
        <v>2</v>
      </c>
      <c r="J321" s="192">
        <v>1</v>
      </c>
      <c r="K321" s="192">
        <f t="shared" si="0"/>
        <v>0.66666666666666663</v>
      </c>
      <c r="L321" s="193">
        <f t="shared" si="1"/>
        <v>0.95238095238095233</v>
      </c>
      <c r="M321" s="186" t="s">
        <v>299</v>
      </c>
      <c r="N321" s="186" t="s">
        <v>288</v>
      </c>
      <c r="O321" s="199">
        <f>VLOOKUP(B321,orig_GT_results_full_summary!$B$3:$AK$25,15, FALSE)</f>
        <v>1</v>
      </c>
      <c r="P321" s="192">
        <v>0</v>
      </c>
      <c r="Q321" s="192">
        <v>0</v>
      </c>
      <c r="R321" s="192">
        <f t="shared" si="2"/>
        <v>0</v>
      </c>
      <c r="S321" s="193">
        <f t="shared" si="3"/>
        <v>0</v>
      </c>
      <c r="T321" s="186" t="s">
        <v>15</v>
      </c>
      <c r="U321" s="186" t="s">
        <v>290</v>
      </c>
      <c r="V321" s="200">
        <f>VLOOKUP(B321,orig_GT_results_full_summary!$B$3:$AK$25,24, FALSE)</f>
        <v>1</v>
      </c>
      <c r="W321" s="192">
        <v>1</v>
      </c>
      <c r="X321" s="192">
        <v>0.5</v>
      </c>
      <c r="Y321" s="192">
        <f t="shared" si="4"/>
        <v>1</v>
      </c>
      <c r="Z321" s="193">
        <f t="shared" si="5"/>
        <v>0.52631578947368418</v>
      </c>
      <c r="AA321" s="186" t="s">
        <v>299</v>
      </c>
      <c r="AB321" s="186" t="s">
        <v>288</v>
      </c>
      <c r="AC321" s="192">
        <f>VLOOKUP(B321,orig_GT_results_full_summary!$B$3:$AK$25,33, FALSE)</f>
        <v>1</v>
      </c>
      <c r="AD321" s="192">
        <v>0</v>
      </c>
      <c r="AE321" s="192">
        <v>0</v>
      </c>
      <c r="AF321" s="194">
        <f t="shared" si="6"/>
        <v>0</v>
      </c>
      <c r="AG321" s="53">
        <f t="shared" si="7"/>
        <v>0</v>
      </c>
    </row>
    <row r="322" spans="2:33" ht="16">
      <c r="B322" s="186" t="s">
        <v>150</v>
      </c>
      <c r="C322" s="192">
        <v>70</v>
      </c>
      <c r="D322" s="186" t="s">
        <v>319</v>
      </c>
      <c r="E322" s="193">
        <v>2</v>
      </c>
      <c r="F322" s="186" t="s">
        <v>391</v>
      </c>
      <c r="G322" s="186" t="s">
        <v>287</v>
      </c>
      <c r="H322" s="198">
        <f>VLOOKUP(B322,orig_GT_results_full_summary!$B$3:$AK$25,7, FALSE)</f>
        <v>3</v>
      </c>
      <c r="I322" s="192">
        <v>1</v>
      </c>
      <c r="J322" s="192">
        <v>0.5</v>
      </c>
      <c r="K322" s="192">
        <f t="shared" si="0"/>
        <v>0.33333333333333331</v>
      </c>
      <c r="L322" s="193">
        <f t="shared" si="1"/>
        <v>0.47619047619047616</v>
      </c>
      <c r="M322" s="186" t="s">
        <v>299</v>
      </c>
      <c r="N322" s="186" t="s">
        <v>288</v>
      </c>
      <c r="O322" s="199">
        <f>VLOOKUP(B322,orig_GT_results_full_summary!$B$3:$AK$25,15, FALSE)</f>
        <v>1</v>
      </c>
      <c r="P322" s="192">
        <v>0</v>
      </c>
      <c r="Q322" s="192">
        <v>0</v>
      </c>
      <c r="R322" s="192">
        <f t="shared" si="2"/>
        <v>0</v>
      </c>
      <c r="S322" s="193">
        <f t="shared" si="3"/>
        <v>0</v>
      </c>
      <c r="T322" s="186" t="s">
        <v>15</v>
      </c>
      <c r="U322" s="186" t="s">
        <v>287</v>
      </c>
      <c r="V322" s="200">
        <f>VLOOKUP(B322,orig_GT_results_full_summary!$B$3:$AK$25,24, FALSE)</f>
        <v>1</v>
      </c>
      <c r="W322" s="192">
        <v>1</v>
      </c>
      <c r="X322" s="192">
        <v>0.5</v>
      </c>
      <c r="Y322" s="192">
        <f t="shared" si="4"/>
        <v>1</v>
      </c>
      <c r="Z322" s="193">
        <f t="shared" si="5"/>
        <v>0.52631578947368418</v>
      </c>
      <c r="AA322" s="186" t="s">
        <v>299</v>
      </c>
      <c r="AB322" s="186" t="s">
        <v>288</v>
      </c>
      <c r="AC322" s="192">
        <f>VLOOKUP(B322,orig_GT_results_full_summary!$B$3:$AK$25,33, FALSE)</f>
        <v>1</v>
      </c>
      <c r="AD322" s="192">
        <v>0</v>
      </c>
      <c r="AE322" s="192">
        <v>0</v>
      </c>
      <c r="AF322" s="194">
        <f t="shared" si="6"/>
        <v>0</v>
      </c>
      <c r="AG322" s="53">
        <f t="shared" si="7"/>
        <v>0</v>
      </c>
    </row>
    <row r="323" spans="2:33" ht="16">
      <c r="B323" s="186" t="s">
        <v>150</v>
      </c>
      <c r="C323" s="192">
        <v>71</v>
      </c>
      <c r="D323" s="186" t="s">
        <v>319</v>
      </c>
      <c r="E323" s="193">
        <v>2</v>
      </c>
      <c r="F323" s="186" t="s">
        <v>391</v>
      </c>
      <c r="G323" s="186" t="s">
        <v>287</v>
      </c>
      <c r="H323" s="198">
        <f>VLOOKUP(B323,orig_GT_results_full_summary!$B$3:$AK$25,7, FALSE)</f>
        <v>3</v>
      </c>
      <c r="I323" s="192">
        <v>1</v>
      </c>
      <c r="J323" s="192">
        <v>0.5</v>
      </c>
      <c r="K323" s="192">
        <f t="shared" si="0"/>
        <v>0.33333333333333331</v>
      </c>
      <c r="L323" s="193">
        <f t="shared" si="1"/>
        <v>0.47619047619047616</v>
      </c>
      <c r="M323" s="186" t="s">
        <v>299</v>
      </c>
      <c r="N323" s="186" t="s">
        <v>288</v>
      </c>
      <c r="O323" s="199">
        <f>VLOOKUP(B323,orig_GT_results_full_summary!$B$3:$AK$25,15, FALSE)</f>
        <v>1</v>
      </c>
      <c r="P323" s="192">
        <v>0</v>
      </c>
      <c r="Q323" s="192">
        <v>0</v>
      </c>
      <c r="R323" s="192">
        <f t="shared" si="2"/>
        <v>0</v>
      </c>
      <c r="S323" s="193">
        <f t="shared" si="3"/>
        <v>0</v>
      </c>
      <c r="T323" s="186" t="s">
        <v>15</v>
      </c>
      <c r="U323" s="186" t="s">
        <v>287</v>
      </c>
      <c r="V323" s="200">
        <f>VLOOKUP(B323,orig_GT_results_full_summary!$B$3:$AK$25,24, FALSE)</f>
        <v>1</v>
      </c>
      <c r="W323" s="192">
        <v>1</v>
      </c>
      <c r="X323" s="192">
        <v>0.5</v>
      </c>
      <c r="Y323" s="192">
        <f t="shared" si="4"/>
        <v>1</v>
      </c>
      <c r="Z323" s="193">
        <f t="shared" si="5"/>
        <v>0.52631578947368418</v>
      </c>
      <c r="AA323" s="186" t="s">
        <v>299</v>
      </c>
      <c r="AB323" s="186" t="s">
        <v>288</v>
      </c>
      <c r="AC323" s="192">
        <f>VLOOKUP(B323,orig_GT_results_full_summary!$B$3:$AK$25,33, FALSE)</f>
        <v>1</v>
      </c>
      <c r="AD323" s="192">
        <v>0</v>
      </c>
      <c r="AE323" s="192">
        <v>0</v>
      </c>
      <c r="AF323" s="194">
        <f t="shared" si="6"/>
        <v>0</v>
      </c>
      <c r="AG323" s="53">
        <f t="shared" si="7"/>
        <v>0</v>
      </c>
    </row>
    <row r="324" spans="2:33" ht="16">
      <c r="B324" s="186" t="s">
        <v>150</v>
      </c>
      <c r="C324" s="192">
        <v>72</v>
      </c>
      <c r="D324" s="186" t="s">
        <v>319</v>
      </c>
      <c r="E324" s="193">
        <v>2</v>
      </c>
      <c r="F324" s="186" t="s">
        <v>391</v>
      </c>
      <c r="G324" s="186" t="s">
        <v>287</v>
      </c>
      <c r="H324" s="198">
        <f>VLOOKUP(B324,orig_GT_results_full_summary!$B$3:$AK$25,7, FALSE)</f>
        <v>3</v>
      </c>
      <c r="I324" s="192">
        <v>1</v>
      </c>
      <c r="J324" s="192">
        <v>0.5</v>
      </c>
      <c r="K324" s="192">
        <f t="shared" si="0"/>
        <v>0.33333333333333331</v>
      </c>
      <c r="L324" s="193">
        <f t="shared" si="1"/>
        <v>0.47619047619047616</v>
      </c>
      <c r="M324" s="186" t="s">
        <v>299</v>
      </c>
      <c r="N324" s="186" t="s">
        <v>288</v>
      </c>
      <c r="O324" s="199">
        <f>VLOOKUP(B324,orig_GT_results_full_summary!$B$3:$AK$25,15, FALSE)</f>
        <v>1</v>
      </c>
      <c r="P324" s="192">
        <v>0</v>
      </c>
      <c r="Q324" s="192">
        <v>0</v>
      </c>
      <c r="R324" s="192">
        <f t="shared" si="2"/>
        <v>0</v>
      </c>
      <c r="S324" s="193">
        <f t="shared" si="3"/>
        <v>0</v>
      </c>
      <c r="T324" s="186" t="s">
        <v>15</v>
      </c>
      <c r="U324" s="186" t="s">
        <v>287</v>
      </c>
      <c r="V324" s="200">
        <f>VLOOKUP(B324,orig_GT_results_full_summary!$B$3:$AK$25,24, FALSE)</f>
        <v>1</v>
      </c>
      <c r="W324" s="192">
        <v>1</v>
      </c>
      <c r="X324" s="192">
        <v>0.5</v>
      </c>
      <c r="Y324" s="192">
        <f t="shared" si="4"/>
        <v>1</v>
      </c>
      <c r="Z324" s="193">
        <f t="shared" si="5"/>
        <v>0.52631578947368418</v>
      </c>
      <c r="AA324" s="186" t="s">
        <v>299</v>
      </c>
      <c r="AB324" s="186" t="s">
        <v>288</v>
      </c>
      <c r="AC324" s="192">
        <f>VLOOKUP(B324,orig_GT_results_full_summary!$B$3:$AK$25,33, FALSE)</f>
        <v>1</v>
      </c>
      <c r="AD324" s="192">
        <v>0</v>
      </c>
      <c r="AE324" s="192">
        <v>0</v>
      </c>
      <c r="AF324" s="194">
        <f t="shared" si="6"/>
        <v>0</v>
      </c>
      <c r="AG324" s="53">
        <f t="shared" si="7"/>
        <v>0</v>
      </c>
    </row>
    <row r="325" spans="2:33" ht="16">
      <c r="B325" s="186" t="s">
        <v>150</v>
      </c>
      <c r="C325" s="192">
        <v>73</v>
      </c>
      <c r="D325" s="186" t="s">
        <v>319</v>
      </c>
      <c r="E325" s="193">
        <v>2</v>
      </c>
      <c r="F325" s="186" t="s">
        <v>391</v>
      </c>
      <c r="G325" s="186" t="s">
        <v>287</v>
      </c>
      <c r="H325" s="198">
        <f>VLOOKUP(B325,orig_GT_results_full_summary!$B$3:$AK$25,7, FALSE)</f>
        <v>3</v>
      </c>
      <c r="I325" s="192">
        <v>1</v>
      </c>
      <c r="J325" s="192">
        <v>0.5</v>
      </c>
      <c r="K325" s="192">
        <f t="shared" si="0"/>
        <v>0.33333333333333331</v>
      </c>
      <c r="L325" s="193">
        <f t="shared" si="1"/>
        <v>0.47619047619047616</v>
      </c>
      <c r="M325" s="186" t="s">
        <v>299</v>
      </c>
      <c r="N325" s="186" t="s">
        <v>288</v>
      </c>
      <c r="O325" s="199">
        <f>VLOOKUP(B325,orig_GT_results_full_summary!$B$3:$AK$25,15, FALSE)</f>
        <v>1</v>
      </c>
      <c r="P325" s="192">
        <v>0</v>
      </c>
      <c r="Q325" s="192">
        <v>0</v>
      </c>
      <c r="R325" s="192">
        <f t="shared" si="2"/>
        <v>0</v>
      </c>
      <c r="S325" s="193">
        <f t="shared" si="3"/>
        <v>0</v>
      </c>
      <c r="T325" s="186" t="s">
        <v>15</v>
      </c>
      <c r="U325" s="186" t="s">
        <v>287</v>
      </c>
      <c r="V325" s="200">
        <f>VLOOKUP(B325,orig_GT_results_full_summary!$B$3:$AK$25,24, FALSE)</f>
        <v>1</v>
      </c>
      <c r="W325" s="192">
        <v>1</v>
      </c>
      <c r="X325" s="192">
        <v>0.5</v>
      </c>
      <c r="Y325" s="192">
        <f t="shared" si="4"/>
        <v>1</v>
      </c>
      <c r="Z325" s="193">
        <f t="shared" si="5"/>
        <v>0.52631578947368418</v>
      </c>
      <c r="AA325" s="186" t="s">
        <v>299</v>
      </c>
      <c r="AB325" s="186" t="s">
        <v>288</v>
      </c>
      <c r="AC325" s="192">
        <f>VLOOKUP(B325,orig_GT_results_full_summary!$B$3:$AK$25,33, FALSE)</f>
        <v>1</v>
      </c>
      <c r="AD325" s="192">
        <v>0</v>
      </c>
      <c r="AE325" s="192">
        <v>0</v>
      </c>
      <c r="AF325" s="194">
        <f t="shared" si="6"/>
        <v>0</v>
      </c>
      <c r="AG325" s="53">
        <f t="shared" si="7"/>
        <v>0</v>
      </c>
    </row>
    <row r="326" spans="2:33" ht="16">
      <c r="B326" s="186" t="s">
        <v>150</v>
      </c>
      <c r="C326" s="192">
        <v>75</v>
      </c>
      <c r="D326" s="186" t="s">
        <v>355</v>
      </c>
      <c r="E326" s="193">
        <v>2</v>
      </c>
      <c r="F326" s="186" t="s">
        <v>391</v>
      </c>
      <c r="G326" s="186" t="s">
        <v>294</v>
      </c>
      <c r="H326" s="198">
        <f>VLOOKUP(B326,orig_GT_results_full_summary!$B$3:$AK$25,7, FALSE)</f>
        <v>3</v>
      </c>
      <c r="I326" s="192">
        <v>2</v>
      </c>
      <c r="J326" s="192">
        <v>1</v>
      </c>
      <c r="K326" s="192">
        <f t="shared" si="0"/>
        <v>0.66666666666666663</v>
      </c>
      <c r="L326" s="193">
        <f t="shared" si="1"/>
        <v>0.95238095238095233</v>
      </c>
      <c r="M326" s="186" t="s">
        <v>299</v>
      </c>
      <c r="N326" s="186" t="s">
        <v>288</v>
      </c>
      <c r="O326" s="199">
        <f>VLOOKUP(B326,orig_GT_results_full_summary!$B$3:$AK$25,15, FALSE)</f>
        <v>1</v>
      </c>
      <c r="P326" s="192">
        <v>0</v>
      </c>
      <c r="Q326" s="192">
        <v>0</v>
      </c>
      <c r="R326" s="192">
        <f t="shared" si="2"/>
        <v>0</v>
      </c>
      <c r="S326" s="193">
        <f t="shared" si="3"/>
        <v>0</v>
      </c>
      <c r="T326" s="186" t="s">
        <v>15</v>
      </c>
      <c r="U326" s="186" t="s">
        <v>287</v>
      </c>
      <c r="V326" s="200">
        <f>VLOOKUP(B326,orig_GT_results_full_summary!$B$3:$AK$25,24, FALSE)</f>
        <v>1</v>
      </c>
      <c r="W326" s="192">
        <v>1</v>
      </c>
      <c r="X326" s="192">
        <v>0.5</v>
      </c>
      <c r="Y326" s="192">
        <f t="shared" si="4"/>
        <v>1</v>
      </c>
      <c r="Z326" s="193">
        <f t="shared" si="5"/>
        <v>0.52631578947368418</v>
      </c>
      <c r="AA326" s="186" t="s">
        <v>299</v>
      </c>
      <c r="AB326" s="186" t="s">
        <v>288</v>
      </c>
      <c r="AC326" s="192">
        <f>VLOOKUP(B326,orig_GT_results_full_summary!$B$3:$AK$25,33, FALSE)</f>
        <v>1</v>
      </c>
      <c r="AD326" s="192">
        <v>0</v>
      </c>
      <c r="AE326" s="192">
        <v>0</v>
      </c>
      <c r="AF326" s="194">
        <f t="shared" si="6"/>
        <v>0</v>
      </c>
      <c r="AG326" s="53">
        <f t="shared" si="7"/>
        <v>0</v>
      </c>
    </row>
    <row r="327" spans="2:33" ht="16">
      <c r="B327" s="186" t="s">
        <v>150</v>
      </c>
      <c r="C327" s="192">
        <v>77</v>
      </c>
      <c r="D327" s="186" t="s">
        <v>397</v>
      </c>
      <c r="E327" s="193">
        <v>2</v>
      </c>
      <c r="F327" s="186" t="s">
        <v>391</v>
      </c>
      <c r="G327" s="186" t="s">
        <v>290</v>
      </c>
      <c r="H327" s="198">
        <f>VLOOKUP(B327,orig_GT_results_full_summary!$B$3:$AK$25,7, FALSE)</f>
        <v>3</v>
      </c>
      <c r="I327" s="192">
        <v>1</v>
      </c>
      <c r="J327" s="192">
        <v>0.5</v>
      </c>
      <c r="K327" s="192">
        <f t="shared" si="0"/>
        <v>0.33333333333333331</v>
      </c>
      <c r="L327" s="193">
        <f t="shared" si="1"/>
        <v>0.47619047619047616</v>
      </c>
      <c r="M327" s="186" t="s">
        <v>299</v>
      </c>
      <c r="N327" s="186" t="s">
        <v>288</v>
      </c>
      <c r="O327" s="199">
        <f>VLOOKUP(B327,orig_GT_results_full_summary!$B$3:$AK$25,15, FALSE)</f>
        <v>1</v>
      </c>
      <c r="P327" s="192">
        <v>0</v>
      </c>
      <c r="Q327" s="192">
        <v>0</v>
      </c>
      <c r="R327" s="192">
        <f t="shared" si="2"/>
        <v>0</v>
      </c>
      <c r="S327" s="193">
        <f t="shared" si="3"/>
        <v>0</v>
      </c>
      <c r="T327" s="186" t="s">
        <v>15</v>
      </c>
      <c r="U327" s="186" t="s">
        <v>290</v>
      </c>
      <c r="V327" s="200">
        <f>VLOOKUP(B327,orig_GT_results_full_summary!$B$3:$AK$25,24, FALSE)</f>
        <v>1</v>
      </c>
      <c r="W327" s="192">
        <v>1</v>
      </c>
      <c r="X327" s="192">
        <v>0.5</v>
      </c>
      <c r="Y327" s="192">
        <f t="shared" si="4"/>
        <v>1</v>
      </c>
      <c r="Z327" s="193">
        <f t="shared" si="5"/>
        <v>0.52631578947368418</v>
      </c>
      <c r="AA327" s="186" t="s">
        <v>299</v>
      </c>
      <c r="AB327" s="186" t="s">
        <v>288</v>
      </c>
      <c r="AC327" s="192">
        <f>VLOOKUP(B327,orig_GT_results_full_summary!$B$3:$AK$25,33, FALSE)</f>
        <v>1</v>
      </c>
      <c r="AD327" s="192">
        <v>0</v>
      </c>
      <c r="AE327" s="192">
        <v>0</v>
      </c>
      <c r="AF327" s="194">
        <f t="shared" si="6"/>
        <v>0</v>
      </c>
      <c r="AG327" s="53">
        <f t="shared" si="7"/>
        <v>0</v>
      </c>
    </row>
    <row r="328" spans="2:33" ht="16">
      <c r="B328" s="186" t="s">
        <v>150</v>
      </c>
      <c r="C328" s="192">
        <v>78</v>
      </c>
      <c r="D328" s="186" t="s">
        <v>397</v>
      </c>
      <c r="E328" s="193">
        <v>2</v>
      </c>
      <c r="F328" s="186" t="s">
        <v>391</v>
      </c>
      <c r="G328" s="186" t="s">
        <v>290</v>
      </c>
      <c r="H328" s="198">
        <f>VLOOKUP(B328,orig_GT_results_full_summary!$B$3:$AK$25,7, FALSE)</f>
        <v>3</v>
      </c>
      <c r="I328" s="192">
        <v>1</v>
      </c>
      <c r="J328" s="192">
        <v>0.5</v>
      </c>
      <c r="K328" s="192">
        <f t="shared" si="0"/>
        <v>0.33333333333333331</v>
      </c>
      <c r="L328" s="193">
        <f t="shared" si="1"/>
        <v>0.47619047619047616</v>
      </c>
      <c r="M328" s="186" t="s">
        <v>299</v>
      </c>
      <c r="N328" s="186" t="s">
        <v>288</v>
      </c>
      <c r="O328" s="199">
        <f>VLOOKUP(B328,orig_GT_results_full_summary!$B$3:$AK$25,15, FALSE)</f>
        <v>1</v>
      </c>
      <c r="P328" s="192">
        <v>0</v>
      </c>
      <c r="Q328" s="192">
        <v>0</v>
      </c>
      <c r="R328" s="192">
        <f t="shared" si="2"/>
        <v>0</v>
      </c>
      <c r="S328" s="193">
        <f t="shared" si="3"/>
        <v>0</v>
      </c>
      <c r="T328" s="186" t="s">
        <v>15</v>
      </c>
      <c r="U328" s="186" t="s">
        <v>290</v>
      </c>
      <c r="V328" s="200">
        <f>VLOOKUP(B328,orig_GT_results_full_summary!$B$3:$AK$25,24, FALSE)</f>
        <v>1</v>
      </c>
      <c r="W328" s="192">
        <v>1</v>
      </c>
      <c r="X328" s="192">
        <v>0.5</v>
      </c>
      <c r="Y328" s="192">
        <f t="shared" si="4"/>
        <v>1</v>
      </c>
      <c r="Z328" s="193">
        <f t="shared" si="5"/>
        <v>0.52631578947368418</v>
      </c>
      <c r="AA328" s="186" t="s">
        <v>299</v>
      </c>
      <c r="AB328" s="186" t="s">
        <v>288</v>
      </c>
      <c r="AC328" s="192">
        <f>VLOOKUP(B328,orig_GT_results_full_summary!$B$3:$AK$25,33, FALSE)</f>
        <v>1</v>
      </c>
      <c r="AD328" s="192">
        <v>0</v>
      </c>
      <c r="AE328" s="192">
        <v>0</v>
      </c>
      <c r="AF328" s="194">
        <f t="shared" si="6"/>
        <v>0</v>
      </c>
      <c r="AG328" s="53">
        <f t="shared" si="7"/>
        <v>0</v>
      </c>
    </row>
    <row r="329" spans="2:33" ht="16">
      <c r="B329" s="186" t="s">
        <v>150</v>
      </c>
      <c r="C329" s="192">
        <v>79</v>
      </c>
      <c r="D329" s="186" t="s">
        <v>333</v>
      </c>
      <c r="E329" s="193">
        <v>2</v>
      </c>
      <c r="F329" s="186" t="s">
        <v>391</v>
      </c>
      <c r="G329" s="186" t="s">
        <v>288</v>
      </c>
      <c r="H329" s="198">
        <f>VLOOKUP(B329,orig_GT_results_full_summary!$B$3:$AK$25,7, FALSE)</f>
        <v>3</v>
      </c>
      <c r="I329" s="192">
        <v>0</v>
      </c>
      <c r="J329" s="192">
        <v>0</v>
      </c>
      <c r="K329" s="192">
        <f t="shared" si="0"/>
        <v>0</v>
      </c>
      <c r="L329" s="193">
        <f t="shared" si="1"/>
        <v>0</v>
      </c>
      <c r="M329" s="186" t="s">
        <v>299</v>
      </c>
      <c r="N329" s="186" t="s">
        <v>287</v>
      </c>
      <c r="O329" s="199">
        <f>VLOOKUP(B329,orig_GT_results_full_summary!$B$3:$AK$25,15, FALSE)</f>
        <v>1</v>
      </c>
      <c r="P329" s="192">
        <v>1</v>
      </c>
      <c r="Q329" s="192">
        <v>0.5</v>
      </c>
      <c r="R329" s="192">
        <f t="shared" si="2"/>
        <v>1</v>
      </c>
      <c r="S329" s="193">
        <f t="shared" si="3"/>
        <v>0.52631578947368418</v>
      </c>
      <c r="T329" s="186" t="s">
        <v>15</v>
      </c>
      <c r="U329" s="186" t="s">
        <v>288</v>
      </c>
      <c r="V329" s="200">
        <f>VLOOKUP(B329,orig_GT_results_full_summary!$B$3:$AK$25,24, FALSE)</f>
        <v>1</v>
      </c>
      <c r="W329" s="192">
        <v>0</v>
      </c>
      <c r="X329" s="192">
        <v>0</v>
      </c>
      <c r="Y329" s="192">
        <f t="shared" si="4"/>
        <v>0</v>
      </c>
      <c r="Z329" s="193">
        <f t="shared" si="5"/>
        <v>0</v>
      </c>
      <c r="AA329" s="186" t="s">
        <v>299</v>
      </c>
      <c r="AB329" s="186" t="s">
        <v>287</v>
      </c>
      <c r="AC329" s="192">
        <f>VLOOKUP(B329,orig_GT_results_full_summary!$B$3:$AK$25,33, FALSE)</f>
        <v>1</v>
      </c>
      <c r="AD329" s="192">
        <v>1</v>
      </c>
      <c r="AE329" s="192">
        <v>0.5</v>
      </c>
      <c r="AF329" s="194">
        <f t="shared" si="6"/>
        <v>1</v>
      </c>
      <c r="AG329" s="53">
        <f t="shared" si="7"/>
        <v>0.52631578947368418</v>
      </c>
    </row>
    <row r="330" spans="2:33" ht="16">
      <c r="B330" s="186" t="s">
        <v>150</v>
      </c>
      <c r="C330" s="192">
        <v>82</v>
      </c>
      <c r="D330" s="186" t="s">
        <v>327</v>
      </c>
      <c r="E330" s="193">
        <v>2</v>
      </c>
      <c r="F330" s="186" t="s">
        <v>391</v>
      </c>
      <c r="G330" s="186" t="s">
        <v>288</v>
      </c>
      <c r="H330" s="198">
        <f>VLOOKUP(B330,orig_GT_results_full_summary!$B$3:$AK$25,7, FALSE)</f>
        <v>3</v>
      </c>
      <c r="I330" s="192">
        <v>0</v>
      </c>
      <c r="J330" s="192">
        <v>0</v>
      </c>
      <c r="K330" s="192">
        <f t="shared" si="0"/>
        <v>0</v>
      </c>
      <c r="L330" s="193">
        <f t="shared" si="1"/>
        <v>0</v>
      </c>
      <c r="M330" s="186" t="s">
        <v>299</v>
      </c>
      <c r="N330" s="186" t="s">
        <v>290</v>
      </c>
      <c r="O330" s="199">
        <f>VLOOKUP(B330,orig_GT_results_full_summary!$B$3:$AK$25,15, FALSE)</f>
        <v>1</v>
      </c>
      <c r="P330" s="192">
        <v>1</v>
      </c>
      <c r="Q330" s="192">
        <v>0.5</v>
      </c>
      <c r="R330" s="192">
        <f t="shared" si="2"/>
        <v>1</v>
      </c>
      <c r="S330" s="193">
        <f t="shared" si="3"/>
        <v>0.52631578947368418</v>
      </c>
      <c r="T330" s="186" t="s">
        <v>15</v>
      </c>
      <c r="U330" s="186" t="s">
        <v>288</v>
      </c>
      <c r="V330" s="200">
        <f>VLOOKUP(B330,orig_GT_results_full_summary!$B$3:$AK$25,24, FALSE)</f>
        <v>1</v>
      </c>
      <c r="W330" s="192">
        <v>0</v>
      </c>
      <c r="X330" s="192">
        <v>0</v>
      </c>
      <c r="Y330" s="192">
        <f t="shared" si="4"/>
        <v>0</v>
      </c>
      <c r="Z330" s="193">
        <f t="shared" si="5"/>
        <v>0</v>
      </c>
      <c r="AA330" s="186" t="s">
        <v>299</v>
      </c>
      <c r="AB330" s="186" t="s">
        <v>290</v>
      </c>
      <c r="AC330" s="192">
        <f>VLOOKUP(B330,orig_GT_results_full_summary!$B$3:$AK$25,33, FALSE)</f>
        <v>1</v>
      </c>
      <c r="AD330" s="192">
        <v>1</v>
      </c>
      <c r="AE330" s="192">
        <v>0.5</v>
      </c>
      <c r="AF330" s="194">
        <f t="shared" si="6"/>
        <v>1</v>
      </c>
      <c r="AG330" s="53">
        <f t="shared" si="7"/>
        <v>0.52631578947368418</v>
      </c>
    </row>
    <row r="331" spans="2:33" ht="16">
      <c r="B331" s="186" t="s">
        <v>150</v>
      </c>
      <c r="C331" s="192">
        <v>83</v>
      </c>
      <c r="D331" s="186" t="s">
        <v>327</v>
      </c>
      <c r="E331" s="193">
        <v>2</v>
      </c>
      <c r="F331" s="186" t="s">
        <v>391</v>
      </c>
      <c r="G331" s="186" t="s">
        <v>288</v>
      </c>
      <c r="H331" s="198">
        <f>VLOOKUP(B331,orig_GT_results_full_summary!$B$3:$AK$25,7, FALSE)</f>
        <v>3</v>
      </c>
      <c r="I331" s="192">
        <v>0</v>
      </c>
      <c r="J331" s="192">
        <v>0</v>
      </c>
      <c r="K331" s="192">
        <f t="shared" si="0"/>
        <v>0</v>
      </c>
      <c r="L331" s="193">
        <f t="shared" si="1"/>
        <v>0</v>
      </c>
      <c r="M331" s="186" t="s">
        <v>299</v>
      </c>
      <c r="N331" s="186" t="s">
        <v>290</v>
      </c>
      <c r="O331" s="199">
        <f>VLOOKUP(B331,orig_GT_results_full_summary!$B$3:$AK$25,15, FALSE)</f>
        <v>1</v>
      </c>
      <c r="P331" s="192">
        <v>1</v>
      </c>
      <c r="Q331" s="192">
        <v>0.5</v>
      </c>
      <c r="R331" s="192">
        <f t="shared" si="2"/>
        <v>1</v>
      </c>
      <c r="S331" s="193">
        <f t="shared" si="3"/>
        <v>0.52631578947368418</v>
      </c>
      <c r="T331" s="186" t="s">
        <v>15</v>
      </c>
      <c r="U331" s="186" t="s">
        <v>288</v>
      </c>
      <c r="V331" s="200">
        <f>VLOOKUP(B331,orig_GT_results_full_summary!$B$3:$AK$25,24, FALSE)</f>
        <v>1</v>
      </c>
      <c r="W331" s="192">
        <v>0</v>
      </c>
      <c r="X331" s="192">
        <v>0</v>
      </c>
      <c r="Y331" s="192">
        <f t="shared" si="4"/>
        <v>0</v>
      </c>
      <c r="Z331" s="193">
        <f t="shared" si="5"/>
        <v>0</v>
      </c>
      <c r="AA331" s="186" t="s">
        <v>299</v>
      </c>
      <c r="AB331" s="186" t="s">
        <v>290</v>
      </c>
      <c r="AC331" s="192">
        <f>VLOOKUP(B331,orig_GT_results_full_summary!$B$3:$AK$25,33, FALSE)</f>
        <v>1</v>
      </c>
      <c r="AD331" s="192">
        <v>1</v>
      </c>
      <c r="AE331" s="192">
        <v>0.5</v>
      </c>
      <c r="AF331" s="194">
        <f t="shared" si="6"/>
        <v>1</v>
      </c>
      <c r="AG331" s="53">
        <f t="shared" si="7"/>
        <v>0.52631578947368418</v>
      </c>
    </row>
    <row r="332" spans="2:33" ht="16">
      <c r="B332" s="186" t="s">
        <v>150</v>
      </c>
      <c r="C332" s="192">
        <v>86</v>
      </c>
      <c r="D332" s="186" t="s">
        <v>330</v>
      </c>
      <c r="E332" s="193">
        <v>2</v>
      </c>
      <c r="F332" s="186" t="s">
        <v>391</v>
      </c>
      <c r="G332" s="186" t="s">
        <v>288</v>
      </c>
      <c r="H332" s="198">
        <f>VLOOKUP(B332,orig_GT_results_full_summary!$B$3:$AK$25,7, FALSE)</f>
        <v>3</v>
      </c>
      <c r="I332" s="192">
        <v>0</v>
      </c>
      <c r="J332" s="192">
        <v>0</v>
      </c>
      <c r="K332" s="192">
        <f t="shared" si="0"/>
        <v>0</v>
      </c>
      <c r="L332" s="193">
        <f t="shared" si="1"/>
        <v>0</v>
      </c>
      <c r="M332" s="186" t="s">
        <v>299</v>
      </c>
      <c r="N332" s="186" t="s">
        <v>290</v>
      </c>
      <c r="O332" s="199">
        <f>VLOOKUP(B332,orig_GT_results_full_summary!$B$3:$AK$25,15, FALSE)</f>
        <v>1</v>
      </c>
      <c r="P332" s="192">
        <v>1</v>
      </c>
      <c r="Q332" s="192">
        <v>0.5</v>
      </c>
      <c r="R332" s="192">
        <f t="shared" si="2"/>
        <v>1</v>
      </c>
      <c r="S332" s="193">
        <f t="shared" si="3"/>
        <v>0.52631578947368418</v>
      </c>
      <c r="T332" s="186" t="s">
        <v>15</v>
      </c>
      <c r="U332" s="186" t="s">
        <v>288</v>
      </c>
      <c r="V332" s="200">
        <f>VLOOKUP(B332,orig_GT_results_full_summary!$B$3:$AK$25,24, FALSE)</f>
        <v>1</v>
      </c>
      <c r="W332" s="192">
        <v>0</v>
      </c>
      <c r="X332" s="192">
        <v>0</v>
      </c>
      <c r="Y332" s="192">
        <f t="shared" si="4"/>
        <v>0</v>
      </c>
      <c r="Z332" s="193">
        <f t="shared" si="5"/>
        <v>0</v>
      </c>
      <c r="AA332" s="186" t="s">
        <v>299</v>
      </c>
      <c r="AB332" s="186" t="s">
        <v>290</v>
      </c>
      <c r="AC332" s="192">
        <f>VLOOKUP(B332,orig_GT_results_full_summary!$B$3:$AK$25,33, FALSE)</f>
        <v>1</v>
      </c>
      <c r="AD332" s="192">
        <v>1</v>
      </c>
      <c r="AE332" s="192">
        <v>0.5</v>
      </c>
      <c r="AF332" s="194">
        <f t="shared" si="6"/>
        <v>1</v>
      </c>
      <c r="AG332" s="53">
        <f t="shared" si="7"/>
        <v>0.52631578947368418</v>
      </c>
    </row>
    <row r="333" spans="2:33" ht="16">
      <c r="B333" s="186" t="s">
        <v>150</v>
      </c>
      <c r="C333" s="192">
        <v>87</v>
      </c>
      <c r="D333" s="186" t="s">
        <v>330</v>
      </c>
      <c r="E333" s="193">
        <v>2</v>
      </c>
      <c r="F333" s="186" t="s">
        <v>391</v>
      </c>
      <c r="G333" s="186" t="s">
        <v>288</v>
      </c>
      <c r="H333" s="198">
        <f>VLOOKUP(B333,orig_GT_results_full_summary!$B$3:$AK$25,7, FALSE)</f>
        <v>3</v>
      </c>
      <c r="I333" s="192">
        <v>0</v>
      </c>
      <c r="J333" s="192">
        <v>0</v>
      </c>
      <c r="K333" s="192">
        <f t="shared" si="0"/>
        <v>0</v>
      </c>
      <c r="L333" s="193">
        <f t="shared" si="1"/>
        <v>0</v>
      </c>
      <c r="M333" s="186" t="s">
        <v>299</v>
      </c>
      <c r="N333" s="186" t="s">
        <v>290</v>
      </c>
      <c r="O333" s="199">
        <f>VLOOKUP(B333,orig_GT_results_full_summary!$B$3:$AK$25,15, FALSE)</f>
        <v>1</v>
      </c>
      <c r="P333" s="192">
        <v>1</v>
      </c>
      <c r="Q333" s="192">
        <v>0.5</v>
      </c>
      <c r="R333" s="192">
        <f t="shared" si="2"/>
        <v>1</v>
      </c>
      <c r="S333" s="193">
        <f t="shared" si="3"/>
        <v>0.52631578947368418</v>
      </c>
      <c r="T333" s="186" t="s">
        <v>15</v>
      </c>
      <c r="U333" s="186" t="s">
        <v>288</v>
      </c>
      <c r="V333" s="200">
        <f>VLOOKUP(B333,orig_GT_results_full_summary!$B$3:$AK$25,24, FALSE)</f>
        <v>1</v>
      </c>
      <c r="W333" s="192">
        <v>0</v>
      </c>
      <c r="X333" s="192">
        <v>0</v>
      </c>
      <c r="Y333" s="192">
        <f t="shared" si="4"/>
        <v>0</v>
      </c>
      <c r="Z333" s="193">
        <f t="shared" si="5"/>
        <v>0</v>
      </c>
      <c r="AA333" s="186" t="s">
        <v>299</v>
      </c>
      <c r="AB333" s="186" t="s">
        <v>290</v>
      </c>
      <c r="AC333" s="192">
        <f>VLOOKUP(B333,orig_GT_results_full_summary!$B$3:$AK$25,33, FALSE)</f>
        <v>1</v>
      </c>
      <c r="AD333" s="192">
        <v>1</v>
      </c>
      <c r="AE333" s="192">
        <v>0.5</v>
      </c>
      <c r="AF333" s="194">
        <f t="shared" si="6"/>
        <v>1</v>
      </c>
      <c r="AG333" s="53">
        <f t="shared" si="7"/>
        <v>0.52631578947368418</v>
      </c>
    </row>
    <row r="334" spans="2:33" ht="16">
      <c r="B334" s="186" t="s">
        <v>150</v>
      </c>
      <c r="C334" s="192">
        <v>88</v>
      </c>
      <c r="D334" s="186" t="s">
        <v>328</v>
      </c>
      <c r="E334" s="193">
        <v>2</v>
      </c>
      <c r="F334" s="186" t="s">
        <v>391</v>
      </c>
      <c r="G334" s="186" t="s">
        <v>288</v>
      </c>
      <c r="H334" s="198">
        <f>VLOOKUP(B334,orig_GT_results_full_summary!$B$3:$AK$25,7, FALSE)</f>
        <v>3</v>
      </c>
      <c r="I334" s="192">
        <v>0</v>
      </c>
      <c r="J334" s="192">
        <v>0</v>
      </c>
      <c r="K334" s="192">
        <f t="shared" si="0"/>
        <v>0</v>
      </c>
      <c r="L334" s="193">
        <f t="shared" si="1"/>
        <v>0</v>
      </c>
      <c r="M334" s="186" t="s">
        <v>299</v>
      </c>
      <c r="N334" s="186" t="s">
        <v>290</v>
      </c>
      <c r="O334" s="199">
        <f>VLOOKUP(B334,orig_GT_results_full_summary!$B$3:$AK$25,15, FALSE)</f>
        <v>1</v>
      </c>
      <c r="P334" s="192">
        <v>1</v>
      </c>
      <c r="Q334" s="192">
        <v>0.5</v>
      </c>
      <c r="R334" s="192">
        <f t="shared" si="2"/>
        <v>1</v>
      </c>
      <c r="S334" s="193">
        <f t="shared" si="3"/>
        <v>0.52631578947368418</v>
      </c>
      <c r="T334" s="186" t="s">
        <v>15</v>
      </c>
      <c r="U334" s="186" t="s">
        <v>288</v>
      </c>
      <c r="V334" s="200">
        <f>VLOOKUP(B334,orig_GT_results_full_summary!$B$3:$AK$25,24, FALSE)</f>
        <v>1</v>
      </c>
      <c r="W334" s="192">
        <v>0</v>
      </c>
      <c r="X334" s="192">
        <v>0</v>
      </c>
      <c r="Y334" s="192">
        <f t="shared" si="4"/>
        <v>0</v>
      </c>
      <c r="Z334" s="193">
        <f t="shared" si="5"/>
        <v>0</v>
      </c>
      <c r="AA334" s="186" t="s">
        <v>299</v>
      </c>
      <c r="AB334" s="186" t="s">
        <v>290</v>
      </c>
      <c r="AC334" s="192">
        <f>VLOOKUP(B334,orig_GT_results_full_summary!$B$3:$AK$25,33, FALSE)</f>
        <v>1</v>
      </c>
      <c r="AD334" s="192">
        <v>1</v>
      </c>
      <c r="AE334" s="192">
        <v>0.5</v>
      </c>
      <c r="AF334" s="194">
        <f t="shared" si="6"/>
        <v>1</v>
      </c>
      <c r="AG334" s="53">
        <f t="shared" si="7"/>
        <v>0.52631578947368418</v>
      </c>
    </row>
    <row r="335" spans="2:33" ht="16">
      <c r="B335" s="186" t="s">
        <v>150</v>
      </c>
      <c r="C335" s="192">
        <v>89</v>
      </c>
      <c r="D335" s="186" t="s">
        <v>328</v>
      </c>
      <c r="E335" s="193">
        <v>2</v>
      </c>
      <c r="F335" s="186" t="s">
        <v>391</v>
      </c>
      <c r="G335" s="186" t="s">
        <v>288</v>
      </c>
      <c r="H335" s="198">
        <f>VLOOKUP(B335,orig_GT_results_full_summary!$B$3:$AK$25,7, FALSE)</f>
        <v>3</v>
      </c>
      <c r="I335" s="192">
        <v>0</v>
      </c>
      <c r="J335" s="192">
        <v>0</v>
      </c>
      <c r="K335" s="192">
        <f t="shared" si="0"/>
        <v>0</v>
      </c>
      <c r="L335" s="193">
        <f t="shared" si="1"/>
        <v>0</v>
      </c>
      <c r="M335" s="186" t="s">
        <v>299</v>
      </c>
      <c r="N335" s="186" t="s">
        <v>290</v>
      </c>
      <c r="O335" s="199">
        <f>VLOOKUP(B335,orig_GT_results_full_summary!$B$3:$AK$25,15, FALSE)</f>
        <v>1</v>
      </c>
      <c r="P335" s="192">
        <v>1</v>
      </c>
      <c r="Q335" s="192">
        <v>0.5</v>
      </c>
      <c r="R335" s="192">
        <f t="shared" si="2"/>
        <v>1</v>
      </c>
      <c r="S335" s="193">
        <f t="shared" si="3"/>
        <v>0.52631578947368418</v>
      </c>
      <c r="T335" s="186" t="s">
        <v>15</v>
      </c>
      <c r="U335" s="186" t="s">
        <v>288</v>
      </c>
      <c r="V335" s="200">
        <f>VLOOKUP(B335,orig_GT_results_full_summary!$B$3:$AK$25,24, FALSE)</f>
        <v>1</v>
      </c>
      <c r="W335" s="192">
        <v>0</v>
      </c>
      <c r="X335" s="192">
        <v>0</v>
      </c>
      <c r="Y335" s="192">
        <f t="shared" si="4"/>
        <v>0</v>
      </c>
      <c r="Z335" s="193">
        <f t="shared" si="5"/>
        <v>0</v>
      </c>
      <c r="AA335" s="186" t="s">
        <v>299</v>
      </c>
      <c r="AB335" s="186" t="s">
        <v>290</v>
      </c>
      <c r="AC335" s="192">
        <f>VLOOKUP(B335,orig_GT_results_full_summary!$B$3:$AK$25,33, FALSE)</f>
        <v>1</v>
      </c>
      <c r="AD335" s="192">
        <v>1</v>
      </c>
      <c r="AE335" s="192">
        <v>0.5</v>
      </c>
      <c r="AF335" s="194">
        <f t="shared" si="6"/>
        <v>1</v>
      </c>
      <c r="AG335" s="53">
        <f t="shared" si="7"/>
        <v>0.52631578947368418</v>
      </c>
    </row>
    <row r="336" spans="2:33" ht="16">
      <c r="B336" s="186" t="s">
        <v>150</v>
      </c>
      <c r="C336" s="192">
        <v>90</v>
      </c>
      <c r="D336" s="186" t="s">
        <v>328</v>
      </c>
      <c r="E336" s="193">
        <v>2</v>
      </c>
      <c r="F336" s="186" t="s">
        <v>391</v>
      </c>
      <c r="G336" s="186" t="s">
        <v>288</v>
      </c>
      <c r="H336" s="198">
        <f>VLOOKUP(B336,orig_GT_results_full_summary!$B$3:$AK$25,7, FALSE)</f>
        <v>3</v>
      </c>
      <c r="I336" s="192">
        <v>0</v>
      </c>
      <c r="J336" s="192">
        <v>0</v>
      </c>
      <c r="K336" s="192">
        <f t="shared" si="0"/>
        <v>0</v>
      </c>
      <c r="L336" s="193">
        <f t="shared" si="1"/>
        <v>0</v>
      </c>
      <c r="M336" s="186" t="s">
        <v>299</v>
      </c>
      <c r="N336" s="186" t="s">
        <v>290</v>
      </c>
      <c r="O336" s="199">
        <f>VLOOKUP(B336,orig_GT_results_full_summary!$B$3:$AK$25,15, FALSE)</f>
        <v>1</v>
      </c>
      <c r="P336" s="192">
        <v>1</v>
      </c>
      <c r="Q336" s="192">
        <v>0.5</v>
      </c>
      <c r="R336" s="192">
        <f t="shared" si="2"/>
        <v>1</v>
      </c>
      <c r="S336" s="193">
        <f t="shared" si="3"/>
        <v>0.52631578947368418</v>
      </c>
      <c r="T336" s="186" t="s">
        <v>15</v>
      </c>
      <c r="U336" s="186" t="s">
        <v>288</v>
      </c>
      <c r="V336" s="200">
        <f>VLOOKUP(B336,orig_GT_results_full_summary!$B$3:$AK$25,24, FALSE)</f>
        <v>1</v>
      </c>
      <c r="W336" s="192">
        <v>0</v>
      </c>
      <c r="X336" s="192">
        <v>0</v>
      </c>
      <c r="Y336" s="192">
        <f t="shared" si="4"/>
        <v>0</v>
      </c>
      <c r="Z336" s="193">
        <f t="shared" si="5"/>
        <v>0</v>
      </c>
      <c r="AA336" s="186" t="s">
        <v>299</v>
      </c>
      <c r="AB336" s="186" t="s">
        <v>290</v>
      </c>
      <c r="AC336" s="192">
        <f>VLOOKUP(B336,orig_GT_results_full_summary!$B$3:$AK$25,33, FALSE)</f>
        <v>1</v>
      </c>
      <c r="AD336" s="192">
        <v>1</v>
      </c>
      <c r="AE336" s="192">
        <v>0.5</v>
      </c>
      <c r="AF336" s="194">
        <f t="shared" si="6"/>
        <v>1</v>
      </c>
      <c r="AG336" s="53">
        <f t="shared" si="7"/>
        <v>0.52631578947368418</v>
      </c>
    </row>
    <row r="337" spans="2:33" ht="16">
      <c r="B337" s="186" t="s">
        <v>150</v>
      </c>
      <c r="C337" s="192">
        <v>91</v>
      </c>
      <c r="D337" s="186" t="s">
        <v>331</v>
      </c>
      <c r="E337" s="193">
        <v>2</v>
      </c>
      <c r="F337" s="186" t="s">
        <v>391</v>
      </c>
      <c r="G337" s="186" t="s">
        <v>288</v>
      </c>
      <c r="H337" s="198">
        <f>VLOOKUP(B337,orig_GT_results_full_summary!$B$3:$AK$25,7, FALSE)</f>
        <v>3</v>
      </c>
      <c r="I337" s="192">
        <v>0</v>
      </c>
      <c r="J337" s="192">
        <v>0</v>
      </c>
      <c r="K337" s="192">
        <f t="shared" si="0"/>
        <v>0</v>
      </c>
      <c r="L337" s="193">
        <f t="shared" si="1"/>
        <v>0</v>
      </c>
      <c r="M337" s="186" t="s">
        <v>299</v>
      </c>
      <c r="N337" s="186" t="s">
        <v>290</v>
      </c>
      <c r="O337" s="199">
        <f>VLOOKUP(B337,orig_GT_results_full_summary!$B$3:$AK$25,15, FALSE)</f>
        <v>1</v>
      </c>
      <c r="P337" s="192">
        <v>1</v>
      </c>
      <c r="Q337" s="192">
        <v>0.5</v>
      </c>
      <c r="R337" s="192">
        <f t="shared" si="2"/>
        <v>1</v>
      </c>
      <c r="S337" s="193">
        <f t="shared" si="3"/>
        <v>0.52631578947368418</v>
      </c>
      <c r="T337" s="186" t="s">
        <v>15</v>
      </c>
      <c r="U337" s="186" t="s">
        <v>288</v>
      </c>
      <c r="V337" s="200">
        <f>VLOOKUP(B337,orig_GT_results_full_summary!$B$3:$AK$25,24, FALSE)</f>
        <v>1</v>
      </c>
      <c r="W337" s="192">
        <v>0</v>
      </c>
      <c r="X337" s="192">
        <v>0</v>
      </c>
      <c r="Y337" s="192">
        <f t="shared" si="4"/>
        <v>0</v>
      </c>
      <c r="Z337" s="193">
        <f t="shared" si="5"/>
        <v>0</v>
      </c>
      <c r="AA337" s="186" t="s">
        <v>299</v>
      </c>
      <c r="AB337" s="186" t="s">
        <v>290</v>
      </c>
      <c r="AC337" s="192">
        <f>VLOOKUP(B337,orig_GT_results_full_summary!$B$3:$AK$25,33, FALSE)</f>
        <v>1</v>
      </c>
      <c r="AD337" s="192">
        <v>1</v>
      </c>
      <c r="AE337" s="192">
        <v>0.5</v>
      </c>
      <c r="AF337" s="194">
        <f t="shared" si="6"/>
        <v>1</v>
      </c>
      <c r="AG337" s="53">
        <f t="shared" si="7"/>
        <v>0.52631578947368418</v>
      </c>
    </row>
    <row r="338" spans="2:33" ht="16">
      <c r="B338" s="186" t="s">
        <v>150</v>
      </c>
      <c r="C338" s="192">
        <v>92</v>
      </c>
      <c r="D338" s="186" t="s">
        <v>331</v>
      </c>
      <c r="E338" s="193">
        <v>2</v>
      </c>
      <c r="F338" s="186" t="s">
        <v>391</v>
      </c>
      <c r="G338" s="186" t="s">
        <v>288</v>
      </c>
      <c r="H338" s="198">
        <f>VLOOKUP(B338,orig_GT_results_full_summary!$B$3:$AK$25,7, FALSE)</f>
        <v>3</v>
      </c>
      <c r="I338" s="192">
        <v>0</v>
      </c>
      <c r="J338" s="192">
        <v>0</v>
      </c>
      <c r="K338" s="192">
        <f t="shared" si="0"/>
        <v>0</v>
      </c>
      <c r="L338" s="193">
        <f t="shared" si="1"/>
        <v>0</v>
      </c>
      <c r="M338" s="186" t="s">
        <v>299</v>
      </c>
      <c r="N338" s="186" t="s">
        <v>290</v>
      </c>
      <c r="O338" s="199">
        <f>VLOOKUP(B338,orig_GT_results_full_summary!$B$3:$AK$25,15, FALSE)</f>
        <v>1</v>
      </c>
      <c r="P338" s="192">
        <v>1</v>
      </c>
      <c r="Q338" s="192">
        <v>0.5</v>
      </c>
      <c r="R338" s="192">
        <f t="shared" si="2"/>
        <v>1</v>
      </c>
      <c r="S338" s="193">
        <f t="shared" si="3"/>
        <v>0.52631578947368418</v>
      </c>
      <c r="T338" s="186" t="s">
        <v>15</v>
      </c>
      <c r="U338" s="186" t="s">
        <v>288</v>
      </c>
      <c r="V338" s="200">
        <f>VLOOKUP(B338,orig_GT_results_full_summary!$B$3:$AK$25,24, FALSE)</f>
        <v>1</v>
      </c>
      <c r="W338" s="192">
        <v>0</v>
      </c>
      <c r="X338" s="192">
        <v>0</v>
      </c>
      <c r="Y338" s="192">
        <f t="shared" si="4"/>
        <v>0</v>
      </c>
      <c r="Z338" s="193">
        <f t="shared" si="5"/>
        <v>0</v>
      </c>
      <c r="AA338" s="186" t="s">
        <v>299</v>
      </c>
      <c r="AB338" s="186" t="s">
        <v>290</v>
      </c>
      <c r="AC338" s="192">
        <f>VLOOKUP(B338,orig_GT_results_full_summary!$B$3:$AK$25,33, FALSE)</f>
        <v>1</v>
      </c>
      <c r="AD338" s="192">
        <v>1</v>
      </c>
      <c r="AE338" s="192">
        <v>0.5</v>
      </c>
      <c r="AF338" s="194">
        <f t="shared" si="6"/>
        <v>1</v>
      </c>
      <c r="AG338" s="53">
        <f t="shared" si="7"/>
        <v>0.52631578947368418</v>
      </c>
    </row>
    <row r="339" spans="2:33" ht="16">
      <c r="B339" s="186" t="s">
        <v>150</v>
      </c>
      <c r="C339" s="192">
        <v>93</v>
      </c>
      <c r="D339" s="186" t="s">
        <v>331</v>
      </c>
      <c r="E339" s="193">
        <v>2</v>
      </c>
      <c r="F339" s="186" t="s">
        <v>391</v>
      </c>
      <c r="G339" s="186" t="s">
        <v>288</v>
      </c>
      <c r="H339" s="198">
        <f>VLOOKUP(B339,orig_GT_results_full_summary!$B$3:$AK$25,7, FALSE)</f>
        <v>3</v>
      </c>
      <c r="I339" s="192">
        <v>0</v>
      </c>
      <c r="J339" s="192">
        <v>0</v>
      </c>
      <c r="K339" s="192">
        <f t="shared" si="0"/>
        <v>0</v>
      </c>
      <c r="L339" s="193">
        <f t="shared" si="1"/>
        <v>0</v>
      </c>
      <c r="M339" s="186" t="s">
        <v>299</v>
      </c>
      <c r="N339" s="186" t="s">
        <v>290</v>
      </c>
      <c r="O339" s="199">
        <f>VLOOKUP(B339,orig_GT_results_full_summary!$B$3:$AK$25,15, FALSE)</f>
        <v>1</v>
      </c>
      <c r="P339" s="192">
        <v>1</v>
      </c>
      <c r="Q339" s="192">
        <v>0.5</v>
      </c>
      <c r="R339" s="192">
        <f t="shared" si="2"/>
        <v>1</v>
      </c>
      <c r="S339" s="193">
        <f t="shared" si="3"/>
        <v>0.52631578947368418</v>
      </c>
      <c r="T339" s="186" t="s">
        <v>15</v>
      </c>
      <c r="U339" s="186" t="s">
        <v>288</v>
      </c>
      <c r="V339" s="200">
        <f>VLOOKUP(B339,orig_GT_results_full_summary!$B$3:$AK$25,24, FALSE)</f>
        <v>1</v>
      </c>
      <c r="W339" s="192">
        <v>0</v>
      </c>
      <c r="X339" s="192">
        <v>0</v>
      </c>
      <c r="Y339" s="192">
        <f t="shared" si="4"/>
        <v>0</v>
      </c>
      <c r="Z339" s="193">
        <f t="shared" si="5"/>
        <v>0</v>
      </c>
      <c r="AA339" s="186" t="s">
        <v>299</v>
      </c>
      <c r="AB339" s="186" t="s">
        <v>290</v>
      </c>
      <c r="AC339" s="192">
        <f>VLOOKUP(B339,orig_GT_results_full_summary!$B$3:$AK$25,33, FALSE)</f>
        <v>1</v>
      </c>
      <c r="AD339" s="192">
        <v>1</v>
      </c>
      <c r="AE339" s="192">
        <v>0.5</v>
      </c>
      <c r="AF339" s="194">
        <f t="shared" si="6"/>
        <v>1</v>
      </c>
      <c r="AG339" s="53">
        <f t="shared" si="7"/>
        <v>0.52631578947368418</v>
      </c>
    </row>
    <row r="340" spans="2:33" ht="16">
      <c r="B340" s="186" t="s">
        <v>150</v>
      </c>
      <c r="C340" s="192">
        <v>102</v>
      </c>
      <c r="D340" s="186" t="s">
        <v>339</v>
      </c>
      <c r="E340" s="193">
        <v>2</v>
      </c>
      <c r="F340" s="186" t="s">
        <v>391</v>
      </c>
      <c r="G340" s="186" t="s">
        <v>288</v>
      </c>
      <c r="H340" s="198">
        <f>VLOOKUP(B340,orig_GT_results_full_summary!$B$3:$AK$25,7, FALSE)</f>
        <v>3</v>
      </c>
      <c r="I340" s="192">
        <v>0</v>
      </c>
      <c r="J340" s="192">
        <v>0</v>
      </c>
      <c r="K340" s="192">
        <f t="shared" si="0"/>
        <v>0</v>
      </c>
      <c r="L340" s="193">
        <f t="shared" si="1"/>
        <v>0</v>
      </c>
      <c r="M340" s="186" t="s">
        <v>299</v>
      </c>
      <c r="N340" s="186" t="s">
        <v>290</v>
      </c>
      <c r="O340" s="199">
        <f>VLOOKUP(B340,orig_GT_results_full_summary!$B$3:$AK$25,15, FALSE)</f>
        <v>1</v>
      </c>
      <c r="P340" s="192">
        <v>1</v>
      </c>
      <c r="Q340" s="192">
        <v>0.5</v>
      </c>
      <c r="R340" s="192">
        <f t="shared" si="2"/>
        <v>1</v>
      </c>
      <c r="S340" s="193">
        <f t="shared" si="3"/>
        <v>0.52631578947368418</v>
      </c>
      <c r="T340" s="186" t="s">
        <v>15</v>
      </c>
      <c r="U340" s="186" t="s">
        <v>288</v>
      </c>
      <c r="V340" s="200">
        <f>VLOOKUP(B340,orig_GT_results_full_summary!$B$3:$AK$25,24, FALSE)</f>
        <v>1</v>
      </c>
      <c r="W340" s="192">
        <v>0</v>
      </c>
      <c r="X340" s="192">
        <v>0</v>
      </c>
      <c r="Y340" s="192">
        <f t="shared" si="4"/>
        <v>0</v>
      </c>
      <c r="Z340" s="193">
        <f t="shared" si="5"/>
        <v>0</v>
      </c>
      <c r="AA340" s="186" t="s">
        <v>299</v>
      </c>
      <c r="AB340" s="186" t="s">
        <v>290</v>
      </c>
      <c r="AC340" s="192">
        <f>VLOOKUP(B340,orig_GT_results_full_summary!$B$3:$AK$25,33, FALSE)</f>
        <v>1</v>
      </c>
      <c r="AD340" s="192">
        <v>1</v>
      </c>
      <c r="AE340" s="192">
        <v>0.5</v>
      </c>
      <c r="AF340" s="194">
        <f t="shared" si="6"/>
        <v>1</v>
      </c>
      <c r="AG340" s="53">
        <f t="shared" si="7"/>
        <v>0.52631578947368418</v>
      </c>
    </row>
    <row r="341" spans="2:33" ht="16">
      <c r="B341" s="186" t="s">
        <v>150</v>
      </c>
      <c r="C341" s="192">
        <v>115</v>
      </c>
      <c r="D341" s="186" t="s">
        <v>338</v>
      </c>
      <c r="E341" s="193">
        <v>2</v>
      </c>
      <c r="F341" s="186" t="s">
        <v>391</v>
      </c>
      <c r="G341" s="186" t="s">
        <v>287</v>
      </c>
      <c r="H341" s="198">
        <f>VLOOKUP(B341,orig_GT_results_full_summary!$B$3:$AK$25,7, FALSE)</f>
        <v>3</v>
      </c>
      <c r="I341" s="192">
        <v>1</v>
      </c>
      <c r="J341" s="192">
        <v>0.5</v>
      </c>
      <c r="K341" s="192">
        <f t="shared" si="0"/>
        <v>0.33333333333333331</v>
      </c>
      <c r="L341" s="193">
        <f t="shared" si="1"/>
        <v>0.47619047619047616</v>
      </c>
      <c r="M341" s="186" t="s">
        <v>299</v>
      </c>
      <c r="N341" s="186" t="s">
        <v>290</v>
      </c>
      <c r="O341" s="199">
        <f>VLOOKUP(B341,orig_GT_results_full_summary!$B$3:$AK$25,15, FALSE)</f>
        <v>1</v>
      </c>
      <c r="P341" s="192">
        <v>1</v>
      </c>
      <c r="Q341" s="192">
        <v>0.5</v>
      </c>
      <c r="R341" s="192">
        <f t="shared" si="2"/>
        <v>1</v>
      </c>
      <c r="S341" s="193">
        <f t="shared" si="3"/>
        <v>0.52631578947368418</v>
      </c>
      <c r="T341" s="186" t="s">
        <v>15</v>
      </c>
      <c r="U341" s="186" t="s">
        <v>287</v>
      </c>
      <c r="V341" s="200">
        <f>VLOOKUP(B341,orig_GT_results_full_summary!$B$3:$AK$25,24, FALSE)</f>
        <v>1</v>
      </c>
      <c r="W341" s="192">
        <v>1</v>
      </c>
      <c r="X341" s="192">
        <v>0.5</v>
      </c>
      <c r="Y341" s="192">
        <f t="shared" si="4"/>
        <v>1</v>
      </c>
      <c r="Z341" s="193">
        <f t="shared" si="5"/>
        <v>0.52631578947368418</v>
      </c>
      <c r="AA341" s="186" t="s">
        <v>299</v>
      </c>
      <c r="AB341" s="186" t="s">
        <v>290</v>
      </c>
      <c r="AC341" s="192">
        <f>VLOOKUP(B341,orig_GT_results_full_summary!$B$3:$AK$25,33, FALSE)</f>
        <v>1</v>
      </c>
      <c r="AD341" s="192">
        <v>1</v>
      </c>
      <c r="AE341" s="192">
        <v>0.5</v>
      </c>
      <c r="AF341" s="194">
        <f t="shared" si="6"/>
        <v>1</v>
      </c>
      <c r="AG341" s="53">
        <f t="shared" si="7"/>
        <v>0.52631578947368418</v>
      </c>
    </row>
    <row r="342" spans="2:33" ht="16">
      <c r="B342" s="186" t="s">
        <v>150</v>
      </c>
      <c r="C342" s="192">
        <v>116</v>
      </c>
      <c r="D342" s="186" t="s">
        <v>338</v>
      </c>
      <c r="E342" s="193">
        <v>2</v>
      </c>
      <c r="F342" s="186" t="s">
        <v>391</v>
      </c>
      <c r="G342" s="186" t="s">
        <v>287</v>
      </c>
      <c r="H342" s="198">
        <f>VLOOKUP(B342,orig_GT_results_full_summary!$B$3:$AK$25,7, FALSE)</f>
        <v>3</v>
      </c>
      <c r="I342" s="192">
        <v>1</v>
      </c>
      <c r="J342" s="192">
        <v>0.5</v>
      </c>
      <c r="K342" s="192">
        <f t="shared" si="0"/>
        <v>0.33333333333333331</v>
      </c>
      <c r="L342" s="193">
        <f t="shared" si="1"/>
        <v>0.47619047619047616</v>
      </c>
      <c r="M342" s="186" t="s">
        <v>299</v>
      </c>
      <c r="N342" s="186" t="s">
        <v>290</v>
      </c>
      <c r="O342" s="199">
        <f>VLOOKUP(B342,orig_GT_results_full_summary!$B$3:$AK$25,15, FALSE)</f>
        <v>1</v>
      </c>
      <c r="P342" s="192">
        <v>1</v>
      </c>
      <c r="Q342" s="192">
        <v>0.5</v>
      </c>
      <c r="R342" s="192">
        <f t="shared" si="2"/>
        <v>1</v>
      </c>
      <c r="S342" s="193">
        <f t="shared" si="3"/>
        <v>0.52631578947368418</v>
      </c>
      <c r="T342" s="186" t="s">
        <v>15</v>
      </c>
      <c r="U342" s="186" t="s">
        <v>287</v>
      </c>
      <c r="V342" s="200">
        <f>VLOOKUP(B342,orig_GT_results_full_summary!$B$3:$AK$25,24, FALSE)</f>
        <v>1</v>
      </c>
      <c r="W342" s="192">
        <v>1</v>
      </c>
      <c r="X342" s="192">
        <v>0.5</v>
      </c>
      <c r="Y342" s="192">
        <f t="shared" si="4"/>
        <v>1</v>
      </c>
      <c r="Z342" s="193">
        <f t="shared" si="5"/>
        <v>0.52631578947368418</v>
      </c>
      <c r="AA342" s="186" t="s">
        <v>299</v>
      </c>
      <c r="AB342" s="186" t="s">
        <v>290</v>
      </c>
      <c r="AC342" s="192">
        <f>VLOOKUP(B342,orig_GT_results_full_summary!$B$3:$AK$25,33, FALSE)</f>
        <v>1</v>
      </c>
      <c r="AD342" s="192">
        <v>1</v>
      </c>
      <c r="AE342" s="192">
        <v>0.5</v>
      </c>
      <c r="AF342" s="194">
        <f t="shared" si="6"/>
        <v>1</v>
      </c>
      <c r="AG342" s="53">
        <f t="shared" si="7"/>
        <v>0.52631578947368418</v>
      </c>
    </row>
    <row r="343" spans="2:33" ht="16">
      <c r="B343" s="186" t="s">
        <v>150</v>
      </c>
      <c r="C343" s="192">
        <v>101</v>
      </c>
      <c r="D343" s="186" t="s">
        <v>339</v>
      </c>
      <c r="E343" s="193">
        <v>2</v>
      </c>
      <c r="F343" s="186" t="s">
        <v>391</v>
      </c>
      <c r="G343" s="186" t="s">
        <v>288</v>
      </c>
      <c r="H343" s="198">
        <f>VLOOKUP(B343,orig_GT_results_full_summary!$B$3:$AK$25,7, FALSE)</f>
        <v>3</v>
      </c>
      <c r="I343" s="192">
        <v>0</v>
      </c>
      <c r="J343" s="192">
        <v>0</v>
      </c>
      <c r="K343" s="192">
        <f t="shared" si="0"/>
        <v>0</v>
      </c>
      <c r="L343" s="193">
        <f t="shared" si="1"/>
        <v>0</v>
      </c>
      <c r="M343" s="186" t="s">
        <v>299</v>
      </c>
      <c r="N343" s="186" t="s">
        <v>290</v>
      </c>
      <c r="O343" s="199">
        <f>VLOOKUP(B343,orig_GT_results_full_summary!$B$3:$AK$25,15, FALSE)</f>
        <v>1</v>
      </c>
      <c r="P343" s="192">
        <v>1</v>
      </c>
      <c r="Q343" s="192">
        <v>0.5</v>
      </c>
      <c r="R343" s="192">
        <f t="shared" si="2"/>
        <v>1</v>
      </c>
      <c r="S343" s="193">
        <f t="shared" si="3"/>
        <v>0.52631578947368418</v>
      </c>
      <c r="T343" s="186" t="s">
        <v>15</v>
      </c>
      <c r="U343" s="186" t="s">
        <v>288</v>
      </c>
      <c r="V343" s="200">
        <f>VLOOKUP(B343,orig_GT_results_full_summary!$B$3:$AK$25,24, FALSE)</f>
        <v>1</v>
      </c>
      <c r="W343" s="192">
        <v>0</v>
      </c>
      <c r="X343" s="192">
        <v>0</v>
      </c>
      <c r="Y343" s="192">
        <f t="shared" si="4"/>
        <v>0</v>
      </c>
      <c r="Z343" s="193">
        <f t="shared" si="5"/>
        <v>0</v>
      </c>
      <c r="AA343" s="186" t="s">
        <v>299</v>
      </c>
      <c r="AB343" s="186" t="s">
        <v>290</v>
      </c>
      <c r="AC343" s="192">
        <f>VLOOKUP(B343,orig_GT_results_full_summary!$B$3:$AK$25,33, FALSE)</f>
        <v>1</v>
      </c>
      <c r="AD343" s="192">
        <v>1</v>
      </c>
      <c r="AE343" s="192">
        <v>0.5</v>
      </c>
      <c r="AF343" s="194">
        <f t="shared" si="6"/>
        <v>1</v>
      </c>
      <c r="AG343" s="53">
        <f t="shared" si="7"/>
        <v>0.52631578947368418</v>
      </c>
    </row>
    <row r="344" spans="2:33" ht="16">
      <c r="B344" s="186" t="s">
        <v>150</v>
      </c>
      <c r="C344" s="192">
        <v>114</v>
      </c>
      <c r="D344" s="186" t="s">
        <v>338</v>
      </c>
      <c r="E344" s="193">
        <v>2</v>
      </c>
      <c r="F344" s="186" t="s">
        <v>391</v>
      </c>
      <c r="G344" s="186" t="s">
        <v>287</v>
      </c>
      <c r="H344" s="198">
        <f>VLOOKUP(B344,orig_GT_results_full_summary!$B$3:$AK$25,7, FALSE)</f>
        <v>3</v>
      </c>
      <c r="I344" s="192">
        <v>1</v>
      </c>
      <c r="J344" s="192">
        <v>0.5</v>
      </c>
      <c r="K344" s="192">
        <f t="shared" si="0"/>
        <v>0.33333333333333331</v>
      </c>
      <c r="L344" s="193">
        <f t="shared" si="1"/>
        <v>0.47619047619047616</v>
      </c>
      <c r="M344" s="186" t="s">
        <v>299</v>
      </c>
      <c r="N344" s="186" t="s">
        <v>290</v>
      </c>
      <c r="O344" s="199">
        <f>VLOOKUP(B344,orig_GT_results_full_summary!$B$3:$AK$25,15, FALSE)</f>
        <v>1</v>
      </c>
      <c r="P344" s="192">
        <v>1</v>
      </c>
      <c r="Q344" s="192">
        <v>0.5</v>
      </c>
      <c r="R344" s="192">
        <f t="shared" si="2"/>
        <v>1</v>
      </c>
      <c r="S344" s="193">
        <f t="shared" si="3"/>
        <v>0.52631578947368418</v>
      </c>
      <c r="T344" s="186" t="s">
        <v>15</v>
      </c>
      <c r="U344" s="186" t="s">
        <v>287</v>
      </c>
      <c r="V344" s="200">
        <f>VLOOKUP(B344,orig_GT_results_full_summary!$B$3:$AK$25,24, FALSE)</f>
        <v>1</v>
      </c>
      <c r="W344" s="192">
        <v>1</v>
      </c>
      <c r="X344" s="192">
        <v>0.5</v>
      </c>
      <c r="Y344" s="192">
        <f t="shared" si="4"/>
        <v>1</v>
      </c>
      <c r="Z344" s="193">
        <f t="shared" si="5"/>
        <v>0.52631578947368418</v>
      </c>
      <c r="AA344" s="186" t="s">
        <v>299</v>
      </c>
      <c r="AB344" s="186" t="s">
        <v>290</v>
      </c>
      <c r="AC344" s="192">
        <f>VLOOKUP(B344,orig_GT_results_full_summary!$B$3:$AK$25,33, FALSE)</f>
        <v>1</v>
      </c>
      <c r="AD344" s="192">
        <v>1</v>
      </c>
      <c r="AE344" s="192">
        <v>0.5</v>
      </c>
      <c r="AF344" s="194">
        <f t="shared" si="6"/>
        <v>1</v>
      </c>
      <c r="AG344" s="53">
        <f t="shared" si="7"/>
        <v>0.52631578947368418</v>
      </c>
    </row>
    <row r="345" spans="2:33" ht="16">
      <c r="B345" s="186" t="s">
        <v>150</v>
      </c>
      <c r="C345" s="192">
        <v>109</v>
      </c>
      <c r="D345" s="186" t="s">
        <v>338</v>
      </c>
      <c r="E345" s="193">
        <v>2</v>
      </c>
      <c r="F345" s="186" t="s">
        <v>391</v>
      </c>
      <c r="G345" s="186" t="s">
        <v>287</v>
      </c>
      <c r="H345" s="198">
        <f>VLOOKUP(B345,orig_GT_results_full_summary!$B$3:$AK$25,7, FALSE)</f>
        <v>3</v>
      </c>
      <c r="I345" s="192">
        <v>1</v>
      </c>
      <c r="J345" s="192">
        <v>0.5</v>
      </c>
      <c r="K345" s="192">
        <f t="shared" si="0"/>
        <v>0.33333333333333331</v>
      </c>
      <c r="L345" s="193">
        <f t="shared" si="1"/>
        <v>0.47619047619047616</v>
      </c>
      <c r="M345" s="186" t="s">
        <v>299</v>
      </c>
      <c r="N345" s="186" t="s">
        <v>290</v>
      </c>
      <c r="O345" s="199">
        <f>VLOOKUP(B345,orig_GT_results_full_summary!$B$3:$AK$25,15, FALSE)</f>
        <v>1</v>
      </c>
      <c r="P345" s="192">
        <v>1</v>
      </c>
      <c r="Q345" s="192">
        <v>0.5</v>
      </c>
      <c r="R345" s="192">
        <f t="shared" si="2"/>
        <v>1</v>
      </c>
      <c r="S345" s="193">
        <f t="shared" si="3"/>
        <v>0.52631578947368418</v>
      </c>
      <c r="T345" s="186" t="s">
        <v>15</v>
      </c>
      <c r="U345" s="186" t="s">
        <v>287</v>
      </c>
      <c r="V345" s="200">
        <f>VLOOKUP(B345,orig_GT_results_full_summary!$B$3:$AK$25,24, FALSE)</f>
        <v>1</v>
      </c>
      <c r="W345" s="192">
        <v>1</v>
      </c>
      <c r="X345" s="192">
        <v>0.5</v>
      </c>
      <c r="Y345" s="192">
        <f t="shared" si="4"/>
        <v>1</v>
      </c>
      <c r="Z345" s="193">
        <f t="shared" si="5"/>
        <v>0.52631578947368418</v>
      </c>
      <c r="AA345" s="186" t="s">
        <v>299</v>
      </c>
      <c r="AB345" s="186" t="s">
        <v>290</v>
      </c>
      <c r="AC345" s="192">
        <f>VLOOKUP(B345,orig_GT_results_full_summary!$B$3:$AK$25,33, FALSE)</f>
        <v>1</v>
      </c>
      <c r="AD345" s="192">
        <v>1</v>
      </c>
      <c r="AE345" s="192">
        <v>0.5</v>
      </c>
      <c r="AF345" s="194">
        <f t="shared" si="6"/>
        <v>1</v>
      </c>
      <c r="AG345" s="53">
        <f t="shared" si="7"/>
        <v>0.52631578947368418</v>
      </c>
    </row>
    <row r="346" spans="2:33" ht="16">
      <c r="B346" s="186" t="s">
        <v>150</v>
      </c>
      <c r="C346" s="192">
        <v>100</v>
      </c>
      <c r="D346" s="186" t="s">
        <v>339</v>
      </c>
      <c r="E346" s="193">
        <v>2</v>
      </c>
      <c r="F346" s="186" t="s">
        <v>391</v>
      </c>
      <c r="G346" s="186" t="s">
        <v>288</v>
      </c>
      <c r="H346" s="198">
        <f>VLOOKUP(B346,orig_GT_results_full_summary!$B$3:$AK$25,7, FALSE)</f>
        <v>3</v>
      </c>
      <c r="I346" s="192">
        <v>0</v>
      </c>
      <c r="J346" s="192">
        <v>0</v>
      </c>
      <c r="K346" s="192">
        <f t="shared" si="0"/>
        <v>0</v>
      </c>
      <c r="L346" s="193">
        <f t="shared" si="1"/>
        <v>0</v>
      </c>
      <c r="M346" s="186" t="s">
        <v>299</v>
      </c>
      <c r="N346" s="186" t="s">
        <v>290</v>
      </c>
      <c r="O346" s="199">
        <f>VLOOKUP(B346,orig_GT_results_full_summary!$B$3:$AK$25,15, FALSE)</f>
        <v>1</v>
      </c>
      <c r="P346" s="192">
        <v>1</v>
      </c>
      <c r="Q346" s="192">
        <v>0.5</v>
      </c>
      <c r="R346" s="192">
        <f t="shared" si="2"/>
        <v>1</v>
      </c>
      <c r="S346" s="193">
        <f t="shared" si="3"/>
        <v>0.52631578947368418</v>
      </c>
      <c r="T346" s="186" t="s">
        <v>15</v>
      </c>
      <c r="U346" s="186" t="s">
        <v>288</v>
      </c>
      <c r="V346" s="200">
        <f>VLOOKUP(B346,orig_GT_results_full_summary!$B$3:$AK$25,24, FALSE)</f>
        <v>1</v>
      </c>
      <c r="W346" s="192">
        <v>0</v>
      </c>
      <c r="X346" s="192">
        <v>0</v>
      </c>
      <c r="Y346" s="192">
        <f t="shared" si="4"/>
        <v>0</v>
      </c>
      <c r="Z346" s="193">
        <f t="shared" si="5"/>
        <v>0</v>
      </c>
      <c r="AA346" s="186" t="s">
        <v>299</v>
      </c>
      <c r="AB346" s="186" t="s">
        <v>290</v>
      </c>
      <c r="AC346" s="192">
        <f>VLOOKUP(B346,orig_GT_results_full_summary!$B$3:$AK$25,33, FALSE)</f>
        <v>1</v>
      </c>
      <c r="AD346" s="192">
        <v>1</v>
      </c>
      <c r="AE346" s="192">
        <v>0.5</v>
      </c>
      <c r="AF346" s="194">
        <f t="shared" si="6"/>
        <v>1</v>
      </c>
      <c r="AG346" s="53">
        <f t="shared" si="7"/>
        <v>0.52631578947368418</v>
      </c>
    </row>
    <row r="347" spans="2:33" ht="16">
      <c r="B347" s="186" t="s">
        <v>150</v>
      </c>
      <c r="C347" s="192">
        <v>118</v>
      </c>
      <c r="D347" s="186" t="s">
        <v>336</v>
      </c>
      <c r="E347" s="193">
        <v>2</v>
      </c>
      <c r="F347" s="186" t="s">
        <v>391</v>
      </c>
      <c r="G347" s="186" t="s">
        <v>288</v>
      </c>
      <c r="H347" s="198">
        <f>VLOOKUP(B347,orig_GT_results_full_summary!$B$3:$AK$25,7, FALSE)</f>
        <v>3</v>
      </c>
      <c r="I347" s="192">
        <v>0</v>
      </c>
      <c r="J347" s="192">
        <v>0</v>
      </c>
      <c r="K347" s="192">
        <f t="shared" si="0"/>
        <v>0</v>
      </c>
      <c r="L347" s="193">
        <f t="shared" si="1"/>
        <v>0</v>
      </c>
      <c r="M347" s="186" t="s">
        <v>299</v>
      </c>
      <c r="N347" s="186" t="s">
        <v>290</v>
      </c>
      <c r="O347" s="199">
        <f>VLOOKUP(B347,orig_GT_results_full_summary!$B$3:$AK$25,15, FALSE)</f>
        <v>1</v>
      </c>
      <c r="P347" s="192">
        <v>1</v>
      </c>
      <c r="Q347" s="192">
        <v>0.5</v>
      </c>
      <c r="R347" s="192">
        <f t="shared" si="2"/>
        <v>1</v>
      </c>
      <c r="S347" s="193">
        <f t="shared" si="3"/>
        <v>0.52631578947368418</v>
      </c>
      <c r="T347" s="186" t="s">
        <v>15</v>
      </c>
      <c r="U347" s="186" t="s">
        <v>288</v>
      </c>
      <c r="V347" s="200">
        <f>VLOOKUP(B347,orig_GT_results_full_summary!$B$3:$AK$25,24, FALSE)</f>
        <v>1</v>
      </c>
      <c r="W347" s="192">
        <v>0</v>
      </c>
      <c r="X347" s="192">
        <v>0</v>
      </c>
      <c r="Y347" s="192">
        <f t="shared" si="4"/>
        <v>0</v>
      </c>
      <c r="Z347" s="193">
        <f t="shared" si="5"/>
        <v>0</v>
      </c>
      <c r="AA347" s="186" t="s">
        <v>299</v>
      </c>
      <c r="AB347" s="186" t="s">
        <v>290</v>
      </c>
      <c r="AC347" s="192">
        <f>VLOOKUP(B347,orig_GT_results_full_summary!$B$3:$AK$25,33, FALSE)</f>
        <v>1</v>
      </c>
      <c r="AD347" s="192">
        <v>1</v>
      </c>
      <c r="AE347" s="192">
        <v>0.5</v>
      </c>
      <c r="AF347" s="194">
        <f t="shared" si="6"/>
        <v>1</v>
      </c>
      <c r="AG347" s="53">
        <f t="shared" si="7"/>
        <v>0.52631578947368418</v>
      </c>
    </row>
    <row r="348" spans="2:33" ht="16">
      <c r="B348" s="186" t="s">
        <v>150</v>
      </c>
      <c r="C348" s="192">
        <v>119</v>
      </c>
      <c r="D348" s="186" t="s">
        <v>333</v>
      </c>
      <c r="E348" s="193">
        <v>2</v>
      </c>
      <c r="F348" s="186" t="s">
        <v>391</v>
      </c>
      <c r="G348" s="186" t="s">
        <v>288</v>
      </c>
      <c r="H348" s="198">
        <f>VLOOKUP(B348,orig_GT_results_full_summary!$B$3:$AK$25,7, FALSE)</f>
        <v>3</v>
      </c>
      <c r="I348" s="192">
        <v>0</v>
      </c>
      <c r="J348" s="192">
        <v>0</v>
      </c>
      <c r="K348" s="192">
        <f t="shared" si="0"/>
        <v>0</v>
      </c>
      <c r="L348" s="193">
        <f t="shared" si="1"/>
        <v>0</v>
      </c>
      <c r="M348" s="186" t="s">
        <v>299</v>
      </c>
      <c r="N348" s="186" t="s">
        <v>287</v>
      </c>
      <c r="O348" s="199">
        <f>VLOOKUP(B348,orig_GT_results_full_summary!$B$3:$AK$25,15, FALSE)</f>
        <v>1</v>
      </c>
      <c r="P348" s="192">
        <v>1</v>
      </c>
      <c r="Q348" s="192">
        <v>0.5</v>
      </c>
      <c r="R348" s="192">
        <f t="shared" si="2"/>
        <v>1</v>
      </c>
      <c r="S348" s="193">
        <f t="shared" si="3"/>
        <v>0.52631578947368418</v>
      </c>
      <c r="T348" s="186" t="s">
        <v>15</v>
      </c>
      <c r="U348" s="186" t="s">
        <v>288</v>
      </c>
      <c r="V348" s="200">
        <f>VLOOKUP(B348,orig_GT_results_full_summary!$B$3:$AK$25,24, FALSE)</f>
        <v>1</v>
      </c>
      <c r="W348" s="192">
        <v>0</v>
      </c>
      <c r="X348" s="192">
        <v>0</v>
      </c>
      <c r="Y348" s="192">
        <f t="shared" si="4"/>
        <v>0</v>
      </c>
      <c r="Z348" s="193">
        <f t="shared" si="5"/>
        <v>0</v>
      </c>
      <c r="AA348" s="186" t="s">
        <v>299</v>
      </c>
      <c r="AB348" s="186" t="s">
        <v>287</v>
      </c>
      <c r="AC348" s="192">
        <f>VLOOKUP(B348,orig_GT_results_full_summary!$B$3:$AK$25,33, FALSE)</f>
        <v>1</v>
      </c>
      <c r="AD348" s="192">
        <v>1</v>
      </c>
      <c r="AE348" s="192">
        <v>0.5</v>
      </c>
      <c r="AF348" s="194">
        <f t="shared" si="6"/>
        <v>1</v>
      </c>
      <c r="AG348" s="53">
        <f t="shared" si="7"/>
        <v>0.52631578947368418</v>
      </c>
    </row>
    <row r="349" spans="2:33" ht="16">
      <c r="B349" s="186" t="s">
        <v>150</v>
      </c>
      <c r="C349" s="192">
        <v>122</v>
      </c>
      <c r="D349" s="186" t="s">
        <v>327</v>
      </c>
      <c r="E349" s="193">
        <v>2</v>
      </c>
      <c r="F349" s="186" t="s">
        <v>391</v>
      </c>
      <c r="G349" s="186" t="s">
        <v>288</v>
      </c>
      <c r="H349" s="198">
        <f>VLOOKUP(B349,orig_GT_results_full_summary!$B$3:$AK$25,7, FALSE)</f>
        <v>3</v>
      </c>
      <c r="I349" s="192">
        <v>0</v>
      </c>
      <c r="J349" s="192">
        <v>0</v>
      </c>
      <c r="K349" s="192">
        <f t="shared" si="0"/>
        <v>0</v>
      </c>
      <c r="L349" s="193">
        <f t="shared" si="1"/>
        <v>0</v>
      </c>
      <c r="M349" s="186" t="s">
        <v>299</v>
      </c>
      <c r="N349" s="186" t="s">
        <v>290</v>
      </c>
      <c r="O349" s="199">
        <f>VLOOKUP(B349,orig_GT_results_full_summary!$B$3:$AK$25,15, FALSE)</f>
        <v>1</v>
      </c>
      <c r="P349" s="192">
        <v>1</v>
      </c>
      <c r="Q349" s="192">
        <v>0.5</v>
      </c>
      <c r="R349" s="192">
        <f t="shared" si="2"/>
        <v>1</v>
      </c>
      <c r="S349" s="193">
        <f t="shared" si="3"/>
        <v>0.52631578947368418</v>
      </c>
      <c r="T349" s="186" t="s">
        <v>15</v>
      </c>
      <c r="U349" s="186" t="s">
        <v>288</v>
      </c>
      <c r="V349" s="200">
        <f>VLOOKUP(B349,orig_GT_results_full_summary!$B$3:$AK$25,24, FALSE)</f>
        <v>1</v>
      </c>
      <c r="W349" s="192">
        <v>0</v>
      </c>
      <c r="X349" s="192">
        <v>0</v>
      </c>
      <c r="Y349" s="192">
        <f t="shared" si="4"/>
        <v>0</v>
      </c>
      <c r="Z349" s="193">
        <f t="shared" si="5"/>
        <v>0</v>
      </c>
      <c r="AA349" s="186" t="s">
        <v>299</v>
      </c>
      <c r="AB349" s="186" t="s">
        <v>290</v>
      </c>
      <c r="AC349" s="192">
        <f>VLOOKUP(B349,orig_GT_results_full_summary!$B$3:$AK$25,33, FALSE)</f>
        <v>1</v>
      </c>
      <c r="AD349" s="192">
        <v>1</v>
      </c>
      <c r="AE349" s="192">
        <v>0.5</v>
      </c>
      <c r="AF349" s="194">
        <f t="shared" si="6"/>
        <v>1</v>
      </c>
      <c r="AG349" s="53">
        <f t="shared" si="7"/>
        <v>0.52631578947368418</v>
      </c>
    </row>
    <row r="350" spans="2:33" ht="16">
      <c r="B350" s="186" t="s">
        <v>150</v>
      </c>
      <c r="C350" s="192">
        <v>123</v>
      </c>
      <c r="D350" s="186" t="s">
        <v>327</v>
      </c>
      <c r="E350" s="193">
        <v>2</v>
      </c>
      <c r="F350" s="186" t="s">
        <v>391</v>
      </c>
      <c r="G350" s="186" t="s">
        <v>288</v>
      </c>
      <c r="H350" s="198">
        <f>VLOOKUP(B350,orig_GT_results_full_summary!$B$3:$AK$25,7, FALSE)</f>
        <v>3</v>
      </c>
      <c r="I350" s="192">
        <v>0</v>
      </c>
      <c r="J350" s="192">
        <v>0</v>
      </c>
      <c r="K350" s="192">
        <f t="shared" si="0"/>
        <v>0</v>
      </c>
      <c r="L350" s="193">
        <f t="shared" si="1"/>
        <v>0</v>
      </c>
      <c r="M350" s="186" t="s">
        <v>299</v>
      </c>
      <c r="N350" s="186" t="s">
        <v>290</v>
      </c>
      <c r="O350" s="199">
        <f>VLOOKUP(B350,orig_GT_results_full_summary!$B$3:$AK$25,15, FALSE)</f>
        <v>1</v>
      </c>
      <c r="P350" s="192">
        <v>1</v>
      </c>
      <c r="Q350" s="192">
        <v>0.5</v>
      </c>
      <c r="R350" s="192">
        <f t="shared" si="2"/>
        <v>1</v>
      </c>
      <c r="S350" s="193">
        <f t="shared" si="3"/>
        <v>0.52631578947368418</v>
      </c>
      <c r="T350" s="186" t="s">
        <v>15</v>
      </c>
      <c r="U350" s="186" t="s">
        <v>288</v>
      </c>
      <c r="V350" s="200">
        <f>VLOOKUP(B350,orig_GT_results_full_summary!$B$3:$AK$25,24, FALSE)</f>
        <v>1</v>
      </c>
      <c r="W350" s="192">
        <v>0</v>
      </c>
      <c r="X350" s="192">
        <v>0</v>
      </c>
      <c r="Y350" s="192">
        <f t="shared" si="4"/>
        <v>0</v>
      </c>
      <c r="Z350" s="193">
        <f t="shared" si="5"/>
        <v>0</v>
      </c>
      <c r="AA350" s="186" t="s">
        <v>299</v>
      </c>
      <c r="AB350" s="186" t="s">
        <v>290</v>
      </c>
      <c r="AC350" s="192">
        <f>VLOOKUP(B350,orig_GT_results_full_summary!$B$3:$AK$25,33, FALSE)</f>
        <v>1</v>
      </c>
      <c r="AD350" s="192">
        <v>1</v>
      </c>
      <c r="AE350" s="192">
        <v>0.5</v>
      </c>
      <c r="AF350" s="194">
        <f t="shared" si="6"/>
        <v>1</v>
      </c>
      <c r="AG350" s="53">
        <f t="shared" si="7"/>
        <v>0.52631578947368418</v>
      </c>
    </row>
    <row r="351" spans="2:33" ht="16">
      <c r="B351" s="186" t="s">
        <v>150</v>
      </c>
      <c r="C351" s="192">
        <v>124</v>
      </c>
      <c r="D351" s="186" t="s">
        <v>327</v>
      </c>
      <c r="E351" s="193">
        <v>2</v>
      </c>
      <c r="F351" s="186" t="s">
        <v>391</v>
      </c>
      <c r="G351" s="186" t="s">
        <v>288</v>
      </c>
      <c r="H351" s="198">
        <f>VLOOKUP(B351,orig_GT_results_full_summary!$B$3:$AK$25,7, FALSE)</f>
        <v>3</v>
      </c>
      <c r="I351" s="192">
        <v>0</v>
      </c>
      <c r="J351" s="192">
        <v>0</v>
      </c>
      <c r="K351" s="192">
        <f t="shared" si="0"/>
        <v>0</v>
      </c>
      <c r="L351" s="193">
        <f t="shared" si="1"/>
        <v>0</v>
      </c>
      <c r="M351" s="186" t="s">
        <v>299</v>
      </c>
      <c r="N351" s="186" t="s">
        <v>290</v>
      </c>
      <c r="O351" s="199">
        <f>VLOOKUP(B351,orig_GT_results_full_summary!$B$3:$AK$25,15, FALSE)</f>
        <v>1</v>
      </c>
      <c r="P351" s="192">
        <v>1</v>
      </c>
      <c r="Q351" s="192">
        <v>0.5</v>
      </c>
      <c r="R351" s="192">
        <f t="shared" si="2"/>
        <v>1</v>
      </c>
      <c r="S351" s="193">
        <f t="shared" si="3"/>
        <v>0.52631578947368418</v>
      </c>
      <c r="T351" s="186" t="s">
        <v>15</v>
      </c>
      <c r="U351" s="186" t="s">
        <v>288</v>
      </c>
      <c r="V351" s="200">
        <f>VLOOKUP(B351,orig_GT_results_full_summary!$B$3:$AK$25,24, FALSE)</f>
        <v>1</v>
      </c>
      <c r="W351" s="192">
        <v>0</v>
      </c>
      <c r="X351" s="192">
        <v>0</v>
      </c>
      <c r="Y351" s="192">
        <f t="shared" si="4"/>
        <v>0</v>
      </c>
      <c r="Z351" s="193">
        <f t="shared" si="5"/>
        <v>0</v>
      </c>
      <c r="AA351" s="186" t="s">
        <v>299</v>
      </c>
      <c r="AB351" s="186" t="s">
        <v>290</v>
      </c>
      <c r="AC351" s="192">
        <f>VLOOKUP(B351,orig_GT_results_full_summary!$B$3:$AK$25,33, FALSE)</f>
        <v>1</v>
      </c>
      <c r="AD351" s="192">
        <v>1</v>
      </c>
      <c r="AE351" s="192">
        <v>0.5</v>
      </c>
      <c r="AF351" s="194">
        <f t="shared" si="6"/>
        <v>1</v>
      </c>
      <c r="AG351" s="53">
        <f t="shared" si="7"/>
        <v>0.52631578947368418</v>
      </c>
    </row>
    <row r="352" spans="2:33" ht="16">
      <c r="B352" s="186" t="s">
        <v>150</v>
      </c>
      <c r="C352" s="192">
        <v>126</v>
      </c>
      <c r="D352" s="186" t="s">
        <v>330</v>
      </c>
      <c r="E352" s="193">
        <v>2</v>
      </c>
      <c r="F352" s="186" t="s">
        <v>391</v>
      </c>
      <c r="G352" s="186" t="s">
        <v>288</v>
      </c>
      <c r="H352" s="198">
        <f>VLOOKUP(B352,orig_GT_results_full_summary!$B$3:$AK$25,7, FALSE)</f>
        <v>3</v>
      </c>
      <c r="I352" s="192">
        <v>0</v>
      </c>
      <c r="J352" s="192">
        <v>0</v>
      </c>
      <c r="K352" s="192">
        <f t="shared" si="0"/>
        <v>0</v>
      </c>
      <c r="L352" s="193">
        <f t="shared" si="1"/>
        <v>0</v>
      </c>
      <c r="M352" s="186" t="s">
        <v>299</v>
      </c>
      <c r="N352" s="186" t="s">
        <v>290</v>
      </c>
      <c r="O352" s="199">
        <f>VLOOKUP(B352,orig_GT_results_full_summary!$B$3:$AK$25,15, FALSE)</f>
        <v>1</v>
      </c>
      <c r="P352" s="192">
        <v>1</v>
      </c>
      <c r="Q352" s="192">
        <v>0.5</v>
      </c>
      <c r="R352" s="192">
        <f t="shared" si="2"/>
        <v>1</v>
      </c>
      <c r="S352" s="193">
        <f t="shared" si="3"/>
        <v>0.52631578947368418</v>
      </c>
      <c r="T352" s="186" t="s">
        <v>15</v>
      </c>
      <c r="U352" s="186" t="s">
        <v>288</v>
      </c>
      <c r="V352" s="200">
        <f>VLOOKUP(B352,orig_GT_results_full_summary!$B$3:$AK$25,24, FALSE)</f>
        <v>1</v>
      </c>
      <c r="W352" s="192">
        <v>0</v>
      </c>
      <c r="X352" s="192">
        <v>0</v>
      </c>
      <c r="Y352" s="192">
        <f t="shared" si="4"/>
        <v>0</v>
      </c>
      <c r="Z352" s="193">
        <f t="shared" si="5"/>
        <v>0</v>
      </c>
      <c r="AA352" s="186" t="s">
        <v>299</v>
      </c>
      <c r="AB352" s="186" t="s">
        <v>290</v>
      </c>
      <c r="AC352" s="192">
        <f>VLOOKUP(B352,orig_GT_results_full_summary!$B$3:$AK$25,33, FALSE)</f>
        <v>1</v>
      </c>
      <c r="AD352" s="192">
        <v>1</v>
      </c>
      <c r="AE352" s="192">
        <v>0.5</v>
      </c>
      <c r="AF352" s="194">
        <f t="shared" si="6"/>
        <v>1</v>
      </c>
      <c r="AG352" s="53">
        <f t="shared" si="7"/>
        <v>0.52631578947368418</v>
      </c>
    </row>
    <row r="353" spans="2:33" ht="16">
      <c r="B353" s="186" t="s">
        <v>150</v>
      </c>
      <c r="C353" s="192">
        <v>127</v>
      </c>
      <c r="D353" s="186" t="s">
        <v>330</v>
      </c>
      <c r="E353" s="193">
        <v>2</v>
      </c>
      <c r="F353" s="186" t="s">
        <v>391</v>
      </c>
      <c r="G353" s="186" t="s">
        <v>288</v>
      </c>
      <c r="H353" s="198">
        <f>VLOOKUP(B353,orig_GT_results_full_summary!$B$3:$AK$25,7, FALSE)</f>
        <v>3</v>
      </c>
      <c r="I353" s="192">
        <v>0</v>
      </c>
      <c r="J353" s="192">
        <v>0</v>
      </c>
      <c r="K353" s="192">
        <f t="shared" si="0"/>
        <v>0</v>
      </c>
      <c r="L353" s="193">
        <f t="shared" si="1"/>
        <v>0</v>
      </c>
      <c r="M353" s="186" t="s">
        <v>299</v>
      </c>
      <c r="N353" s="186" t="s">
        <v>290</v>
      </c>
      <c r="O353" s="199">
        <f>VLOOKUP(B353,orig_GT_results_full_summary!$B$3:$AK$25,15, FALSE)</f>
        <v>1</v>
      </c>
      <c r="P353" s="192">
        <v>1</v>
      </c>
      <c r="Q353" s="192">
        <v>0.5</v>
      </c>
      <c r="R353" s="192">
        <f t="shared" si="2"/>
        <v>1</v>
      </c>
      <c r="S353" s="193">
        <f t="shared" si="3"/>
        <v>0.52631578947368418</v>
      </c>
      <c r="T353" s="186" t="s">
        <v>15</v>
      </c>
      <c r="U353" s="186" t="s">
        <v>288</v>
      </c>
      <c r="V353" s="200">
        <f>VLOOKUP(B353,orig_GT_results_full_summary!$B$3:$AK$25,24, FALSE)</f>
        <v>1</v>
      </c>
      <c r="W353" s="192">
        <v>0</v>
      </c>
      <c r="X353" s="192">
        <v>0</v>
      </c>
      <c r="Y353" s="192">
        <f t="shared" si="4"/>
        <v>0</v>
      </c>
      <c r="Z353" s="193">
        <f t="shared" si="5"/>
        <v>0</v>
      </c>
      <c r="AA353" s="186" t="s">
        <v>299</v>
      </c>
      <c r="AB353" s="186" t="s">
        <v>290</v>
      </c>
      <c r="AC353" s="192">
        <f>VLOOKUP(B353,orig_GT_results_full_summary!$B$3:$AK$25,33, FALSE)</f>
        <v>1</v>
      </c>
      <c r="AD353" s="192">
        <v>1</v>
      </c>
      <c r="AE353" s="192">
        <v>0.5</v>
      </c>
      <c r="AF353" s="194">
        <f t="shared" si="6"/>
        <v>1</v>
      </c>
      <c r="AG353" s="53">
        <f t="shared" si="7"/>
        <v>0.52631578947368418</v>
      </c>
    </row>
    <row r="354" spans="2:33" ht="16">
      <c r="B354" s="186" t="s">
        <v>150</v>
      </c>
      <c r="C354" s="192">
        <v>132</v>
      </c>
      <c r="D354" s="186" t="s">
        <v>331</v>
      </c>
      <c r="E354" s="193">
        <v>2</v>
      </c>
      <c r="F354" s="186" t="s">
        <v>391</v>
      </c>
      <c r="G354" s="186" t="s">
        <v>288</v>
      </c>
      <c r="H354" s="198">
        <f>VLOOKUP(B354,orig_GT_results_full_summary!$B$3:$AK$25,7, FALSE)</f>
        <v>3</v>
      </c>
      <c r="I354" s="192">
        <v>0</v>
      </c>
      <c r="J354" s="192">
        <v>0</v>
      </c>
      <c r="K354" s="192">
        <f t="shared" si="0"/>
        <v>0</v>
      </c>
      <c r="L354" s="193">
        <f t="shared" si="1"/>
        <v>0</v>
      </c>
      <c r="M354" s="186" t="s">
        <v>299</v>
      </c>
      <c r="N354" s="186" t="s">
        <v>290</v>
      </c>
      <c r="O354" s="199">
        <f>VLOOKUP(B354,orig_GT_results_full_summary!$B$3:$AK$25,15, FALSE)</f>
        <v>1</v>
      </c>
      <c r="P354" s="192">
        <v>1</v>
      </c>
      <c r="Q354" s="192">
        <v>0.5</v>
      </c>
      <c r="R354" s="192">
        <f t="shared" si="2"/>
        <v>1</v>
      </c>
      <c r="S354" s="193">
        <f t="shared" si="3"/>
        <v>0.52631578947368418</v>
      </c>
      <c r="T354" s="186" t="s">
        <v>15</v>
      </c>
      <c r="U354" s="186" t="s">
        <v>288</v>
      </c>
      <c r="V354" s="200">
        <f>VLOOKUP(B354,orig_GT_results_full_summary!$B$3:$AK$25,24, FALSE)</f>
        <v>1</v>
      </c>
      <c r="W354" s="192">
        <v>0</v>
      </c>
      <c r="X354" s="192">
        <v>0</v>
      </c>
      <c r="Y354" s="192">
        <f t="shared" si="4"/>
        <v>0</v>
      </c>
      <c r="Z354" s="193">
        <f t="shared" si="5"/>
        <v>0</v>
      </c>
      <c r="AA354" s="186" t="s">
        <v>299</v>
      </c>
      <c r="AB354" s="186" t="s">
        <v>290</v>
      </c>
      <c r="AC354" s="192">
        <f>VLOOKUP(B354,orig_GT_results_full_summary!$B$3:$AK$25,33, FALSE)</f>
        <v>1</v>
      </c>
      <c r="AD354" s="192">
        <v>1</v>
      </c>
      <c r="AE354" s="192">
        <v>0.5</v>
      </c>
      <c r="AF354" s="194">
        <f t="shared" si="6"/>
        <v>1</v>
      </c>
      <c r="AG354" s="53">
        <f t="shared" si="7"/>
        <v>0.52631578947368418</v>
      </c>
    </row>
    <row r="355" spans="2:33" ht="16">
      <c r="B355" s="186" t="s">
        <v>150</v>
      </c>
      <c r="C355" s="192">
        <v>133</v>
      </c>
      <c r="D355" s="186" t="s">
        <v>331</v>
      </c>
      <c r="E355" s="193">
        <v>2</v>
      </c>
      <c r="F355" s="186" t="s">
        <v>391</v>
      </c>
      <c r="G355" s="186" t="s">
        <v>288</v>
      </c>
      <c r="H355" s="198">
        <f>VLOOKUP(B355,orig_GT_results_full_summary!$B$3:$AK$25,7, FALSE)</f>
        <v>3</v>
      </c>
      <c r="I355" s="192">
        <v>0</v>
      </c>
      <c r="J355" s="192">
        <v>0</v>
      </c>
      <c r="K355" s="192">
        <f t="shared" si="0"/>
        <v>0</v>
      </c>
      <c r="L355" s="193">
        <f t="shared" si="1"/>
        <v>0</v>
      </c>
      <c r="M355" s="186" t="s">
        <v>299</v>
      </c>
      <c r="N355" s="186" t="s">
        <v>290</v>
      </c>
      <c r="O355" s="199">
        <f>VLOOKUP(B355,orig_GT_results_full_summary!$B$3:$AK$25,15, FALSE)</f>
        <v>1</v>
      </c>
      <c r="P355" s="192">
        <v>1</v>
      </c>
      <c r="Q355" s="192">
        <v>0.5</v>
      </c>
      <c r="R355" s="192">
        <f t="shared" si="2"/>
        <v>1</v>
      </c>
      <c r="S355" s="193">
        <f t="shared" si="3"/>
        <v>0.52631578947368418</v>
      </c>
      <c r="T355" s="186" t="s">
        <v>15</v>
      </c>
      <c r="U355" s="186" t="s">
        <v>288</v>
      </c>
      <c r="V355" s="200">
        <f>VLOOKUP(B355,orig_GT_results_full_summary!$B$3:$AK$25,24, FALSE)</f>
        <v>1</v>
      </c>
      <c r="W355" s="192">
        <v>0</v>
      </c>
      <c r="X355" s="192">
        <v>0</v>
      </c>
      <c r="Y355" s="192">
        <f t="shared" si="4"/>
        <v>0</v>
      </c>
      <c r="Z355" s="193">
        <f t="shared" si="5"/>
        <v>0</v>
      </c>
      <c r="AA355" s="186" t="s">
        <v>299</v>
      </c>
      <c r="AB355" s="186" t="s">
        <v>290</v>
      </c>
      <c r="AC355" s="192">
        <f>VLOOKUP(B355,orig_GT_results_full_summary!$B$3:$AK$25,33, FALSE)</f>
        <v>1</v>
      </c>
      <c r="AD355" s="192">
        <v>1</v>
      </c>
      <c r="AE355" s="192">
        <v>0.5</v>
      </c>
      <c r="AF355" s="194">
        <f t="shared" si="6"/>
        <v>1</v>
      </c>
      <c r="AG355" s="53">
        <f t="shared" si="7"/>
        <v>0.52631578947368418</v>
      </c>
    </row>
    <row r="356" spans="2:33" ht="16">
      <c r="B356" s="186" t="s">
        <v>150</v>
      </c>
      <c r="C356" s="192">
        <v>158</v>
      </c>
      <c r="D356" s="186" t="s">
        <v>336</v>
      </c>
      <c r="E356" s="193">
        <v>2</v>
      </c>
      <c r="F356" s="186" t="s">
        <v>391</v>
      </c>
      <c r="G356" s="186" t="s">
        <v>288</v>
      </c>
      <c r="H356" s="198">
        <f>VLOOKUP(B356,orig_GT_results_full_summary!$B$3:$AK$25,7, FALSE)</f>
        <v>3</v>
      </c>
      <c r="I356" s="192">
        <v>0</v>
      </c>
      <c r="J356" s="192">
        <v>0</v>
      </c>
      <c r="K356" s="192">
        <f t="shared" si="0"/>
        <v>0</v>
      </c>
      <c r="L356" s="193">
        <f t="shared" si="1"/>
        <v>0</v>
      </c>
      <c r="M356" s="186" t="s">
        <v>299</v>
      </c>
      <c r="N356" s="186" t="s">
        <v>290</v>
      </c>
      <c r="O356" s="199">
        <f>VLOOKUP(B356,orig_GT_results_full_summary!$B$3:$AK$25,15, FALSE)</f>
        <v>1</v>
      </c>
      <c r="P356" s="192">
        <v>1</v>
      </c>
      <c r="Q356" s="192">
        <v>0.5</v>
      </c>
      <c r="R356" s="192">
        <f t="shared" si="2"/>
        <v>1</v>
      </c>
      <c r="S356" s="193">
        <f t="shared" si="3"/>
        <v>0.52631578947368418</v>
      </c>
      <c r="T356" s="186" t="s">
        <v>15</v>
      </c>
      <c r="U356" s="186" t="s">
        <v>288</v>
      </c>
      <c r="V356" s="200">
        <f>VLOOKUP(B356,orig_GT_results_full_summary!$B$3:$AK$25,24, FALSE)</f>
        <v>1</v>
      </c>
      <c r="W356" s="192">
        <v>0</v>
      </c>
      <c r="X356" s="192">
        <v>0</v>
      </c>
      <c r="Y356" s="192">
        <f t="shared" si="4"/>
        <v>0</v>
      </c>
      <c r="Z356" s="193">
        <f t="shared" si="5"/>
        <v>0</v>
      </c>
      <c r="AA356" s="186" t="s">
        <v>299</v>
      </c>
      <c r="AB356" s="186" t="s">
        <v>290</v>
      </c>
      <c r="AC356" s="192">
        <f>VLOOKUP(B356,orig_GT_results_full_summary!$B$3:$AK$25,33, FALSE)</f>
        <v>1</v>
      </c>
      <c r="AD356" s="192">
        <v>1</v>
      </c>
      <c r="AE356" s="192">
        <v>0.5</v>
      </c>
      <c r="AF356" s="194">
        <f t="shared" si="6"/>
        <v>1</v>
      </c>
      <c r="AG356" s="53">
        <f t="shared" si="7"/>
        <v>0.52631578947368418</v>
      </c>
    </row>
    <row r="357" spans="2:33" ht="16">
      <c r="B357" s="186" t="s">
        <v>150</v>
      </c>
      <c r="C357" s="192">
        <v>141</v>
      </c>
      <c r="D357" s="186" t="s">
        <v>339</v>
      </c>
      <c r="E357" s="193">
        <v>2</v>
      </c>
      <c r="F357" s="186" t="s">
        <v>391</v>
      </c>
      <c r="G357" s="186" t="s">
        <v>288</v>
      </c>
      <c r="H357" s="198">
        <f>VLOOKUP(B357,orig_GT_results_full_summary!$B$3:$AK$25,7, FALSE)</f>
        <v>3</v>
      </c>
      <c r="I357" s="192">
        <v>0</v>
      </c>
      <c r="J357" s="192">
        <v>0</v>
      </c>
      <c r="K357" s="192">
        <f t="shared" si="0"/>
        <v>0</v>
      </c>
      <c r="L357" s="193">
        <f t="shared" si="1"/>
        <v>0</v>
      </c>
      <c r="M357" s="186" t="s">
        <v>299</v>
      </c>
      <c r="N357" s="186" t="s">
        <v>290</v>
      </c>
      <c r="O357" s="199">
        <f>VLOOKUP(B357,orig_GT_results_full_summary!$B$3:$AK$25,15, FALSE)</f>
        <v>1</v>
      </c>
      <c r="P357" s="192">
        <v>1</v>
      </c>
      <c r="Q357" s="192">
        <v>0.5</v>
      </c>
      <c r="R357" s="192">
        <f t="shared" si="2"/>
        <v>1</v>
      </c>
      <c r="S357" s="193">
        <f t="shared" si="3"/>
        <v>0.52631578947368418</v>
      </c>
      <c r="T357" s="186" t="s">
        <v>15</v>
      </c>
      <c r="U357" s="186" t="s">
        <v>288</v>
      </c>
      <c r="V357" s="200">
        <f>VLOOKUP(B357,orig_GT_results_full_summary!$B$3:$AK$25,24, FALSE)</f>
        <v>1</v>
      </c>
      <c r="W357" s="192">
        <v>0</v>
      </c>
      <c r="X357" s="192">
        <v>0</v>
      </c>
      <c r="Y357" s="192">
        <f t="shared" si="4"/>
        <v>0</v>
      </c>
      <c r="Z357" s="193">
        <f t="shared" si="5"/>
        <v>0</v>
      </c>
      <c r="AA357" s="186" t="s">
        <v>299</v>
      </c>
      <c r="AB357" s="186" t="s">
        <v>290</v>
      </c>
      <c r="AC357" s="192">
        <f>VLOOKUP(B357,orig_GT_results_full_summary!$B$3:$AK$25,33, FALSE)</f>
        <v>1</v>
      </c>
      <c r="AD357" s="192">
        <v>1</v>
      </c>
      <c r="AE357" s="192">
        <v>0.5</v>
      </c>
      <c r="AF357" s="194">
        <f t="shared" si="6"/>
        <v>1</v>
      </c>
      <c r="AG357" s="53">
        <f t="shared" si="7"/>
        <v>0.52631578947368418</v>
      </c>
    </row>
    <row r="358" spans="2:33" ht="16">
      <c r="B358" s="186" t="s">
        <v>150</v>
      </c>
      <c r="C358" s="192">
        <v>130</v>
      </c>
      <c r="D358" s="186" t="s">
        <v>328</v>
      </c>
      <c r="E358" s="193">
        <v>2</v>
      </c>
      <c r="F358" s="186" t="s">
        <v>391</v>
      </c>
      <c r="G358" s="186" t="s">
        <v>288</v>
      </c>
      <c r="H358" s="198">
        <f>VLOOKUP(B358,orig_GT_results_full_summary!$B$3:$AK$25,7, FALSE)</f>
        <v>3</v>
      </c>
      <c r="I358" s="192">
        <v>0</v>
      </c>
      <c r="J358" s="192">
        <v>0</v>
      </c>
      <c r="K358" s="192">
        <f t="shared" si="0"/>
        <v>0</v>
      </c>
      <c r="L358" s="193">
        <f t="shared" si="1"/>
        <v>0</v>
      </c>
      <c r="M358" s="186" t="s">
        <v>299</v>
      </c>
      <c r="N358" s="186" t="s">
        <v>290</v>
      </c>
      <c r="O358" s="199">
        <f>VLOOKUP(B358,orig_GT_results_full_summary!$B$3:$AK$25,15, FALSE)</f>
        <v>1</v>
      </c>
      <c r="P358" s="192">
        <v>1</v>
      </c>
      <c r="Q358" s="192">
        <v>0.5</v>
      </c>
      <c r="R358" s="192">
        <f t="shared" si="2"/>
        <v>1</v>
      </c>
      <c r="S358" s="193">
        <f t="shared" si="3"/>
        <v>0.52631578947368418</v>
      </c>
      <c r="T358" s="186" t="s">
        <v>15</v>
      </c>
      <c r="U358" s="186" t="s">
        <v>288</v>
      </c>
      <c r="V358" s="200">
        <f>VLOOKUP(B358,orig_GT_results_full_summary!$B$3:$AK$25,24, FALSE)</f>
        <v>1</v>
      </c>
      <c r="W358" s="192">
        <v>0</v>
      </c>
      <c r="X358" s="192">
        <v>0</v>
      </c>
      <c r="Y358" s="192">
        <f t="shared" si="4"/>
        <v>0</v>
      </c>
      <c r="Z358" s="193">
        <f t="shared" si="5"/>
        <v>0</v>
      </c>
      <c r="AA358" s="186" t="s">
        <v>299</v>
      </c>
      <c r="AB358" s="186" t="s">
        <v>290</v>
      </c>
      <c r="AC358" s="192">
        <f>VLOOKUP(B358,orig_GT_results_full_summary!$B$3:$AK$25,33, FALSE)</f>
        <v>1</v>
      </c>
      <c r="AD358" s="192">
        <v>1</v>
      </c>
      <c r="AE358" s="192">
        <v>0.5</v>
      </c>
      <c r="AF358" s="194">
        <f t="shared" si="6"/>
        <v>1</v>
      </c>
      <c r="AG358" s="53">
        <f t="shared" si="7"/>
        <v>0.52631578947368418</v>
      </c>
    </row>
    <row r="359" spans="2:33" ht="16">
      <c r="B359" s="186" t="s">
        <v>155</v>
      </c>
      <c r="C359" s="192">
        <v>40</v>
      </c>
      <c r="D359" s="186" t="s">
        <v>15</v>
      </c>
      <c r="E359" s="193">
        <v>1</v>
      </c>
      <c r="F359" s="186" t="s">
        <v>26</v>
      </c>
      <c r="G359" s="186" t="s">
        <v>285</v>
      </c>
      <c r="H359" s="198">
        <f>VLOOKUP(B359,orig_GT_results_full_summary!$B$3:$AK$25,7, FALSE)</f>
        <v>2</v>
      </c>
      <c r="I359" s="192">
        <v>1</v>
      </c>
      <c r="J359" s="192">
        <v>1</v>
      </c>
      <c r="K359" s="192">
        <f t="shared" si="0"/>
        <v>0.5</v>
      </c>
      <c r="L359" s="193">
        <f t="shared" si="1"/>
        <v>0.90909090909090906</v>
      </c>
      <c r="M359" s="186" t="s">
        <v>298</v>
      </c>
      <c r="N359" s="186" t="s">
        <v>281</v>
      </c>
      <c r="O359" s="199">
        <f>VLOOKUP(B359,orig_GT_results_full_summary!$B$3:$AK$25,15, FALSE)</f>
        <v>1</v>
      </c>
      <c r="P359" s="192">
        <v>0</v>
      </c>
      <c r="Q359" s="192">
        <v>0</v>
      </c>
      <c r="R359" s="192">
        <f t="shared" si="2"/>
        <v>0</v>
      </c>
      <c r="S359" s="193">
        <f t="shared" si="3"/>
        <v>0</v>
      </c>
      <c r="T359" s="186" t="s">
        <v>15</v>
      </c>
      <c r="U359" s="186" t="s">
        <v>285</v>
      </c>
      <c r="V359" s="200">
        <f>VLOOKUP(B359,orig_GT_results_full_summary!$B$3:$AK$25,24, FALSE)</f>
        <v>1</v>
      </c>
      <c r="W359" s="192">
        <v>1</v>
      </c>
      <c r="X359" s="192">
        <v>1</v>
      </c>
      <c r="Y359" s="192">
        <f t="shared" si="4"/>
        <v>1</v>
      </c>
      <c r="Z359" s="193">
        <f t="shared" si="5"/>
        <v>1</v>
      </c>
      <c r="AA359" s="186" t="s">
        <v>282</v>
      </c>
      <c r="AB359" s="186" t="s">
        <v>281</v>
      </c>
      <c r="AC359" s="192">
        <f>VLOOKUP(B359,orig_GT_results_full_summary!$B$3:$AK$25,33, FALSE)</f>
        <v>0</v>
      </c>
      <c r="AD359" s="192">
        <v>0</v>
      </c>
      <c r="AE359" s="192">
        <v>0</v>
      </c>
      <c r="AF359" s="194">
        <f t="shared" si="6"/>
        <v>0</v>
      </c>
      <c r="AG359" s="53">
        <f t="shared" si="7"/>
        <v>0</v>
      </c>
    </row>
    <row r="360" spans="2:33" ht="16">
      <c r="B360" s="186" t="s">
        <v>155</v>
      </c>
      <c r="C360" s="192">
        <v>34</v>
      </c>
      <c r="D360" s="186" t="s">
        <v>15</v>
      </c>
      <c r="E360" s="193">
        <v>1</v>
      </c>
      <c r="F360" s="186" t="s">
        <v>26</v>
      </c>
      <c r="G360" s="186" t="s">
        <v>285</v>
      </c>
      <c r="H360" s="198">
        <f>VLOOKUP(B360,orig_GT_results_full_summary!$B$3:$AK$25,7, FALSE)</f>
        <v>2</v>
      </c>
      <c r="I360" s="192">
        <v>1</v>
      </c>
      <c r="J360" s="192">
        <v>1</v>
      </c>
      <c r="K360" s="192">
        <f t="shared" si="0"/>
        <v>0.5</v>
      </c>
      <c r="L360" s="193">
        <f t="shared" si="1"/>
        <v>0.90909090909090906</v>
      </c>
      <c r="M360" s="186" t="s">
        <v>298</v>
      </c>
      <c r="N360" s="186" t="s">
        <v>281</v>
      </c>
      <c r="O360" s="199">
        <f>VLOOKUP(B360,orig_GT_results_full_summary!$B$3:$AK$25,15, FALSE)</f>
        <v>1</v>
      </c>
      <c r="P360" s="192">
        <v>0</v>
      </c>
      <c r="Q360" s="192">
        <v>0</v>
      </c>
      <c r="R360" s="192">
        <f t="shared" si="2"/>
        <v>0</v>
      </c>
      <c r="S360" s="193">
        <f t="shared" si="3"/>
        <v>0</v>
      </c>
      <c r="T360" s="186" t="s">
        <v>15</v>
      </c>
      <c r="U360" s="186" t="s">
        <v>285</v>
      </c>
      <c r="V360" s="200">
        <f>VLOOKUP(B360,orig_GT_results_full_summary!$B$3:$AK$25,24, FALSE)</f>
        <v>1</v>
      </c>
      <c r="W360" s="192">
        <v>1</v>
      </c>
      <c r="X360" s="192">
        <v>1</v>
      </c>
      <c r="Y360" s="192">
        <f t="shared" si="4"/>
        <v>1</v>
      </c>
      <c r="Z360" s="193">
        <f t="shared" si="5"/>
        <v>1</v>
      </c>
      <c r="AA360" s="186" t="s">
        <v>282</v>
      </c>
      <c r="AB360" s="186" t="s">
        <v>281</v>
      </c>
      <c r="AC360" s="192">
        <f>VLOOKUP(B360,orig_GT_results_full_summary!$B$3:$AK$25,33, FALSE)</f>
        <v>0</v>
      </c>
      <c r="AD360" s="192">
        <v>0</v>
      </c>
      <c r="AE360" s="192">
        <v>0</v>
      </c>
      <c r="AF360" s="194">
        <f t="shared" si="6"/>
        <v>0</v>
      </c>
      <c r="AG360" s="53">
        <f t="shared" si="7"/>
        <v>0</v>
      </c>
    </row>
    <row r="361" spans="2:33" ht="16">
      <c r="B361" s="186" t="s">
        <v>155</v>
      </c>
      <c r="C361" s="192">
        <v>38</v>
      </c>
      <c r="D361" s="186" t="s">
        <v>15</v>
      </c>
      <c r="E361" s="193">
        <v>1</v>
      </c>
      <c r="F361" s="186" t="s">
        <v>26</v>
      </c>
      <c r="G361" s="186" t="s">
        <v>285</v>
      </c>
      <c r="H361" s="198">
        <f>VLOOKUP(B361,orig_GT_results_full_summary!$B$3:$AK$25,7, FALSE)</f>
        <v>2</v>
      </c>
      <c r="I361" s="192">
        <v>1</v>
      </c>
      <c r="J361" s="192">
        <v>1</v>
      </c>
      <c r="K361" s="192">
        <f t="shared" si="0"/>
        <v>0.5</v>
      </c>
      <c r="L361" s="193">
        <f t="shared" si="1"/>
        <v>0.90909090909090906</v>
      </c>
      <c r="M361" s="186" t="s">
        <v>298</v>
      </c>
      <c r="N361" s="186" t="s">
        <v>281</v>
      </c>
      <c r="O361" s="199">
        <f>VLOOKUP(B361,orig_GT_results_full_summary!$B$3:$AK$25,15, FALSE)</f>
        <v>1</v>
      </c>
      <c r="P361" s="192">
        <v>0</v>
      </c>
      <c r="Q361" s="192">
        <v>0</v>
      </c>
      <c r="R361" s="192">
        <f t="shared" si="2"/>
        <v>0</v>
      </c>
      <c r="S361" s="193">
        <f t="shared" si="3"/>
        <v>0</v>
      </c>
      <c r="T361" s="186" t="s">
        <v>15</v>
      </c>
      <c r="U361" s="186" t="s">
        <v>285</v>
      </c>
      <c r="V361" s="200">
        <f>VLOOKUP(B361,orig_GT_results_full_summary!$B$3:$AK$25,24, FALSE)</f>
        <v>1</v>
      </c>
      <c r="W361" s="192">
        <v>1</v>
      </c>
      <c r="X361" s="192">
        <v>1</v>
      </c>
      <c r="Y361" s="192">
        <f t="shared" si="4"/>
        <v>1</v>
      </c>
      <c r="Z361" s="193">
        <f t="shared" si="5"/>
        <v>1</v>
      </c>
      <c r="AA361" s="186" t="s">
        <v>282</v>
      </c>
      <c r="AB361" s="186" t="s">
        <v>281</v>
      </c>
      <c r="AC361" s="192">
        <f>VLOOKUP(B361,orig_GT_results_full_summary!$B$3:$AK$25,33, FALSE)</f>
        <v>0</v>
      </c>
      <c r="AD361" s="192">
        <v>0</v>
      </c>
      <c r="AE361" s="192">
        <v>0</v>
      </c>
      <c r="AF361" s="194">
        <f t="shared" si="6"/>
        <v>0</v>
      </c>
      <c r="AG361" s="53">
        <f t="shared" si="7"/>
        <v>0</v>
      </c>
    </row>
    <row r="362" spans="2:33" ht="16">
      <c r="B362" s="186" t="s">
        <v>155</v>
      </c>
      <c r="C362" s="192">
        <v>41</v>
      </c>
      <c r="D362" s="186" t="s">
        <v>15</v>
      </c>
      <c r="E362" s="193">
        <v>1</v>
      </c>
      <c r="F362" s="186" t="s">
        <v>26</v>
      </c>
      <c r="G362" s="186" t="s">
        <v>285</v>
      </c>
      <c r="H362" s="198">
        <f>VLOOKUP(B362,orig_GT_results_full_summary!$B$3:$AK$25,7, FALSE)</f>
        <v>2</v>
      </c>
      <c r="I362" s="192">
        <v>1</v>
      </c>
      <c r="J362" s="192">
        <v>1</v>
      </c>
      <c r="K362" s="192">
        <f t="shared" si="0"/>
        <v>0.5</v>
      </c>
      <c r="L362" s="193">
        <f t="shared" si="1"/>
        <v>0.90909090909090906</v>
      </c>
      <c r="M362" s="186" t="s">
        <v>298</v>
      </c>
      <c r="N362" s="186" t="s">
        <v>281</v>
      </c>
      <c r="O362" s="199">
        <f>VLOOKUP(B362,orig_GT_results_full_summary!$B$3:$AK$25,15, FALSE)</f>
        <v>1</v>
      </c>
      <c r="P362" s="192">
        <v>0</v>
      </c>
      <c r="Q362" s="192">
        <v>0</v>
      </c>
      <c r="R362" s="192">
        <f t="shared" si="2"/>
        <v>0</v>
      </c>
      <c r="S362" s="193">
        <f t="shared" si="3"/>
        <v>0</v>
      </c>
      <c r="T362" s="186" t="s">
        <v>15</v>
      </c>
      <c r="U362" s="186" t="s">
        <v>285</v>
      </c>
      <c r="V362" s="200">
        <f>VLOOKUP(B362,orig_GT_results_full_summary!$B$3:$AK$25,24, FALSE)</f>
        <v>1</v>
      </c>
      <c r="W362" s="192">
        <v>1</v>
      </c>
      <c r="X362" s="192">
        <v>1</v>
      </c>
      <c r="Y362" s="192">
        <f t="shared" si="4"/>
        <v>1</v>
      </c>
      <c r="Z362" s="193">
        <f t="shared" si="5"/>
        <v>1</v>
      </c>
      <c r="AA362" s="186" t="s">
        <v>282</v>
      </c>
      <c r="AB362" s="186" t="s">
        <v>281</v>
      </c>
      <c r="AC362" s="192">
        <f>VLOOKUP(B362,orig_GT_results_full_summary!$B$3:$AK$25,33, FALSE)</f>
        <v>0</v>
      </c>
      <c r="AD362" s="192">
        <v>0</v>
      </c>
      <c r="AE362" s="192">
        <v>0</v>
      </c>
      <c r="AF362" s="194">
        <f t="shared" si="6"/>
        <v>0</v>
      </c>
      <c r="AG362" s="53">
        <f t="shared" si="7"/>
        <v>0</v>
      </c>
    </row>
    <row r="363" spans="2:33" ht="16">
      <c r="B363" s="186" t="s">
        <v>155</v>
      </c>
      <c r="C363" s="192">
        <v>42</v>
      </c>
      <c r="D363" s="186" t="s">
        <v>15</v>
      </c>
      <c r="E363" s="193">
        <v>1</v>
      </c>
      <c r="F363" s="186" t="s">
        <v>26</v>
      </c>
      <c r="G363" s="186" t="s">
        <v>285</v>
      </c>
      <c r="H363" s="198">
        <f>VLOOKUP(B363,orig_GT_results_full_summary!$B$3:$AK$25,7, FALSE)</f>
        <v>2</v>
      </c>
      <c r="I363" s="192">
        <v>1</v>
      </c>
      <c r="J363" s="192">
        <v>1</v>
      </c>
      <c r="K363" s="192">
        <f t="shared" si="0"/>
        <v>0.5</v>
      </c>
      <c r="L363" s="193">
        <f t="shared" si="1"/>
        <v>0.90909090909090906</v>
      </c>
      <c r="M363" s="186" t="s">
        <v>298</v>
      </c>
      <c r="N363" s="186" t="s">
        <v>281</v>
      </c>
      <c r="O363" s="199">
        <f>VLOOKUP(B363,orig_GT_results_full_summary!$B$3:$AK$25,15, FALSE)</f>
        <v>1</v>
      </c>
      <c r="P363" s="192">
        <v>0</v>
      </c>
      <c r="Q363" s="192">
        <v>0</v>
      </c>
      <c r="R363" s="192">
        <f t="shared" si="2"/>
        <v>0</v>
      </c>
      <c r="S363" s="193">
        <f t="shared" si="3"/>
        <v>0</v>
      </c>
      <c r="T363" s="186" t="s">
        <v>15</v>
      </c>
      <c r="U363" s="186" t="s">
        <v>285</v>
      </c>
      <c r="V363" s="200">
        <f>VLOOKUP(B363,orig_GT_results_full_summary!$B$3:$AK$25,24, FALSE)</f>
        <v>1</v>
      </c>
      <c r="W363" s="192">
        <v>1</v>
      </c>
      <c r="X363" s="192">
        <v>1</v>
      </c>
      <c r="Y363" s="192">
        <f t="shared" si="4"/>
        <v>1</v>
      </c>
      <c r="Z363" s="193">
        <f t="shared" si="5"/>
        <v>1</v>
      </c>
      <c r="AA363" s="186" t="s">
        <v>282</v>
      </c>
      <c r="AB363" s="186" t="s">
        <v>281</v>
      </c>
      <c r="AC363" s="192">
        <f>VLOOKUP(B363,orig_GT_results_full_summary!$B$3:$AK$25,33, FALSE)</f>
        <v>0</v>
      </c>
      <c r="AD363" s="192">
        <v>0</v>
      </c>
      <c r="AE363" s="192">
        <v>0</v>
      </c>
      <c r="AF363" s="194">
        <f t="shared" si="6"/>
        <v>0</v>
      </c>
      <c r="AG363" s="53">
        <f t="shared" si="7"/>
        <v>0</v>
      </c>
    </row>
    <row r="364" spans="2:33" ht="16">
      <c r="B364" s="186" t="s">
        <v>155</v>
      </c>
      <c r="C364" s="192">
        <v>52</v>
      </c>
      <c r="D364" s="186" t="s">
        <v>392</v>
      </c>
      <c r="E364" s="193">
        <v>2</v>
      </c>
      <c r="F364" s="186" t="s">
        <v>26</v>
      </c>
      <c r="G364" s="186" t="s">
        <v>287</v>
      </c>
      <c r="H364" s="198">
        <f>VLOOKUP(B364,orig_GT_results_full_summary!$B$3:$AK$25,7, FALSE)</f>
        <v>2</v>
      </c>
      <c r="I364" s="192">
        <v>1</v>
      </c>
      <c r="J364" s="192">
        <v>0.5</v>
      </c>
      <c r="K364" s="192">
        <f t="shared" si="0"/>
        <v>0.5</v>
      </c>
      <c r="L364" s="193">
        <f t="shared" si="1"/>
        <v>0.5</v>
      </c>
      <c r="M364" s="186" t="s">
        <v>298</v>
      </c>
      <c r="N364" s="186" t="s">
        <v>288</v>
      </c>
      <c r="O364" s="199">
        <f>VLOOKUP(B364,orig_GT_results_full_summary!$B$3:$AK$25,15, FALSE)</f>
        <v>1</v>
      </c>
      <c r="P364" s="192">
        <v>0</v>
      </c>
      <c r="Q364" s="192">
        <v>0</v>
      </c>
      <c r="R364" s="192">
        <f t="shared" si="2"/>
        <v>0</v>
      </c>
      <c r="S364" s="193">
        <f t="shared" si="3"/>
        <v>0</v>
      </c>
      <c r="T364" s="186" t="s">
        <v>15</v>
      </c>
      <c r="U364" s="186" t="s">
        <v>287</v>
      </c>
      <c r="V364" s="200">
        <f>VLOOKUP(B364,orig_GT_results_full_summary!$B$3:$AK$25,24, FALSE)</f>
        <v>1</v>
      </c>
      <c r="W364" s="192">
        <v>1</v>
      </c>
      <c r="X364" s="192">
        <v>0.5</v>
      </c>
      <c r="Y364" s="192">
        <f t="shared" si="4"/>
        <v>1</v>
      </c>
      <c r="Z364" s="193">
        <f t="shared" si="5"/>
        <v>0.52631578947368418</v>
      </c>
      <c r="AA364" s="186" t="s">
        <v>282</v>
      </c>
      <c r="AB364" s="186" t="s">
        <v>288</v>
      </c>
      <c r="AC364" s="192">
        <f>VLOOKUP(B364,orig_GT_results_full_summary!$B$3:$AK$25,33, FALSE)</f>
        <v>0</v>
      </c>
      <c r="AD364" s="192">
        <v>0</v>
      </c>
      <c r="AE364" s="192">
        <v>0</v>
      </c>
      <c r="AF364" s="194">
        <f t="shared" si="6"/>
        <v>0</v>
      </c>
      <c r="AG364" s="53">
        <f t="shared" si="7"/>
        <v>0</v>
      </c>
    </row>
    <row r="365" spans="2:33" ht="16">
      <c r="B365" s="186" t="s">
        <v>155</v>
      </c>
      <c r="C365" s="192">
        <v>53</v>
      </c>
      <c r="D365" s="186" t="s">
        <v>392</v>
      </c>
      <c r="E365" s="193">
        <v>2</v>
      </c>
      <c r="F365" s="186" t="s">
        <v>26</v>
      </c>
      <c r="G365" s="186" t="s">
        <v>287</v>
      </c>
      <c r="H365" s="198">
        <f>VLOOKUP(B365,orig_GT_results_full_summary!$B$3:$AK$25,7, FALSE)</f>
        <v>2</v>
      </c>
      <c r="I365" s="192">
        <v>1</v>
      </c>
      <c r="J365" s="192">
        <v>0.5</v>
      </c>
      <c r="K365" s="192">
        <f t="shared" si="0"/>
        <v>0.5</v>
      </c>
      <c r="L365" s="193">
        <f t="shared" si="1"/>
        <v>0.5</v>
      </c>
      <c r="M365" s="186" t="s">
        <v>298</v>
      </c>
      <c r="N365" s="186" t="s">
        <v>288</v>
      </c>
      <c r="O365" s="199">
        <f>VLOOKUP(B365,orig_GT_results_full_summary!$B$3:$AK$25,15, FALSE)</f>
        <v>1</v>
      </c>
      <c r="P365" s="192">
        <v>0</v>
      </c>
      <c r="Q365" s="192">
        <v>0</v>
      </c>
      <c r="R365" s="192">
        <f t="shared" si="2"/>
        <v>0</v>
      </c>
      <c r="S365" s="193">
        <f t="shared" si="3"/>
        <v>0</v>
      </c>
      <c r="T365" s="186" t="s">
        <v>15</v>
      </c>
      <c r="U365" s="186" t="s">
        <v>287</v>
      </c>
      <c r="V365" s="200">
        <f>VLOOKUP(B365,orig_GT_results_full_summary!$B$3:$AK$25,24, FALSE)</f>
        <v>1</v>
      </c>
      <c r="W365" s="192">
        <v>1</v>
      </c>
      <c r="X365" s="192">
        <v>0.5</v>
      </c>
      <c r="Y365" s="192">
        <f t="shared" si="4"/>
        <v>1</v>
      </c>
      <c r="Z365" s="193">
        <f t="shared" si="5"/>
        <v>0.52631578947368418</v>
      </c>
      <c r="AA365" s="186" t="s">
        <v>282</v>
      </c>
      <c r="AB365" s="186" t="s">
        <v>288</v>
      </c>
      <c r="AC365" s="192">
        <f>VLOOKUP(B365,orig_GT_results_full_summary!$B$3:$AK$25,33, FALSE)</f>
        <v>0</v>
      </c>
      <c r="AD365" s="192">
        <v>0</v>
      </c>
      <c r="AE365" s="192">
        <v>0</v>
      </c>
      <c r="AF365" s="194">
        <f t="shared" si="6"/>
        <v>0</v>
      </c>
      <c r="AG365" s="53">
        <f t="shared" si="7"/>
        <v>0</v>
      </c>
    </row>
    <row r="366" spans="2:33" ht="16">
      <c r="B366" s="186" t="s">
        <v>155</v>
      </c>
      <c r="C366" s="192">
        <v>59</v>
      </c>
      <c r="D366" s="186" t="s">
        <v>394</v>
      </c>
      <c r="E366" s="193">
        <v>2</v>
      </c>
      <c r="F366" s="186" t="s">
        <v>26</v>
      </c>
      <c r="G366" s="186" t="s">
        <v>287</v>
      </c>
      <c r="H366" s="198">
        <f>VLOOKUP(B366,orig_GT_results_full_summary!$B$3:$AK$25,7, FALSE)</f>
        <v>2</v>
      </c>
      <c r="I366" s="192">
        <v>1</v>
      </c>
      <c r="J366" s="192">
        <v>0.5</v>
      </c>
      <c r="K366" s="192">
        <f t="shared" si="0"/>
        <v>0.5</v>
      </c>
      <c r="L366" s="193">
        <f t="shared" si="1"/>
        <v>0.5</v>
      </c>
      <c r="M366" s="186" t="s">
        <v>298</v>
      </c>
      <c r="N366" s="186" t="s">
        <v>288</v>
      </c>
      <c r="O366" s="199">
        <f>VLOOKUP(B366,orig_GT_results_full_summary!$B$3:$AK$25,15, FALSE)</f>
        <v>1</v>
      </c>
      <c r="P366" s="192">
        <v>0</v>
      </c>
      <c r="Q366" s="192">
        <v>0</v>
      </c>
      <c r="R366" s="192">
        <f t="shared" si="2"/>
        <v>0</v>
      </c>
      <c r="S366" s="193">
        <f t="shared" si="3"/>
        <v>0</v>
      </c>
      <c r="T366" s="186" t="s">
        <v>15</v>
      </c>
      <c r="U366" s="186" t="s">
        <v>287</v>
      </c>
      <c r="V366" s="200">
        <f>VLOOKUP(B366,orig_GT_results_full_summary!$B$3:$AK$25,24, FALSE)</f>
        <v>1</v>
      </c>
      <c r="W366" s="192">
        <v>1</v>
      </c>
      <c r="X366" s="192">
        <v>0.5</v>
      </c>
      <c r="Y366" s="192">
        <f t="shared" si="4"/>
        <v>1</v>
      </c>
      <c r="Z366" s="193">
        <f t="shared" si="5"/>
        <v>0.52631578947368418</v>
      </c>
      <c r="AA366" s="186" t="s">
        <v>282</v>
      </c>
      <c r="AB366" s="186" t="s">
        <v>288</v>
      </c>
      <c r="AC366" s="192">
        <f>VLOOKUP(B366,orig_GT_results_full_summary!$B$3:$AK$25,33, FALSE)</f>
        <v>0</v>
      </c>
      <c r="AD366" s="192">
        <v>0</v>
      </c>
      <c r="AE366" s="192">
        <v>0</v>
      </c>
      <c r="AF366" s="194">
        <f t="shared" si="6"/>
        <v>0</v>
      </c>
      <c r="AG366" s="53">
        <f t="shared" si="7"/>
        <v>0</v>
      </c>
    </row>
    <row r="367" spans="2:33" ht="16">
      <c r="B367" s="186" t="s">
        <v>155</v>
      </c>
      <c r="C367" s="192">
        <v>64</v>
      </c>
      <c r="D367" s="186" t="s">
        <v>396</v>
      </c>
      <c r="E367" s="193">
        <v>2</v>
      </c>
      <c r="F367" s="186" t="s">
        <v>26</v>
      </c>
      <c r="G367" s="186" t="s">
        <v>290</v>
      </c>
      <c r="H367" s="198">
        <f>VLOOKUP(B367,orig_GT_results_full_summary!$B$3:$AK$25,7, FALSE)</f>
        <v>2</v>
      </c>
      <c r="I367" s="192">
        <v>1</v>
      </c>
      <c r="J367" s="192">
        <v>0.5</v>
      </c>
      <c r="K367" s="192">
        <f t="shared" si="0"/>
        <v>0.5</v>
      </c>
      <c r="L367" s="193">
        <f t="shared" si="1"/>
        <v>0.5</v>
      </c>
      <c r="M367" s="186" t="s">
        <v>298</v>
      </c>
      <c r="N367" s="186" t="s">
        <v>288</v>
      </c>
      <c r="O367" s="199">
        <f>VLOOKUP(B367,orig_GT_results_full_summary!$B$3:$AK$25,15, FALSE)</f>
        <v>1</v>
      </c>
      <c r="P367" s="192">
        <v>0</v>
      </c>
      <c r="Q367" s="192">
        <v>0</v>
      </c>
      <c r="R367" s="192">
        <f t="shared" si="2"/>
        <v>0</v>
      </c>
      <c r="S367" s="193">
        <f t="shared" si="3"/>
        <v>0</v>
      </c>
      <c r="T367" s="186" t="s">
        <v>15</v>
      </c>
      <c r="U367" s="186" t="s">
        <v>290</v>
      </c>
      <c r="V367" s="200">
        <f>VLOOKUP(B367,orig_GT_results_full_summary!$B$3:$AK$25,24, FALSE)</f>
        <v>1</v>
      </c>
      <c r="W367" s="192">
        <v>1</v>
      </c>
      <c r="X367" s="192">
        <v>0.5</v>
      </c>
      <c r="Y367" s="192">
        <f t="shared" si="4"/>
        <v>1</v>
      </c>
      <c r="Z367" s="193">
        <f t="shared" si="5"/>
        <v>0.52631578947368418</v>
      </c>
      <c r="AA367" s="186" t="s">
        <v>282</v>
      </c>
      <c r="AB367" s="186" t="s">
        <v>288</v>
      </c>
      <c r="AC367" s="192">
        <f>VLOOKUP(B367,orig_GT_results_full_summary!$B$3:$AK$25,33, FALSE)</f>
        <v>0</v>
      </c>
      <c r="AD367" s="192">
        <v>0</v>
      </c>
      <c r="AE367" s="192">
        <v>0</v>
      </c>
      <c r="AF367" s="194">
        <f t="shared" si="6"/>
        <v>0</v>
      </c>
      <c r="AG367" s="53">
        <f t="shared" si="7"/>
        <v>0</v>
      </c>
    </row>
    <row r="368" spans="2:33" ht="16">
      <c r="B368" s="186" t="s">
        <v>155</v>
      </c>
      <c r="C368" s="192">
        <v>68</v>
      </c>
      <c r="D368" s="186" t="s">
        <v>319</v>
      </c>
      <c r="E368" s="193">
        <v>2</v>
      </c>
      <c r="F368" s="186" t="s">
        <v>26</v>
      </c>
      <c r="G368" s="186" t="s">
        <v>287</v>
      </c>
      <c r="H368" s="198">
        <f>VLOOKUP(B368,orig_GT_results_full_summary!$B$3:$AK$25,7, FALSE)</f>
        <v>2</v>
      </c>
      <c r="I368" s="192">
        <v>1</v>
      </c>
      <c r="J368" s="192">
        <v>0.5</v>
      </c>
      <c r="K368" s="192">
        <f t="shared" si="0"/>
        <v>0.5</v>
      </c>
      <c r="L368" s="193">
        <f t="shared" si="1"/>
        <v>0.5</v>
      </c>
      <c r="M368" s="186" t="s">
        <v>298</v>
      </c>
      <c r="N368" s="186" t="s">
        <v>288</v>
      </c>
      <c r="O368" s="199">
        <f>VLOOKUP(B368,orig_GT_results_full_summary!$B$3:$AK$25,15, FALSE)</f>
        <v>1</v>
      </c>
      <c r="P368" s="192">
        <v>0</v>
      </c>
      <c r="Q368" s="192">
        <v>0</v>
      </c>
      <c r="R368" s="192">
        <f t="shared" si="2"/>
        <v>0</v>
      </c>
      <c r="S368" s="193">
        <f t="shared" si="3"/>
        <v>0</v>
      </c>
      <c r="T368" s="186" t="s">
        <v>15</v>
      </c>
      <c r="U368" s="186" t="s">
        <v>287</v>
      </c>
      <c r="V368" s="200">
        <f>VLOOKUP(B368,orig_GT_results_full_summary!$B$3:$AK$25,24, FALSE)</f>
        <v>1</v>
      </c>
      <c r="W368" s="192">
        <v>1</v>
      </c>
      <c r="X368" s="192">
        <v>0.5</v>
      </c>
      <c r="Y368" s="192">
        <f t="shared" si="4"/>
        <v>1</v>
      </c>
      <c r="Z368" s="193">
        <f t="shared" si="5"/>
        <v>0.52631578947368418</v>
      </c>
      <c r="AA368" s="186" t="s">
        <v>282</v>
      </c>
      <c r="AB368" s="186" t="s">
        <v>288</v>
      </c>
      <c r="AC368" s="192">
        <f>VLOOKUP(B368,orig_GT_results_full_summary!$B$3:$AK$25,33, FALSE)</f>
        <v>0</v>
      </c>
      <c r="AD368" s="192">
        <v>0</v>
      </c>
      <c r="AE368" s="192">
        <v>0</v>
      </c>
      <c r="AF368" s="194">
        <f t="shared" si="6"/>
        <v>0</v>
      </c>
      <c r="AG368" s="53">
        <f t="shared" si="7"/>
        <v>0</v>
      </c>
    </row>
    <row r="369" spans="2:33" ht="16">
      <c r="B369" s="186" t="s">
        <v>155</v>
      </c>
      <c r="C369" s="192">
        <v>69</v>
      </c>
      <c r="D369" s="186" t="s">
        <v>319</v>
      </c>
      <c r="E369" s="193">
        <v>2</v>
      </c>
      <c r="F369" s="186" t="s">
        <v>26</v>
      </c>
      <c r="G369" s="186" t="s">
        <v>287</v>
      </c>
      <c r="H369" s="198">
        <f>VLOOKUP(B369,orig_GT_results_full_summary!$B$3:$AK$25,7, FALSE)</f>
        <v>2</v>
      </c>
      <c r="I369" s="192">
        <v>1</v>
      </c>
      <c r="J369" s="192">
        <v>0.5</v>
      </c>
      <c r="K369" s="192">
        <f t="shared" si="0"/>
        <v>0.5</v>
      </c>
      <c r="L369" s="193">
        <f t="shared" si="1"/>
        <v>0.5</v>
      </c>
      <c r="M369" s="186" t="s">
        <v>298</v>
      </c>
      <c r="N369" s="186" t="s">
        <v>288</v>
      </c>
      <c r="O369" s="199">
        <f>VLOOKUP(B369,orig_GT_results_full_summary!$B$3:$AK$25,15, FALSE)</f>
        <v>1</v>
      </c>
      <c r="P369" s="192">
        <v>0</v>
      </c>
      <c r="Q369" s="192">
        <v>0</v>
      </c>
      <c r="R369" s="192">
        <f t="shared" si="2"/>
        <v>0</v>
      </c>
      <c r="S369" s="193">
        <f t="shared" si="3"/>
        <v>0</v>
      </c>
      <c r="T369" s="186" t="s">
        <v>15</v>
      </c>
      <c r="U369" s="186" t="s">
        <v>287</v>
      </c>
      <c r="V369" s="200">
        <f>VLOOKUP(B369,orig_GT_results_full_summary!$B$3:$AK$25,24, FALSE)</f>
        <v>1</v>
      </c>
      <c r="W369" s="192">
        <v>1</v>
      </c>
      <c r="X369" s="192">
        <v>0.5</v>
      </c>
      <c r="Y369" s="192">
        <f t="shared" si="4"/>
        <v>1</v>
      </c>
      <c r="Z369" s="193">
        <f t="shared" si="5"/>
        <v>0.52631578947368418</v>
      </c>
      <c r="AA369" s="186" t="s">
        <v>282</v>
      </c>
      <c r="AB369" s="186" t="s">
        <v>288</v>
      </c>
      <c r="AC369" s="192">
        <f>VLOOKUP(B369,orig_GT_results_full_summary!$B$3:$AK$25,33, FALSE)</f>
        <v>0</v>
      </c>
      <c r="AD369" s="192">
        <v>0</v>
      </c>
      <c r="AE369" s="192">
        <v>0</v>
      </c>
      <c r="AF369" s="194">
        <f t="shared" si="6"/>
        <v>0</v>
      </c>
      <c r="AG369" s="53">
        <f t="shared" si="7"/>
        <v>0</v>
      </c>
    </row>
    <row r="370" spans="2:33" ht="16">
      <c r="B370" s="186" t="s">
        <v>155</v>
      </c>
      <c r="C370" s="192">
        <v>73</v>
      </c>
      <c r="D370" s="186" t="s">
        <v>355</v>
      </c>
      <c r="E370" s="193">
        <v>2</v>
      </c>
      <c r="F370" s="186" t="s">
        <v>26</v>
      </c>
      <c r="G370" s="186" t="s">
        <v>287</v>
      </c>
      <c r="H370" s="198">
        <f>VLOOKUP(B370,orig_GT_results_full_summary!$B$3:$AK$25,7, FALSE)</f>
        <v>2</v>
      </c>
      <c r="I370" s="192">
        <v>1</v>
      </c>
      <c r="J370" s="192">
        <v>0.5</v>
      </c>
      <c r="K370" s="192">
        <f t="shared" si="0"/>
        <v>0.5</v>
      </c>
      <c r="L370" s="193">
        <f t="shared" si="1"/>
        <v>0.5</v>
      </c>
      <c r="M370" s="186" t="s">
        <v>298</v>
      </c>
      <c r="N370" s="186" t="s">
        <v>288</v>
      </c>
      <c r="O370" s="199">
        <f>VLOOKUP(B370,orig_GT_results_full_summary!$B$3:$AK$25,15, FALSE)</f>
        <v>1</v>
      </c>
      <c r="P370" s="192">
        <v>0</v>
      </c>
      <c r="Q370" s="192">
        <v>0</v>
      </c>
      <c r="R370" s="192">
        <f t="shared" si="2"/>
        <v>0</v>
      </c>
      <c r="S370" s="193">
        <f t="shared" si="3"/>
        <v>0</v>
      </c>
      <c r="T370" s="186" t="s">
        <v>15</v>
      </c>
      <c r="U370" s="186" t="s">
        <v>287</v>
      </c>
      <c r="V370" s="200">
        <f>VLOOKUP(B370,orig_GT_results_full_summary!$B$3:$AK$25,24, FALSE)</f>
        <v>1</v>
      </c>
      <c r="W370" s="192">
        <v>1</v>
      </c>
      <c r="X370" s="192">
        <v>0.5</v>
      </c>
      <c r="Y370" s="192">
        <f t="shared" si="4"/>
        <v>1</v>
      </c>
      <c r="Z370" s="193">
        <f t="shared" si="5"/>
        <v>0.52631578947368418</v>
      </c>
      <c r="AA370" s="186" t="s">
        <v>282</v>
      </c>
      <c r="AB370" s="186" t="s">
        <v>288</v>
      </c>
      <c r="AC370" s="192">
        <f>VLOOKUP(B370,orig_GT_results_full_summary!$B$3:$AK$25,33, FALSE)</f>
        <v>0</v>
      </c>
      <c r="AD370" s="192">
        <v>0</v>
      </c>
      <c r="AE370" s="192">
        <v>0</v>
      </c>
      <c r="AF370" s="194">
        <f t="shared" si="6"/>
        <v>0</v>
      </c>
      <c r="AG370" s="53">
        <f t="shared" si="7"/>
        <v>0</v>
      </c>
    </row>
    <row r="371" spans="2:33" ht="16">
      <c r="B371" s="186" t="s">
        <v>155</v>
      </c>
      <c r="C371" s="192">
        <v>75</v>
      </c>
      <c r="D371" s="186" t="s">
        <v>397</v>
      </c>
      <c r="E371" s="193">
        <v>2</v>
      </c>
      <c r="F371" s="186" t="s">
        <v>26</v>
      </c>
      <c r="G371" s="186" t="s">
        <v>290</v>
      </c>
      <c r="H371" s="198">
        <f>VLOOKUP(B371,orig_GT_results_full_summary!$B$3:$AK$25,7, FALSE)</f>
        <v>2</v>
      </c>
      <c r="I371" s="192">
        <v>1</v>
      </c>
      <c r="J371" s="192">
        <v>0.5</v>
      </c>
      <c r="K371" s="192">
        <f t="shared" si="0"/>
        <v>0.5</v>
      </c>
      <c r="L371" s="193">
        <f t="shared" si="1"/>
        <v>0.5</v>
      </c>
      <c r="M371" s="186" t="s">
        <v>298</v>
      </c>
      <c r="N371" s="186" t="s">
        <v>288</v>
      </c>
      <c r="O371" s="199">
        <f>VLOOKUP(B371,orig_GT_results_full_summary!$B$3:$AK$25,15, FALSE)</f>
        <v>1</v>
      </c>
      <c r="P371" s="192">
        <v>0</v>
      </c>
      <c r="Q371" s="192">
        <v>0</v>
      </c>
      <c r="R371" s="192">
        <f t="shared" si="2"/>
        <v>0</v>
      </c>
      <c r="S371" s="193">
        <f t="shared" si="3"/>
        <v>0</v>
      </c>
      <c r="T371" s="186" t="s">
        <v>15</v>
      </c>
      <c r="U371" s="186" t="s">
        <v>290</v>
      </c>
      <c r="V371" s="200">
        <f>VLOOKUP(B371,orig_GT_results_full_summary!$B$3:$AK$25,24, FALSE)</f>
        <v>1</v>
      </c>
      <c r="W371" s="192">
        <v>1</v>
      </c>
      <c r="X371" s="192">
        <v>0.5</v>
      </c>
      <c r="Y371" s="192">
        <f t="shared" si="4"/>
        <v>1</v>
      </c>
      <c r="Z371" s="193">
        <f t="shared" si="5"/>
        <v>0.52631578947368418</v>
      </c>
      <c r="AA371" s="186" t="s">
        <v>282</v>
      </c>
      <c r="AB371" s="186" t="s">
        <v>288</v>
      </c>
      <c r="AC371" s="192">
        <f>VLOOKUP(B371,orig_GT_results_full_summary!$B$3:$AK$25,33, FALSE)</f>
        <v>0</v>
      </c>
      <c r="AD371" s="192">
        <v>0</v>
      </c>
      <c r="AE371" s="192">
        <v>0</v>
      </c>
      <c r="AF371" s="194">
        <f t="shared" si="6"/>
        <v>0</v>
      </c>
      <c r="AG371" s="53">
        <f t="shared" si="7"/>
        <v>0</v>
      </c>
    </row>
    <row r="372" spans="2:33" ht="16">
      <c r="B372" s="186" t="s">
        <v>155</v>
      </c>
      <c r="C372" s="192">
        <v>76</v>
      </c>
      <c r="D372" s="186" t="s">
        <v>397</v>
      </c>
      <c r="E372" s="193">
        <v>2</v>
      </c>
      <c r="F372" s="186" t="s">
        <v>26</v>
      </c>
      <c r="G372" s="186" t="s">
        <v>290</v>
      </c>
      <c r="H372" s="198">
        <f>VLOOKUP(B372,orig_GT_results_full_summary!$B$3:$AK$25,7, FALSE)</f>
        <v>2</v>
      </c>
      <c r="I372" s="192">
        <v>1</v>
      </c>
      <c r="J372" s="192">
        <v>0.5</v>
      </c>
      <c r="K372" s="192">
        <f t="shared" si="0"/>
        <v>0.5</v>
      </c>
      <c r="L372" s="193">
        <f t="shared" si="1"/>
        <v>0.5</v>
      </c>
      <c r="M372" s="186" t="s">
        <v>298</v>
      </c>
      <c r="N372" s="186" t="s">
        <v>288</v>
      </c>
      <c r="O372" s="199">
        <f>VLOOKUP(B372,orig_GT_results_full_summary!$B$3:$AK$25,15, FALSE)</f>
        <v>1</v>
      </c>
      <c r="P372" s="192">
        <v>0</v>
      </c>
      <c r="Q372" s="192">
        <v>0</v>
      </c>
      <c r="R372" s="192">
        <f t="shared" si="2"/>
        <v>0</v>
      </c>
      <c r="S372" s="193">
        <f t="shared" si="3"/>
        <v>0</v>
      </c>
      <c r="T372" s="186" t="s">
        <v>15</v>
      </c>
      <c r="U372" s="186" t="s">
        <v>290</v>
      </c>
      <c r="V372" s="200">
        <f>VLOOKUP(B372,orig_GT_results_full_summary!$B$3:$AK$25,24, FALSE)</f>
        <v>1</v>
      </c>
      <c r="W372" s="192">
        <v>1</v>
      </c>
      <c r="X372" s="192">
        <v>0.5</v>
      </c>
      <c r="Y372" s="192">
        <f t="shared" si="4"/>
        <v>1</v>
      </c>
      <c r="Z372" s="193">
        <f t="shared" si="5"/>
        <v>0.52631578947368418</v>
      </c>
      <c r="AA372" s="186" t="s">
        <v>282</v>
      </c>
      <c r="AB372" s="186" t="s">
        <v>288</v>
      </c>
      <c r="AC372" s="192">
        <f>VLOOKUP(B372,orig_GT_results_full_summary!$B$3:$AK$25,33, FALSE)</f>
        <v>0</v>
      </c>
      <c r="AD372" s="192">
        <v>0</v>
      </c>
      <c r="AE372" s="192">
        <v>0</v>
      </c>
      <c r="AF372" s="194">
        <f t="shared" si="6"/>
        <v>0</v>
      </c>
      <c r="AG372" s="53">
        <f t="shared" si="7"/>
        <v>0</v>
      </c>
    </row>
    <row r="373" spans="2:33" ht="16">
      <c r="B373" s="186" t="s">
        <v>155</v>
      </c>
      <c r="C373" s="192">
        <v>54</v>
      </c>
      <c r="D373" s="186" t="s">
        <v>393</v>
      </c>
      <c r="E373" s="193">
        <v>2</v>
      </c>
      <c r="F373" s="186" t="s">
        <v>26</v>
      </c>
      <c r="G373" s="186" t="s">
        <v>287</v>
      </c>
      <c r="H373" s="198">
        <f>VLOOKUP(B373,orig_GT_results_full_summary!$B$3:$AK$25,7, FALSE)</f>
        <v>2</v>
      </c>
      <c r="I373" s="192">
        <v>1</v>
      </c>
      <c r="J373" s="192">
        <v>0.5</v>
      </c>
      <c r="K373" s="192">
        <f t="shared" si="0"/>
        <v>0.5</v>
      </c>
      <c r="L373" s="193">
        <f t="shared" si="1"/>
        <v>0.5</v>
      </c>
      <c r="M373" s="186" t="s">
        <v>298</v>
      </c>
      <c r="N373" s="186" t="s">
        <v>288</v>
      </c>
      <c r="O373" s="199">
        <f>VLOOKUP(B373,orig_GT_results_full_summary!$B$3:$AK$25,15, FALSE)</f>
        <v>1</v>
      </c>
      <c r="P373" s="192">
        <v>0</v>
      </c>
      <c r="Q373" s="192">
        <v>0</v>
      </c>
      <c r="R373" s="192">
        <f t="shared" si="2"/>
        <v>0</v>
      </c>
      <c r="S373" s="193">
        <f t="shared" si="3"/>
        <v>0</v>
      </c>
      <c r="T373" s="186" t="s">
        <v>15</v>
      </c>
      <c r="U373" s="186" t="s">
        <v>287</v>
      </c>
      <c r="V373" s="200">
        <f>VLOOKUP(B373,orig_GT_results_full_summary!$B$3:$AK$25,24, FALSE)</f>
        <v>1</v>
      </c>
      <c r="W373" s="192">
        <v>1</v>
      </c>
      <c r="X373" s="192">
        <v>0.5</v>
      </c>
      <c r="Y373" s="192">
        <f t="shared" si="4"/>
        <v>1</v>
      </c>
      <c r="Z373" s="193">
        <f t="shared" si="5"/>
        <v>0.52631578947368418</v>
      </c>
      <c r="AA373" s="186" t="s">
        <v>282</v>
      </c>
      <c r="AB373" s="186" t="s">
        <v>288</v>
      </c>
      <c r="AC373" s="192">
        <f>VLOOKUP(B373,orig_GT_results_full_summary!$B$3:$AK$25,33, FALSE)</f>
        <v>0</v>
      </c>
      <c r="AD373" s="192">
        <v>0</v>
      </c>
      <c r="AE373" s="192">
        <v>0</v>
      </c>
      <c r="AF373" s="194">
        <f t="shared" si="6"/>
        <v>0</v>
      </c>
      <c r="AG373" s="53">
        <f t="shared" si="7"/>
        <v>0</v>
      </c>
    </row>
    <row r="374" spans="2:33" ht="16">
      <c r="B374" s="186" t="s">
        <v>155</v>
      </c>
      <c r="C374" s="192">
        <v>55</v>
      </c>
      <c r="D374" s="186" t="s">
        <v>393</v>
      </c>
      <c r="E374" s="193">
        <v>2</v>
      </c>
      <c r="F374" s="186" t="s">
        <v>26</v>
      </c>
      <c r="G374" s="186" t="s">
        <v>287</v>
      </c>
      <c r="H374" s="198">
        <f>VLOOKUP(B374,orig_GT_results_full_summary!$B$3:$AK$25,7, FALSE)</f>
        <v>2</v>
      </c>
      <c r="I374" s="192">
        <v>1</v>
      </c>
      <c r="J374" s="192">
        <v>0.5</v>
      </c>
      <c r="K374" s="192">
        <f t="shared" si="0"/>
        <v>0.5</v>
      </c>
      <c r="L374" s="193">
        <f t="shared" si="1"/>
        <v>0.5</v>
      </c>
      <c r="M374" s="186" t="s">
        <v>298</v>
      </c>
      <c r="N374" s="186" t="s">
        <v>288</v>
      </c>
      <c r="O374" s="199">
        <f>VLOOKUP(B374,orig_GT_results_full_summary!$B$3:$AK$25,15, FALSE)</f>
        <v>1</v>
      </c>
      <c r="P374" s="192">
        <v>0</v>
      </c>
      <c r="Q374" s="192">
        <v>0</v>
      </c>
      <c r="R374" s="192">
        <f t="shared" si="2"/>
        <v>0</v>
      </c>
      <c r="S374" s="193">
        <f t="shared" si="3"/>
        <v>0</v>
      </c>
      <c r="T374" s="186" t="s">
        <v>15</v>
      </c>
      <c r="U374" s="186" t="s">
        <v>287</v>
      </c>
      <c r="V374" s="200">
        <f>VLOOKUP(B374,orig_GT_results_full_summary!$B$3:$AK$25,24, FALSE)</f>
        <v>1</v>
      </c>
      <c r="W374" s="192">
        <v>1</v>
      </c>
      <c r="X374" s="192">
        <v>0.5</v>
      </c>
      <c r="Y374" s="192">
        <f t="shared" si="4"/>
        <v>1</v>
      </c>
      <c r="Z374" s="193">
        <f t="shared" si="5"/>
        <v>0.52631578947368418</v>
      </c>
      <c r="AA374" s="186" t="s">
        <v>282</v>
      </c>
      <c r="AB374" s="186" t="s">
        <v>288</v>
      </c>
      <c r="AC374" s="192">
        <f>VLOOKUP(B374,orig_GT_results_full_summary!$B$3:$AK$25,33, FALSE)</f>
        <v>0</v>
      </c>
      <c r="AD374" s="192">
        <v>0</v>
      </c>
      <c r="AE374" s="192">
        <v>0</v>
      </c>
      <c r="AF374" s="194">
        <f t="shared" si="6"/>
        <v>0</v>
      </c>
      <c r="AG374" s="53">
        <f t="shared" si="7"/>
        <v>0</v>
      </c>
    </row>
    <row r="375" spans="2:33" ht="16">
      <c r="B375" s="186" t="s">
        <v>155</v>
      </c>
      <c r="C375" s="192">
        <v>57</v>
      </c>
      <c r="D375" s="186" t="s">
        <v>394</v>
      </c>
      <c r="E375" s="193">
        <v>2</v>
      </c>
      <c r="F375" s="186" t="s">
        <v>26</v>
      </c>
      <c r="G375" s="186" t="s">
        <v>287</v>
      </c>
      <c r="H375" s="198">
        <f>VLOOKUP(B375,orig_GT_results_full_summary!$B$3:$AK$25,7, FALSE)</f>
        <v>2</v>
      </c>
      <c r="I375" s="192">
        <v>1</v>
      </c>
      <c r="J375" s="192">
        <v>0.5</v>
      </c>
      <c r="K375" s="192">
        <f t="shared" si="0"/>
        <v>0.5</v>
      </c>
      <c r="L375" s="193">
        <f t="shared" si="1"/>
        <v>0.5</v>
      </c>
      <c r="M375" s="186" t="s">
        <v>298</v>
      </c>
      <c r="N375" s="186" t="s">
        <v>288</v>
      </c>
      <c r="O375" s="199">
        <f>VLOOKUP(B375,orig_GT_results_full_summary!$B$3:$AK$25,15, FALSE)</f>
        <v>1</v>
      </c>
      <c r="P375" s="192">
        <v>0</v>
      </c>
      <c r="Q375" s="192">
        <v>0</v>
      </c>
      <c r="R375" s="192">
        <f t="shared" si="2"/>
        <v>0</v>
      </c>
      <c r="S375" s="193">
        <f t="shared" si="3"/>
        <v>0</v>
      </c>
      <c r="T375" s="186" t="s">
        <v>15</v>
      </c>
      <c r="U375" s="186" t="s">
        <v>287</v>
      </c>
      <c r="V375" s="200">
        <f>VLOOKUP(B375,orig_GT_results_full_summary!$B$3:$AK$25,24, FALSE)</f>
        <v>1</v>
      </c>
      <c r="W375" s="192">
        <v>1</v>
      </c>
      <c r="X375" s="192">
        <v>0.5</v>
      </c>
      <c r="Y375" s="192">
        <f t="shared" si="4"/>
        <v>1</v>
      </c>
      <c r="Z375" s="193">
        <f t="shared" si="5"/>
        <v>0.52631578947368418</v>
      </c>
      <c r="AA375" s="186" t="s">
        <v>282</v>
      </c>
      <c r="AB375" s="186" t="s">
        <v>288</v>
      </c>
      <c r="AC375" s="192">
        <f>VLOOKUP(B375,orig_GT_results_full_summary!$B$3:$AK$25,33, FALSE)</f>
        <v>0</v>
      </c>
      <c r="AD375" s="192">
        <v>0</v>
      </c>
      <c r="AE375" s="192">
        <v>0</v>
      </c>
      <c r="AF375" s="194">
        <f t="shared" si="6"/>
        <v>0</v>
      </c>
      <c r="AG375" s="53">
        <f t="shared" si="7"/>
        <v>0</v>
      </c>
    </row>
    <row r="376" spans="2:33" ht="16">
      <c r="B376" s="186" t="s">
        <v>155</v>
      </c>
      <c r="C376" s="192">
        <v>49</v>
      </c>
      <c r="D376" s="186" t="s">
        <v>338</v>
      </c>
      <c r="E376" s="193">
        <v>2</v>
      </c>
      <c r="F376" s="186" t="s">
        <v>26</v>
      </c>
      <c r="G376" s="186" t="s">
        <v>294</v>
      </c>
      <c r="H376" s="198">
        <f>VLOOKUP(B376,orig_GT_results_full_summary!$B$3:$AK$25,7, FALSE)</f>
        <v>2</v>
      </c>
      <c r="I376" s="192">
        <v>2</v>
      </c>
      <c r="J376" s="192">
        <v>1</v>
      </c>
      <c r="K376" s="192">
        <f t="shared" si="0"/>
        <v>1</v>
      </c>
      <c r="L376" s="193">
        <f t="shared" si="1"/>
        <v>1</v>
      </c>
      <c r="M376" s="186" t="s">
        <v>298</v>
      </c>
      <c r="N376" s="186" t="s">
        <v>288</v>
      </c>
      <c r="O376" s="199">
        <f>VLOOKUP(B376,orig_GT_results_full_summary!$B$3:$AK$25,15, FALSE)</f>
        <v>1</v>
      </c>
      <c r="P376" s="192">
        <v>0</v>
      </c>
      <c r="Q376" s="192">
        <v>0</v>
      </c>
      <c r="R376" s="192">
        <f t="shared" si="2"/>
        <v>0</v>
      </c>
      <c r="S376" s="193">
        <f t="shared" si="3"/>
        <v>0</v>
      </c>
      <c r="T376" s="186" t="s">
        <v>15</v>
      </c>
      <c r="U376" s="186" t="s">
        <v>287</v>
      </c>
      <c r="V376" s="200">
        <f>VLOOKUP(B376,orig_GT_results_full_summary!$B$3:$AK$25,24, FALSE)</f>
        <v>1</v>
      </c>
      <c r="W376" s="192">
        <v>1</v>
      </c>
      <c r="X376" s="192">
        <v>0.5</v>
      </c>
      <c r="Y376" s="192">
        <f t="shared" si="4"/>
        <v>1</v>
      </c>
      <c r="Z376" s="193">
        <f t="shared" si="5"/>
        <v>0.52631578947368418</v>
      </c>
      <c r="AA376" s="186" t="s">
        <v>282</v>
      </c>
      <c r="AB376" s="186" t="s">
        <v>288</v>
      </c>
      <c r="AC376" s="192">
        <f>VLOOKUP(B376,orig_GT_results_full_summary!$B$3:$AK$25,33, FALSE)</f>
        <v>0</v>
      </c>
      <c r="AD376" s="192">
        <v>0</v>
      </c>
      <c r="AE376" s="192">
        <v>0</v>
      </c>
      <c r="AF376" s="194">
        <f t="shared" si="6"/>
        <v>0</v>
      </c>
      <c r="AG376" s="53">
        <f t="shared" si="7"/>
        <v>0</v>
      </c>
    </row>
    <row r="377" spans="2:33" ht="16">
      <c r="B377" s="186" t="s">
        <v>155</v>
      </c>
      <c r="C377" s="192">
        <v>58</v>
      </c>
      <c r="D377" s="186" t="s">
        <v>394</v>
      </c>
      <c r="E377" s="193">
        <v>2</v>
      </c>
      <c r="F377" s="186" t="s">
        <v>26</v>
      </c>
      <c r="G377" s="186" t="s">
        <v>287</v>
      </c>
      <c r="H377" s="198">
        <f>VLOOKUP(B377,orig_GT_results_full_summary!$B$3:$AK$25,7, FALSE)</f>
        <v>2</v>
      </c>
      <c r="I377" s="192">
        <v>1</v>
      </c>
      <c r="J377" s="192">
        <v>0.5</v>
      </c>
      <c r="K377" s="192">
        <f t="shared" si="0"/>
        <v>0.5</v>
      </c>
      <c r="L377" s="193">
        <f t="shared" si="1"/>
        <v>0.5</v>
      </c>
      <c r="M377" s="186" t="s">
        <v>298</v>
      </c>
      <c r="N377" s="186" t="s">
        <v>288</v>
      </c>
      <c r="O377" s="199">
        <f>VLOOKUP(B377,orig_GT_results_full_summary!$B$3:$AK$25,15, FALSE)</f>
        <v>1</v>
      </c>
      <c r="P377" s="192">
        <v>0</v>
      </c>
      <c r="Q377" s="192">
        <v>0</v>
      </c>
      <c r="R377" s="192">
        <f t="shared" si="2"/>
        <v>0</v>
      </c>
      <c r="S377" s="193">
        <f t="shared" si="3"/>
        <v>0</v>
      </c>
      <c r="T377" s="186" t="s">
        <v>15</v>
      </c>
      <c r="U377" s="186" t="s">
        <v>287</v>
      </c>
      <c r="V377" s="200">
        <f>VLOOKUP(B377,orig_GT_results_full_summary!$B$3:$AK$25,24, FALSE)</f>
        <v>1</v>
      </c>
      <c r="W377" s="192">
        <v>1</v>
      </c>
      <c r="X377" s="192">
        <v>0.5</v>
      </c>
      <c r="Y377" s="192">
        <f t="shared" si="4"/>
        <v>1</v>
      </c>
      <c r="Z377" s="193">
        <f t="shared" si="5"/>
        <v>0.52631578947368418</v>
      </c>
      <c r="AA377" s="186" t="s">
        <v>282</v>
      </c>
      <c r="AB377" s="186" t="s">
        <v>288</v>
      </c>
      <c r="AC377" s="192">
        <f>VLOOKUP(B377,orig_GT_results_full_summary!$B$3:$AK$25,33, FALSE)</f>
        <v>0</v>
      </c>
      <c r="AD377" s="192">
        <v>0</v>
      </c>
      <c r="AE377" s="192">
        <v>0</v>
      </c>
      <c r="AF377" s="194">
        <f t="shared" si="6"/>
        <v>0</v>
      </c>
      <c r="AG377" s="53">
        <f t="shared" si="7"/>
        <v>0</v>
      </c>
    </row>
    <row r="378" spans="2:33" ht="16">
      <c r="B378" s="186" t="s">
        <v>123</v>
      </c>
      <c r="C378" s="192">
        <v>37</v>
      </c>
      <c r="D378" s="186" t="s">
        <v>18</v>
      </c>
      <c r="E378" s="193">
        <v>1</v>
      </c>
      <c r="F378" s="186" t="s">
        <v>398</v>
      </c>
      <c r="G378" s="186" t="s">
        <v>281</v>
      </c>
      <c r="H378" s="198">
        <f>VLOOKUP(B378,orig_GT_results_full_summary!$B$3:$AK$25,7, FALSE)</f>
        <v>4</v>
      </c>
      <c r="I378" s="192">
        <v>0</v>
      </c>
      <c r="J378" s="192">
        <v>0</v>
      </c>
      <c r="K378" s="192">
        <f t="shared" si="0"/>
        <v>0</v>
      </c>
      <c r="L378" s="193">
        <f t="shared" si="1"/>
        <v>0</v>
      </c>
      <c r="M378" s="186" t="s">
        <v>50</v>
      </c>
      <c r="N378" s="186" t="s">
        <v>281</v>
      </c>
      <c r="O378" s="199">
        <f>VLOOKUP(B378,orig_GT_results_full_summary!$B$3:$AK$25,15, FALSE)</f>
        <v>1</v>
      </c>
      <c r="P378" s="192">
        <v>0</v>
      </c>
      <c r="Q378" s="192">
        <v>0</v>
      </c>
      <c r="R378" s="192">
        <f t="shared" si="2"/>
        <v>0</v>
      </c>
      <c r="S378" s="193">
        <f t="shared" si="3"/>
        <v>0</v>
      </c>
      <c r="T378" s="186" t="s">
        <v>399</v>
      </c>
      <c r="U378" s="186" t="s">
        <v>281</v>
      </c>
      <c r="V378" s="200">
        <f>VLOOKUP(B378,orig_GT_results_full_summary!$B$3:$AK$25,24, FALSE)</f>
        <v>1</v>
      </c>
      <c r="W378" s="192">
        <v>0</v>
      </c>
      <c r="X378" s="192">
        <v>0</v>
      </c>
      <c r="Y378" s="192">
        <f t="shared" si="4"/>
        <v>0</v>
      </c>
      <c r="Z378" s="193">
        <f t="shared" si="5"/>
        <v>0</v>
      </c>
      <c r="AA378" s="186" t="s">
        <v>50</v>
      </c>
      <c r="AB378" s="186" t="s">
        <v>281</v>
      </c>
      <c r="AC378" s="192">
        <f>VLOOKUP(B378,orig_GT_results_full_summary!$B$3:$AK$25,33, FALSE)</f>
        <v>1</v>
      </c>
      <c r="AD378" s="192">
        <v>0</v>
      </c>
      <c r="AE378" s="192">
        <v>0</v>
      </c>
      <c r="AF378" s="194">
        <f t="shared" si="6"/>
        <v>0</v>
      </c>
      <c r="AG378" s="53">
        <f t="shared" si="7"/>
        <v>0</v>
      </c>
    </row>
    <row r="379" spans="2:33" ht="16">
      <c r="B379" s="186" t="s">
        <v>123</v>
      </c>
      <c r="C379" s="192">
        <v>38</v>
      </c>
      <c r="D379" s="186" t="s">
        <v>18</v>
      </c>
      <c r="E379" s="193">
        <v>1</v>
      </c>
      <c r="F379" s="186" t="s">
        <v>398</v>
      </c>
      <c r="G379" s="186" t="s">
        <v>281</v>
      </c>
      <c r="H379" s="198">
        <f>VLOOKUP(B379,orig_GT_results_full_summary!$B$3:$AK$25,7, FALSE)</f>
        <v>4</v>
      </c>
      <c r="I379" s="192">
        <v>0</v>
      </c>
      <c r="J379" s="192">
        <v>0</v>
      </c>
      <c r="K379" s="192">
        <f t="shared" si="0"/>
        <v>0</v>
      </c>
      <c r="L379" s="193">
        <f t="shared" si="1"/>
        <v>0</v>
      </c>
      <c r="M379" s="186" t="s">
        <v>50</v>
      </c>
      <c r="N379" s="186" t="s">
        <v>281</v>
      </c>
      <c r="O379" s="199">
        <f>VLOOKUP(B379,orig_GT_results_full_summary!$B$3:$AK$25,15, FALSE)</f>
        <v>1</v>
      </c>
      <c r="P379" s="192">
        <v>0</v>
      </c>
      <c r="Q379" s="192">
        <v>0</v>
      </c>
      <c r="R379" s="192">
        <f t="shared" si="2"/>
        <v>0</v>
      </c>
      <c r="S379" s="193">
        <f t="shared" si="3"/>
        <v>0</v>
      </c>
      <c r="T379" s="186" t="s">
        <v>399</v>
      </c>
      <c r="U379" s="186" t="s">
        <v>281</v>
      </c>
      <c r="V379" s="200">
        <f>VLOOKUP(B379,orig_GT_results_full_summary!$B$3:$AK$25,24, FALSE)</f>
        <v>1</v>
      </c>
      <c r="W379" s="192">
        <v>0</v>
      </c>
      <c r="X379" s="192">
        <v>0</v>
      </c>
      <c r="Y379" s="192">
        <f t="shared" si="4"/>
        <v>0</v>
      </c>
      <c r="Z379" s="193">
        <f t="shared" si="5"/>
        <v>0</v>
      </c>
      <c r="AA379" s="186" t="s">
        <v>50</v>
      </c>
      <c r="AB379" s="186" t="s">
        <v>281</v>
      </c>
      <c r="AC379" s="192">
        <f>VLOOKUP(B379,orig_GT_results_full_summary!$B$3:$AK$25,33, FALSE)</f>
        <v>1</v>
      </c>
      <c r="AD379" s="192">
        <v>0</v>
      </c>
      <c r="AE379" s="192">
        <v>0</v>
      </c>
      <c r="AF379" s="194">
        <f t="shared" si="6"/>
        <v>0</v>
      </c>
      <c r="AG379" s="53">
        <f t="shared" si="7"/>
        <v>0</v>
      </c>
    </row>
    <row r="380" spans="2:33" ht="16">
      <c r="B380" s="186" t="s">
        <v>123</v>
      </c>
      <c r="C380" s="192">
        <v>71</v>
      </c>
      <c r="D380" s="186" t="s">
        <v>367</v>
      </c>
      <c r="E380" s="193">
        <v>2</v>
      </c>
      <c r="F380" s="186" t="s">
        <v>398</v>
      </c>
      <c r="G380" s="186" t="s">
        <v>290</v>
      </c>
      <c r="H380" s="198">
        <f>VLOOKUP(B380,orig_GT_results_full_summary!$B$3:$AK$25,7, FALSE)</f>
        <v>4</v>
      </c>
      <c r="I380" s="192">
        <v>1</v>
      </c>
      <c r="J380" s="192">
        <v>0.5</v>
      </c>
      <c r="K380" s="192">
        <f t="shared" si="0"/>
        <v>0.25</v>
      </c>
      <c r="L380" s="193">
        <f t="shared" si="1"/>
        <v>0.45454545454545453</v>
      </c>
      <c r="M380" s="186" t="s">
        <v>50</v>
      </c>
      <c r="N380" s="186" t="s">
        <v>288</v>
      </c>
      <c r="O380" s="199">
        <f>VLOOKUP(B380,orig_GT_results_full_summary!$B$3:$AK$25,15, FALSE)</f>
        <v>1</v>
      </c>
      <c r="P380" s="192">
        <v>0</v>
      </c>
      <c r="Q380" s="192">
        <v>0</v>
      </c>
      <c r="R380" s="192">
        <f t="shared" si="2"/>
        <v>0</v>
      </c>
      <c r="S380" s="193">
        <f t="shared" si="3"/>
        <v>0</v>
      </c>
      <c r="T380" s="186" t="s">
        <v>399</v>
      </c>
      <c r="U380" s="186" t="s">
        <v>288</v>
      </c>
      <c r="V380" s="200">
        <f>VLOOKUP(B380,orig_GT_results_full_summary!$B$3:$AK$25,24, FALSE)</f>
        <v>1</v>
      </c>
      <c r="W380" s="192">
        <v>0</v>
      </c>
      <c r="X380" s="192">
        <v>0</v>
      </c>
      <c r="Y380" s="192">
        <f t="shared" si="4"/>
        <v>0</v>
      </c>
      <c r="Z380" s="193">
        <f t="shared" si="5"/>
        <v>0</v>
      </c>
      <c r="AA380" s="186" t="s">
        <v>50</v>
      </c>
      <c r="AB380" s="186" t="s">
        <v>288</v>
      </c>
      <c r="AC380" s="192">
        <f>VLOOKUP(B380,orig_GT_results_full_summary!$B$3:$AK$25,33, FALSE)</f>
        <v>1</v>
      </c>
      <c r="AD380" s="192">
        <v>0</v>
      </c>
      <c r="AE380" s="192">
        <v>0</v>
      </c>
      <c r="AF380" s="194">
        <f t="shared" si="6"/>
        <v>0</v>
      </c>
      <c r="AG380" s="53">
        <f t="shared" si="7"/>
        <v>0</v>
      </c>
    </row>
    <row r="381" spans="2:33" ht="16">
      <c r="B381" s="186" t="s">
        <v>123</v>
      </c>
      <c r="C381" s="192">
        <v>72</v>
      </c>
      <c r="D381" s="186" t="s">
        <v>367</v>
      </c>
      <c r="E381" s="193">
        <v>2</v>
      </c>
      <c r="F381" s="186" t="s">
        <v>398</v>
      </c>
      <c r="G381" s="186" t="s">
        <v>290</v>
      </c>
      <c r="H381" s="198">
        <f>VLOOKUP(B381,orig_GT_results_full_summary!$B$3:$AK$25,7, FALSE)</f>
        <v>4</v>
      </c>
      <c r="I381" s="192">
        <v>1</v>
      </c>
      <c r="J381" s="192">
        <v>0.5</v>
      </c>
      <c r="K381" s="192">
        <f t="shared" si="0"/>
        <v>0.25</v>
      </c>
      <c r="L381" s="193">
        <f t="shared" si="1"/>
        <v>0.45454545454545453</v>
      </c>
      <c r="M381" s="186" t="s">
        <v>50</v>
      </c>
      <c r="N381" s="186" t="s">
        <v>288</v>
      </c>
      <c r="O381" s="199">
        <f>VLOOKUP(B381,orig_GT_results_full_summary!$B$3:$AK$25,15, FALSE)</f>
        <v>1</v>
      </c>
      <c r="P381" s="192">
        <v>0</v>
      </c>
      <c r="Q381" s="192">
        <v>0</v>
      </c>
      <c r="R381" s="192">
        <f t="shared" si="2"/>
        <v>0</v>
      </c>
      <c r="S381" s="193">
        <f t="shared" si="3"/>
        <v>0</v>
      </c>
      <c r="T381" s="186" t="s">
        <v>399</v>
      </c>
      <c r="U381" s="186" t="s">
        <v>288</v>
      </c>
      <c r="V381" s="200">
        <f>VLOOKUP(B381,orig_GT_results_full_summary!$B$3:$AK$25,24, FALSE)</f>
        <v>1</v>
      </c>
      <c r="W381" s="192">
        <v>0</v>
      </c>
      <c r="X381" s="192">
        <v>0</v>
      </c>
      <c r="Y381" s="192">
        <f t="shared" si="4"/>
        <v>0</v>
      </c>
      <c r="Z381" s="193">
        <f t="shared" si="5"/>
        <v>0</v>
      </c>
      <c r="AA381" s="186" t="s">
        <v>50</v>
      </c>
      <c r="AB381" s="186" t="s">
        <v>288</v>
      </c>
      <c r="AC381" s="192">
        <f>VLOOKUP(B381,orig_GT_results_full_summary!$B$3:$AK$25,33, FALSE)</f>
        <v>1</v>
      </c>
      <c r="AD381" s="192">
        <v>0</v>
      </c>
      <c r="AE381" s="192">
        <v>0</v>
      </c>
      <c r="AF381" s="194">
        <f t="shared" si="6"/>
        <v>0</v>
      </c>
      <c r="AG381" s="53">
        <f t="shared" si="7"/>
        <v>0</v>
      </c>
    </row>
    <row r="382" spans="2:33" ht="16">
      <c r="B382" s="186" t="s">
        <v>123</v>
      </c>
      <c r="C382" s="192">
        <v>75</v>
      </c>
      <c r="D382" s="186" t="s">
        <v>377</v>
      </c>
      <c r="E382" s="193">
        <v>2</v>
      </c>
      <c r="F382" s="186" t="s">
        <v>398</v>
      </c>
      <c r="G382" s="186" t="s">
        <v>290</v>
      </c>
      <c r="H382" s="198">
        <f>VLOOKUP(B382,orig_GT_results_full_summary!$B$3:$AK$25,7, FALSE)</f>
        <v>4</v>
      </c>
      <c r="I382" s="192">
        <v>1</v>
      </c>
      <c r="J382" s="192">
        <v>0.5</v>
      </c>
      <c r="K382" s="192">
        <f t="shared" si="0"/>
        <v>0.25</v>
      </c>
      <c r="L382" s="193">
        <f t="shared" si="1"/>
        <v>0.45454545454545453</v>
      </c>
      <c r="M382" s="186" t="s">
        <v>50</v>
      </c>
      <c r="N382" s="186" t="s">
        <v>288</v>
      </c>
      <c r="O382" s="199">
        <f>VLOOKUP(B382,orig_GT_results_full_summary!$B$3:$AK$25,15, FALSE)</f>
        <v>1</v>
      </c>
      <c r="P382" s="192">
        <v>0</v>
      </c>
      <c r="Q382" s="192">
        <v>0</v>
      </c>
      <c r="R382" s="192">
        <f t="shared" si="2"/>
        <v>0</v>
      </c>
      <c r="S382" s="193">
        <f t="shared" si="3"/>
        <v>0</v>
      </c>
      <c r="T382" s="186" t="s">
        <v>399</v>
      </c>
      <c r="U382" s="186" t="s">
        <v>288</v>
      </c>
      <c r="V382" s="200">
        <f>VLOOKUP(B382,orig_GT_results_full_summary!$B$3:$AK$25,24, FALSE)</f>
        <v>1</v>
      </c>
      <c r="W382" s="192">
        <v>0</v>
      </c>
      <c r="X382" s="192">
        <v>0</v>
      </c>
      <c r="Y382" s="192">
        <f t="shared" si="4"/>
        <v>0</v>
      </c>
      <c r="Z382" s="193">
        <f t="shared" si="5"/>
        <v>0</v>
      </c>
      <c r="AA382" s="186" t="s">
        <v>50</v>
      </c>
      <c r="AB382" s="186" t="s">
        <v>288</v>
      </c>
      <c r="AC382" s="192">
        <f>VLOOKUP(B382,orig_GT_results_full_summary!$B$3:$AK$25,33, FALSE)</f>
        <v>1</v>
      </c>
      <c r="AD382" s="192">
        <v>0</v>
      </c>
      <c r="AE382" s="192">
        <v>0</v>
      </c>
      <c r="AF382" s="194">
        <f t="shared" si="6"/>
        <v>0</v>
      </c>
      <c r="AG382" s="53">
        <f t="shared" si="7"/>
        <v>0</v>
      </c>
    </row>
    <row r="383" spans="2:33" ht="16">
      <c r="B383" s="186" t="s">
        <v>123</v>
      </c>
      <c r="C383" s="192">
        <v>76</v>
      </c>
      <c r="D383" s="186" t="s">
        <v>377</v>
      </c>
      <c r="E383" s="193">
        <v>2</v>
      </c>
      <c r="F383" s="186" t="s">
        <v>398</v>
      </c>
      <c r="G383" s="186" t="s">
        <v>290</v>
      </c>
      <c r="H383" s="198">
        <f>VLOOKUP(B383,orig_GT_results_full_summary!$B$3:$AK$25,7, FALSE)</f>
        <v>4</v>
      </c>
      <c r="I383" s="192">
        <v>1</v>
      </c>
      <c r="J383" s="192">
        <v>0.5</v>
      </c>
      <c r="K383" s="192">
        <f t="shared" si="0"/>
        <v>0.25</v>
      </c>
      <c r="L383" s="193">
        <f t="shared" si="1"/>
        <v>0.45454545454545453</v>
      </c>
      <c r="M383" s="186" t="s">
        <v>50</v>
      </c>
      <c r="N383" s="186" t="s">
        <v>288</v>
      </c>
      <c r="O383" s="199">
        <f>VLOOKUP(B383,orig_GT_results_full_summary!$B$3:$AK$25,15, FALSE)</f>
        <v>1</v>
      </c>
      <c r="P383" s="192">
        <v>0</v>
      </c>
      <c r="Q383" s="192">
        <v>0</v>
      </c>
      <c r="R383" s="192">
        <f t="shared" si="2"/>
        <v>0</v>
      </c>
      <c r="S383" s="193">
        <f t="shared" si="3"/>
        <v>0</v>
      </c>
      <c r="T383" s="186" t="s">
        <v>399</v>
      </c>
      <c r="U383" s="186" t="s">
        <v>288</v>
      </c>
      <c r="V383" s="200">
        <f>VLOOKUP(B383,orig_GT_results_full_summary!$B$3:$AK$25,24, FALSE)</f>
        <v>1</v>
      </c>
      <c r="W383" s="192">
        <v>0</v>
      </c>
      <c r="X383" s="192">
        <v>0</v>
      </c>
      <c r="Y383" s="192">
        <f t="shared" si="4"/>
        <v>0</v>
      </c>
      <c r="Z383" s="193">
        <f t="shared" si="5"/>
        <v>0</v>
      </c>
      <c r="AA383" s="186" t="s">
        <v>50</v>
      </c>
      <c r="AB383" s="186" t="s">
        <v>288</v>
      </c>
      <c r="AC383" s="192">
        <f>VLOOKUP(B383,orig_GT_results_full_summary!$B$3:$AK$25,33, FALSE)</f>
        <v>1</v>
      </c>
      <c r="AD383" s="192">
        <v>0</v>
      </c>
      <c r="AE383" s="192">
        <v>0</v>
      </c>
      <c r="AF383" s="194">
        <f t="shared" si="6"/>
        <v>0</v>
      </c>
      <c r="AG383" s="53">
        <f t="shared" si="7"/>
        <v>0</v>
      </c>
    </row>
    <row r="384" spans="2:33" ht="16">
      <c r="B384" s="186" t="s">
        <v>123</v>
      </c>
      <c r="C384" s="192">
        <v>78</v>
      </c>
      <c r="D384" s="186" t="s">
        <v>380</v>
      </c>
      <c r="E384" s="193">
        <v>2</v>
      </c>
      <c r="F384" s="186" t="s">
        <v>398</v>
      </c>
      <c r="G384" s="186" t="s">
        <v>288</v>
      </c>
      <c r="H384" s="198">
        <f>VLOOKUP(B384,orig_GT_results_full_summary!$B$3:$AK$25,7, FALSE)</f>
        <v>4</v>
      </c>
      <c r="I384" s="192">
        <v>0</v>
      </c>
      <c r="J384" s="192">
        <v>0</v>
      </c>
      <c r="K384" s="192">
        <f t="shared" si="0"/>
        <v>0</v>
      </c>
      <c r="L384" s="193">
        <f t="shared" si="1"/>
        <v>0</v>
      </c>
      <c r="M384" s="186" t="s">
        <v>50</v>
      </c>
      <c r="N384" s="186" t="s">
        <v>288</v>
      </c>
      <c r="O384" s="199">
        <f>VLOOKUP(B384,orig_GT_results_full_summary!$B$3:$AK$25,15, FALSE)</f>
        <v>1</v>
      </c>
      <c r="P384" s="192">
        <v>0</v>
      </c>
      <c r="Q384" s="192">
        <v>0</v>
      </c>
      <c r="R384" s="192">
        <f t="shared" si="2"/>
        <v>0</v>
      </c>
      <c r="S384" s="193">
        <f t="shared" si="3"/>
        <v>0</v>
      </c>
      <c r="T384" s="186" t="s">
        <v>399</v>
      </c>
      <c r="U384" s="186" t="s">
        <v>290</v>
      </c>
      <c r="V384" s="200">
        <f>VLOOKUP(B384,orig_GT_results_full_summary!$B$3:$AK$25,24, FALSE)</f>
        <v>1</v>
      </c>
      <c r="W384" s="192">
        <v>1</v>
      </c>
      <c r="X384" s="192">
        <v>0.5</v>
      </c>
      <c r="Y384" s="192">
        <f t="shared" si="4"/>
        <v>1</v>
      </c>
      <c r="Z384" s="193">
        <f t="shared" si="5"/>
        <v>0.52631578947368418</v>
      </c>
      <c r="AA384" s="186" t="s">
        <v>50</v>
      </c>
      <c r="AB384" s="186" t="s">
        <v>288</v>
      </c>
      <c r="AC384" s="192">
        <f>VLOOKUP(B384,orig_GT_results_full_summary!$B$3:$AK$25,33, FALSE)</f>
        <v>1</v>
      </c>
      <c r="AD384" s="192">
        <v>0</v>
      </c>
      <c r="AE384" s="192">
        <v>0</v>
      </c>
      <c r="AF384" s="194">
        <f t="shared" si="6"/>
        <v>0</v>
      </c>
      <c r="AG384" s="53">
        <f t="shared" si="7"/>
        <v>0</v>
      </c>
    </row>
    <row r="385" spans="2:33" ht="16">
      <c r="B385" s="186" t="s">
        <v>123</v>
      </c>
      <c r="C385" s="192">
        <v>79</v>
      </c>
      <c r="D385" s="186" t="s">
        <v>380</v>
      </c>
      <c r="E385" s="193">
        <v>2</v>
      </c>
      <c r="F385" s="186" t="s">
        <v>398</v>
      </c>
      <c r="G385" s="186" t="s">
        <v>288</v>
      </c>
      <c r="H385" s="198">
        <f>VLOOKUP(B385,orig_GT_results_full_summary!$B$3:$AK$25,7, FALSE)</f>
        <v>4</v>
      </c>
      <c r="I385" s="192">
        <v>0</v>
      </c>
      <c r="J385" s="192">
        <v>0</v>
      </c>
      <c r="K385" s="192">
        <f t="shared" si="0"/>
        <v>0</v>
      </c>
      <c r="L385" s="193">
        <f t="shared" si="1"/>
        <v>0</v>
      </c>
      <c r="M385" s="186" t="s">
        <v>50</v>
      </c>
      <c r="N385" s="186" t="s">
        <v>288</v>
      </c>
      <c r="O385" s="199">
        <f>VLOOKUP(B385,orig_GT_results_full_summary!$B$3:$AK$25,15, FALSE)</f>
        <v>1</v>
      </c>
      <c r="P385" s="192">
        <v>0</v>
      </c>
      <c r="Q385" s="192">
        <v>0</v>
      </c>
      <c r="R385" s="192">
        <f t="shared" si="2"/>
        <v>0</v>
      </c>
      <c r="S385" s="193">
        <f t="shared" si="3"/>
        <v>0</v>
      </c>
      <c r="T385" s="186" t="s">
        <v>399</v>
      </c>
      <c r="U385" s="186" t="s">
        <v>290</v>
      </c>
      <c r="V385" s="200">
        <f>VLOOKUP(B385,orig_GT_results_full_summary!$B$3:$AK$25,24, FALSE)</f>
        <v>1</v>
      </c>
      <c r="W385" s="192">
        <v>1</v>
      </c>
      <c r="X385" s="192">
        <v>0.5</v>
      </c>
      <c r="Y385" s="192">
        <f t="shared" si="4"/>
        <v>1</v>
      </c>
      <c r="Z385" s="193">
        <f t="shared" si="5"/>
        <v>0.52631578947368418</v>
      </c>
      <c r="AA385" s="186" t="s">
        <v>50</v>
      </c>
      <c r="AB385" s="186" t="s">
        <v>288</v>
      </c>
      <c r="AC385" s="192">
        <f>VLOOKUP(B385,orig_GT_results_full_summary!$B$3:$AK$25,33, FALSE)</f>
        <v>1</v>
      </c>
      <c r="AD385" s="192">
        <v>0</v>
      </c>
      <c r="AE385" s="192">
        <v>0</v>
      </c>
      <c r="AF385" s="194">
        <f t="shared" si="6"/>
        <v>0</v>
      </c>
      <c r="AG385" s="53">
        <f t="shared" si="7"/>
        <v>0</v>
      </c>
    </row>
    <row r="386" spans="2:33" ht="16">
      <c r="B386" s="186" t="s">
        <v>123</v>
      </c>
      <c r="C386" s="192">
        <v>80</v>
      </c>
      <c r="D386" s="186" t="s">
        <v>400</v>
      </c>
      <c r="E386" s="193">
        <v>2</v>
      </c>
      <c r="F386" s="186" t="s">
        <v>398</v>
      </c>
      <c r="G386" s="186" t="s">
        <v>288</v>
      </c>
      <c r="H386" s="198">
        <f>VLOOKUP(B386,orig_GT_results_full_summary!$B$3:$AK$25,7, FALSE)</f>
        <v>4</v>
      </c>
      <c r="I386" s="192">
        <v>0</v>
      </c>
      <c r="J386" s="192">
        <v>0</v>
      </c>
      <c r="K386" s="192">
        <f t="shared" si="0"/>
        <v>0</v>
      </c>
      <c r="L386" s="193">
        <f t="shared" si="1"/>
        <v>0</v>
      </c>
      <c r="M386" s="186" t="s">
        <v>50</v>
      </c>
      <c r="N386" s="186" t="s">
        <v>288</v>
      </c>
      <c r="O386" s="199">
        <f>VLOOKUP(B386,orig_GT_results_full_summary!$B$3:$AK$25,15, FALSE)</f>
        <v>1</v>
      </c>
      <c r="P386" s="192">
        <v>0</v>
      </c>
      <c r="Q386" s="192">
        <v>0</v>
      </c>
      <c r="R386" s="192">
        <f t="shared" si="2"/>
        <v>0</v>
      </c>
      <c r="S386" s="193">
        <f t="shared" si="3"/>
        <v>0</v>
      </c>
      <c r="T386" s="186" t="s">
        <v>399</v>
      </c>
      <c r="U386" s="186" t="s">
        <v>288</v>
      </c>
      <c r="V386" s="200">
        <f>VLOOKUP(B386,orig_GT_results_full_summary!$B$3:$AK$25,24, FALSE)</f>
        <v>1</v>
      </c>
      <c r="W386" s="192">
        <v>0</v>
      </c>
      <c r="X386" s="192">
        <v>0</v>
      </c>
      <c r="Y386" s="192">
        <f t="shared" si="4"/>
        <v>0</v>
      </c>
      <c r="Z386" s="193">
        <f t="shared" si="5"/>
        <v>0</v>
      </c>
      <c r="AA386" s="186" t="s">
        <v>50</v>
      </c>
      <c r="AB386" s="186" t="s">
        <v>288</v>
      </c>
      <c r="AC386" s="192">
        <f>VLOOKUP(B386,orig_GT_results_full_summary!$B$3:$AK$25,33, FALSE)</f>
        <v>1</v>
      </c>
      <c r="AD386" s="192">
        <v>0</v>
      </c>
      <c r="AE386" s="192">
        <v>0</v>
      </c>
      <c r="AF386" s="194">
        <f t="shared" si="6"/>
        <v>0</v>
      </c>
      <c r="AG386" s="53">
        <f t="shared" si="7"/>
        <v>0</v>
      </c>
    </row>
    <row r="387" spans="2:33" ht="16">
      <c r="B387" s="186" t="s">
        <v>123</v>
      </c>
      <c r="C387" s="192">
        <v>81</v>
      </c>
      <c r="D387" s="186" t="s">
        <v>400</v>
      </c>
      <c r="E387" s="193">
        <v>2</v>
      </c>
      <c r="F387" s="186" t="s">
        <v>398</v>
      </c>
      <c r="G387" s="186" t="s">
        <v>288</v>
      </c>
      <c r="H387" s="198">
        <f>VLOOKUP(B387,orig_GT_results_full_summary!$B$3:$AK$25,7, FALSE)</f>
        <v>4</v>
      </c>
      <c r="I387" s="192">
        <v>0</v>
      </c>
      <c r="J387" s="192">
        <v>0</v>
      </c>
      <c r="K387" s="192">
        <f t="shared" si="0"/>
        <v>0</v>
      </c>
      <c r="L387" s="193">
        <f t="shared" si="1"/>
        <v>0</v>
      </c>
      <c r="M387" s="186" t="s">
        <v>50</v>
      </c>
      <c r="N387" s="186" t="s">
        <v>288</v>
      </c>
      <c r="O387" s="199">
        <f>VLOOKUP(B387,orig_GT_results_full_summary!$B$3:$AK$25,15, FALSE)</f>
        <v>1</v>
      </c>
      <c r="P387" s="192">
        <v>0</v>
      </c>
      <c r="Q387" s="192">
        <v>0</v>
      </c>
      <c r="R387" s="192">
        <f t="shared" si="2"/>
        <v>0</v>
      </c>
      <c r="S387" s="193">
        <f t="shared" si="3"/>
        <v>0</v>
      </c>
      <c r="T387" s="186" t="s">
        <v>399</v>
      </c>
      <c r="U387" s="186" t="s">
        <v>288</v>
      </c>
      <c r="V387" s="200">
        <f>VLOOKUP(B387,orig_GT_results_full_summary!$B$3:$AK$25,24, FALSE)</f>
        <v>1</v>
      </c>
      <c r="W387" s="192">
        <v>0</v>
      </c>
      <c r="X387" s="192">
        <v>0</v>
      </c>
      <c r="Y387" s="192">
        <f t="shared" si="4"/>
        <v>0</v>
      </c>
      <c r="Z387" s="193">
        <f t="shared" si="5"/>
        <v>0</v>
      </c>
      <c r="AA387" s="186" t="s">
        <v>50</v>
      </c>
      <c r="AB387" s="186" t="s">
        <v>288</v>
      </c>
      <c r="AC387" s="192">
        <f>VLOOKUP(B387,orig_GT_results_full_summary!$B$3:$AK$25,33, FALSE)</f>
        <v>1</v>
      </c>
      <c r="AD387" s="192">
        <v>0</v>
      </c>
      <c r="AE387" s="192">
        <v>0</v>
      </c>
      <c r="AF387" s="194">
        <f t="shared" si="6"/>
        <v>0</v>
      </c>
      <c r="AG387" s="53">
        <f t="shared" si="7"/>
        <v>0</v>
      </c>
    </row>
    <row r="388" spans="2:33" ht="16">
      <c r="B388" s="186" t="s">
        <v>123</v>
      </c>
      <c r="C388" s="192">
        <v>82</v>
      </c>
      <c r="D388" s="186" t="s">
        <v>400</v>
      </c>
      <c r="E388" s="193">
        <v>2</v>
      </c>
      <c r="F388" s="186" t="s">
        <v>398</v>
      </c>
      <c r="G388" s="186" t="s">
        <v>288</v>
      </c>
      <c r="H388" s="198">
        <f>VLOOKUP(B388,orig_GT_results_full_summary!$B$3:$AK$25,7, FALSE)</f>
        <v>4</v>
      </c>
      <c r="I388" s="192">
        <v>0</v>
      </c>
      <c r="J388" s="192">
        <v>0</v>
      </c>
      <c r="K388" s="192">
        <f t="shared" si="0"/>
        <v>0</v>
      </c>
      <c r="L388" s="193">
        <f t="shared" si="1"/>
        <v>0</v>
      </c>
      <c r="M388" s="186" t="s">
        <v>50</v>
      </c>
      <c r="N388" s="186" t="s">
        <v>288</v>
      </c>
      <c r="O388" s="199">
        <f>VLOOKUP(B388,orig_GT_results_full_summary!$B$3:$AK$25,15, FALSE)</f>
        <v>1</v>
      </c>
      <c r="P388" s="192">
        <v>0</v>
      </c>
      <c r="Q388" s="192">
        <v>0</v>
      </c>
      <c r="R388" s="192">
        <f t="shared" si="2"/>
        <v>0</v>
      </c>
      <c r="S388" s="193">
        <f t="shared" si="3"/>
        <v>0</v>
      </c>
      <c r="T388" s="186" t="s">
        <v>399</v>
      </c>
      <c r="U388" s="186" t="s">
        <v>288</v>
      </c>
      <c r="V388" s="200">
        <f>VLOOKUP(B388,orig_GT_results_full_summary!$B$3:$AK$25,24, FALSE)</f>
        <v>1</v>
      </c>
      <c r="W388" s="192">
        <v>0</v>
      </c>
      <c r="X388" s="192">
        <v>0</v>
      </c>
      <c r="Y388" s="192">
        <f t="shared" si="4"/>
        <v>0</v>
      </c>
      <c r="Z388" s="193">
        <f t="shared" si="5"/>
        <v>0</v>
      </c>
      <c r="AA388" s="186" t="s">
        <v>50</v>
      </c>
      <c r="AB388" s="186" t="s">
        <v>288</v>
      </c>
      <c r="AC388" s="192">
        <f>VLOOKUP(B388,orig_GT_results_full_summary!$B$3:$AK$25,33, FALSE)</f>
        <v>1</v>
      </c>
      <c r="AD388" s="192">
        <v>0</v>
      </c>
      <c r="AE388" s="192">
        <v>0</v>
      </c>
      <c r="AF388" s="194">
        <f t="shared" si="6"/>
        <v>0</v>
      </c>
      <c r="AG388" s="53">
        <f t="shared" si="7"/>
        <v>0</v>
      </c>
    </row>
    <row r="389" spans="2:33" ht="16">
      <c r="B389" s="186" t="s">
        <v>123</v>
      </c>
      <c r="C389" s="192">
        <v>83</v>
      </c>
      <c r="D389" s="186" t="s">
        <v>372</v>
      </c>
      <c r="E389" s="193">
        <v>2</v>
      </c>
      <c r="F389" s="186" t="s">
        <v>398</v>
      </c>
      <c r="G389" s="186" t="s">
        <v>288</v>
      </c>
      <c r="H389" s="198">
        <f>VLOOKUP(B389,orig_GT_results_full_summary!$B$3:$AK$25,7, FALSE)</f>
        <v>4</v>
      </c>
      <c r="I389" s="192">
        <v>0</v>
      </c>
      <c r="J389" s="192">
        <v>0</v>
      </c>
      <c r="K389" s="192">
        <f t="shared" si="0"/>
        <v>0</v>
      </c>
      <c r="L389" s="193">
        <f t="shared" si="1"/>
        <v>0</v>
      </c>
      <c r="M389" s="186" t="s">
        <v>50</v>
      </c>
      <c r="N389" s="186" t="s">
        <v>288</v>
      </c>
      <c r="O389" s="199">
        <f>VLOOKUP(B389,orig_GT_results_full_summary!$B$3:$AK$25,15, FALSE)</f>
        <v>1</v>
      </c>
      <c r="P389" s="192">
        <v>0</v>
      </c>
      <c r="Q389" s="192">
        <v>0</v>
      </c>
      <c r="R389" s="192">
        <f t="shared" si="2"/>
        <v>0</v>
      </c>
      <c r="S389" s="193">
        <f t="shared" si="3"/>
        <v>0</v>
      </c>
      <c r="T389" s="186" t="s">
        <v>399</v>
      </c>
      <c r="U389" s="186" t="s">
        <v>288</v>
      </c>
      <c r="V389" s="200">
        <f>VLOOKUP(B389,orig_GT_results_full_summary!$B$3:$AK$25,24, FALSE)</f>
        <v>1</v>
      </c>
      <c r="W389" s="192">
        <v>0</v>
      </c>
      <c r="X389" s="192">
        <v>0</v>
      </c>
      <c r="Y389" s="192">
        <f t="shared" si="4"/>
        <v>0</v>
      </c>
      <c r="Z389" s="193">
        <f t="shared" si="5"/>
        <v>0</v>
      </c>
      <c r="AA389" s="186" t="s">
        <v>50</v>
      </c>
      <c r="AB389" s="186" t="s">
        <v>288</v>
      </c>
      <c r="AC389" s="192">
        <f>VLOOKUP(B389,orig_GT_results_full_summary!$B$3:$AK$25,33, FALSE)</f>
        <v>1</v>
      </c>
      <c r="AD389" s="192">
        <v>0</v>
      </c>
      <c r="AE389" s="192">
        <v>0</v>
      </c>
      <c r="AF389" s="194">
        <f t="shared" si="6"/>
        <v>0</v>
      </c>
      <c r="AG389" s="53">
        <f t="shared" si="7"/>
        <v>0</v>
      </c>
    </row>
    <row r="390" spans="2:33" ht="16">
      <c r="B390" s="186" t="s">
        <v>123</v>
      </c>
      <c r="C390" s="192">
        <v>84</v>
      </c>
      <c r="D390" s="186" t="s">
        <v>372</v>
      </c>
      <c r="E390" s="193">
        <v>2</v>
      </c>
      <c r="F390" s="186" t="s">
        <v>398</v>
      </c>
      <c r="G390" s="186" t="s">
        <v>288</v>
      </c>
      <c r="H390" s="198">
        <f>VLOOKUP(B390,orig_GT_results_full_summary!$B$3:$AK$25,7, FALSE)</f>
        <v>4</v>
      </c>
      <c r="I390" s="192">
        <v>0</v>
      </c>
      <c r="J390" s="192">
        <v>0</v>
      </c>
      <c r="K390" s="192">
        <f t="shared" si="0"/>
        <v>0</v>
      </c>
      <c r="L390" s="193">
        <f t="shared" si="1"/>
        <v>0</v>
      </c>
      <c r="M390" s="186" t="s">
        <v>50</v>
      </c>
      <c r="N390" s="186" t="s">
        <v>288</v>
      </c>
      <c r="O390" s="199">
        <f>VLOOKUP(B390,orig_GT_results_full_summary!$B$3:$AK$25,15, FALSE)</f>
        <v>1</v>
      </c>
      <c r="P390" s="192">
        <v>0</v>
      </c>
      <c r="Q390" s="192">
        <v>0</v>
      </c>
      <c r="R390" s="192">
        <f t="shared" si="2"/>
        <v>0</v>
      </c>
      <c r="S390" s="193">
        <f t="shared" si="3"/>
        <v>0</v>
      </c>
      <c r="T390" s="186" t="s">
        <v>399</v>
      </c>
      <c r="U390" s="186" t="s">
        <v>288</v>
      </c>
      <c r="V390" s="200">
        <f>VLOOKUP(B390,orig_GT_results_full_summary!$B$3:$AK$25,24, FALSE)</f>
        <v>1</v>
      </c>
      <c r="W390" s="192">
        <v>0</v>
      </c>
      <c r="X390" s="192">
        <v>0</v>
      </c>
      <c r="Y390" s="192">
        <f t="shared" si="4"/>
        <v>0</v>
      </c>
      <c r="Z390" s="193">
        <f t="shared" si="5"/>
        <v>0</v>
      </c>
      <c r="AA390" s="186" t="s">
        <v>50</v>
      </c>
      <c r="AB390" s="186" t="s">
        <v>288</v>
      </c>
      <c r="AC390" s="192">
        <f>VLOOKUP(B390,orig_GT_results_full_summary!$B$3:$AK$25,33, FALSE)</f>
        <v>1</v>
      </c>
      <c r="AD390" s="192">
        <v>0</v>
      </c>
      <c r="AE390" s="192">
        <v>0</v>
      </c>
      <c r="AF390" s="194">
        <f t="shared" si="6"/>
        <v>0</v>
      </c>
      <c r="AG390" s="53">
        <f t="shared" si="7"/>
        <v>0</v>
      </c>
    </row>
    <row r="391" spans="2:33" ht="16">
      <c r="B391" s="186" t="s">
        <v>123</v>
      </c>
      <c r="C391" s="192">
        <v>85</v>
      </c>
      <c r="D391" s="186" t="s">
        <v>372</v>
      </c>
      <c r="E391" s="193">
        <v>2</v>
      </c>
      <c r="F391" s="186" t="s">
        <v>398</v>
      </c>
      <c r="G391" s="186" t="s">
        <v>288</v>
      </c>
      <c r="H391" s="198">
        <f>VLOOKUP(B391,orig_GT_results_full_summary!$B$3:$AK$25,7, FALSE)</f>
        <v>4</v>
      </c>
      <c r="I391" s="192">
        <v>0</v>
      </c>
      <c r="J391" s="192">
        <v>0</v>
      </c>
      <c r="K391" s="192">
        <f t="shared" si="0"/>
        <v>0</v>
      </c>
      <c r="L391" s="193">
        <f t="shared" si="1"/>
        <v>0</v>
      </c>
      <c r="M391" s="186" t="s">
        <v>50</v>
      </c>
      <c r="N391" s="186" t="s">
        <v>288</v>
      </c>
      <c r="O391" s="199">
        <f>VLOOKUP(B391,orig_GT_results_full_summary!$B$3:$AK$25,15, FALSE)</f>
        <v>1</v>
      </c>
      <c r="P391" s="192">
        <v>0</v>
      </c>
      <c r="Q391" s="192">
        <v>0</v>
      </c>
      <c r="R391" s="192">
        <f t="shared" si="2"/>
        <v>0</v>
      </c>
      <c r="S391" s="193">
        <f t="shared" si="3"/>
        <v>0</v>
      </c>
      <c r="T391" s="186" t="s">
        <v>399</v>
      </c>
      <c r="U391" s="186" t="s">
        <v>288</v>
      </c>
      <c r="V391" s="200">
        <f>VLOOKUP(B391,orig_GT_results_full_summary!$B$3:$AK$25,24, FALSE)</f>
        <v>1</v>
      </c>
      <c r="W391" s="192">
        <v>0</v>
      </c>
      <c r="X391" s="192">
        <v>0</v>
      </c>
      <c r="Y391" s="192">
        <f t="shared" si="4"/>
        <v>0</v>
      </c>
      <c r="Z391" s="193">
        <f t="shared" si="5"/>
        <v>0</v>
      </c>
      <c r="AA391" s="186" t="s">
        <v>50</v>
      </c>
      <c r="AB391" s="186" t="s">
        <v>288</v>
      </c>
      <c r="AC391" s="192">
        <f>VLOOKUP(B391,orig_GT_results_full_summary!$B$3:$AK$25,33, FALSE)</f>
        <v>1</v>
      </c>
      <c r="AD391" s="192">
        <v>0</v>
      </c>
      <c r="AE391" s="192">
        <v>0</v>
      </c>
      <c r="AF391" s="194">
        <f t="shared" si="6"/>
        <v>0</v>
      </c>
      <c r="AG391" s="53">
        <f t="shared" si="7"/>
        <v>0</v>
      </c>
    </row>
    <row r="392" spans="2:33" ht="16">
      <c r="B392" s="186" t="s">
        <v>123</v>
      </c>
      <c r="C392" s="192">
        <v>86</v>
      </c>
      <c r="D392" s="186" t="s">
        <v>381</v>
      </c>
      <c r="E392" s="193">
        <v>2</v>
      </c>
      <c r="F392" s="186" t="s">
        <v>398</v>
      </c>
      <c r="G392" s="186" t="s">
        <v>288</v>
      </c>
      <c r="H392" s="198">
        <f>VLOOKUP(B392,orig_GT_results_full_summary!$B$3:$AK$25,7, FALSE)</f>
        <v>4</v>
      </c>
      <c r="I392" s="192">
        <v>0</v>
      </c>
      <c r="J392" s="192">
        <v>0</v>
      </c>
      <c r="K392" s="192">
        <f t="shared" si="0"/>
        <v>0</v>
      </c>
      <c r="L392" s="193">
        <f t="shared" si="1"/>
        <v>0</v>
      </c>
      <c r="M392" s="186" t="s">
        <v>50</v>
      </c>
      <c r="N392" s="186" t="s">
        <v>288</v>
      </c>
      <c r="O392" s="199">
        <f>VLOOKUP(B392,orig_GT_results_full_summary!$B$3:$AK$25,15, FALSE)</f>
        <v>1</v>
      </c>
      <c r="P392" s="192">
        <v>0</v>
      </c>
      <c r="Q392" s="192">
        <v>0</v>
      </c>
      <c r="R392" s="192">
        <f t="shared" si="2"/>
        <v>0</v>
      </c>
      <c r="S392" s="193">
        <f t="shared" si="3"/>
        <v>0</v>
      </c>
      <c r="T392" s="186" t="s">
        <v>399</v>
      </c>
      <c r="U392" s="186" t="s">
        <v>288</v>
      </c>
      <c r="V392" s="200">
        <f>VLOOKUP(B392,orig_GT_results_full_summary!$B$3:$AK$25,24, FALSE)</f>
        <v>1</v>
      </c>
      <c r="W392" s="192">
        <v>0</v>
      </c>
      <c r="X392" s="192">
        <v>0</v>
      </c>
      <c r="Y392" s="192">
        <f t="shared" si="4"/>
        <v>0</v>
      </c>
      <c r="Z392" s="193">
        <f t="shared" si="5"/>
        <v>0</v>
      </c>
      <c r="AA392" s="186" t="s">
        <v>50</v>
      </c>
      <c r="AB392" s="186" t="s">
        <v>288</v>
      </c>
      <c r="AC392" s="192">
        <f>VLOOKUP(B392,orig_GT_results_full_summary!$B$3:$AK$25,33, FALSE)</f>
        <v>1</v>
      </c>
      <c r="AD392" s="192">
        <v>0</v>
      </c>
      <c r="AE392" s="192">
        <v>0</v>
      </c>
      <c r="AF392" s="194">
        <f t="shared" si="6"/>
        <v>0</v>
      </c>
      <c r="AG392" s="53">
        <f t="shared" si="7"/>
        <v>0</v>
      </c>
    </row>
    <row r="393" spans="2:33" ht="16">
      <c r="B393" s="186" t="s">
        <v>123</v>
      </c>
      <c r="C393" s="192">
        <v>87</v>
      </c>
      <c r="D393" s="186" t="s">
        <v>381</v>
      </c>
      <c r="E393" s="193">
        <v>2</v>
      </c>
      <c r="F393" s="186" t="s">
        <v>398</v>
      </c>
      <c r="G393" s="186" t="s">
        <v>288</v>
      </c>
      <c r="H393" s="198">
        <f>VLOOKUP(B393,orig_GT_results_full_summary!$B$3:$AK$25,7, FALSE)</f>
        <v>4</v>
      </c>
      <c r="I393" s="192">
        <v>0</v>
      </c>
      <c r="J393" s="192">
        <v>0</v>
      </c>
      <c r="K393" s="192">
        <f t="shared" si="0"/>
        <v>0</v>
      </c>
      <c r="L393" s="193">
        <f t="shared" si="1"/>
        <v>0</v>
      </c>
      <c r="M393" s="186" t="s">
        <v>50</v>
      </c>
      <c r="N393" s="186" t="s">
        <v>288</v>
      </c>
      <c r="O393" s="199">
        <f>VLOOKUP(B393,orig_GT_results_full_summary!$B$3:$AK$25,15, FALSE)</f>
        <v>1</v>
      </c>
      <c r="P393" s="192">
        <v>0</v>
      </c>
      <c r="Q393" s="192">
        <v>0</v>
      </c>
      <c r="R393" s="192">
        <f t="shared" si="2"/>
        <v>0</v>
      </c>
      <c r="S393" s="193">
        <f t="shared" si="3"/>
        <v>0</v>
      </c>
      <c r="T393" s="186" t="s">
        <v>399</v>
      </c>
      <c r="U393" s="186" t="s">
        <v>288</v>
      </c>
      <c r="V393" s="200">
        <f>VLOOKUP(B393,orig_GT_results_full_summary!$B$3:$AK$25,24, FALSE)</f>
        <v>1</v>
      </c>
      <c r="W393" s="192">
        <v>0</v>
      </c>
      <c r="X393" s="192">
        <v>0</v>
      </c>
      <c r="Y393" s="192">
        <f t="shared" si="4"/>
        <v>0</v>
      </c>
      <c r="Z393" s="193">
        <f t="shared" si="5"/>
        <v>0</v>
      </c>
      <c r="AA393" s="186" t="s">
        <v>50</v>
      </c>
      <c r="AB393" s="186" t="s">
        <v>288</v>
      </c>
      <c r="AC393" s="192">
        <f>VLOOKUP(B393,orig_GT_results_full_summary!$B$3:$AK$25,33, FALSE)</f>
        <v>1</v>
      </c>
      <c r="AD393" s="192">
        <v>0</v>
      </c>
      <c r="AE393" s="192">
        <v>0</v>
      </c>
      <c r="AF393" s="194">
        <f t="shared" si="6"/>
        <v>0</v>
      </c>
      <c r="AG393" s="53">
        <f t="shared" si="7"/>
        <v>0</v>
      </c>
    </row>
    <row r="394" spans="2:33" ht="16">
      <c r="B394" s="186" t="s">
        <v>123</v>
      </c>
      <c r="C394" s="192">
        <v>88</v>
      </c>
      <c r="D394" s="186" t="s">
        <v>381</v>
      </c>
      <c r="E394" s="193">
        <v>2</v>
      </c>
      <c r="F394" s="186" t="s">
        <v>398</v>
      </c>
      <c r="G394" s="186" t="s">
        <v>288</v>
      </c>
      <c r="H394" s="198">
        <f>VLOOKUP(B394,orig_GT_results_full_summary!$B$3:$AK$25,7, FALSE)</f>
        <v>4</v>
      </c>
      <c r="I394" s="192">
        <v>0</v>
      </c>
      <c r="J394" s="192">
        <v>0</v>
      </c>
      <c r="K394" s="192">
        <f t="shared" si="0"/>
        <v>0</v>
      </c>
      <c r="L394" s="193">
        <f t="shared" si="1"/>
        <v>0</v>
      </c>
      <c r="M394" s="186" t="s">
        <v>50</v>
      </c>
      <c r="N394" s="186" t="s">
        <v>288</v>
      </c>
      <c r="O394" s="199">
        <f>VLOOKUP(B394,orig_GT_results_full_summary!$B$3:$AK$25,15, FALSE)</f>
        <v>1</v>
      </c>
      <c r="P394" s="192">
        <v>0</v>
      </c>
      <c r="Q394" s="192">
        <v>0</v>
      </c>
      <c r="R394" s="192">
        <f t="shared" si="2"/>
        <v>0</v>
      </c>
      <c r="S394" s="193">
        <f t="shared" si="3"/>
        <v>0</v>
      </c>
      <c r="T394" s="186" t="s">
        <v>399</v>
      </c>
      <c r="U394" s="186" t="s">
        <v>288</v>
      </c>
      <c r="V394" s="200">
        <f>VLOOKUP(B394,orig_GT_results_full_summary!$B$3:$AK$25,24, FALSE)</f>
        <v>1</v>
      </c>
      <c r="W394" s="192">
        <v>0</v>
      </c>
      <c r="X394" s="192">
        <v>0</v>
      </c>
      <c r="Y394" s="192">
        <f t="shared" si="4"/>
        <v>0</v>
      </c>
      <c r="Z394" s="193">
        <f t="shared" si="5"/>
        <v>0</v>
      </c>
      <c r="AA394" s="186" t="s">
        <v>50</v>
      </c>
      <c r="AB394" s="186" t="s">
        <v>288</v>
      </c>
      <c r="AC394" s="192">
        <f>VLOOKUP(B394,orig_GT_results_full_summary!$B$3:$AK$25,33, FALSE)</f>
        <v>1</v>
      </c>
      <c r="AD394" s="192">
        <v>0</v>
      </c>
      <c r="AE394" s="192">
        <v>0</v>
      </c>
      <c r="AF394" s="194">
        <f t="shared" si="6"/>
        <v>0</v>
      </c>
      <c r="AG394" s="53">
        <f t="shared" si="7"/>
        <v>0</v>
      </c>
    </row>
    <row r="395" spans="2:33" ht="16">
      <c r="B395" s="186" t="s">
        <v>123</v>
      </c>
      <c r="C395" s="192">
        <v>89</v>
      </c>
      <c r="D395" s="186" t="s">
        <v>382</v>
      </c>
      <c r="E395" s="193">
        <v>2</v>
      </c>
      <c r="F395" s="186" t="s">
        <v>398</v>
      </c>
      <c r="G395" s="186" t="s">
        <v>288</v>
      </c>
      <c r="H395" s="198">
        <f>VLOOKUP(B395,orig_GT_results_full_summary!$B$3:$AK$25,7, FALSE)</f>
        <v>4</v>
      </c>
      <c r="I395" s="192">
        <v>0</v>
      </c>
      <c r="J395" s="192">
        <v>0</v>
      </c>
      <c r="K395" s="192">
        <f t="shared" si="0"/>
        <v>0</v>
      </c>
      <c r="L395" s="193">
        <f t="shared" si="1"/>
        <v>0</v>
      </c>
      <c r="M395" s="186" t="s">
        <v>50</v>
      </c>
      <c r="N395" s="186" t="s">
        <v>288</v>
      </c>
      <c r="O395" s="199">
        <f>VLOOKUP(B395,orig_GT_results_full_summary!$B$3:$AK$25,15, FALSE)</f>
        <v>1</v>
      </c>
      <c r="P395" s="192">
        <v>0</v>
      </c>
      <c r="Q395" s="192">
        <v>0</v>
      </c>
      <c r="R395" s="192">
        <f t="shared" si="2"/>
        <v>0</v>
      </c>
      <c r="S395" s="193">
        <f t="shared" si="3"/>
        <v>0</v>
      </c>
      <c r="T395" s="186" t="s">
        <v>399</v>
      </c>
      <c r="U395" s="186" t="s">
        <v>288</v>
      </c>
      <c r="V395" s="200">
        <f>VLOOKUP(B395,orig_GT_results_full_summary!$B$3:$AK$25,24, FALSE)</f>
        <v>1</v>
      </c>
      <c r="W395" s="192">
        <v>0</v>
      </c>
      <c r="X395" s="192">
        <v>0</v>
      </c>
      <c r="Y395" s="192">
        <f t="shared" si="4"/>
        <v>0</v>
      </c>
      <c r="Z395" s="193">
        <f t="shared" si="5"/>
        <v>0</v>
      </c>
      <c r="AA395" s="186" t="s">
        <v>50</v>
      </c>
      <c r="AB395" s="186" t="s">
        <v>288</v>
      </c>
      <c r="AC395" s="192">
        <f>VLOOKUP(B395,orig_GT_results_full_summary!$B$3:$AK$25,33, FALSE)</f>
        <v>1</v>
      </c>
      <c r="AD395" s="192">
        <v>0</v>
      </c>
      <c r="AE395" s="192">
        <v>0</v>
      </c>
      <c r="AF395" s="194">
        <f t="shared" si="6"/>
        <v>0</v>
      </c>
      <c r="AG395" s="53">
        <f t="shared" si="7"/>
        <v>0</v>
      </c>
    </row>
    <row r="396" spans="2:33" ht="16">
      <c r="B396" s="186" t="s">
        <v>123</v>
      </c>
      <c r="C396" s="192">
        <v>90</v>
      </c>
      <c r="D396" s="186" t="s">
        <v>382</v>
      </c>
      <c r="E396" s="193">
        <v>2</v>
      </c>
      <c r="F396" s="186" t="s">
        <v>398</v>
      </c>
      <c r="G396" s="186" t="s">
        <v>288</v>
      </c>
      <c r="H396" s="198">
        <f>VLOOKUP(B396,orig_GT_results_full_summary!$B$3:$AK$25,7, FALSE)</f>
        <v>4</v>
      </c>
      <c r="I396" s="192">
        <v>0</v>
      </c>
      <c r="J396" s="192">
        <v>0</v>
      </c>
      <c r="K396" s="192">
        <f t="shared" si="0"/>
        <v>0</v>
      </c>
      <c r="L396" s="193">
        <f t="shared" si="1"/>
        <v>0</v>
      </c>
      <c r="M396" s="186" t="s">
        <v>50</v>
      </c>
      <c r="N396" s="186" t="s">
        <v>288</v>
      </c>
      <c r="O396" s="199">
        <f>VLOOKUP(B396,orig_GT_results_full_summary!$B$3:$AK$25,15, FALSE)</f>
        <v>1</v>
      </c>
      <c r="P396" s="192">
        <v>0</v>
      </c>
      <c r="Q396" s="192">
        <v>0</v>
      </c>
      <c r="R396" s="192">
        <f t="shared" si="2"/>
        <v>0</v>
      </c>
      <c r="S396" s="193">
        <f t="shared" si="3"/>
        <v>0</v>
      </c>
      <c r="T396" s="186" t="s">
        <v>399</v>
      </c>
      <c r="U396" s="186" t="s">
        <v>288</v>
      </c>
      <c r="V396" s="200">
        <f>VLOOKUP(B396,orig_GT_results_full_summary!$B$3:$AK$25,24, FALSE)</f>
        <v>1</v>
      </c>
      <c r="W396" s="192">
        <v>0</v>
      </c>
      <c r="X396" s="192">
        <v>0</v>
      </c>
      <c r="Y396" s="192">
        <f t="shared" si="4"/>
        <v>0</v>
      </c>
      <c r="Z396" s="193">
        <f t="shared" si="5"/>
        <v>0</v>
      </c>
      <c r="AA396" s="186" t="s">
        <v>50</v>
      </c>
      <c r="AB396" s="186" t="s">
        <v>288</v>
      </c>
      <c r="AC396" s="192">
        <f>VLOOKUP(B396,orig_GT_results_full_summary!$B$3:$AK$25,33, FALSE)</f>
        <v>1</v>
      </c>
      <c r="AD396" s="192">
        <v>0</v>
      </c>
      <c r="AE396" s="192">
        <v>0</v>
      </c>
      <c r="AF396" s="194">
        <f t="shared" si="6"/>
        <v>0</v>
      </c>
      <c r="AG396" s="53">
        <f t="shared" si="7"/>
        <v>0</v>
      </c>
    </row>
    <row r="397" spans="2:33" ht="16">
      <c r="B397" s="186" t="s">
        <v>123</v>
      </c>
      <c r="C397" s="192">
        <v>91</v>
      </c>
      <c r="D397" s="186" t="s">
        <v>382</v>
      </c>
      <c r="E397" s="193">
        <v>2</v>
      </c>
      <c r="F397" s="186" t="s">
        <v>398</v>
      </c>
      <c r="G397" s="186" t="s">
        <v>288</v>
      </c>
      <c r="H397" s="198">
        <f>VLOOKUP(B397,orig_GT_results_full_summary!$B$3:$AK$25,7, FALSE)</f>
        <v>4</v>
      </c>
      <c r="I397" s="192">
        <v>0</v>
      </c>
      <c r="J397" s="192">
        <v>0</v>
      </c>
      <c r="K397" s="192">
        <f t="shared" si="0"/>
        <v>0</v>
      </c>
      <c r="L397" s="193">
        <f t="shared" si="1"/>
        <v>0</v>
      </c>
      <c r="M397" s="186" t="s">
        <v>50</v>
      </c>
      <c r="N397" s="186" t="s">
        <v>288</v>
      </c>
      <c r="O397" s="199">
        <f>VLOOKUP(B397,orig_GT_results_full_summary!$B$3:$AK$25,15, FALSE)</f>
        <v>1</v>
      </c>
      <c r="P397" s="192">
        <v>0</v>
      </c>
      <c r="Q397" s="192">
        <v>0</v>
      </c>
      <c r="R397" s="192">
        <f t="shared" si="2"/>
        <v>0</v>
      </c>
      <c r="S397" s="193">
        <f t="shared" si="3"/>
        <v>0</v>
      </c>
      <c r="T397" s="186" t="s">
        <v>399</v>
      </c>
      <c r="U397" s="186" t="s">
        <v>288</v>
      </c>
      <c r="V397" s="200">
        <f>VLOOKUP(B397,orig_GT_results_full_summary!$B$3:$AK$25,24, FALSE)</f>
        <v>1</v>
      </c>
      <c r="W397" s="192">
        <v>0</v>
      </c>
      <c r="X397" s="192">
        <v>0</v>
      </c>
      <c r="Y397" s="192">
        <f t="shared" si="4"/>
        <v>0</v>
      </c>
      <c r="Z397" s="193">
        <f t="shared" si="5"/>
        <v>0</v>
      </c>
      <c r="AA397" s="186" t="s">
        <v>50</v>
      </c>
      <c r="AB397" s="186" t="s">
        <v>288</v>
      </c>
      <c r="AC397" s="192">
        <f>VLOOKUP(B397,orig_GT_results_full_summary!$B$3:$AK$25,33, FALSE)</f>
        <v>1</v>
      </c>
      <c r="AD397" s="192">
        <v>0</v>
      </c>
      <c r="AE397" s="192">
        <v>0</v>
      </c>
      <c r="AF397" s="194">
        <f t="shared" si="6"/>
        <v>0</v>
      </c>
      <c r="AG397" s="53">
        <f t="shared" si="7"/>
        <v>0</v>
      </c>
    </row>
    <row r="398" spans="2:33" ht="16">
      <c r="B398" s="186" t="s">
        <v>123</v>
      </c>
      <c r="C398" s="192">
        <v>92</v>
      </c>
      <c r="D398" s="186" t="s">
        <v>383</v>
      </c>
      <c r="E398" s="193">
        <v>2</v>
      </c>
      <c r="F398" s="186" t="s">
        <v>398</v>
      </c>
      <c r="G398" s="186" t="s">
        <v>288</v>
      </c>
      <c r="H398" s="198">
        <f>VLOOKUP(B398,orig_GT_results_full_summary!$B$3:$AK$25,7, FALSE)</f>
        <v>4</v>
      </c>
      <c r="I398" s="192">
        <v>0</v>
      </c>
      <c r="J398" s="192">
        <v>0</v>
      </c>
      <c r="K398" s="192">
        <f t="shared" si="0"/>
        <v>0</v>
      </c>
      <c r="L398" s="193">
        <f t="shared" si="1"/>
        <v>0</v>
      </c>
      <c r="M398" s="186" t="s">
        <v>50</v>
      </c>
      <c r="N398" s="186" t="s">
        <v>288</v>
      </c>
      <c r="O398" s="199">
        <f>VLOOKUP(B398,orig_GT_results_full_summary!$B$3:$AK$25,15, FALSE)</f>
        <v>1</v>
      </c>
      <c r="P398" s="192">
        <v>0</v>
      </c>
      <c r="Q398" s="192">
        <v>0</v>
      </c>
      <c r="R398" s="192">
        <f t="shared" si="2"/>
        <v>0</v>
      </c>
      <c r="S398" s="193">
        <f t="shared" si="3"/>
        <v>0</v>
      </c>
      <c r="T398" s="186" t="s">
        <v>399</v>
      </c>
      <c r="U398" s="186" t="s">
        <v>288</v>
      </c>
      <c r="V398" s="200">
        <f>VLOOKUP(B398,orig_GT_results_full_summary!$B$3:$AK$25,24, FALSE)</f>
        <v>1</v>
      </c>
      <c r="W398" s="192">
        <v>0</v>
      </c>
      <c r="X398" s="192">
        <v>0</v>
      </c>
      <c r="Y398" s="192">
        <f t="shared" si="4"/>
        <v>0</v>
      </c>
      <c r="Z398" s="193">
        <f t="shared" si="5"/>
        <v>0</v>
      </c>
      <c r="AA398" s="186" t="s">
        <v>50</v>
      </c>
      <c r="AB398" s="186" t="s">
        <v>288</v>
      </c>
      <c r="AC398" s="192">
        <f>VLOOKUP(B398,orig_GT_results_full_summary!$B$3:$AK$25,33, FALSE)</f>
        <v>1</v>
      </c>
      <c r="AD398" s="192">
        <v>0</v>
      </c>
      <c r="AE398" s="192">
        <v>0</v>
      </c>
      <c r="AF398" s="194">
        <f t="shared" si="6"/>
        <v>0</v>
      </c>
      <c r="AG398" s="53">
        <f t="shared" si="7"/>
        <v>0</v>
      </c>
    </row>
    <row r="399" spans="2:33" ht="16">
      <c r="B399" s="186" t="s">
        <v>123</v>
      </c>
      <c r="C399" s="192">
        <v>93</v>
      </c>
      <c r="D399" s="186" t="s">
        <v>383</v>
      </c>
      <c r="E399" s="193">
        <v>2</v>
      </c>
      <c r="F399" s="186" t="s">
        <v>398</v>
      </c>
      <c r="G399" s="186" t="s">
        <v>288</v>
      </c>
      <c r="H399" s="198">
        <f>VLOOKUP(B399,orig_GT_results_full_summary!$B$3:$AK$25,7, FALSE)</f>
        <v>4</v>
      </c>
      <c r="I399" s="192">
        <v>0</v>
      </c>
      <c r="J399" s="192">
        <v>0</v>
      </c>
      <c r="K399" s="192">
        <f t="shared" si="0"/>
        <v>0</v>
      </c>
      <c r="L399" s="193">
        <f t="shared" si="1"/>
        <v>0</v>
      </c>
      <c r="M399" s="186" t="s">
        <v>50</v>
      </c>
      <c r="N399" s="186" t="s">
        <v>288</v>
      </c>
      <c r="O399" s="199">
        <f>VLOOKUP(B399,orig_GT_results_full_summary!$B$3:$AK$25,15, FALSE)</f>
        <v>1</v>
      </c>
      <c r="P399" s="192">
        <v>0</v>
      </c>
      <c r="Q399" s="192">
        <v>0</v>
      </c>
      <c r="R399" s="192">
        <f t="shared" si="2"/>
        <v>0</v>
      </c>
      <c r="S399" s="193">
        <f t="shared" si="3"/>
        <v>0</v>
      </c>
      <c r="T399" s="186" t="s">
        <v>399</v>
      </c>
      <c r="U399" s="186" t="s">
        <v>288</v>
      </c>
      <c r="V399" s="200">
        <f>VLOOKUP(B399,orig_GT_results_full_summary!$B$3:$AK$25,24, FALSE)</f>
        <v>1</v>
      </c>
      <c r="W399" s="192">
        <v>0</v>
      </c>
      <c r="X399" s="192">
        <v>0</v>
      </c>
      <c r="Y399" s="192">
        <f t="shared" si="4"/>
        <v>0</v>
      </c>
      <c r="Z399" s="193">
        <f t="shared" si="5"/>
        <v>0</v>
      </c>
      <c r="AA399" s="186" t="s">
        <v>50</v>
      </c>
      <c r="AB399" s="186" t="s">
        <v>288</v>
      </c>
      <c r="AC399" s="192">
        <f>VLOOKUP(B399,orig_GT_results_full_summary!$B$3:$AK$25,33, FALSE)</f>
        <v>1</v>
      </c>
      <c r="AD399" s="192">
        <v>0</v>
      </c>
      <c r="AE399" s="192">
        <v>0</v>
      </c>
      <c r="AF399" s="194">
        <f t="shared" si="6"/>
        <v>0</v>
      </c>
      <c r="AG399" s="53">
        <f t="shared" si="7"/>
        <v>0</v>
      </c>
    </row>
    <row r="400" spans="2:33" ht="16">
      <c r="B400" s="186" t="s">
        <v>123</v>
      </c>
      <c r="C400" s="192">
        <v>94</v>
      </c>
      <c r="D400" s="186" t="s">
        <v>383</v>
      </c>
      <c r="E400" s="193">
        <v>2</v>
      </c>
      <c r="F400" s="186" t="s">
        <v>398</v>
      </c>
      <c r="G400" s="186" t="s">
        <v>288</v>
      </c>
      <c r="H400" s="198">
        <f>VLOOKUP(B400,orig_GT_results_full_summary!$B$3:$AK$25,7, FALSE)</f>
        <v>4</v>
      </c>
      <c r="I400" s="192">
        <v>0</v>
      </c>
      <c r="J400" s="192">
        <v>0</v>
      </c>
      <c r="K400" s="192">
        <f t="shared" si="0"/>
        <v>0</v>
      </c>
      <c r="L400" s="193">
        <f t="shared" si="1"/>
        <v>0</v>
      </c>
      <c r="M400" s="186" t="s">
        <v>50</v>
      </c>
      <c r="N400" s="186" t="s">
        <v>288</v>
      </c>
      <c r="O400" s="199">
        <f>VLOOKUP(B400,orig_GT_results_full_summary!$B$3:$AK$25,15, FALSE)</f>
        <v>1</v>
      </c>
      <c r="P400" s="192">
        <v>0</v>
      </c>
      <c r="Q400" s="192">
        <v>0</v>
      </c>
      <c r="R400" s="192">
        <f t="shared" si="2"/>
        <v>0</v>
      </c>
      <c r="S400" s="193">
        <f t="shared" si="3"/>
        <v>0</v>
      </c>
      <c r="T400" s="186" t="s">
        <v>399</v>
      </c>
      <c r="U400" s="186" t="s">
        <v>288</v>
      </c>
      <c r="V400" s="200">
        <f>VLOOKUP(B400,orig_GT_results_full_summary!$B$3:$AK$25,24, FALSE)</f>
        <v>1</v>
      </c>
      <c r="W400" s="192">
        <v>0</v>
      </c>
      <c r="X400" s="192">
        <v>0</v>
      </c>
      <c r="Y400" s="192">
        <f t="shared" si="4"/>
        <v>0</v>
      </c>
      <c r="Z400" s="193">
        <f t="shared" si="5"/>
        <v>0</v>
      </c>
      <c r="AA400" s="186" t="s">
        <v>50</v>
      </c>
      <c r="AB400" s="186" t="s">
        <v>288</v>
      </c>
      <c r="AC400" s="192">
        <f>VLOOKUP(B400,orig_GT_results_full_summary!$B$3:$AK$25,33, FALSE)</f>
        <v>1</v>
      </c>
      <c r="AD400" s="192">
        <v>0</v>
      </c>
      <c r="AE400" s="192">
        <v>0</v>
      </c>
      <c r="AF400" s="194">
        <f t="shared" si="6"/>
        <v>0</v>
      </c>
      <c r="AG400" s="53">
        <f t="shared" si="7"/>
        <v>0</v>
      </c>
    </row>
    <row r="401" spans="2:33" ht="16">
      <c r="B401" s="186" t="s">
        <v>123</v>
      </c>
      <c r="C401" s="192">
        <v>95</v>
      </c>
      <c r="D401" s="186" t="s">
        <v>384</v>
      </c>
      <c r="E401" s="193">
        <v>2</v>
      </c>
      <c r="F401" s="186" t="s">
        <v>398</v>
      </c>
      <c r="G401" s="186" t="s">
        <v>288</v>
      </c>
      <c r="H401" s="198">
        <f>VLOOKUP(B401,orig_GT_results_full_summary!$B$3:$AK$25,7, FALSE)</f>
        <v>4</v>
      </c>
      <c r="I401" s="192">
        <v>0</v>
      </c>
      <c r="J401" s="192">
        <v>0</v>
      </c>
      <c r="K401" s="192">
        <f t="shared" si="0"/>
        <v>0</v>
      </c>
      <c r="L401" s="193">
        <f t="shared" si="1"/>
        <v>0</v>
      </c>
      <c r="M401" s="186" t="s">
        <v>50</v>
      </c>
      <c r="N401" s="186" t="s">
        <v>288</v>
      </c>
      <c r="O401" s="199">
        <f>VLOOKUP(B401,orig_GT_results_full_summary!$B$3:$AK$25,15, FALSE)</f>
        <v>1</v>
      </c>
      <c r="P401" s="192">
        <v>0</v>
      </c>
      <c r="Q401" s="192">
        <v>0</v>
      </c>
      <c r="R401" s="192">
        <f t="shared" si="2"/>
        <v>0</v>
      </c>
      <c r="S401" s="193">
        <f t="shared" si="3"/>
        <v>0</v>
      </c>
      <c r="T401" s="186" t="s">
        <v>399</v>
      </c>
      <c r="U401" s="186" t="s">
        <v>288</v>
      </c>
      <c r="V401" s="200">
        <f>VLOOKUP(B401,orig_GT_results_full_summary!$B$3:$AK$25,24, FALSE)</f>
        <v>1</v>
      </c>
      <c r="W401" s="192">
        <v>0</v>
      </c>
      <c r="X401" s="192">
        <v>0</v>
      </c>
      <c r="Y401" s="192">
        <f t="shared" si="4"/>
        <v>0</v>
      </c>
      <c r="Z401" s="193">
        <f t="shared" si="5"/>
        <v>0</v>
      </c>
      <c r="AA401" s="186" t="s">
        <v>50</v>
      </c>
      <c r="AB401" s="186" t="s">
        <v>288</v>
      </c>
      <c r="AC401" s="192">
        <f>VLOOKUP(B401,orig_GT_results_full_summary!$B$3:$AK$25,33, FALSE)</f>
        <v>1</v>
      </c>
      <c r="AD401" s="192">
        <v>0</v>
      </c>
      <c r="AE401" s="192">
        <v>0</v>
      </c>
      <c r="AF401" s="194">
        <f t="shared" si="6"/>
        <v>0</v>
      </c>
      <c r="AG401" s="53">
        <f t="shared" si="7"/>
        <v>0</v>
      </c>
    </row>
    <row r="402" spans="2:33" ht="16">
      <c r="B402" s="186" t="s">
        <v>123</v>
      </c>
      <c r="C402" s="192">
        <v>96</v>
      </c>
      <c r="D402" s="186" t="s">
        <v>384</v>
      </c>
      <c r="E402" s="193">
        <v>2</v>
      </c>
      <c r="F402" s="186" t="s">
        <v>398</v>
      </c>
      <c r="G402" s="186" t="s">
        <v>288</v>
      </c>
      <c r="H402" s="198">
        <f>VLOOKUP(B402,orig_GT_results_full_summary!$B$3:$AK$25,7, FALSE)</f>
        <v>4</v>
      </c>
      <c r="I402" s="192">
        <v>0</v>
      </c>
      <c r="J402" s="192">
        <v>0</v>
      </c>
      <c r="K402" s="192">
        <f t="shared" si="0"/>
        <v>0</v>
      </c>
      <c r="L402" s="193">
        <f t="shared" si="1"/>
        <v>0</v>
      </c>
      <c r="M402" s="186" t="s">
        <v>50</v>
      </c>
      <c r="N402" s="186" t="s">
        <v>288</v>
      </c>
      <c r="O402" s="199">
        <f>VLOOKUP(B402,orig_GT_results_full_summary!$B$3:$AK$25,15, FALSE)</f>
        <v>1</v>
      </c>
      <c r="P402" s="192">
        <v>0</v>
      </c>
      <c r="Q402" s="192">
        <v>0</v>
      </c>
      <c r="R402" s="192">
        <f t="shared" si="2"/>
        <v>0</v>
      </c>
      <c r="S402" s="193">
        <f t="shared" si="3"/>
        <v>0</v>
      </c>
      <c r="T402" s="186" t="s">
        <v>399</v>
      </c>
      <c r="U402" s="186" t="s">
        <v>288</v>
      </c>
      <c r="V402" s="200">
        <f>VLOOKUP(B402,orig_GT_results_full_summary!$B$3:$AK$25,24, FALSE)</f>
        <v>1</v>
      </c>
      <c r="W402" s="192">
        <v>0</v>
      </c>
      <c r="X402" s="192">
        <v>0</v>
      </c>
      <c r="Y402" s="192">
        <f t="shared" si="4"/>
        <v>0</v>
      </c>
      <c r="Z402" s="193">
        <f t="shared" si="5"/>
        <v>0</v>
      </c>
      <c r="AA402" s="186" t="s">
        <v>50</v>
      </c>
      <c r="AB402" s="186" t="s">
        <v>288</v>
      </c>
      <c r="AC402" s="192">
        <f>VLOOKUP(B402,orig_GT_results_full_summary!$B$3:$AK$25,33, FALSE)</f>
        <v>1</v>
      </c>
      <c r="AD402" s="192">
        <v>0</v>
      </c>
      <c r="AE402" s="192">
        <v>0</v>
      </c>
      <c r="AF402" s="194">
        <f t="shared" si="6"/>
        <v>0</v>
      </c>
      <c r="AG402" s="53">
        <f t="shared" si="7"/>
        <v>0</v>
      </c>
    </row>
    <row r="403" spans="2:33" ht="16">
      <c r="B403" s="186" t="s">
        <v>123</v>
      </c>
      <c r="C403" s="192">
        <v>97</v>
      </c>
      <c r="D403" s="186" t="s">
        <v>384</v>
      </c>
      <c r="E403" s="193">
        <v>2</v>
      </c>
      <c r="F403" s="186" t="s">
        <v>398</v>
      </c>
      <c r="G403" s="186" t="s">
        <v>288</v>
      </c>
      <c r="H403" s="198">
        <f>VLOOKUP(B403,orig_GT_results_full_summary!$B$3:$AK$25,7, FALSE)</f>
        <v>4</v>
      </c>
      <c r="I403" s="192">
        <v>0</v>
      </c>
      <c r="J403" s="192">
        <v>0</v>
      </c>
      <c r="K403" s="192">
        <f t="shared" si="0"/>
        <v>0</v>
      </c>
      <c r="L403" s="193">
        <f t="shared" si="1"/>
        <v>0</v>
      </c>
      <c r="M403" s="186" t="s">
        <v>50</v>
      </c>
      <c r="N403" s="186" t="s">
        <v>288</v>
      </c>
      <c r="O403" s="199">
        <f>VLOOKUP(B403,orig_GT_results_full_summary!$B$3:$AK$25,15, FALSE)</f>
        <v>1</v>
      </c>
      <c r="P403" s="192">
        <v>0</v>
      </c>
      <c r="Q403" s="192">
        <v>0</v>
      </c>
      <c r="R403" s="192">
        <f t="shared" si="2"/>
        <v>0</v>
      </c>
      <c r="S403" s="193">
        <f t="shared" si="3"/>
        <v>0</v>
      </c>
      <c r="T403" s="186" t="s">
        <v>399</v>
      </c>
      <c r="U403" s="186" t="s">
        <v>288</v>
      </c>
      <c r="V403" s="200">
        <f>VLOOKUP(B403,orig_GT_results_full_summary!$B$3:$AK$25,24, FALSE)</f>
        <v>1</v>
      </c>
      <c r="W403" s="192">
        <v>0</v>
      </c>
      <c r="X403" s="192">
        <v>0</v>
      </c>
      <c r="Y403" s="192">
        <f t="shared" si="4"/>
        <v>0</v>
      </c>
      <c r="Z403" s="193">
        <f t="shared" si="5"/>
        <v>0</v>
      </c>
      <c r="AA403" s="186" t="s">
        <v>50</v>
      </c>
      <c r="AB403" s="186" t="s">
        <v>288</v>
      </c>
      <c r="AC403" s="192">
        <f>VLOOKUP(B403,orig_GT_results_full_summary!$B$3:$AK$25,33, FALSE)</f>
        <v>1</v>
      </c>
      <c r="AD403" s="192">
        <v>0</v>
      </c>
      <c r="AE403" s="192">
        <v>0</v>
      </c>
      <c r="AF403" s="194">
        <f t="shared" si="6"/>
        <v>0</v>
      </c>
      <c r="AG403" s="53">
        <f t="shared" si="7"/>
        <v>0</v>
      </c>
    </row>
    <row r="404" spans="2:33" ht="16">
      <c r="B404" s="186" t="s">
        <v>123</v>
      </c>
      <c r="C404" s="192">
        <v>98</v>
      </c>
      <c r="D404" s="186" t="s">
        <v>385</v>
      </c>
      <c r="E404" s="193">
        <v>2</v>
      </c>
      <c r="F404" s="186" t="s">
        <v>398</v>
      </c>
      <c r="G404" s="186" t="s">
        <v>288</v>
      </c>
      <c r="H404" s="198">
        <f>VLOOKUP(B404,orig_GT_results_full_summary!$B$3:$AK$25,7, FALSE)</f>
        <v>4</v>
      </c>
      <c r="I404" s="192">
        <v>0</v>
      </c>
      <c r="J404" s="192">
        <v>0</v>
      </c>
      <c r="K404" s="192">
        <f t="shared" si="0"/>
        <v>0</v>
      </c>
      <c r="L404" s="193">
        <f t="shared" si="1"/>
        <v>0</v>
      </c>
      <c r="M404" s="186" t="s">
        <v>50</v>
      </c>
      <c r="N404" s="186" t="s">
        <v>288</v>
      </c>
      <c r="O404" s="199">
        <f>VLOOKUP(B404,orig_GT_results_full_summary!$B$3:$AK$25,15, FALSE)</f>
        <v>1</v>
      </c>
      <c r="P404" s="192">
        <v>0</v>
      </c>
      <c r="Q404" s="192">
        <v>0</v>
      </c>
      <c r="R404" s="192">
        <f t="shared" si="2"/>
        <v>0</v>
      </c>
      <c r="S404" s="193">
        <f t="shared" si="3"/>
        <v>0</v>
      </c>
      <c r="T404" s="186" t="s">
        <v>399</v>
      </c>
      <c r="U404" s="186" t="s">
        <v>288</v>
      </c>
      <c r="V404" s="200">
        <f>VLOOKUP(B404,orig_GT_results_full_summary!$B$3:$AK$25,24, FALSE)</f>
        <v>1</v>
      </c>
      <c r="W404" s="192">
        <v>0</v>
      </c>
      <c r="X404" s="192">
        <v>0</v>
      </c>
      <c r="Y404" s="192">
        <f t="shared" si="4"/>
        <v>0</v>
      </c>
      <c r="Z404" s="193">
        <f t="shared" si="5"/>
        <v>0</v>
      </c>
      <c r="AA404" s="186" t="s">
        <v>50</v>
      </c>
      <c r="AB404" s="186" t="s">
        <v>288</v>
      </c>
      <c r="AC404" s="192">
        <f>VLOOKUP(B404,orig_GT_results_full_summary!$B$3:$AK$25,33, FALSE)</f>
        <v>1</v>
      </c>
      <c r="AD404" s="192">
        <v>0</v>
      </c>
      <c r="AE404" s="192">
        <v>0</v>
      </c>
      <c r="AF404" s="194">
        <f t="shared" si="6"/>
        <v>0</v>
      </c>
      <c r="AG404" s="53">
        <f t="shared" si="7"/>
        <v>0</v>
      </c>
    </row>
    <row r="405" spans="2:33" ht="16">
      <c r="B405" s="186" t="s">
        <v>123</v>
      </c>
      <c r="C405" s="192">
        <v>99</v>
      </c>
      <c r="D405" s="186" t="s">
        <v>385</v>
      </c>
      <c r="E405" s="193">
        <v>2</v>
      </c>
      <c r="F405" s="186" t="s">
        <v>398</v>
      </c>
      <c r="G405" s="186" t="s">
        <v>288</v>
      </c>
      <c r="H405" s="198">
        <f>VLOOKUP(B405,orig_GT_results_full_summary!$B$3:$AK$25,7, FALSE)</f>
        <v>4</v>
      </c>
      <c r="I405" s="192">
        <v>0</v>
      </c>
      <c r="J405" s="192">
        <v>0</v>
      </c>
      <c r="K405" s="192">
        <f t="shared" si="0"/>
        <v>0</v>
      </c>
      <c r="L405" s="193">
        <f t="shared" si="1"/>
        <v>0</v>
      </c>
      <c r="M405" s="186" t="s">
        <v>50</v>
      </c>
      <c r="N405" s="186" t="s">
        <v>288</v>
      </c>
      <c r="O405" s="199">
        <f>VLOOKUP(B405,orig_GT_results_full_summary!$B$3:$AK$25,15, FALSE)</f>
        <v>1</v>
      </c>
      <c r="P405" s="192">
        <v>0</v>
      </c>
      <c r="Q405" s="192">
        <v>0</v>
      </c>
      <c r="R405" s="192">
        <f t="shared" si="2"/>
        <v>0</v>
      </c>
      <c r="S405" s="193">
        <f t="shared" si="3"/>
        <v>0</v>
      </c>
      <c r="T405" s="186" t="s">
        <v>399</v>
      </c>
      <c r="U405" s="186" t="s">
        <v>288</v>
      </c>
      <c r="V405" s="200">
        <f>VLOOKUP(B405,orig_GT_results_full_summary!$B$3:$AK$25,24, FALSE)</f>
        <v>1</v>
      </c>
      <c r="W405" s="192">
        <v>0</v>
      </c>
      <c r="X405" s="192">
        <v>0</v>
      </c>
      <c r="Y405" s="192">
        <f t="shared" si="4"/>
        <v>0</v>
      </c>
      <c r="Z405" s="193">
        <f t="shared" si="5"/>
        <v>0</v>
      </c>
      <c r="AA405" s="186" t="s">
        <v>50</v>
      </c>
      <c r="AB405" s="186" t="s">
        <v>288</v>
      </c>
      <c r="AC405" s="192">
        <f>VLOOKUP(B405,orig_GT_results_full_summary!$B$3:$AK$25,33, FALSE)</f>
        <v>1</v>
      </c>
      <c r="AD405" s="192">
        <v>0</v>
      </c>
      <c r="AE405" s="192">
        <v>0</v>
      </c>
      <c r="AF405" s="194">
        <f t="shared" si="6"/>
        <v>0</v>
      </c>
      <c r="AG405" s="53">
        <f t="shared" si="7"/>
        <v>0</v>
      </c>
    </row>
    <row r="406" spans="2:33" ht="16">
      <c r="B406" s="186" t="s">
        <v>123</v>
      </c>
      <c r="C406" s="192">
        <v>100</v>
      </c>
      <c r="D406" s="186" t="s">
        <v>385</v>
      </c>
      <c r="E406" s="193">
        <v>2</v>
      </c>
      <c r="F406" s="186" t="s">
        <v>398</v>
      </c>
      <c r="G406" s="186" t="s">
        <v>288</v>
      </c>
      <c r="H406" s="198">
        <f>VLOOKUP(B406,orig_GT_results_full_summary!$B$3:$AK$25,7, FALSE)</f>
        <v>4</v>
      </c>
      <c r="I406" s="192">
        <v>0</v>
      </c>
      <c r="J406" s="192">
        <v>0</v>
      </c>
      <c r="K406" s="192">
        <f t="shared" si="0"/>
        <v>0</v>
      </c>
      <c r="L406" s="193">
        <f t="shared" si="1"/>
        <v>0</v>
      </c>
      <c r="M406" s="186" t="s">
        <v>50</v>
      </c>
      <c r="N406" s="186" t="s">
        <v>288</v>
      </c>
      <c r="O406" s="199">
        <f>VLOOKUP(B406,orig_GT_results_full_summary!$B$3:$AK$25,15, FALSE)</f>
        <v>1</v>
      </c>
      <c r="P406" s="192">
        <v>0</v>
      </c>
      <c r="Q406" s="192">
        <v>0</v>
      </c>
      <c r="R406" s="192">
        <f t="shared" si="2"/>
        <v>0</v>
      </c>
      <c r="S406" s="193">
        <f t="shared" si="3"/>
        <v>0</v>
      </c>
      <c r="T406" s="186" t="s">
        <v>399</v>
      </c>
      <c r="U406" s="186" t="s">
        <v>288</v>
      </c>
      <c r="V406" s="200">
        <f>VLOOKUP(B406,orig_GT_results_full_summary!$B$3:$AK$25,24, FALSE)</f>
        <v>1</v>
      </c>
      <c r="W406" s="192">
        <v>0</v>
      </c>
      <c r="X406" s="192">
        <v>0</v>
      </c>
      <c r="Y406" s="192">
        <f t="shared" si="4"/>
        <v>0</v>
      </c>
      <c r="Z406" s="193">
        <f t="shared" si="5"/>
        <v>0</v>
      </c>
      <c r="AA406" s="186" t="s">
        <v>50</v>
      </c>
      <c r="AB406" s="186" t="s">
        <v>288</v>
      </c>
      <c r="AC406" s="192">
        <f>VLOOKUP(B406,orig_GT_results_full_summary!$B$3:$AK$25,33, FALSE)</f>
        <v>1</v>
      </c>
      <c r="AD406" s="192">
        <v>0</v>
      </c>
      <c r="AE406" s="192">
        <v>0</v>
      </c>
      <c r="AF406" s="194">
        <f t="shared" si="6"/>
        <v>0</v>
      </c>
      <c r="AG406" s="53">
        <f t="shared" si="7"/>
        <v>0</v>
      </c>
    </row>
    <row r="407" spans="2:33" ht="16">
      <c r="B407" s="186" t="s">
        <v>123</v>
      </c>
      <c r="C407" s="192">
        <v>101</v>
      </c>
      <c r="D407" s="186" t="s">
        <v>356</v>
      </c>
      <c r="E407" s="193">
        <v>2</v>
      </c>
      <c r="F407" s="186" t="s">
        <v>398</v>
      </c>
      <c r="G407" s="186" t="s">
        <v>290</v>
      </c>
      <c r="H407" s="198">
        <f>VLOOKUP(B407,orig_GT_results_full_summary!$B$3:$AK$25,7, FALSE)</f>
        <v>4</v>
      </c>
      <c r="I407" s="192">
        <v>1</v>
      </c>
      <c r="J407" s="192">
        <v>0.5</v>
      </c>
      <c r="K407" s="192">
        <f t="shared" si="0"/>
        <v>0.25</v>
      </c>
      <c r="L407" s="193">
        <f t="shared" si="1"/>
        <v>0.45454545454545453</v>
      </c>
      <c r="M407" s="186" t="s">
        <v>50</v>
      </c>
      <c r="N407" s="186" t="s">
        <v>290</v>
      </c>
      <c r="O407" s="199">
        <f>VLOOKUP(B407,orig_GT_results_full_summary!$B$3:$AK$25,15, FALSE)</f>
        <v>1</v>
      </c>
      <c r="P407" s="192">
        <v>1</v>
      </c>
      <c r="Q407" s="192">
        <v>0.5</v>
      </c>
      <c r="R407" s="192">
        <f t="shared" si="2"/>
        <v>1</v>
      </c>
      <c r="S407" s="193">
        <f t="shared" si="3"/>
        <v>0.52631578947368418</v>
      </c>
      <c r="T407" s="186" t="s">
        <v>399</v>
      </c>
      <c r="U407" s="186" t="s">
        <v>288</v>
      </c>
      <c r="V407" s="200">
        <f>VLOOKUP(B407,orig_GT_results_full_summary!$B$3:$AK$25,24, FALSE)</f>
        <v>1</v>
      </c>
      <c r="W407" s="192">
        <v>0</v>
      </c>
      <c r="X407" s="192">
        <v>0</v>
      </c>
      <c r="Y407" s="192">
        <f t="shared" si="4"/>
        <v>0</v>
      </c>
      <c r="Z407" s="193">
        <f t="shared" si="5"/>
        <v>0</v>
      </c>
      <c r="AA407" s="186" t="s">
        <v>50</v>
      </c>
      <c r="AB407" s="186" t="s">
        <v>290</v>
      </c>
      <c r="AC407" s="192">
        <f>VLOOKUP(B407,orig_GT_results_full_summary!$B$3:$AK$25,33, FALSE)</f>
        <v>1</v>
      </c>
      <c r="AD407" s="192">
        <v>1</v>
      </c>
      <c r="AE407" s="192">
        <v>0.5</v>
      </c>
      <c r="AF407" s="194">
        <f t="shared" si="6"/>
        <v>1</v>
      </c>
      <c r="AG407" s="53">
        <f t="shared" si="7"/>
        <v>0.52631578947368418</v>
      </c>
    </row>
    <row r="408" spans="2:33" ht="16">
      <c r="B408" s="186" t="s">
        <v>123</v>
      </c>
      <c r="C408" s="192">
        <v>103</v>
      </c>
      <c r="D408" s="186" t="s">
        <v>320</v>
      </c>
      <c r="E408" s="193">
        <v>2</v>
      </c>
      <c r="F408" s="186" t="s">
        <v>398</v>
      </c>
      <c r="G408" s="186" t="s">
        <v>288</v>
      </c>
      <c r="H408" s="198">
        <f>VLOOKUP(B408,orig_GT_results_full_summary!$B$3:$AK$25,7, FALSE)</f>
        <v>4</v>
      </c>
      <c r="I408" s="192">
        <v>0</v>
      </c>
      <c r="J408" s="192">
        <v>0</v>
      </c>
      <c r="K408" s="192">
        <f t="shared" si="0"/>
        <v>0</v>
      </c>
      <c r="L408" s="193">
        <f t="shared" si="1"/>
        <v>0</v>
      </c>
      <c r="M408" s="186" t="s">
        <v>50</v>
      </c>
      <c r="N408" s="186" t="s">
        <v>288</v>
      </c>
      <c r="O408" s="199">
        <f>VLOOKUP(B408,orig_GT_results_full_summary!$B$3:$AK$25,15, FALSE)</f>
        <v>1</v>
      </c>
      <c r="P408" s="192">
        <v>0</v>
      </c>
      <c r="Q408" s="192">
        <v>0</v>
      </c>
      <c r="R408" s="192">
        <f t="shared" si="2"/>
        <v>0</v>
      </c>
      <c r="S408" s="193">
        <f t="shared" si="3"/>
        <v>0</v>
      </c>
      <c r="T408" s="186" t="s">
        <v>399</v>
      </c>
      <c r="U408" s="186" t="s">
        <v>288</v>
      </c>
      <c r="V408" s="200">
        <f>VLOOKUP(B408,orig_GT_results_full_summary!$B$3:$AK$25,24, FALSE)</f>
        <v>1</v>
      </c>
      <c r="W408" s="192">
        <v>0</v>
      </c>
      <c r="X408" s="192">
        <v>0</v>
      </c>
      <c r="Y408" s="192">
        <f t="shared" si="4"/>
        <v>0</v>
      </c>
      <c r="Z408" s="193">
        <f t="shared" si="5"/>
        <v>0</v>
      </c>
      <c r="AA408" s="186" t="s">
        <v>50</v>
      </c>
      <c r="AB408" s="186" t="s">
        <v>288</v>
      </c>
      <c r="AC408" s="192">
        <f>VLOOKUP(B408,orig_GT_results_full_summary!$B$3:$AK$25,33, FALSE)</f>
        <v>1</v>
      </c>
      <c r="AD408" s="192">
        <v>0</v>
      </c>
      <c r="AE408" s="192">
        <v>0</v>
      </c>
      <c r="AF408" s="194">
        <f t="shared" si="6"/>
        <v>0</v>
      </c>
      <c r="AG408" s="53">
        <f t="shared" si="7"/>
        <v>0</v>
      </c>
    </row>
    <row r="409" spans="2:33" ht="16">
      <c r="B409" s="186" t="s">
        <v>123</v>
      </c>
      <c r="C409" s="192">
        <v>104</v>
      </c>
      <c r="D409" s="186" t="s">
        <v>320</v>
      </c>
      <c r="E409" s="193">
        <v>2</v>
      </c>
      <c r="F409" s="186" t="s">
        <v>398</v>
      </c>
      <c r="G409" s="186" t="s">
        <v>288</v>
      </c>
      <c r="H409" s="198">
        <f>VLOOKUP(B409,orig_GT_results_full_summary!$B$3:$AK$25,7, FALSE)</f>
        <v>4</v>
      </c>
      <c r="I409" s="192">
        <v>0</v>
      </c>
      <c r="J409" s="192">
        <v>0</v>
      </c>
      <c r="K409" s="192">
        <f t="shared" si="0"/>
        <v>0</v>
      </c>
      <c r="L409" s="193">
        <f t="shared" si="1"/>
        <v>0</v>
      </c>
      <c r="M409" s="186" t="s">
        <v>50</v>
      </c>
      <c r="N409" s="186" t="s">
        <v>288</v>
      </c>
      <c r="O409" s="199">
        <f>VLOOKUP(B409,orig_GT_results_full_summary!$B$3:$AK$25,15, FALSE)</f>
        <v>1</v>
      </c>
      <c r="P409" s="192">
        <v>0</v>
      </c>
      <c r="Q409" s="192">
        <v>0</v>
      </c>
      <c r="R409" s="192">
        <f t="shared" si="2"/>
        <v>0</v>
      </c>
      <c r="S409" s="193">
        <f t="shared" si="3"/>
        <v>0</v>
      </c>
      <c r="T409" s="186" t="s">
        <v>399</v>
      </c>
      <c r="U409" s="186" t="s">
        <v>288</v>
      </c>
      <c r="V409" s="200">
        <f>VLOOKUP(B409,orig_GT_results_full_summary!$B$3:$AK$25,24, FALSE)</f>
        <v>1</v>
      </c>
      <c r="W409" s="192">
        <v>0</v>
      </c>
      <c r="X409" s="192">
        <v>0</v>
      </c>
      <c r="Y409" s="192">
        <f t="shared" si="4"/>
        <v>0</v>
      </c>
      <c r="Z409" s="193">
        <f t="shared" si="5"/>
        <v>0</v>
      </c>
      <c r="AA409" s="186" t="s">
        <v>50</v>
      </c>
      <c r="AB409" s="186" t="s">
        <v>288</v>
      </c>
      <c r="AC409" s="192">
        <f>VLOOKUP(B409,orig_GT_results_full_summary!$B$3:$AK$25,33, FALSE)</f>
        <v>1</v>
      </c>
      <c r="AD409" s="192">
        <v>0</v>
      </c>
      <c r="AE409" s="192">
        <v>0</v>
      </c>
      <c r="AF409" s="194">
        <f t="shared" si="6"/>
        <v>0</v>
      </c>
      <c r="AG409" s="53">
        <f t="shared" si="7"/>
        <v>0</v>
      </c>
    </row>
    <row r="410" spans="2:33" ht="16">
      <c r="B410" s="186" t="s">
        <v>123</v>
      </c>
      <c r="C410" s="192">
        <v>105</v>
      </c>
      <c r="D410" s="186" t="s">
        <v>320</v>
      </c>
      <c r="E410" s="193">
        <v>2</v>
      </c>
      <c r="F410" s="186" t="s">
        <v>398</v>
      </c>
      <c r="G410" s="186" t="s">
        <v>288</v>
      </c>
      <c r="H410" s="198">
        <f>VLOOKUP(B410,orig_GT_results_full_summary!$B$3:$AK$25,7, FALSE)</f>
        <v>4</v>
      </c>
      <c r="I410" s="192">
        <v>0</v>
      </c>
      <c r="J410" s="192">
        <v>0</v>
      </c>
      <c r="K410" s="192">
        <f t="shared" si="0"/>
        <v>0</v>
      </c>
      <c r="L410" s="193">
        <f t="shared" si="1"/>
        <v>0</v>
      </c>
      <c r="M410" s="186" t="s">
        <v>50</v>
      </c>
      <c r="N410" s="186" t="s">
        <v>288</v>
      </c>
      <c r="O410" s="199">
        <f>VLOOKUP(B410,orig_GT_results_full_summary!$B$3:$AK$25,15, FALSE)</f>
        <v>1</v>
      </c>
      <c r="P410" s="192">
        <v>0</v>
      </c>
      <c r="Q410" s="192">
        <v>0</v>
      </c>
      <c r="R410" s="192">
        <f t="shared" si="2"/>
        <v>0</v>
      </c>
      <c r="S410" s="193">
        <f t="shared" si="3"/>
        <v>0</v>
      </c>
      <c r="T410" s="186" t="s">
        <v>399</v>
      </c>
      <c r="U410" s="186" t="s">
        <v>288</v>
      </c>
      <c r="V410" s="200">
        <f>VLOOKUP(B410,orig_GT_results_full_summary!$B$3:$AK$25,24, FALSE)</f>
        <v>1</v>
      </c>
      <c r="W410" s="192">
        <v>0</v>
      </c>
      <c r="X410" s="192">
        <v>0</v>
      </c>
      <c r="Y410" s="192">
        <f t="shared" si="4"/>
        <v>0</v>
      </c>
      <c r="Z410" s="193">
        <f t="shared" si="5"/>
        <v>0</v>
      </c>
      <c r="AA410" s="186" t="s">
        <v>50</v>
      </c>
      <c r="AB410" s="186" t="s">
        <v>288</v>
      </c>
      <c r="AC410" s="192">
        <f>VLOOKUP(B410,orig_GT_results_full_summary!$B$3:$AK$25,33, FALSE)</f>
        <v>1</v>
      </c>
      <c r="AD410" s="192">
        <v>0</v>
      </c>
      <c r="AE410" s="192">
        <v>0</v>
      </c>
      <c r="AF410" s="194">
        <f t="shared" si="6"/>
        <v>0</v>
      </c>
      <c r="AG410" s="53">
        <f t="shared" si="7"/>
        <v>0</v>
      </c>
    </row>
    <row r="411" spans="2:33" ht="16">
      <c r="B411" s="186" t="s">
        <v>123</v>
      </c>
      <c r="C411" s="192">
        <v>106</v>
      </c>
      <c r="D411" s="186" t="s">
        <v>320</v>
      </c>
      <c r="E411" s="193">
        <v>2</v>
      </c>
      <c r="F411" s="186" t="s">
        <v>398</v>
      </c>
      <c r="G411" s="186" t="s">
        <v>288</v>
      </c>
      <c r="H411" s="198">
        <f>VLOOKUP(B411,orig_GT_results_full_summary!$B$3:$AK$25,7, FALSE)</f>
        <v>4</v>
      </c>
      <c r="I411" s="192">
        <v>0</v>
      </c>
      <c r="J411" s="192">
        <v>0</v>
      </c>
      <c r="K411" s="192">
        <f t="shared" si="0"/>
        <v>0</v>
      </c>
      <c r="L411" s="193">
        <f t="shared" si="1"/>
        <v>0</v>
      </c>
      <c r="M411" s="186" t="s">
        <v>50</v>
      </c>
      <c r="N411" s="186" t="s">
        <v>288</v>
      </c>
      <c r="O411" s="199">
        <f>VLOOKUP(B411,orig_GT_results_full_summary!$B$3:$AK$25,15, FALSE)</f>
        <v>1</v>
      </c>
      <c r="P411" s="192">
        <v>0</v>
      </c>
      <c r="Q411" s="192">
        <v>0</v>
      </c>
      <c r="R411" s="192">
        <f t="shared" si="2"/>
        <v>0</v>
      </c>
      <c r="S411" s="193">
        <f t="shared" si="3"/>
        <v>0</v>
      </c>
      <c r="T411" s="186" t="s">
        <v>399</v>
      </c>
      <c r="U411" s="186" t="s">
        <v>288</v>
      </c>
      <c r="V411" s="200">
        <f>VLOOKUP(B411,orig_GT_results_full_summary!$B$3:$AK$25,24, FALSE)</f>
        <v>1</v>
      </c>
      <c r="W411" s="192">
        <v>0</v>
      </c>
      <c r="X411" s="192">
        <v>0</v>
      </c>
      <c r="Y411" s="192">
        <f t="shared" si="4"/>
        <v>0</v>
      </c>
      <c r="Z411" s="193">
        <f t="shared" si="5"/>
        <v>0</v>
      </c>
      <c r="AA411" s="186" t="s">
        <v>50</v>
      </c>
      <c r="AB411" s="186" t="s">
        <v>288</v>
      </c>
      <c r="AC411" s="192">
        <f>VLOOKUP(B411,orig_GT_results_full_summary!$B$3:$AK$25,33, FALSE)</f>
        <v>1</v>
      </c>
      <c r="AD411" s="192">
        <v>0</v>
      </c>
      <c r="AE411" s="192">
        <v>0</v>
      </c>
      <c r="AF411" s="194">
        <f t="shared" si="6"/>
        <v>0</v>
      </c>
      <c r="AG411" s="53">
        <f t="shared" si="7"/>
        <v>0</v>
      </c>
    </row>
    <row r="412" spans="2:33" ht="16">
      <c r="B412" s="186" t="s">
        <v>123</v>
      </c>
      <c r="C412" s="192">
        <v>107</v>
      </c>
      <c r="D412" s="186" t="s">
        <v>320</v>
      </c>
      <c r="E412" s="193">
        <v>2</v>
      </c>
      <c r="F412" s="186" t="s">
        <v>398</v>
      </c>
      <c r="G412" s="186" t="s">
        <v>288</v>
      </c>
      <c r="H412" s="198">
        <f>VLOOKUP(B412,orig_GT_results_full_summary!$B$3:$AK$25,7, FALSE)</f>
        <v>4</v>
      </c>
      <c r="I412" s="192">
        <v>0</v>
      </c>
      <c r="J412" s="192">
        <v>0</v>
      </c>
      <c r="K412" s="192">
        <f t="shared" si="0"/>
        <v>0</v>
      </c>
      <c r="L412" s="193">
        <f t="shared" si="1"/>
        <v>0</v>
      </c>
      <c r="M412" s="186" t="s">
        <v>50</v>
      </c>
      <c r="N412" s="186" t="s">
        <v>288</v>
      </c>
      <c r="O412" s="199">
        <f>VLOOKUP(B412,orig_GT_results_full_summary!$B$3:$AK$25,15, FALSE)</f>
        <v>1</v>
      </c>
      <c r="P412" s="192">
        <v>0</v>
      </c>
      <c r="Q412" s="192">
        <v>0</v>
      </c>
      <c r="R412" s="192">
        <f t="shared" si="2"/>
        <v>0</v>
      </c>
      <c r="S412" s="193">
        <f t="shared" si="3"/>
        <v>0</v>
      </c>
      <c r="T412" s="186" t="s">
        <v>399</v>
      </c>
      <c r="U412" s="186" t="s">
        <v>288</v>
      </c>
      <c r="V412" s="200">
        <f>VLOOKUP(B412,orig_GT_results_full_summary!$B$3:$AK$25,24, FALSE)</f>
        <v>1</v>
      </c>
      <c r="W412" s="192">
        <v>0</v>
      </c>
      <c r="X412" s="192">
        <v>0</v>
      </c>
      <c r="Y412" s="192">
        <f t="shared" si="4"/>
        <v>0</v>
      </c>
      <c r="Z412" s="193">
        <f t="shared" si="5"/>
        <v>0</v>
      </c>
      <c r="AA412" s="186" t="s">
        <v>50</v>
      </c>
      <c r="AB412" s="186" t="s">
        <v>288</v>
      </c>
      <c r="AC412" s="192">
        <f>VLOOKUP(B412,orig_GT_results_full_summary!$B$3:$AK$25,33, FALSE)</f>
        <v>1</v>
      </c>
      <c r="AD412" s="192">
        <v>0</v>
      </c>
      <c r="AE412" s="192">
        <v>0</v>
      </c>
      <c r="AF412" s="194">
        <f t="shared" si="6"/>
        <v>0</v>
      </c>
      <c r="AG412" s="53">
        <f t="shared" si="7"/>
        <v>0</v>
      </c>
    </row>
    <row r="413" spans="2:33" ht="16">
      <c r="B413" s="186" t="s">
        <v>123</v>
      </c>
      <c r="C413" s="192">
        <v>108</v>
      </c>
      <c r="D413" s="186" t="s">
        <v>401</v>
      </c>
      <c r="E413" s="193">
        <v>2</v>
      </c>
      <c r="F413" s="186" t="s">
        <v>398</v>
      </c>
      <c r="G413" s="186" t="s">
        <v>290</v>
      </c>
      <c r="H413" s="198">
        <f>VLOOKUP(B413,orig_GT_results_full_summary!$B$3:$AK$25,7, FALSE)</f>
        <v>4</v>
      </c>
      <c r="I413" s="192">
        <v>1</v>
      </c>
      <c r="J413" s="192">
        <v>0.5</v>
      </c>
      <c r="K413" s="192">
        <f t="shared" si="0"/>
        <v>0.25</v>
      </c>
      <c r="L413" s="193">
        <f t="shared" si="1"/>
        <v>0.45454545454545453</v>
      </c>
      <c r="M413" s="186" t="s">
        <v>50</v>
      </c>
      <c r="N413" s="186" t="s">
        <v>288</v>
      </c>
      <c r="O413" s="199">
        <f>VLOOKUP(B413,orig_GT_results_full_summary!$B$3:$AK$25,15, FALSE)</f>
        <v>1</v>
      </c>
      <c r="P413" s="192">
        <v>0</v>
      </c>
      <c r="Q413" s="192">
        <v>0</v>
      </c>
      <c r="R413" s="192">
        <f t="shared" si="2"/>
        <v>0</v>
      </c>
      <c r="S413" s="193">
        <f t="shared" si="3"/>
        <v>0</v>
      </c>
      <c r="T413" s="186" t="s">
        <v>399</v>
      </c>
      <c r="U413" s="186" t="s">
        <v>288</v>
      </c>
      <c r="V413" s="200">
        <f>VLOOKUP(B413,orig_GT_results_full_summary!$B$3:$AK$25,24, FALSE)</f>
        <v>1</v>
      </c>
      <c r="W413" s="192">
        <v>0</v>
      </c>
      <c r="X413" s="192">
        <v>0</v>
      </c>
      <c r="Y413" s="192">
        <f t="shared" si="4"/>
        <v>0</v>
      </c>
      <c r="Z413" s="193">
        <f t="shared" si="5"/>
        <v>0</v>
      </c>
      <c r="AA413" s="186" t="s">
        <v>50</v>
      </c>
      <c r="AB413" s="186" t="s">
        <v>288</v>
      </c>
      <c r="AC413" s="192">
        <f>VLOOKUP(B413,orig_GT_results_full_summary!$B$3:$AK$25,33, FALSE)</f>
        <v>1</v>
      </c>
      <c r="AD413" s="192">
        <v>0</v>
      </c>
      <c r="AE413" s="192">
        <v>0</v>
      </c>
      <c r="AF413" s="194">
        <f t="shared" si="6"/>
        <v>0</v>
      </c>
      <c r="AG413" s="53">
        <f t="shared" si="7"/>
        <v>0</v>
      </c>
    </row>
    <row r="414" spans="2:33" ht="16">
      <c r="B414" s="186" t="s">
        <v>123</v>
      </c>
      <c r="C414" s="192">
        <v>109</v>
      </c>
      <c r="D414" s="186" t="s">
        <v>401</v>
      </c>
      <c r="E414" s="193">
        <v>2</v>
      </c>
      <c r="F414" s="186" t="s">
        <v>398</v>
      </c>
      <c r="G414" s="186" t="s">
        <v>290</v>
      </c>
      <c r="H414" s="198">
        <f>VLOOKUP(B414,orig_GT_results_full_summary!$B$3:$AK$25,7, FALSE)</f>
        <v>4</v>
      </c>
      <c r="I414" s="192">
        <v>1</v>
      </c>
      <c r="J414" s="192">
        <v>0.5</v>
      </c>
      <c r="K414" s="192">
        <f t="shared" si="0"/>
        <v>0.25</v>
      </c>
      <c r="L414" s="193">
        <f t="shared" si="1"/>
        <v>0.45454545454545453</v>
      </c>
      <c r="M414" s="186" t="s">
        <v>50</v>
      </c>
      <c r="N414" s="186" t="s">
        <v>288</v>
      </c>
      <c r="O414" s="199">
        <f>VLOOKUP(B414,orig_GT_results_full_summary!$B$3:$AK$25,15, FALSE)</f>
        <v>1</v>
      </c>
      <c r="P414" s="192">
        <v>0</v>
      </c>
      <c r="Q414" s="192">
        <v>0</v>
      </c>
      <c r="R414" s="192">
        <f t="shared" si="2"/>
        <v>0</v>
      </c>
      <c r="S414" s="193">
        <f t="shared" si="3"/>
        <v>0</v>
      </c>
      <c r="T414" s="186" t="s">
        <v>399</v>
      </c>
      <c r="U414" s="186" t="s">
        <v>288</v>
      </c>
      <c r="V414" s="200">
        <f>VLOOKUP(B414,orig_GT_results_full_summary!$B$3:$AK$25,24, FALSE)</f>
        <v>1</v>
      </c>
      <c r="W414" s="192">
        <v>0</v>
      </c>
      <c r="X414" s="192">
        <v>0</v>
      </c>
      <c r="Y414" s="192">
        <f t="shared" si="4"/>
        <v>0</v>
      </c>
      <c r="Z414" s="193">
        <f t="shared" si="5"/>
        <v>0</v>
      </c>
      <c r="AA414" s="186" t="s">
        <v>50</v>
      </c>
      <c r="AB414" s="186" t="s">
        <v>288</v>
      </c>
      <c r="AC414" s="192">
        <f>VLOOKUP(B414,orig_GT_results_full_summary!$B$3:$AK$25,33, FALSE)</f>
        <v>1</v>
      </c>
      <c r="AD414" s="192">
        <v>0</v>
      </c>
      <c r="AE414" s="192">
        <v>0</v>
      </c>
      <c r="AF414" s="194">
        <f t="shared" si="6"/>
        <v>0</v>
      </c>
      <c r="AG414" s="53">
        <f t="shared" si="7"/>
        <v>0</v>
      </c>
    </row>
    <row r="415" spans="2:33" ht="16">
      <c r="B415" s="186" t="s">
        <v>123</v>
      </c>
      <c r="C415" s="192">
        <v>110</v>
      </c>
      <c r="D415" s="186" t="s">
        <v>396</v>
      </c>
      <c r="E415" s="193">
        <v>2</v>
      </c>
      <c r="F415" s="186" t="s">
        <v>398</v>
      </c>
      <c r="G415" s="186" t="s">
        <v>290</v>
      </c>
      <c r="H415" s="198">
        <f>VLOOKUP(B415,orig_GT_results_full_summary!$B$3:$AK$25,7, FALSE)</f>
        <v>4</v>
      </c>
      <c r="I415" s="192">
        <v>1</v>
      </c>
      <c r="J415" s="192">
        <v>0.5</v>
      </c>
      <c r="K415" s="192">
        <f t="shared" si="0"/>
        <v>0.25</v>
      </c>
      <c r="L415" s="193">
        <f t="shared" si="1"/>
        <v>0.45454545454545453</v>
      </c>
      <c r="M415" s="186" t="s">
        <v>50</v>
      </c>
      <c r="N415" s="186" t="s">
        <v>288</v>
      </c>
      <c r="O415" s="199">
        <f>VLOOKUP(B415,orig_GT_results_full_summary!$B$3:$AK$25,15, FALSE)</f>
        <v>1</v>
      </c>
      <c r="P415" s="192">
        <v>0</v>
      </c>
      <c r="Q415" s="192">
        <v>0</v>
      </c>
      <c r="R415" s="192">
        <f t="shared" si="2"/>
        <v>0</v>
      </c>
      <c r="S415" s="193">
        <f t="shared" si="3"/>
        <v>0</v>
      </c>
      <c r="T415" s="186" t="s">
        <v>399</v>
      </c>
      <c r="U415" s="186" t="s">
        <v>288</v>
      </c>
      <c r="V415" s="200">
        <f>VLOOKUP(B415,orig_GT_results_full_summary!$B$3:$AK$25,24, FALSE)</f>
        <v>1</v>
      </c>
      <c r="W415" s="192">
        <v>0</v>
      </c>
      <c r="X415" s="192">
        <v>0</v>
      </c>
      <c r="Y415" s="192">
        <f t="shared" si="4"/>
        <v>0</v>
      </c>
      <c r="Z415" s="193">
        <f t="shared" si="5"/>
        <v>0</v>
      </c>
      <c r="AA415" s="186" t="s">
        <v>50</v>
      </c>
      <c r="AB415" s="186" t="s">
        <v>288</v>
      </c>
      <c r="AC415" s="192">
        <f>VLOOKUP(B415,orig_GT_results_full_summary!$B$3:$AK$25,33, FALSE)</f>
        <v>1</v>
      </c>
      <c r="AD415" s="192">
        <v>0</v>
      </c>
      <c r="AE415" s="192">
        <v>0</v>
      </c>
      <c r="AF415" s="194">
        <f t="shared" si="6"/>
        <v>0</v>
      </c>
      <c r="AG415" s="53">
        <f t="shared" si="7"/>
        <v>0</v>
      </c>
    </row>
    <row r="416" spans="2:33" ht="16">
      <c r="B416" s="186" t="s">
        <v>123</v>
      </c>
      <c r="C416" s="192">
        <v>113</v>
      </c>
      <c r="D416" s="186" t="s">
        <v>396</v>
      </c>
      <c r="E416" s="193">
        <v>2</v>
      </c>
      <c r="F416" s="186" t="s">
        <v>398</v>
      </c>
      <c r="G416" s="186" t="s">
        <v>290</v>
      </c>
      <c r="H416" s="198">
        <f>VLOOKUP(B416,orig_GT_results_full_summary!$B$3:$AK$25,7, FALSE)</f>
        <v>4</v>
      </c>
      <c r="I416" s="192">
        <v>1</v>
      </c>
      <c r="J416" s="192">
        <v>0.5</v>
      </c>
      <c r="K416" s="192">
        <f t="shared" si="0"/>
        <v>0.25</v>
      </c>
      <c r="L416" s="193">
        <f t="shared" si="1"/>
        <v>0.45454545454545453</v>
      </c>
      <c r="M416" s="186" t="s">
        <v>50</v>
      </c>
      <c r="N416" s="186" t="s">
        <v>288</v>
      </c>
      <c r="O416" s="199">
        <f>VLOOKUP(B416,orig_GT_results_full_summary!$B$3:$AK$25,15, FALSE)</f>
        <v>1</v>
      </c>
      <c r="P416" s="192">
        <v>0</v>
      </c>
      <c r="Q416" s="192">
        <v>0</v>
      </c>
      <c r="R416" s="192">
        <f t="shared" si="2"/>
        <v>0</v>
      </c>
      <c r="S416" s="193">
        <f t="shared" si="3"/>
        <v>0</v>
      </c>
      <c r="T416" s="186" t="s">
        <v>399</v>
      </c>
      <c r="U416" s="186" t="s">
        <v>288</v>
      </c>
      <c r="V416" s="200">
        <f>VLOOKUP(B416,orig_GT_results_full_summary!$B$3:$AK$25,24, FALSE)</f>
        <v>1</v>
      </c>
      <c r="W416" s="192">
        <v>0</v>
      </c>
      <c r="X416" s="192">
        <v>0</v>
      </c>
      <c r="Y416" s="192">
        <f t="shared" si="4"/>
        <v>0</v>
      </c>
      <c r="Z416" s="193">
        <f t="shared" si="5"/>
        <v>0</v>
      </c>
      <c r="AA416" s="186" t="s">
        <v>50</v>
      </c>
      <c r="AB416" s="186" t="s">
        <v>288</v>
      </c>
      <c r="AC416" s="192">
        <f>VLOOKUP(B416,orig_GT_results_full_summary!$B$3:$AK$25,33, FALSE)</f>
        <v>1</v>
      </c>
      <c r="AD416" s="192">
        <v>0</v>
      </c>
      <c r="AE416" s="192">
        <v>0</v>
      </c>
      <c r="AF416" s="194">
        <f t="shared" si="6"/>
        <v>0</v>
      </c>
      <c r="AG416" s="53">
        <f t="shared" si="7"/>
        <v>0</v>
      </c>
    </row>
    <row r="417" spans="2:33" ht="16">
      <c r="B417" s="186" t="s">
        <v>123</v>
      </c>
      <c r="C417" s="192">
        <v>114</v>
      </c>
      <c r="D417" s="186" t="s">
        <v>396</v>
      </c>
      <c r="E417" s="193">
        <v>2</v>
      </c>
      <c r="F417" s="186" t="s">
        <v>398</v>
      </c>
      <c r="G417" s="186" t="s">
        <v>290</v>
      </c>
      <c r="H417" s="198">
        <f>VLOOKUP(B417,orig_GT_results_full_summary!$B$3:$AK$25,7, FALSE)</f>
        <v>4</v>
      </c>
      <c r="I417" s="192">
        <v>1</v>
      </c>
      <c r="J417" s="192">
        <v>0.5</v>
      </c>
      <c r="K417" s="192">
        <f t="shared" si="0"/>
        <v>0.25</v>
      </c>
      <c r="L417" s="193">
        <f t="shared" si="1"/>
        <v>0.45454545454545453</v>
      </c>
      <c r="M417" s="186" t="s">
        <v>50</v>
      </c>
      <c r="N417" s="186" t="s">
        <v>288</v>
      </c>
      <c r="O417" s="199">
        <f>VLOOKUP(B417,orig_GT_results_full_summary!$B$3:$AK$25,15, FALSE)</f>
        <v>1</v>
      </c>
      <c r="P417" s="192">
        <v>0</v>
      </c>
      <c r="Q417" s="192">
        <v>0</v>
      </c>
      <c r="R417" s="192">
        <f t="shared" si="2"/>
        <v>0</v>
      </c>
      <c r="S417" s="193">
        <f t="shared" si="3"/>
        <v>0</v>
      </c>
      <c r="T417" s="186" t="s">
        <v>399</v>
      </c>
      <c r="U417" s="186" t="s">
        <v>288</v>
      </c>
      <c r="V417" s="200">
        <f>VLOOKUP(B417,orig_GT_results_full_summary!$B$3:$AK$25,24, FALSE)</f>
        <v>1</v>
      </c>
      <c r="W417" s="192">
        <v>0</v>
      </c>
      <c r="X417" s="192">
        <v>0</v>
      </c>
      <c r="Y417" s="192">
        <f t="shared" si="4"/>
        <v>0</v>
      </c>
      <c r="Z417" s="193">
        <f t="shared" si="5"/>
        <v>0</v>
      </c>
      <c r="AA417" s="186" t="s">
        <v>50</v>
      </c>
      <c r="AB417" s="186" t="s">
        <v>288</v>
      </c>
      <c r="AC417" s="192">
        <f>VLOOKUP(B417,orig_GT_results_full_summary!$B$3:$AK$25,33, FALSE)</f>
        <v>1</v>
      </c>
      <c r="AD417" s="192">
        <v>0</v>
      </c>
      <c r="AE417" s="192">
        <v>0</v>
      </c>
      <c r="AF417" s="194">
        <f t="shared" si="6"/>
        <v>0</v>
      </c>
      <c r="AG417" s="53">
        <f t="shared" si="7"/>
        <v>0</v>
      </c>
    </row>
    <row r="418" spans="2:33" ht="16">
      <c r="B418" s="186" t="s">
        <v>123</v>
      </c>
      <c r="C418" s="192">
        <v>117</v>
      </c>
      <c r="D418" s="186" t="s">
        <v>396</v>
      </c>
      <c r="E418" s="193">
        <v>2</v>
      </c>
      <c r="F418" s="186" t="s">
        <v>398</v>
      </c>
      <c r="G418" s="186" t="s">
        <v>290</v>
      </c>
      <c r="H418" s="198">
        <f>VLOOKUP(B418,orig_GT_results_full_summary!$B$3:$AK$25,7, FALSE)</f>
        <v>4</v>
      </c>
      <c r="I418" s="192">
        <v>1</v>
      </c>
      <c r="J418" s="192">
        <v>0.5</v>
      </c>
      <c r="K418" s="192">
        <f t="shared" si="0"/>
        <v>0.25</v>
      </c>
      <c r="L418" s="193">
        <f t="shared" si="1"/>
        <v>0.45454545454545453</v>
      </c>
      <c r="M418" s="186" t="s">
        <v>50</v>
      </c>
      <c r="N418" s="186" t="s">
        <v>288</v>
      </c>
      <c r="O418" s="199">
        <f>VLOOKUP(B418,orig_GT_results_full_summary!$B$3:$AK$25,15, FALSE)</f>
        <v>1</v>
      </c>
      <c r="P418" s="192">
        <v>0</v>
      </c>
      <c r="Q418" s="192">
        <v>0</v>
      </c>
      <c r="R418" s="192">
        <f t="shared" si="2"/>
        <v>0</v>
      </c>
      <c r="S418" s="193">
        <f t="shared" si="3"/>
        <v>0</v>
      </c>
      <c r="T418" s="186" t="s">
        <v>399</v>
      </c>
      <c r="U418" s="186" t="s">
        <v>288</v>
      </c>
      <c r="V418" s="200">
        <f>VLOOKUP(B418,orig_GT_results_full_summary!$B$3:$AK$25,24, FALSE)</f>
        <v>1</v>
      </c>
      <c r="W418" s="192">
        <v>0</v>
      </c>
      <c r="X418" s="192">
        <v>0</v>
      </c>
      <c r="Y418" s="192">
        <f t="shared" si="4"/>
        <v>0</v>
      </c>
      <c r="Z418" s="193">
        <f t="shared" si="5"/>
        <v>0</v>
      </c>
      <c r="AA418" s="186" t="s">
        <v>50</v>
      </c>
      <c r="AB418" s="186" t="s">
        <v>288</v>
      </c>
      <c r="AC418" s="192">
        <f>VLOOKUP(B418,orig_GT_results_full_summary!$B$3:$AK$25,33, FALSE)</f>
        <v>1</v>
      </c>
      <c r="AD418" s="192">
        <v>0</v>
      </c>
      <c r="AE418" s="192">
        <v>0</v>
      </c>
      <c r="AF418" s="194">
        <f t="shared" si="6"/>
        <v>0</v>
      </c>
      <c r="AG418" s="53">
        <f t="shared" si="7"/>
        <v>0</v>
      </c>
    </row>
    <row r="419" spans="2:33" ht="16">
      <c r="B419" s="186" t="s">
        <v>123</v>
      </c>
      <c r="C419" s="192">
        <v>119</v>
      </c>
      <c r="D419" s="186" t="s">
        <v>396</v>
      </c>
      <c r="E419" s="193">
        <v>2</v>
      </c>
      <c r="F419" s="186" t="s">
        <v>398</v>
      </c>
      <c r="G419" s="186" t="s">
        <v>290</v>
      </c>
      <c r="H419" s="198">
        <f>VLOOKUP(B419,orig_GT_results_full_summary!$B$3:$AK$25,7, FALSE)</f>
        <v>4</v>
      </c>
      <c r="I419" s="192">
        <v>1</v>
      </c>
      <c r="J419" s="192">
        <v>0.5</v>
      </c>
      <c r="K419" s="192">
        <f t="shared" si="0"/>
        <v>0.25</v>
      </c>
      <c r="L419" s="193">
        <f t="shared" si="1"/>
        <v>0.45454545454545453</v>
      </c>
      <c r="M419" s="186" t="s">
        <v>50</v>
      </c>
      <c r="N419" s="186" t="s">
        <v>288</v>
      </c>
      <c r="O419" s="199">
        <f>VLOOKUP(B419,orig_GT_results_full_summary!$B$3:$AK$25,15, FALSE)</f>
        <v>1</v>
      </c>
      <c r="P419" s="192">
        <v>0</v>
      </c>
      <c r="Q419" s="192">
        <v>0</v>
      </c>
      <c r="R419" s="192">
        <f t="shared" si="2"/>
        <v>0</v>
      </c>
      <c r="S419" s="193">
        <f t="shared" si="3"/>
        <v>0</v>
      </c>
      <c r="T419" s="186" t="s">
        <v>399</v>
      </c>
      <c r="U419" s="186" t="s">
        <v>288</v>
      </c>
      <c r="V419" s="200">
        <f>VLOOKUP(B419,orig_GT_results_full_summary!$B$3:$AK$25,24, FALSE)</f>
        <v>1</v>
      </c>
      <c r="W419" s="192">
        <v>0</v>
      </c>
      <c r="X419" s="192">
        <v>0</v>
      </c>
      <c r="Y419" s="192">
        <f t="shared" si="4"/>
        <v>0</v>
      </c>
      <c r="Z419" s="193">
        <f t="shared" si="5"/>
        <v>0</v>
      </c>
      <c r="AA419" s="186" t="s">
        <v>50</v>
      </c>
      <c r="AB419" s="186" t="s">
        <v>288</v>
      </c>
      <c r="AC419" s="192">
        <f>VLOOKUP(B419,orig_GT_results_full_summary!$B$3:$AK$25,33, FALSE)</f>
        <v>1</v>
      </c>
      <c r="AD419" s="192">
        <v>0</v>
      </c>
      <c r="AE419" s="192">
        <v>0</v>
      </c>
      <c r="AF419" s="194">
        <f t="shared" si="6"/>
        <v>0</v>
      </c>
      <c r="AG419" s="53">
        <f t="shared" si="7"/>
        <v>0</v>
      </c>
    </row>
    <row r="420" spans="2:33" ht="16">
      <c r="B420" s="186" t="s">
        <v>123</v>
      </c>
      <c r="C420" s="192">
        <v>120</v>
      </c>
      <c r="D420" s="186" t="s">
        <v>396</v>
      </c>
      <c r="E420" s="193">
        <v>2</v>
      </c>
      <c r="F420" s="186" t="s">
        <v>398</v>
      </c>
      <c r="G420" s="186" t="s">
        <v>290</v>
      </c>
      <c r="H420" s="198">
        <f>VLOOKUP(B420,orig_GT_results_full_summary!$B$3:$AK$25,7, FALSE)</f>
        <v>4</v>
      </c>
      <c r="I420" s="192">
        <v>1</v>
      </c>
      <c r="J420" s="192">
        <v>0.5</v>
      </c>
      <c r="K420" s="192">
        <f t="shared" si="0"/>
        <v>0.25</v>
      </c>
      <c r="L420" s="193">
        <f t="shared" si="1"/>
        <v>0.45454545454545453</v>
      </c>
      <c r="M420" s="186" t="s">
        <v>50</v>
      </c>
      <c r="N420" s="186" t="s">
        <v>288</v>
      </c>
      <c r="O420" s="199">
        <f>VLOOKUP(B420,orig_GT_results_full_summary!$B$3:$AK$25,15, FALSE)</f>
        <v>1</v>
      </c>
      <c r="P420" s="192">
        <v>0</v>
      </c>
      <c r="Q420" s="192">
        <v>0</v>
      </c>
      <c r="R420" s="192">
        <f t="shared" si="2"/>
        <v>0</v>
      </c>
      <c r="S420" s="193">
        <f t="shared" si="3"/>
        <v>0</v>
      </c>
      <c r="T420" s="186" t="s">
        <v>399</v>
      </c>
      <c r="U420" s="186" t="s">
        <v>288</v>
      </c>
      <c r="V420" s="200">
        <f>VLOOKUP(B420,orig_GT_results_full_summary!$B$3:$AK$25,24, FALSE)</f>
        <v>1</v>
      </c>
      <c r="W420" s="192">
        <v>0</v>
      </c>
      <c r="X420" s="192">
        <v>0</v>
      </c>
      <c r="Y420" s="192">
        <f t="shared" si="4"/>
        <v>0</v>
      </c>
      <c r="Z420" s="193">
        <f t="shared" si="5"/>
        <v>0</v>
      </c>
      <c r="AA420" s="186" t="s">
        <v>50</v>
      </c>
      <c r="AB420" s="186" t="s">
        <v>288</v>
      </c>
      <c r="AC420" s="192">
        <f>VLOOKUP(B420,orig_GT_results_full_summary!$B$3:$AK$25,33, FALSE)</f>
        <v>1</v>
      </c>
      <c r="AD420" s="192">
        <v>0</v>
      </c>
      <c r="AE420" s="192">
        <v>0</v>
      </c>
      <c r="AF420" s="194">
        <f t="shared" si="6"/>
        <v>0</v>
      </c>
      <c r="AG420" s="53">
        <f t="shared" si="7"/>
        <v>0</v>
      </c>
    </row>
    <row r="421" spans="2:33" ht="16">
      <c r="B421" s="186" t="s">
        <v>123</v>
      </c>
      <c r="C421" s="192">
        <v>121</v>
      </c>
      <c r="D421" s="186" t="s">
        <v>396</v>
      </c>
      <c r="E421" s="193">
        <v>2</v>
      </c>
      <c r="F421" s="186" t="s">
        <v>398</v>
      </c>
      <c r="G421" s="186" t="s">
        <v>290</v>
      </c>
      <c r="H421" s="198">
        <f>VLOOKUP(B421,orig_GT_results_full_summary!$B$3:$AK$25,7, FALSE)</f>
        <v>4</v>
      </c>
      <c r="I421" s="192">
        <v>1</v>
      </c>
      <c r="J421" s="192">
        <v>0.5</v>
      </c>
      <c r="K421" s="192">
        <f t="shared" si="0"/>
        <v>0.25</v>
      </c>
      <c r="L421" s="193">
        <f t="shared" si="1"/>
        <v>0.45454545454545453</v>
      </c>
      <c r="M421" s="186" t="s">
        <v>50</v>
      </c>
      <c r="N421" s="186" t="s">
        <v>288</v>
      </c>
      <c r="O421" s="199">
        <f>VLOOKUP(B421,orig_GT_results_full_summary!$B$3:$AK$25,15, FALSE)</f>
        <v>1</v>
      </c>
      <c r="P421" s="192">
        <v>0</v>
      </c>
      <c r="Q421" s="192">
        <v>0</v>
      </c>
      <c r="R421" s="192">
        <f t="shared" si="2"/>
        <v>0</v>
      </c>
      <c r="S421" s="193">
        <f t="shared" si="3"/>
        <v>0</v>
      </c>
      <c r="T421" s="186" t="s">
        <v>399</v>
      </c>
      <c r="U421" s="186" t="s">
        <v>288</v>
      </c>
      <c r="V421" s="200">
        <f>VLOOKUP(B421,orig_GT_results_full_summary!$B$3:$AK$25,24, FALSE)</f>
        <v>1</v>
      </c>
      <c r="W421" s="192">
        <v>0</v>
      </c>
      <c r="X421" s="192">
        <v>0</v>
      </c>
      <c r="Y421" s="192">
        <f t="shared" si="4"/>
        <v>0</v>
      </c>
      <c r="Z421" s="193">
        <f t="shared" si="5"/>
        <v>0</v>
      </c>
      <c r="AA421" s="186" t="s">
        <v>50</v>
      </c>
      <c r="AB421" s="186" t="s">
        <v>288</v>
      </c>
      <c r="AC421" s="192">
        <f>VLOOKUP(B421,orig_GT_results_full_summary!$B$3:$AK$25,33, FALSE)</f>
        <v>1</v>
      </c>
      <c r="AD421" s="192">
        <v>0</v>
      </c>
      <c r="AE421" s="192">
        <v>0</v>
      </c>
      <c r="AF421" s="194">
        <f t="shared" si="6"/>
        <v>0</v>
      </c>
      <c r="AG421" s="53">
        <f t="shared" si="7"/>
        <v>0</v>
      </c>
    </row>
    <row r="422" spans="2:33" ht="16">
      <c r="B422" s="186" t="s">
        <v>123</v>
      </c>
      <c r="C422" s="192">
        <v>122</v>
      </c>
      <c r="D422" s="186" t="s">
        <v>390</v>
      </c>
      <c r="E422" s="193">
        <v>2</v>
      </c>
      <c r="F422" s="186" t="s">
        <v>398</v>
      </c>
      <c r="G422" s="186" t="s">
        <v>288</v>
      </c>
      <c r="H422" s="198">
        <f>VLOOKUP(B422,orig_GT_results_full_summary!$B$3:$AK$25,7, FALSE)</f>
        <v>4</v>
      </c>
      <c r="I422" s="192">
        <v>0</v>
      </c>
      <c r="J422" s="192">
        <v>0</v>
      </c>
      <c r="K422" s="192">
        <f t="shared" si="0"/>
        <v>0</v>
      </c>
      <c r="L422" s="193">
        <f t="shared" si="1"/>
        <v>0</v>
      </c>
      <c r="M422" s="186" t="s">
        <v>50</v>
      </c>
      <c r="N422" s="186" t="s">
        <v>288</v>
      </c>
      <c r="O422" s="199">
        <f>VLOOKUP(B422,orig_GT_results_full_summary!$B$3:$AK$25,15, FALSE)</f>
        <v>1</v>
      </c>
      <c r="P422" s="192">
        <v>0</v>
      </c>
      <c r="Q422" s="192">
        <v>0</v>
      </c>
      <c r="R422" s="192">
        <f t="shared" si="2"/>
        <v>0</v>
      </c>
      <c r="S422" s="193">
        <f t="shared" si="3"/>
        <v>0</v>
      </c>
      <c r="T422" s="186" t="s">
        <v>399</v>
      </c>
      <c r="U422" s="186" t="s">
        <v>288</v>
      </c>
      <c r="V422" s="200">
        <f>VLOOKUP(B422,orig_GT_results_full_summary!$B$3:$AK$25,24, FALSE)</f>
        <v>1</v>
      </c>
      <c r="W422" s="192">
        <v>0</v>
      </c>
      <c r="X422" s="192">
        <v>0</v>
      </c>
      <c r="Y422" s="192">
        <f t="shared" si="4"/>
        <v>0</v>
      </c>
      <c r="Z422" s="193">
        <f t="shared" si="5"/>
        <v>0</v>
      </c>
      <c r="AA422" s="186" t="s">
        <v>50</v>
      </c>
      <c r="AB422" s="186" t="s">
        <v>288</v>
      </c>
      <c r="AC422" s="192">
        <f>VLOOKUP(B422,orig_GT_results_full_summary!$B$3:$AK$25,33, FALSE)</f>
        <v>1</v>
      </c>
      <c r="AD422" s="192">
        <v>0</v>
      </c>
      <c r="AE422" s="192">
        <v>0</v>
      </c>
      <c r="AF422" s="194">
        <f t="shared" si="6"/>
        <v>0</v>
      </c>
      <c r="AG422" s="53">
        <f t="shared" si="7"/>
        <v>0</v>
      </c>
    </row>
    <row r="423" spans="2:33" ht="16">
      <c r="B423" s="186" t="s">
        <v>123</v>
      </c>
      <c r="C423" s="192">
        <v>123</v>
      </c>
      <c r="D423" s="186" t="s">
        <v>390</v>
      </c>
      <c r="E423" s="193">
        <v>2</v>
      </c>
      <c r="F423" s="186" t="s">
        <v>398</v>
      </c>
      <c r="G423" s="186" t="s">
        <v>288</v>
      </c>
      <c r="H423" s="198">
        <f>VLOOKUP(B423,orig_GT_results_full_summary!$B$3:$AK$25,7, FALSE)</f>
        <v>4</v>
      </c>
      <c r="I423" s="192">
        <v>0</v>
      </c>
      <c r="J423" s="192">
        <v>0</v>
      </c>
      <c r="K423" s="192">
        <f t="shared" si="0"/>
        <v>0</v>
      </c>
      <c r="L423" s="193">
        <f t="shared" si="1"/>
        <v>0</v>
      </c>
      <c r="M423" s="186" t="s">
        <v>50</v>
      </c>
      <c r="N423" s="186" t="s">
        <v>288</v>
      </c>
      <c r="O423" s="199">
        <f>VLOOKUP(B423,orig_GT_results_full_summary!$B$3:$AK$25,15, FALSE)</f>
        <v>1</v>
      </c>
      <c r="P423" s="192">
        <v>0</v>
      </c>
      <c r="Q423" s="192">
        <v>0</v>
      </c>
      <c r="R423" s="192">
        <f t="shared" si="2"/>
        <v>0</v>
      </c>
      <c r="S423" s="193">
        <f t="shared" si="3"/>
        <v>0</v>
      </c>
      <c r="T423" s="186" t="s">
        <v>399</v>
      </c>
      <c r="U423" s="186" t="s">
        <v>288</v>
      </c>
      <c r="V423" s="200">
        <f>VLOOKUP(B423,orig_GT_results_full_summary!$B$3:$AK$25,24, FALSE)</f>
        <v>1</v>
      </c>
      <c r="W423" s="192">
        <v>0</v>
      </c>
      <c r="X423" s="192">
        <v>0</v>
      </c>
      <c r="Y423" s="192">
        <f t="shared" si="4"/>
        <v>0</v>
      </c>
      <c r="Z423" s="193">
        <f t="shared" si="5"/>
        <v>0</v>
      </c>
      <c r="AA423" s="186" t="s">
        <v>50</v>
      </c>
      <c r="AB423" s="186" t="s">
        <v>288</v>
      </c>
      <c r="AC423" s="192">
        <f>VLOOKUP(B423,orig_GT_results_full_summary!$B$3:$AK$25,33, FALSE)</f>
        <v>1</v>
      </c>
      <c r="AD423" s="192">
        <v>0</v>
      </c>
      <c r="AE423" s="192">
        <v>0</v>
      </c>
      <c r="AF423" s="194">
        <f t="shared" si="6"/>
        <v>0</v>
      </c>
      <c r="AG423" s="53">
        <f t="shared" si="7"/>
        <v>0</v>
      </c>
    </row>
    <row r="424" spans="2:33" ht="16">
      <c r="B424" s="186" t="s">
        <v>123</v>
      </c>
      <c r="C424" s="192">
        <v>124</v>
      </c>
      <c r="D424" s="186" t="s">
        <v>402</v>
      </c>
      <c r="E424" s="193">
        <v>2</v>
      </c>
      <c r="F424" s="186" t="s">
        <v>398</v>
      </c>
      <c r="G424" s="186" t="s">
        <v>288</v>
      </c>
      <c r="H424" s="198">
        <f>VLOOKUP(B424,orig_GT_results_full_summary!$B$3:$AK$25,7, FALSE)</f>
        <v>4</v>
      </c>
      <c r="I424" s="192">
        <v>0</v>
      </c>
      <c r="J424" s="192">
        <v>0</v>
      </c>
      <c r="K424" s="192">
        <f t="shared" si="0"/>
        <v>0</v>
      </c>
      <c r="L424" s="193">
        <f t="shared" si="1"/>
        <v>0</v>
      </c>
      <c r="M424" s="186" t="s">
        <v>50</v>
      </c>
      <c r="N424" s="186" t="s">
        <v>288</v>
      </c>
      <c r="O424" s="199">
        <f>VLOOKUP(B424,orig_GT_results_full_summary!$B$3:$AK$25,15, FALSE)</f>
        <v>1</v>
      </c>
      <c r="P424" s="192">
        <v>0</v>
      </c>
      <c r="Q424" s="192">
        <v>0</v>
      </c>
      <c r="R424" s="192">
        <f t="shared" si="2"/>
        <v>0</v>
      </c>
      <c r="S424" s="193">
        <f t="shared" si="3"/>
        <v>0</v>
      </c>
      <c r="T424" s="186" t="s">
        <v>399</v>
      </c>
      <c r="U424" s="186" t="s">
        <v>288</v>
      </c>
      <c r="V424" s="200">
        <f>VLOOKUP(B424,orig_GT_results_full_summary!$B$3:$AK$25,24, FALSE)</f>
        <v>1</v>
      </c>
      <c r="W424" s="192">
        <v>0</v>
      </c>
      <c r="X424" s="192">
        <v>0</v>
      </c>
      <c r="Y424" s="192">
        <f t="shared" si="4"/>
        <v>0</v>
      </c>
      <c r="Z424" s="193">
        <f t="shared" si="5"/>
        <v>0</v>
      </c>
      <c r="AA424" s="186" t="s">
        <v>50</v>
      </c>
      <c r="AB424" s="186" t="s">
        <v>288</v>
      </c>
      <c r="AC424" s="192">
        <f>VLOOKUP(B424,orig_GT_results_full_summary!$B$3:$AK$25,33, FALSE)</f>
        <v>1</v>
      </c>
      <c r="AD424" s="192">
        <v>0</v>
      </c>
      <c r="AE424" s="192">
        <v>0</v>
      </c>
      <c r="AF424" s="194">
        <f t="shared" si="6"/>
        <v>0</v>
      </c>
      <c r="AG424" s="53">
        <f t="shared" si="7"/>
        <v>0</v>
      </c>
    </row>
    <row r="425" spans="2:33" ht="16">
      <c r="B425" s="186" t="s">
        <v>123</v>
      </c>
      <c r="C425" s="192">
        <v>125</v>
      </c>
      <c r="D425" s="186" t="s">
        <v>402</v>
      </c>
      <c r="E425" s="193">
        <v>2</v>
      </c>
      <c r="F425" s="186" t="s">
        <v>398</v>
      </c>
      <c r="G425" s="186" t="s">
        <v>288</v>
      </c>
      <c r="H425" s="198">
        <f>VLOOKUP(B425,orig_GT_results_full_summary!$B$3:$AK$25,7, FALSE)</f>
        <v>4</v>
      </c>
      <c r="I425" s="192">
        <v>0</v>
      </c>
      <c r="J425" s="192">
        <v>0</v>
      </c>
      <c r="K425" s="192">
        <f t="shared" si="0"/>
        <v>0</v>
      </c>
      <c r="L425" s="193">
        <f t="shared" si="1"/>
        <v>0</v>
      </c>
      <c r="M425" s="186" t="s">
        <v>50</v>
      </c>
      <c r="N425" s="186" t="s">
        <v>288</v>
      </c>
      <c r="O425" s="199">
        <f>VLOOKUP(B425,orig_GT_results_full_summary!$B$3:$AK$25,15, FALSE)</f>
        <v>1</v>
      </c>
      <c r="P425" s="192">
        <v>0</v>
      </c>
      <c r="Q425" s="192">
        <v>0</v>
      </c>
      <c r="R425" s="192">
        <f t="shared" si="2"/>
        <v>0</v>
      </c>
      <c r="S425" s="193">
        <f t="shared" si="3"/>
        <v>0</v>
      </c>
      <c r="T425" s="186" t="s">
        <v>399</v>
      </c>
      <c r="U425" s="186" t="s">
        <v>288</v>
      </c>
      <c r="V425" s="200">
        <f>VLOOKUP(B425,orig_GT_results_full_summary!$B$3:$AK$25,24, FALSE)</f>
        <v>1</v>
      </c>
      <c r="W425" s="192">
        <v>0</v>
      </c>
      <c r="X425" s="192">
        <v>0</v>
      </c>
      <c r="Y425" s="192">
        <f t="shared" si="4"/>
        <v>0</v>
      </c>
      <c r="Z425" s="193">
        <f t="shared" si="5"/>
        <v>0</v>
      </c>
      <c r="AA425" s="186" t="s">
        <v>50</v>
      </c>
      <c r="AB425" s="186" t="s">
        <v>288</v>
      </c>
      <c r="AC425" s="192">
        <f>VLOOKUP(B425,orig_GT_results_full_summary!$B$3:$AK$25,33, FALSE)</f>
        <v>1</v>
      </c>
      <c r="AD425" s="192">
        <v>0</v>
      </c>
      <c r="AE425" s="192">
        <v>0</v>
      </c>
      <c r="AF425" s="194">
        <f t="shared" si="6"/>
        <v>0</v>
      </c>
      <c r="AG425" s="53">
        <f t="shared" si="7"/>
        <v>0</v>
      </c>
    </row>
    <row r="426" spans="2:33" ht="16">
      <c r="B426" s="186" t="s">
        <v>123</v>
      </c>
      <c r="C426" s="192">
        <v>77</v>
      </c>
      <c r="D426" s="186" t="s">
        <v>380</v>
      </c>
      <c r="E426" s="193">
        <v>2</v>
      </c>
      <c r="F426" s="186" t="s">
        <v>398</v>
      </c>
      <c r="G426" s="186" t="s">
        <v>288</v>
      </c>
      <c r="H426" s="198">
        <f>VLOOKUP(B426,orig_GT_results_full_summary!$B$3:$AK$25,7, FALSE)</f>
        <v>4</v>
      </c>
      <c r="I426" s="192">
        <v>0</v>
      </c>
      <c r="J426" s="192">
        <v>0</v>
      </c>
      <c r="K426" s="192">
        <f t="shared" si="0"/>
        <v>0</v>
      </c>
      <c r="L426" s="193">
        <f t="shared" si="1"/>
        <v>0</v>
      </c>
      <c r="M426" s="186" t="s">
        <v>50</v>
      </c>
      <c r="N426" s="186" t="s">
        <v>288</v>
      </c>
      <c r="O426" s="199">
        <f>VLOOKUP(B426,orig_GT_results_full_summary!$B$3:$AK$25,15, FALSE)</f>
        <v>1</v>
      </c>
      <c r="P426" s="192">
        <v>0</v>
      </c>
      <c r="Q426" s="192">
        <v>0</v>
      </c>
      <c r="R426" s="192">
        <f t="shared" si="2"/>
        <v>0</v>
      </c>
      <c r="S426" s="193">
        <f t="shared" si="3"/>
        <v>0</v>
      </c>
      <c r="T426" s="186" t="s">
        <v>399</v>
      </c>
      <c r="U426" s="186" t="s">
        <v>290</v>
      </c>
      <c r="V426" s="200">
        <f>VLOOKUP(B426,orig_GT_results_full_summary!$B$3:$AK$25,24, FALSE)</f>
        <v>1</v>
      </c>
      <c r="W426" s="192">
        <v>1</v>
      </c>
      <c r="X426" s="192">
        <v>0.5</v>
      </c>
      <c r="Y426" s="192">
        <f t="shared" si="4"/>
        <v>1</v>
      </c>
      <c r="Z426" s="193">
        <f t="shared" si="5"/>
        <v>0.52631578947368418</v>
      </c>
      <c r="AA426" s="186" t="s">
        <v>50</v>
      </c>
      <c r="AB426" s="186" t="s">
        <v>288</v>
      </c>
      <c r="AC426" s="192">
        <f>VLOOKUP(B426,orig_GT_results_full_summary!$B$3:$AK$25,33, FALSE)</f>
        <v>1</v>
      </c>
      <c r="AD426" s="192">
        <v>0</v>
      </c>
      <c r="AE426" s="192">
        <v>0</v>
      </c>
      <c r="AF426" s="194">
        <f t="shared" si="6"/>
        <v>0</v>
      </c>
      <c r="AG426" s="53">
        <f t="shared" si="7"/>
        <v>0</v>
      </c>
    </row>
    <row r="427" spans="2:33" ht="16">
      <c r="B427" s="186" t="s">
        <v>123</v>
      </c>
      <c r="C427" s="192">
        <v>127</v>
      </c>
      <c r="D427" s="186" t="s">
        <v>403</v>
      </c>
      <c r="E427" s="193">
        <v>2</v>
      </c>
      <c r="F427" s="186" t="s">
        <v>398</v>
      </c>
      <c r="G427" s="186" t="s">
        <v>290</v>
      </c>
      <c r="H427" s="198">
        <f>VLOOKUP(B427,orig_GT_results_full_summary!$B$3:$AK$25,7, FALSE)</f>
        <v>4</v>
      </c>
      <c r="I427" s="192">
        <v>1</v>
      </c>
      <c r="J427" s="192">
        <v>0.5</v>
      </c>
      <c r="K427" s="192">
        <f t="shared" si="0"/>
        <v>0.25</v>
      </c>
      <c r="L427" s="193">
        <f t="shared" si="1"/>
        <v>0.45454545454545453</v>
      </c>
      <c r="M427" s="186" t="s">
        <v>50</v>
      </c>
      <c r="N427" s="186" t="s">
        <v>288</v>
      </c>
      <c r="O427" s="199">
        <f>VLOOKUP(B427,orig_GT_results_full_summary!$B$3:$AK$25,15, FALSE)</f>
        <v>1</v>
      </c>
      <c r="P427" s="192">
        <v>0</v>
      </c>
      <c r="Q427" s="192">
        <v>0</v>
      </c>
      <c r="R427" s="192">
        <f t="shared" si="2"/>
        <v>0</v>
      </c>
      <c r="S427" s="193">
        <f t="shared" si="3"/>
        <v>0</v>
      </c>
      <c r="T427" s="186" t="s">
        <v>399</v>
      </c>
      <c r="U427" s="186" t="s">
        <v>288</v>
      </c>
      <c r="V427" s="200">
        <f>VLOOKUP(B427,orig_GT_results_full_summary!$B$3:$AK$25,24, FALSE)</f>
        <v>1</v>
      </c>
      <c r="W427" s="192">
        <v>0</v>
      </c>
      <c r="X427" s="192">
        <v>0</v>
      </c>
      <c r="Y427" s="192">
        <f t="shared" si="4"/>
        <v>0</v>
      </c>
      <c r="Z427" s="193">
        <f t="shared" si="5"/>
        <v>0</v>
      </c>
      <c r="AA427" s="186" t="s">
        <v>50</v>
      </c>
      <c r="AB427" s="186" t="s">
        <v>288</v>
      </c>
      <c r="AC427" s="192">
        <f>VLOOKUP(B427,orig_GT_results_full_summary!$B$3:$AK$25,33, FALSE)</f>
        <v>1</v>
      </c>
      <c r="AD427" s="192">
        <v>0</v>
      </c>
      <c r="AE427" s="192">
        <v>0</v>
      </c>
      <c r="AF427" s="194">
        <f t="shared" si="6"/>
        <v>0</v>
      </c>
      <c r="AG427" s="53">
        <f t="shared" si="7"/>
        <v>0</v>
      </c>
    </row>
    <row r="428" spans="2:33" ht="16">
      <c r="B428" s="186" t="s">
        <v>123</v>
      </c>
      <c r="C428" s="192">
        <v>131</v>
      </c>
      <c r="D428" s="186" t="s">
        <v>340</v>
      </c>
      <c r="E428" s="193">
        <v>2</v>
      </c>
      <c r="F428" s="186" t="s">
        <v>398</v>
      </c>
      <c r="G428" s="186" t="s">
        <v>290</v>
      </c>
      <c r="H428" s="198">
        <f>VLOOKUP(B428,orig_GT_results_full_summary!$B$3:$AK$25,7, FALSE)</f>
        <v>4</v>
      </c>
      <c r="I428" s="192">
        <v>1</v>
      </c>
      <c r="J428" s="192">
        <v>0.5</v>
      </c>
      <c r="K428" s="192">
        <f t="shared" si="0"/>
        <v>0.25</v>
      </c>
      <c r="L428" s="193">
        <f t="shared" si="1"/>
        <v>0.45454545454545453</v>
      </c>
      <c r="M428" s="186" t="s">
        <v>50</v>
      </c>
      <c r="N428" s="186" t="s">
        <v>288</v>
      </c>
      <c r="O428" s="199">
        <f>VLOOKUP(B428,orig_GT_results_full_summary!$B$3:$AK$25,15, FALSE)</f>
        <v>1</v>
      </c>
      <c r="P428" s="192">
        <v>0</v>
      </c>
      <c r="Q428" s="192">
        <v>0</v>
      </c>
      <c r="R428" s="192">
        <f t="shared" si="2"/>
        <v>0</v>
      </c>
      <c r="S428" s="193">
        <f t="shared" si="3"/>
        <v>0</v>
      </c>
      <c r="T428" s="186" t="s">
        <v>399</v>
      </c>
      <c r="U428" s="186" t="s">
        <v>288</v>
      </c>
      <c r="V428" s="200">
        <f>VLOOKUP(B428,orig_GT_results_full_summary!$B$3:$AK$25,24, FALSE)</f>
        <v>1</v>
      </c>
      <c r="W428" s="192">
        <v>0</v>
      </c>
      <c r="X428" s="192">
        <v>0</v>
      </c>
      <c r="Y428" s="192">
        <f t="shared" si="4"/>
        <v>0</v>
      </c>
      <c r="Z428" s="193">
        <f t="shared" si="5"/>
        <v>0</v>
      </c>
      <c r="AA428" s="186" t="s">
        <v>50</v>
      </c>
      <c r="AB428" s="186" t="s">
        <v>288</v>
      </c>
      <c r="AC428" s="192">
        <f>VLOOKUP(B428,orig_GT_results_full_summary!$B$3:$AK$25,33, FALSE)</f>
        <v>1</v>
      </c>
      <c r="AD428" s="192">
        <v>0</v>
      </c>
      <c r="AE428" s="192">
        <v>0</v>
      </c>
      <c r="AF428" s="194">
        <f t="shared" si="6"/>
        <v>0</v>
      </c>
      <c r="AG428" s="53">
        <f t="shared" si="7"/>
        <v>0</v>
      </c>
    </row>
    <row r="429" spans="2:33" ht="16">
      <c r="B429" s="186" t="s">
        <v>123</v>
      </c>
      <c r="C429" s="192">
        <v>132</v>
      </c>
      <c r="D429" s="186" t="s">
        <v>367</v>
      </c>
      <c r="E429" s="193">
        <v>2</v>
      </c>
      <c r="F429" s="186" t="s">
        <v>398</v>
      </c>
      <c r="G429" s="186" t="s">
        <v>290</v>
      </c>
      <c r="H429" s="198">
        <f>VLOOKUP(B429,orig_GT_results_full_summary!$B$3:$AK$25,7, FALSE)</f>
        <v>4</v>
      </c>
      <c r="I429" s="192">
        <v>1</v>
      </c>
      <c r="J429" s="192">
        <v>0.5</v>
      </c>
      <c r="K429" s="192">
        <f t="shared" si="0"/>
        <v>0.25</v>
      </c>
      <c r="L429" s="193">
        <f t="shared" si="1"/>
        <v>0.45454545454545453</v>
      </c>
      <c r="M429" s="186" t="s">
        <v>50</v>
      </c>
      <c r="N429" s="186" t="s">
        <v>288</v>
      </c>
      <c r="O429" s="199">
        <f>VLOOKUP(B429,orig_GT_results_full_summary!$B$3:$AK$25,15, FALSE)</f>
        <v>1</v>
      </c>
      <c r="P429" s="192">
        <v>0</v>
      </c>
      <c r="Q429" s="192">
        <v>0</v>
      </c>
      <c r="R429" s="192">
        <f t="shared" si="2"/>
        <v>0</v>
      </c>
      <c r="S429" s="193">
        <f t="shared" si="3"/>
        <v>0</v>
      </c>
      <c r="T429" s="186" t="s">
        <v>399</v>
      </c>
      <c r="U429" s="186" t="s">
        <v>288</v>
      </c>
      <c r="V429" s="200">
        <f>VLOOKUP(B429,orig_GT_results_full_summary!$B$3:$AK$25,24, FALSE)</f>
        <v>1</v>
      </c>
      <c r="W429" s="192">
        <v>0</v>
      </c>
      <c r="X429" s="192">
        <v>0</v>
      </c>
      <c r="Y429" s="192">
        <f t="shared" si="4"/>
        <v>0</v>
      </c>
      <c r="Z429" s="193">
        <f t="shared" si="5"/>
        <v>0</v>
      </c>
      <c r="AA429" s="186" t="s">
        <v>50</v>
      </c>
      <c r="AB429" s="186" t="s">
        <v>288</v>
      </c>
      <c r="AC429" s="192">
        <f>VLOOKUP(B429,orig_GT_results_full_summary!$B$3:$AK$25,33, FALSE)</f>
        <v>1</v>
      </c>
      <c r="AD429" s="192">
        <v>0</v>
      </c>
      <c r="AE429" s="192">
        <v>0</v>
      </c>
      <c r="AF429" s="194">
        <f t="shared" si="6"/>
        <v>0</v>
      </c>
      <c r="AG429" s="53">
        <f t="shared" si="7"/>
        <v>0</v>
      </c>
    </row>
    <row r="430" spans="2:33" ht="16">
      <c r="B430" s="186" t="s">
        <v>123</v>
      </c>
      <c r="C430" s="192">
        <v>133</v>
      </c>
      <c r="D430" s="186" t="s">
        <v>367</v>
      </c>
      <c r="E430" s="193">
        <v>2</v>
      </c>
      <c r="F430" s="186" t="s">
        <v>398</v>
      </c>
      <c r="G430" s="186" t="s">
        <v>290</v>
      </c>
      <c r="H430" s="198">
        <f>VLOOKUP(B430,orig_GT_results_full_summary!$B$3:$AK$25,7, FALSE)</f>
        <v>4</v>
      </c>
      <c r="I430" s="192">
        <v>1</v>
      </c>
      <c r="J430" s="192">
        <v>0.5</v>
      </c>
      <c r="K430" s="192">
        <f t="shared" si="0"/>
        <v>0.25</v>
      </c>
      <c r="L430" s="193">
        <f t="shared" si="1"/>
        <v>0.45454545454545453</v>
      </c>
      <c r="M430" s="186" t="s">
        <v>50</v>
      </c>
      <c r="N430" s="186" t="s">
        <v>288</v>
      </c>
      <c r="O430" s="199">
        <f>VLOOKUP(B430,orig_GT_results_full_summary!$B$3:$AK$25,15, FALSE)</f>
        <v>1</v>
      </c>
      <c r="P430" s="192">
        <v>0</v>
      </c>
      <c r="Q430" s="192">
        <v>0</v>
      </c>
      <c r="R430" s="192">
        <f t="shared" si="2"/>
        <v>0</v>
      </c>
      <c r="S430" s="193">
        <f t="shared" si="3"/>
        <v>0</v>
      </c>
      <c r="T430" s="186" t="s">
        <v>399</v>
      </c>
      <c r="U430" s="186" t="s">
        <v>288</v>
      </c>
      <c r="V430" s="200">
        <f>VLOOKUP(B430,orig_GT_results_full_summary!$B$3:$AK$25,24, FALSE)</f>
        <v>1</v>
      </c>
      <c r="W430" s="192">
        <v>0</v>
      </c>
      <c r="X430" s="192">
        <v>0</v>
      </c>
      <c r="Y430" s="192">
        <f t="shared" si="4"/>
        <v>0</v>
      </c>
      <c r="Z430" s="193">
        <f t="shared" si="5"/>
        <v>0</v>
      </c>
      <c r="AA430" s="186" t="s">
        <v>50</v>
      </c>
      <c r="AB430" s="186" t="s">
        <v>288</v>
      </c>
      <c r="AC430" s="192">
        <f>VLOOKUP(B430,orig_GT_results_full_summary!$B$3:$AK$25,33, FALSE)</f>
        <v>1</v>
      </c>
      <c r="AD430" s="192">
        <v>0</v>
      </c>
      <c r="AE430" s="192">
        <v>0</v>
      </c>
      <c r="AF430" s="194">
        <f t="shared" si="6"/>
        <v>0</v>
      </c>
      <c r="AG430" s="53">
        <f t="shared" si="7"/>
        <v>0</v>
      </c>
    </row>
    <row r="431" spans="2:33" ht="16">
      <c r="B431" s="186" t="s">
        <v>123</v>
      </c>
      <c r="C431" s="192">
        <v>137</v>
      </c>
      <c r="D431" s="186" t="s">
        <v>377</v>
      </c>
      <c r="E431" s="193">
        <v>2</v>
      </c>
      <c r="F431" s="186" t="s">
        <v>398</v>
      </c>
      <c r="G431" s="186" t="s">
        <v>290</v>
      </c>
      <c r="H431" s="198">
        <f>VLOOKUP(B431,orig_GT_results_full_summary!$B$3:$AK$25,7, FALSE)</f>
        <v>4</v>
      </c>
      <c r="I431" s="192">
        <v>1</v>
      </c>
      <c r="J431" s="192">
        <v>0.5</v>
      </c>
      <c r="K431" s="192">
        <f t="shared" si="0"/>
        <v>0.25</v>
      </c>
      <c r="L431" s="193">
        <f t="shared" si="1"/>
        <v>0.45454545454545453</v>
      </c>
      <c r="M431" s="186" t="s">
        <v>50</v>
      </c>
      <c r="N431" s="186" t="s">
        <v>288</v>
      </c>
      <c r="O431" s="199">
        <f>VLOOKUP(B431,orig_GT_results_full_summary!$B$3:$AK$25,15, FALSE)</f>
        <v>1</v>
      </c>
      <c r="P431" s="192">
        <v>0</v>
      </c>
      <c r="Q431" s="192">
        <v>0</v>
      </c>
      <c r="R431" s="192">
        <f t="shared" si="2"/>
        <v>0</v>
      </c>
      <c r="S431" s="193">
        <f t="shared" si="3"/>
        <v>0</v>
      </c>
      <c r="T431" s="186" t="s">
        <v>399</v>
      </c>
      <c r="U431" s="186" t="s">
        <v>288</v>
      </c>
      <c r="V431" s="200">
        <f>VLOOKUP(B431,orig_GT_results_full_summary!$B$3:$AK$25,24, FALSE)</f>
        <v>1</v>
      </c>
      <c r="W431" s="192">
        <v>0</v>
      </c>
      <c r="X431" s="192">
        <v>0</v>
      </c>
      <c r="Y431" s="192">
        <f t="shared" si="4"/>
        <v>0</v>
      </c>
      <c r="Z431" s="193">
        <f t="shared" si="5"/>
        <v>0</v>
      </c>
      <c r="AA431" s="186" t="s">
        <v>50</v>
      </c>
      <c r="AB431" s="186" t="s">
        <v>288</v>
      </c>
      <c r="AC431" s="192">
        <f>VLOOKUP(B431,orig_GT_results_full_summary!$B$3:$AK$25,33, FALSE)</f>
        <v>1</v>
      </c>
      <c r="AD431" s="192">
        <v>0</v>
      </c>
      <c r="AE431" s="192">
        <v>0</v>
      </c>
      <c r="AF431" s="194">
        <f t="shared" si="6"/>
        <v>0</v>
      </c>
      <c r="AG431" s="53">
        <f t="shared" si="7"/>
        <v>0</v>
      </c>
    </row>
    <row r="432" spans="2:33" ht="16">
      <c r="B432" s="186" t="s">
        <v>123</v>
      </c>
      <c r="C432" s="192">
        <v>138</v>
      </c>
      <c r="D432" s="186" t="s">
        <v>380</v>
      </c>
      <c r="E432" s="193">
        <v>2</v>
      </c>
      <c r="F432" s="186" t="s">
        <v>398</v>
      </c>
      <c r="G432" s="186" t="s">
        <v>288</v>
      </c>
      <c r="H432" s="198">
        <f>VLOOKUP(B432,orig_GT_results_full_summary!$B$3:$AK$25,7, FALSE)</f>
        <v>4</v>
      </c>
      <c r="I432" s="192">
        <v>0</v>
      </c>
      <c r="J432" s="192">
        <v>0</v>
      </c>
      <c r="K432" s="192">
        <f t="shared" si="0"/>
        <v>0</v>
      </c>
      <c r="L432" s="193">
        <f t="shared" si="1"/>
        <v>0</v>
      </c>
      <c r="M432" s="186" t="s">
        <v>50</v>
      </c>
      <c r="N432" s="186" t="s">
        <v>288</v>
      </c>
      <c r="O432" s="199">
        <f>VLOOKUP(B432,orig_GT_results_full_summary!$B$3:$AK$25,15, FALSE)</f>
        <v>1</v>
      </c>
      <c r="P432" s="192">
        <v>0</v>
      </c>
      <c r="Q432" s="192">
        <v>0</v>
      </c>
      <c r="R432" s="192">
        <f t="shared" si="2"/>
        <v>0</v>
      </c>
      <c r="S432" s="193">
        <f t="shared" si="3"/>
        <v>0</v>
      </c>
      <c r="T432" s="186" t="s">
        <v>399</v>
      </c>
      <c r="U432" s="186" t="s">
        <v>290</v>
      </c>
      <c r="V432" s="200">
        <f>VLOOKUP(B432,orig_GT_results_full_summary!$B$3:$AK$25,24, FALSE)</f>
        <v>1</v>
      </c>
      <c r="W432" s="192">
        <v>1</v>
      </c>
      <c r="X432" s="192">
        <v>0.5</v>
      </c>
      <c r="Y432" s="192">
        <f t="shared" si="4"/>
        <v>1</v>
      </c>
      <c r="Z432" s="193">
        <f t="shared" si="5"/>
        <v>0.52631578947368418</v>
      </c>
      <c r="AA432" s="186" t="s">
        <v>50</v>
      </c>
      <c r="AB432" s="186" t="s">
        <v>288</v>
      </c>
      <c r="AC432" s="192">
        <f>VLOOKUP(B432,orig_GT_results_full_summary!$B$3:$AK$25,33, FALSE)</f>
        <v>1</v>
      </c>
      <c r="AD432" s="192">
        <v>0</v>
      </c>
      <c r="AE432" s="192">
        <v>0</v>
      </c>
      <c r="AF432" s="194">
        <f t="shared" si="6"/>
        <v>0</v>
      </c>
      <c r="AG432" s="53">
        <f t="shared" si="7"/>
        <v>0</v>
      </c>
    </row>
    <row r="433" spans="2:33" ht="16">
      <c r="B433" s="186" t="s">
        <v>123</v>
      </c>
      <c r="C433" s="192">
        <v>139</v>
      </c>
      <c r="D433" s="186" t="s">
        <v>380</v>
      </c>
      <c r="E433" s="193">
        <v>2</v>
      </c>
      <c r="F433" s="186" t="s">
        <v>398</v>
      </c>
      <c r="G433" s="186" t="s">
        <v>288</v>
      </c>
      <c r="H433" s="198">
        <f>VLOOKUP(B433,orig_GT_results_full_summary!$B$3:$AK$25,7, FALSE)</f>
        <v>4</v>
      </c>
      <c r="I433" s="192">
        <v>0</v>
      </c>
      <c r="J433" s="192">
        <v>0</v>
      </c>
      <c r="K433" s="192">
        <f t="shared" si="0"/>
        <v>0</v>
      </c>
      <c r="L433" s="193">
        <f t="shared" si="1"/>
        <v>0</v>
      </c>
      <c r="M433" s="186" t="s">
        <v>50</v>
      </c>
      <c r="N433" s="186" t="s">
        <v>288</v>
      </c>
      <c r="O433" s="199">
        <f>VLOOKUP(B433,orig_GT_results_full_summary!$B$3:$AK$25,15, FALSE)</f>
        <v>1</v>
      </c>
      <c r="P433" s="192">
        <v>0</v>
      </c>
      <c r="Q433" s="192">
        <v>0</v>
      </c>
      <c r="R433" s="192">
        <f t="shared" si="2"/>
        <v>0</v>
      </c>
      <c r="S433" s="193">
        <f t="shared" si="3"/>
        <v>0</v>
      </c>
      <c r="T433" s="186" t="s">
        <v>399</v>
      </c>
      <c r="U433" s="186" t="s">
        <v>290</v>
      </c>
      <c r="V433" s="200">
        <f>VLOOKUP(B433,orig_GT_results_full_summary!$B$3:$AK$25,24, FALSE)</f>
        <v>1</v>
      </c>
      <c r="W433" s="192">
        <v>1</v>
      </c>
      <c r="X433" s="192">
        <v>0.5</v>
      </c>
      <c r="Y433" s="192">
        <f t="shared" si="4"/>
        <v>1</v>
      </c>
      <c r="Z433" s="193">
        <f t="shared" si="5"/>
        <v>0.52631578947368418</v>
      </c>
      <c r="AA433" s="186" t="s">
        <v>50</v>
      </c>
      <c r="AB433" s="186" t="s">
        <v>288</v>
      </c>
      <c r="AC433" s="192">
        <f>VLOOKUP(B433,orig_GT_results_full_summary!$B$3:$AK$25,33, FALSE)</f>
        <v>1</v>
      </c>
      <c r="AD433" s="192">
        <v>0</v>
      </c>
      <c r="AE433" s="192">
        <v>0</v>
      </c>
      <c r="AF433" s="194">
        <f t="shared" si="6"/>
        <v>0</v>
      </c>
      <c r="AG433" s="53">
        <f t="shared" si="7"/>
        <v>0</v>
      </c>
    </row>
    <row r="434" spans="2:33" ht="16">
      <c r="B434" s="186" t="s">
        <v>123</v>
      </c>
      <c r="C434" s="192">
        <v>140</v>
      </c>
      <c r="D434" s="186" t="s">
        <v>380</v>
      </c>
      <c r="E434" s="193">
        <v>2</v>
      </c>
      <c r="F434" s="186" t="s">
        <v>398</v>
      </c>
      <c r="G434" s="186" t="s">
        <v>288</v>
      </c>
      <c r="H434" s="198">
        <f>VLOOKUP(B434,orig_GT_results_full_summary!$B$3:$AK$25,7, FALSE)</f>
        <v>4</v>
      </c>
      <c r="I434" s="192">
        <v>0</v>
      </c>
      <c r="J434" s="192">
        <v>0</v>
      </c>
      <c r="K434" s="192">
        <f t="shared" si="0"/>
        <v>0</v>
      </c>
      <c r="L434" s="193">
        <f t="shared" si="1"/>
        <v>0</v>
      </c>
      <c r="M434" s="186" t="s">
        <v>50</v>
      </c>
      <c r="N434" s="186" t="s">
        <v>288</v>
      </c>
      <c r="O434" s="199">
        <f>VLOOKUP(B434,orig_GT_results_full_summary!$B$3:$AK$25,15, FALSE)</f>
        <v>1</v>
      </c>
      <c r="P434" s="192">
        <v>0</v>
      </c>
      <c r="Q434" s="192">
        <v>0</v>
      </c>
      <c r="R434" s="192">
        <f t="shared" si="2"/>
        <v>0</v>
      </c>
      <c r="S434" s="193">
        <f t="shared" si="3"/>
        <v>0</v>
      </c>
      <c r="T434" s="186" t="s">
        <v>399</v>
      </c>
      <c r="U434" s="186" t="s">
        <v>290</v>
      </c>
      <c r="V434" s="200">
        <f>VLOOKUP(B434,orig_GT_results_full_summary!$B$3:$AK$25,24, FALSE)</f>
        <v>1</v>
      </c>
      <c r="W434" s="192">
        <v>1</v>
      </c>
      <c r="X434" s="192">
        <v>0.5</v>
      </c>
      <c r="Y434" s="192">
        <f t="shared" si="4"/>
        <v>1</v>
      </c>
      <c r="Z434" s="193">
        <f t="shared" si="5"/>
        <v>0.52631578947368418</v>
      </c>
      <c r="AA434" s="186" t="s">
        <v>50</v>
      </c>
      <c r="AB434" s="186" t="s">
        <v>288</v>
      </c>
      <c r="AC434" s="192">
        <f>VLOOKUP(B434,orig_GT_results_full_summary!$B$3:$AK$25,33, FALSE)</f>
        <v>1</v>
      </c>
      <c r="AD434" s="192">
        <v>0</v>
      </c>
      <c r="AE434" s="192">
        <v>0</v>
      </c>
      <c r="AF434" s="194">
        <f t="shared" si="6"/>
        <v>0</v>
      </c>
      <c r="AG434" s="53">
        <f t="shared" si="7"/>
        <v>0</v>
      </c>
    </row>
    <row r="435" spans="2:33" ht="16">
      <c r="B435" s="186" t="s">
        <v>123</v>
      </c>
      <c r="C435" s="192">
        <v>141</v>
      </c>
      <c r="D435" s="186" t="s">
        <v>400</v>
      </c>
      <c r="E435" s="193">
        <v>2</v>
      </c>
      <c r="F435" s="186" t="s">
        <v>398</v>
      </c>
      <c r="G435" s="186" t="s">
        <v>288</v>
      </c>
      <c r="H435" s="198">
        <f>VLOOKUP(B435,orig_GT_results_full_summary!$B$3:$AK$25,7, FALSE)</f>
        <v>4</v>
      </c>
      <c r="I435" s="192">
        <v>0</v>
      </c>
      <c r="J435" s="192">
        <v>0</v>
      </c>
      <c r="K435" s="192">
        <f t="shared" si="0"/>
        <v>0</v>
      </c>
      <c r="L435" s="193">
        <f t="shared" si="1"/>
        <v>0</v>
      </c>
      <c r="M435" s="186" t="s">
        <v>50</v>
      </c>
      <c r="N435" s="186" t="s">
        <v>288</v>
      </c>
      <c r="O435" s="199">
        <f>VLOOKUP(B435,orig_GT_results_full_summary!$B$3:$AK$25,15, FALSE)</f>
        <v>1</v>
      </c>
      <c r="P435" s="192">
        <v>0</v>
      </c>
      <c r="Q435" s="192">
        <v>0</v>
      </c>
      <c r="R435" s="192">
        <f t="shared" si="2"/>
        <v>0</v>
      </c>
      <c r="S435" s="193">
        <f t="shared" si="3"/>
        <v>0</v>
      </c>
      <c r="T435" s="186" t="s">
        <v>399</v>
      </c>
      <c r="U435" s="186" t="s">
        <v>288</v>
      </c>
      <c r="V435" s="200">
        <f>VLOOKUP(B435,orig_GT_results_full_summary!$B$3:$AK$25,24, FALSE)</f>
        <v>1</v>
      </c>
      <c r="W435" s="192">
        <v>0</v>
      </c>
      <c r="X435" s="192">
        <v>0</v>
      </c>
      <c r="Y435" s="192">
        <f t="shared" si="4"/>
        <v>0</v>
      </c>
      <c r="Z435" s="193">
        <f t="shared" si="5"/>
        <v>0</v>
      </c>
      <c r="AA435" s="186" t="s">
        <v>50</v>
      </c>
      <c r="AB435" s="186" t="s">
        <v>288</v>
      </c>
      <c r="AC435" s="192">
        <f>VLOOKUP(B435,orig_GT_results_full_summary!$B$3:$AK$25,33, FALSE)</f>
        <v>1</v>
      </c>
      <c r="AD435" s="192">
        <v>0</v>
      </c>
      <c r="AE435" s="192">
        <v>0</v>
      </c>
      <c r="AF435" s="194">
        <f t="shared" si="6"/>
        <v>0</v>
      </c>
      <c r="AG435" s="53">
        <f t="shared" si="7"/>
        <v>0</v>
      </c>
    </row>
    <row r="436" spans="2:33" ht="16">
      <c r="B436" s="186" t="s">
        <v>123</v>
      </c>
      <c r="C436" s="192">
        <v>142</v>
      </c>
      <c r="D436" s="186" t="s">
        <v>400</v>
      </c>
      <c r="E436" s="193">
        <v>2</v>
      </c>
      <c r="F436" s="186" t="s">
        <v>398</v>
      </c>
      <c r="G436" s="186" t="s">
        <v>288</v>
      </c>
      <c r="H436" s="198">
        <f>VLOOKUP(B436,orig_GT_results_full_summary!$B$3:$AK$25,7, FALSE)</f>
        <v>4</v>
      </c>
      <c r="I436" s="192">
        <v>0</v>
      </c>
      <c r="J436" s="192">
        <v>0</v>
      </c>
      <c r="K436" s="192">
        <f t="shared" si="0"/>
        <v>0</v>
      </c>
      <c r="L436" s="193">
        <f t="shared" si="1"/>
        <v>0</v>
      </c>
      <c r="M436" s="186" t="s">
        <v>50</v>
      </c>
      <c r="N436" s="186" t="s">
        <v>288</v>
      </c>
      <c r="O436" s="199">
        <f>VLOOKUP(B436,orig_GT_results_full_summary!$B$3:$AK$25,15, FALSE)</f>
        <v>1</v>
      </c>
      <c r="P436" s="192">
        <v>0</v>
      </c>
      <c r="Q436" s="192">
        <v>0</v>
      </c>
      <c r="R436" s="192">
        <f t="shared" si="2"/>
        <v>0</v>
      </c>
      <c r="S436" s="193">
        <f t="shared" si="3"/>
        <v>0</v>
      </c>
      <c r="T436" s="186" t="s">
        <v>399</v>
      </c>
      <c r="U436" s="186" t="s">
        <v>288</v>
      </c>
      <c r="V436" s="200">
        <f>VLOOKUP(B436,orig_GT_results_full_summary!$B$3:$AK$25,24, FALSE)</f>
        <v>1</v>
      </c>
      <c r="W436" s="192">
        <v>0</v>
      </c>
      <c r="X436" s="192">
        <v>0</v>
      </c>
      <c r="Y436" s="192">
        <f t="shared" si="4"/>
        <v>0</v>
      </c>
      <c r="Z436" s="193">
        <f t="shared" si="5"/>
        <v>0</v>
      </c>
      <c r="AA436" s="186" t="s">
        <v>50</v>
      </c>
      <c r="AB436" s="186" t="s">
        <v>288</v>
      </c>
      <c r="AC436" s="192">
        <f>VLOOKUP(B436,orig_GT_results_full_summary!$B$3:$AK$25,33, FALSE)</f>
        <v>1</v>
      </c>
      <c r="AD436" s="192">
        <v>0</v>
      </c>
      <c r="AE436" s="192">
        <v>0</v>
      </c>
      <c r="AF436" s="194">
        <f t="shared" si="6"/>
        <v>0</v>
      </c>
      <c r="AG436" s="53">
        <f t="shared" si="7"/>
        <v>0</v>
      </c>
    </row>
    <row r="437" spans="2:33" ht="16">
      <c r="B437" s="186" t="s">
        <v>123</v>
      </c>
      <c r="C437" s="192">
        <v>143</v>
      </c>
      <c r="D437" s="186" t="s">
        <v>400</v>
      </c>
      <c r="E437" s="193">
        <v>2</v>
      </c>
      <c r="F437" s="186" t="s">
        <v>398</v>
      </c>
      <c r="G437" s="186" t="s">
        <v>288</v>
      </c>
      <c r="H437" s="198">
        <f>VLOOKUP(B437,orig_GT_results_full_summary!$B$3:$AK$25,7, FALSE)</f>
        <v>4</v>
      </c>
      <c r="I437" s="192">
        <v>0</v>
      </c>
      <c r="J437" s="192">
        <v>0</v>
      </c>
      <c r="K437" s="192">
        <f t="shared" si="0"/>
        <v>0</v>
      </c>
      <c r="L437" s="193">
        <f t="shared" si="1"/>
        <v>0</v>
      </c>
      <c r="M437" s="186" t="s">
        <v>50</v>
      </c>
      <c r="N437" s="186" t="s">
        <v>288</v>
      </c>
      <c r="O437" s="199">
        <f>VLOOKUP(B437,orig_GT_results_full_summary!$B$3:$AK$25,15, FALSE)</f>
        <v>1</v>
      </c>
      <c r="P437" s="192">
        <v>0</v>
      </c>
      <c r="Q437" s="192">
        <v>0</v>
      </c>
      <c r="R437" s="192">
        <f t="shared" si="2"/>
        <v>0</v>
      </c>
      <c r="S437" s="193">
        <f t="shared" si="3"/>
        <v>0</v>
      </c>
      <c r="T437" s="186" t="s">
        <v>399</v>
      </c>
      <c r="U437" s="186" t="s">
        <v>288</v>
      </c>
      <c r="V437" s="200">
        <f>VLOOKUP(B437,orig_GT_results_full_summary!$B$3:$AK$25,24, FALSE)</f>
        <v>1</v>
      </c>
      <c r="W437" s="192">
        <v>0</v>
      </c>
      <c r="X437" s="192">
        <v>0</v>
      </c>
      <c r="Y437" s="192">
        <f t="shared" si="4"/>
        <v>0</v>
      </c>
      <c r="Z437" s="193">
        <f t="shared" si="5"/>
        <v>0</v>
      </c>
      <c r="AA437" s="186" t="s">
        <v>50</v>
      </c>
      <c r="AB437" s="186" t="s">
        <v>288</v>
      </c>
      <c r="AC437" s="192">
        <f>VLOOKUP(B437,orig_GT_results_full_summary!$B$3:$AK$25,33, FALSE)</f>
        <v>1</v>
      </c>
      <c r="AD437" s="192">
        <v>0</v>
      </c>
      <c r="AE437" s="192">
        <v>0</v>
      </c>
      <c r="AF437" s="194">
        <f t="shared" si="6"/>
        <v>0</v>
      </c>
      <c r="AG437" s="53">
        <f t="shared" si="7"/>
        <v>0</v>
      </c>
    </row>
    <row r="438" spans="2:33" ht="16">
      <c r="B438" s="186" t="s">
        <v>123</v>
      </c>
      <c r="C438" s="192">
        <v>144</v>
      </c>
      <c r="D438" s="186" t="s">
        <v>372</v>
      </c>
      <c r="E438" s="193">
        <v>2</v>
      </c>
      <c r="F438" s="186" t="s">
        <v>398</v>
      </c>
      <c r="G438" s="186" t="s">
        <v>288</v>
      </c>
      <c r="H438" s="198">
        <f>VLOOKUP(B438,orig_GT_results_full_summary!$B$3:$AK$25,7, FALSE)</f>
        <v>4</v>
      </c>
      <c r="I438" s="192">
        <v>0</v>
      </c>
      <c r="J438" s="192">
        <v>0</v>
      </c>
      <c r="K438" s="192">
        <f t="shared" si="0"/>
        <v>0</v>
      </c>
      <c r="L438" s="193">
        <f t="shared" si="1"/>
        <v>0</v>
      </c>
      <c r="M438" s="186" t="s">
        <v>50</v>
      </c>
      <c r="N438" s="186" t="s">
        <v>288</v>
      </c>
      <c r="O438" s="199">
        <f>VLOOKUP(B438,orig_GT_results_full_summary!$B$3:$AK$25,15, FALSE)</f>
        <v>1</v>
      </c>
      <c r="P438" s="192">
        <v>0</v>
      </c>
      <c r="Q438" s="192">
        <v>0</v>
      </c>
      <c r="R438" s="192">
        <f t="shared" si="2"/>
        <v>0</v>
      </c>
      <c r="S438" s="193">
        <f t="shared" si="3"/>
        <v>0</v>
      </c>
      <c r="T438" s="186" t="s">
        <v>399</v>
      </c>
      <c r="U438" s="186" t="s">
        <v>288</v>
      </c>
      <c r="V438" s="200">
        <f>VLOOKUP(B438,orig_GT_results_full_summary!$B$3:$AK$25,24, FALSE)</f>
        <v>1</v>
      </c>
      <c r="W438" s="192">
        <v>0</v>
      </c>
      <c r="X438" s="192">
        <v>0</v>
      </c>
      <c r="Y438" s="192">
        <f t="shared" si="4"/>
        <v>0</v>
      </c>
      <c r="Z438" s="193">
        <f t="shared" si="5"/>
        <v>0</v>
      </c>
      <c r="AA438" s="186" t="s">
        <v>50</v>
      </c>
      <c r="AB438" s="186" t="s">
        <v>288</v>
      </c>
      <c r="AC438" s="192">
        <f>VLOOKUP(B438,orig_GT_results_full_summary!$B$3:$AK$25,33, FALSE)</f>
        <v>1</v>
      </c>
      <c r="AD438" s="192">
        <v>0</v>
      </c>
      <c r="AE438" s="192">
        <v>0</v>
      </c>
      <c r="AF438" s="194">
        <f t="shared" si="6"/>
        <v>0</v>
      </c>
      <c r="AG438" s="53">
        <f t="shared" si="7"/>
        <v>0</v>
      </c>
    </row>
    <row r="439" spans="2:33" ht="16">
      <c r="B439" s="186" t="s">
        <v>123</v>
      </c>
      <c r="C439" s="192">
        <v>145</v>
      </c>
      <c r="D439" s="186" t="s">
        <v>372</v>
      </c>
      <c r="E439" s="193">
        <v>2</v>
      </c>
      <c r="F439" s="186" t="s">
        <v>398</v>
      </c>
      <c r="G439" s="186" t="s">
        <v>288</v>
      </c>
      <c r="H439" s="198">
        <f>VLOOKUP(B439,orig_GT_results_full_summary!$B$3:$AK$25,7, FALSE)</f>
        <v>4</v>
      </c>
      <c r="I439" s="192">
        <v>0</v>
      </c>
      <c r="J439" s="192">
        <v>0</v>
      </c>
      <c r="K439" s="192">
        <f t="shared" si="0"/>
        <v>0</v>
      </c>
      <c r="L439" s="193">
        <f t="shared" si="1"/>
        <v>0</v>
      </c>
      <c r="M439" s="186" t="s">
        <v>50</v>
      </c>
      <c r="N439" s="186" t="s">
        <v>288</v>
      </c>
      <c r="O439" s="199">
        <f>VLOOKUP(B439,orig_GT_results_full_summary!$B$3:$AK$25,15, FALSE)</f>
        <v>1</v>
      </c>
      <c r="P439" s="192">
        <v>0</v>
      </c>
      <c r="Q439" s="192">
        <v>0</v>
      </c>
      <c r="R439" s="192">
        <f t="shared" si="2"/>
        <v>0</v>
      </c>
      <c r="S439" s="193">
        <f t="shared" si="3"/>
        <v>0</v>
      </c>
      <c r="T439" s="186" t="s">
        <v>399</v>
      </c>
      <c r="U439" s="186" t="s">
        <v>288</v>
      </c>
      <c r="V439" s="200">
        <f>VLOOKUP(B439,orig_GT_results_full_summary!$B$3:$AK$25,24, FALSE)</f>
        <v>1</v>
      </c>
      <c r="W439" s="192">
        <v>0</v>
      </c>
      <c r="X439" s="192">
        <v>0</v>
      </c>
      <c r="Y439" s="192">
        <f t="shared" si="4"/>
        <v>0</v>
      </c>
      <c r="Z439" s="193">
        <f t="shared" si="5"/>
        <v>0</v>
      </c>
      <c r="AA439" s="186" t="s">
        <v>50</v>
      </c>
      <c r="AB439" s="186" t="s">
        <v>288</v>
      </c>
      <c r="AC439" s="192">
        <f>VLOOKUP(B439,orig_GT_results_full_summary!$B$3:$AK$25,33, FALSE)</f>
        <v>1</v>
      </c>
      <c r="AD439" s="192">
        <v>0</v>
      </c>
      <c r="AE439" s="192">
        <v>0</v>
      </c>
      <c r="AF439" s="194">
        <f t="shared" si="6"/>
        <v>0</v>
      </c>
      <c r="AG439" s="53">
        <f t="shared" si="7"/>
        <v>0</v>
      </c>
    </row>
    <row r="440" spans="2:33" ht="16">
      <c r="B440" s="186" t="s">
        <v>123</v>
      </c>
      <c r="C440" s="192">
        <v>146</v>
      </c>
      <c r="D440" s="186" t="s">
        <v>372</v>
      </c>
      <c r="E440" s="193">
        <v>2</v>
      </c>
      <c r="F440" s="186" t="s">
        <v>398</v>
      </c>
      <c r="G440" s="186" t="s">
        <v>288</v>
      </c>
      <c r="H440" s="198">
        <f>VLOOKUP(B440,orig_GT_results_full_summary!$B$3:$AK$25,7, FALSE)</f>
        <v>4</v>
      </c>
      <c r="I440" s="192">
        <v>0</v>
      </c>
      <c r="J440" s="192">
        <v>0</v>
      </c>
      <c r="K440" s="192">
        <f t="shared" si="0"/>
        <v>0</v>
      </c>
      <c r="L440" s="193">
        <f t="shared" si="1"/>
        <v>0</v>
      </c>
      <c r="M440" s="186" t="s">
        <v>50</v>
      </c>
      <c r="N440" s="186" t="s">
        <v>288</v>
      </c>
      <c r="O440" s="199">
        <f>VLOOKUP(B440,orig_GT_results_full_summary!$B$3:$AK$25,15, FALSE)</f>
        <v>1</v>
      </c>
      <c r="P440" s="192">
        <v>0</v>
      </c>
      <c r="Q440" s="192">
        <v>0</v>
      </c>
      <c r="R440" s="192">
        <f t="shared" si="2"/>
        <v>0</v>
      </c>
      <c r="S440" s="193">
        <f t="shared" si="3"/>
        <v>0</v>
      </c>
      <c r="T440" s="186" t="s">
        <v>399</v>
      </c>
      <c r="U440" s="186" t="s">
        <v>288</v>
      </c>
      <c r="V440" s="200">
        <f>VLOOKUP(B440,orig_GT_results_full_summary!$B$3:$AK$25,24, FALSE)</f>
        <v>1</v>
      </c>
      <c r="W440" s="192">
        <v>0</v>
      </c>
      <c r="X440" s="192">
        <v>0</v>
      </c>
      <c r="Y440" s="192">
        <f t="shared" si="4"/>
        <v>0</v>
      </c>
      <c r="Z440" s="193">
        <f t="shared" si="5"/>
        <v>0</v>
      </c>
      <c r="AA440" s="186" t="s">
        <v>50</v>
      </c>
      <c r="AB440" s="186" t="s">
        <v>288</v>
      </c>
      <c r="AC440" s="192">
        <f>VLOOKUP(B440,orig_GT_results_full_summary!$B$3:$AK$25,33, FALSE)</f>
        <v>1</v>
      </c>
      <c r="AD440" s="192">
        <v>0</v>
      </c>
      <c r="AE440" s="192">
        <v>0</v>
      </c>
      <c r="AF440" s="194">
        <f t="shared" si="6"/>
        <v>0</v>
      </c>
      <c r="AG440" s="53">
        <f t="shared" si="7"/>
        <v>0</v>
      </c>
    </row>
    <row r="441" spans="2:33" ht="16">
      <c r="B441" s="186" t="s">
        <v>123</v>
      </c>
      <c r="C441" s="192">
        <v>147</v>
      </c>
      <c r="D441" s="186" t="s">
        <v>381</v>
      </c>
      <c r="E441" s="193">
        <v>2</v>
      </c>
      <c r="F441" s="186" t="s">
        <v>398</v>
      </c>
      <c r="G441" s="186" t="s">
        <v>288</v>
      </c>
      <c r="H441" s="198">
        <f>VLOOKUP(B441,orig_GT_results_full_summary!$B$3:$AK$25,7, FALSE)</f>
        <v>4</v>
      </c>
      <c r="I441" s="192">
        <v>0</v>
      </c>
      <c r="J441" s="192">
        <v>0</v>
      </c>
      <c r="K441" s="192">
        <f t="shared" si="0"/>
        <v>0</v>
      </c>
      <c r="L441" s="193">
        <f t="shared" si="1"/>
        <v>0</v>
      </c>
      <c r="M441" s="186" t="s">
        <v>50</v>
      </c>
      <c r="N441" s="186" t="s">
        <v>288</v>
      </c>
      <c r="O441" s="199">
        <f>VLOOKUP(B441,orig_GT_results_full_summary!$B$3:$AK$25,15, FALSE)</f>
        <v>1</v>
      </c>
      <c r="P441" s="192">
        <v>0</v>
      </c>
      <c r="Q441" s="192">
        <v>0</v>
      </c>
      <c r="R441" s="192">
        <f t="shared" si="2"/>
        <v>0</v>
      </c>
      <c r="S441" s="193">
        <f t="shared" si="3"/>
        <v>0</v>
      </c>
      <c r="T441" s="186" t="s">
        <v>399</v>
      </c>
      <c r="U441" s="186" t="s">
        <v>288</v>
      </c>
      <c r="V441" s="200">
        <f>VLOOKUP(B441,orig_GT_results_full_summary!$B$3:$AK$25,24, FALSE)</f>
        <v>1</v>
      </c>
      <c r="W441" s="192">
        <v>0</v>
      </c>
      <c r="X441" s="192">
        <v>0</v>
      </c>
      <c r="Y441" s="192">
        <f t="shared" si="4"/>
        <v>0</v>
      </c>
      <c r="Z441" s="193">
        <f t="shared" si="5"/>
        <v>0</v>
      </c>
      <c r="AA441" s="186" t="s">
        <v>50</v>
      </c>
      <c r="AB441" s="186" t="s">
        <v>288</v>
      </c>
      <c r="AC441" s="192">
        <f>VLOOKUP(B441,orig_GT_results_full_summary!$B$3:$AK$25,33, FALSE)</f>
        <v>1</v>
      </c>
      <c r="AD441" s="192">
        <v>0</v>
      </c>
      <c r="AE441" s="192">
        <v>0</v>
      </c>
      <c r="AF441" s="194">
        <f t="shared" si="6"/>
        <v>0</v>
      </c>
      <c r="AG441" s="53">
        <f t="shared" si="7"/>
        <v>0</v>
      </c>
    </row>
    <row r="442" spans="2:33" ht="16">
      <c r="B442" s="186" t="s">
        <v>123</v>
      </c>
      <c r="C442" s="192">
        <v>148</v>
      </c>
      <c r="D442" s="186" t="s">
        <v>381</v>
      </c>
      <c r="E442" s="193">
        <v>2</v>
      </c>
      <c r="F442" s="186" t="s">
        <v>398</v>
      </c>
      <c r="G442" s="186" t="s">
        <v>288</v>
      </c>
      <c r="H442" s="198">
        <f>VLOOKUP(B442,orig_GT_results_full_summary!$B$3:$AK$25,7, FALSE)</f>
        <v>4</v>
      </c>
      <c r="I442" s="192">
        <v>0</v>
      </c>
      <c r="J442" s="192">
        <v>0</v>
      </c>
      <c r="K442" s="192">
        <f t="shared" si="0"/>
        <v>0</v>
      </c>
      <c r="L442" s="193">
        <f t="shared" si="1"/>
        <v>0</v>
      </c>
      <c r="M442" s="186" t="s">
        <v>50</v>
      </c>
      <c r="N442" s="186" t="s">
        <v>288</v>
      </c>
      <c r="O442" s="199">
        <f>VLOOKUP(B442,orig_GT_results_full_summary!$B$3:$AK$25,15, FALSE)</f>
        <v>1</v>
      </c>
      <c r="P442" s="192">
        <v>0</v>
      </c>
      <c r="Q442" s="192">
        <v>0</v>
      </c>
      <c r="R442" s="192">
        <f t="shared" si="2"/>
        <v>0</v>
      </c>
      <c r="S442" s="193">
        <f t="shared" si="3"/>
        <v>0</v>
      </c>
      <c r="T442" s="186" t="s">
        <v>399</v>
      </c>
      <c r="U442" s="186" t="s">
        <v>288</v>
      </c>
      <c r="V442" s="200">
        <f>VLOOKUP(B442,orig_GT_results_full_summary!$B$3:$AK$25,24, FALSE)</f>
        <v>1</v>
      </c>
      <c r="W442" s="192">
        <v>0</v>
      </c>
      <c r="X442" s="192">
        <v>0</v>
      </c>
      <c r="Y442" s="192">
        <f t="shared" si="4"/>
        <v>0</v>
      </c>
      <c r="Z442" s="193">
        <f t="shared" si="5"/>
        <v>0</v>
      </c>
      <c r="AA442" s="186" t="s">
        <v>50</v>
      </c>
      <c r="AB442" s="186" t="s">
        <v>288</v>
      </c>
      <c r="AC442" s="192">
        <f>VLOOKUP(B442,orig_GT_results_full_summary!$B$3:$AK$25,33, FALSE)</f>
        <v>1</v>
      </c>
      <c r="AD442" s="192">
        <v>0</v>
      </c>
      <c r="AE442" s="192">
        <v>0</v>
      </c>
      <c r="AF442" s="194">
        <f t="shared" si="6"/>
        <v>0</v>
      </c>
      <c r="AG442" s="53">
        <f t="shared" si="7"/>
        <v>0</v>
      </c>
    </row>
    <row r="443" spans="2:33" ht="16">
      <c r="B443" s="186" t="s">
        <v>123</v>
      </c>
      <c r="C443" s="192">
        <v>149</v>
      </c>
      <c r="D443" s="186" t="s">
        <v>381</v>
      </c>
      <c r="E443" s="193">
        <v>2</v>
      </c>
      <c r="F443" s="186" t="s">
        <v>398</v>
      </c>
      <c r="G443" s="186" t="s">
        <v>288</v>
      </c>
      <c r="H443" s="198">
        <f>VLOOKUP(B443,orig_GT_results_full_summary!$B$3:$AK$25,7, FALSE)</f>
        <v>4</v>
      </c>
      <c r="I443" s="192">
        <v>0</v>
      </c>
      <c r="J443" s="192">
        <v>0</v>
      </c>
      <c r="K443" s="192">
        <f t="shared" si="0"/>
        <v>0</v>
      </c>
      <c r="L443" s="193">
        <f t="shared" si="1"/>
        <v>0</v>
      </c>
      <c r="M443" s="186" t="s">
        <v>50</v>
      </c>
      <c r="N443" s="186" t="s">
        <v>288</v>
      </c>
      <c r="O443" s="199">
        <f>VLOOKUP(B443,orig_GT_results_full_summary!$B$3:$AK$25,15, FALSE)</f>
        <v>1</v>
      </c>
      <c r="P443" s="192">
        <v>0</v>
      </c>
      <c r="Q443" s="192">
        <v>0</v>
      </c>
      <c r="R443" s="192">
        <f t="shared" si="2"/>
        <v>0</v>
      </c>
      <c r="S443" s="193">
        <f t="shared" si="3"/>
        <v>0</v>
      </c>
      <c r="T443" s="186" t="s">
        <v>399</v>
      </c>
      <c r="U443" s="186" t="s">
        <v>288</v>
      </c>
      <c r="V443" s="200">
        <f>VLOOKUP(B443,orig_GT_results_full_summary!$B$3:$AK$25,24, FALSE)</f>
        <v>1</v>
      </c>
      <c r="W443" s="192">
        <v>0</v>
      </c>
      <c r="X443" s="192">
        <v>0</v>
      </c>
      <c r="Y443" s="192">
        <f t="shared" si="4"/>
        <v>0</v>
      </c>
      <c r="Z443" s="193">
        <f t="shared" si="5"/>
        <v>0</v>
      </c>
      <c r="AA443" s="186" t="s">
        <v>50</v>
      </c>
      <c r="AB443" s="186" t="s">
        <v>288</v>
      </c>
      <c r="AC443" s="192">
        <f>VLOOKUP(B443,orig_GT_results_full_summary!$B$3:$AK$25,33, FALSE)</f>
        <v>1</v>
      </c>
      <c r="AD443" s="192">
        <v>0</v>
      </c>
      <c r="AE443" s="192">
        <v>0</v>
      </c>
      <c r="AF443" s="194">
        <f t="shared" si="6"/>
        <v>0</v>
      </c>
      <c r="AG443" s="53">
        <f t="shared" si="7"/>
        <v>0</v>
      </c>
    </row>
    <row r="444" spans="2:33" ht="16">
      <c r="B444" s="186" t="s">
        <v>123</v>
      </c>
      <c r="C444" s="192">
        <v>150</v>
      </c>
      <c r="D444" s="186" t="s">
        <v>382</v>
      </c>
      <c r="E444" s="193">
        <v>2</v>
      </c>
      <c r="F444" s="186" t="s">
        <v>398</v>
      </c>
      <c r="G444" s="186" t="s">
        <v>288</v>
      </c>
      <c r="H444" s="198">
        <f>VLOOKUP(B444,orig_GT_results_full_summary!$B$3:$AK$25,7, FALSE)</f>
        <v>4</v>
      </c>
      <c r="I444" s="192">
        <v>0</v>
      </c>
      <c r="J444" s="192">
        <v>0</v>
      </c>
      <c r="K444" s="192">
        <f t="shared" si="0"/>
        <v>0</v>
      </c>
      <c r="L444" s="193">
        <f t="shared" si="1"/>
        <v>0</v>
      </c>
      <c r="M444" s="186" t="s">
        <v>50</v>
      </c>
      <c r="N444" s="186" t="s">
        <v>288</v>
      </c>
      <c r="O444" s="199">
        <f>VLOOKUP(B444,orig_GT_results_full_summary!$B$3:$AK$25,15, FALSE)</f>
        <v>1</v>
      </c>
      <c r="P444" s="192">
        <v>0</v>
      </c>
      <c r="Q444" s="192">
        <v>0</v>
      </c>
      <c r="R444" s="192">
        <f t="shared" si="2"/>
        <v>0</v>
      </c>
      <c r="S444" s="193">
        <f t="shared" si="3"/>
        <v>0</v>
      </c>
      <c r="T444" s="186" t="s">
        <v>399</v>
      </c>
      <c r="U444" s="186" t="s">
        <v>288</v>
      </c>
      <c r="V444" s="200">
        <f>VLOOKUP(B444,orig_GT_results_full_summary!$B$3:$AK$25,24, FALSE)</f>
        <v>1</v>
      </c>
      <c r="W444" s="192">
        <v>0</v>
      </c>
      <c r="X444" s="192">
        <v>0</v>
      </c>
      <c r="Y444" s="192">
        <f t="shared" si="4"/>
        <v>0</v>
      </c>
      <c r="Z444" s="193">
        <f t="shared" si="5"/>
        <v>0</v>
      </c>
      <c r="AA444" s="186" t="s">
        <v>50</v>
      </c>
      <c r="AB444" s="186" t="s">
        <v>288</v>
      </c>
      <c r="AC444" s="192">
        <f>VLOOKUP(B444,orig_GT_results_full_summary!$B$3:$AK$25,33, FALSE)</f>
        <v>1</v>
      </c>
      <c r="AD444" s="192">
        <v>0</v>
      </c>
      <c r="AE444" s="192">
        <v>0</v>
      </c>
      <c r="AF444" s="194">
        <f t="shared" si="6"/>
        <v>0</v>
      </c>
      <c r="AG444" s="53">
        <f t="shared" si="7"/>
        <v>0</v>
      </c>
    </row>
    <row r="445" spans="2:33" ht="16">
      <c r="B445" s="186" t="s">
        <v>123</v>
      </c>
      <c r="C445" s="192">
        <v>151</v>
      </c>
      <c r="D445" s="186" t="s">
        <v>382</v>
      </c>
      <c r="E445" s="193">
        <v>2</v>
      </c>
      <c r="F445" s="186" t="s">
        <v>398</v>
      </c>
      <c r="G445" s="186" t="s">
        <v>288</v>
      </c>
      <c r="H445" s="198">
        <f>VLOOKUP(B445,orig_GT_results_full_summary!$B$3:$AK$25,7, FALSE)</f>
        <v>4</v>
      </c>
      <c r="I445" s="192">
        <v>0</v>
      </c>
      <c r="J445" s="192">
        <v>0</v>
      </c>
      <c r="K445" s="192">
        <f t="shared" si="0"/>
        <v>0</v>
      </c>
      <c r="L445" s="193">
        <f t="shared" si="1"/>
        <v>0</v>
      </c>
      <c r="M445" s="186" t="s">
        <v>50</v>
      </c>
      <c r="N445" s="186" t="s">
        <v>288</v>
      </c>
      <c r="O445" s="199">
        <f>VLOOKUP(B445,orig_GT_results_full_summary!$B$3:$AK$25,15, FALSE)</f>
        <v>1</v>
      </c>
      <c r="P445" s="192">
        <v>0</v>
      </c>
      <c r="Q445" s="192">
        <v>0</v>
      </c>
      <c r="R445" s="192">
        <f t="shared" si="2"/>
        <v>0</v>
      </c>
      <c r="S445" s="193">
        <f t="shared" si="3"/>
        <v>0</v>
      </c>
      <c r="T445" s="186" t="s">
        <v>399</v>
      </c>
      <c r="U445" s="186" t="s">
        <v>288</v>
      </c>
      <c r="V445" s="200">
        <f>VLOOKUP(B445,orig_GT_results_full_summary!$B$3:$AK$25,24, FALSE)</f>
        <v>1</v>
      </c>
      <c r="W445" s="192">
        <v>0</v>
      </c>
      <c r="X445" s="192">
        <v>0</v>
      </c>
      <c r="Y445" s="192">
        <f t="shared" si="4"/>
        <v>0</v>
      </c>
      <c r="Z445" s="193">
        <f t="shared" si="5"/>
        <v>0</v>
      </c>
      <c r="AA445" s="186" t="s">
        <v>50</v>
      </c>
      <c r="AB445" s="186" t="s">
        <v>288</v>
      </c>
      <c r="AC445" s="192">
        <f>VLOOKUP(B445,orig_GT_results_full_summary!$B$3:$AK$25,33, FALSE)</f>
        <v>1</v>
      </c>
      <c r="AD445" s="192">
        <v>0</v>
      </c>
      <c r="AE445" s="192">
        <v>0</v>
      </c>
      <c r="AF445" s="194">
        <f t="shared" si="6"/>
        <v>0</v>
      </c>
      <c r="AG445" s="53">
        <f t="shared" si="7"/>
        <v>0</v>
      </c>
    </row>
    <row r="446" spans="2:33" ht="16">
      <c r="B446" s="186" t="s">
        <v>123</v>
      </c>
      <c r="C446" s="192">
        <v>152</v>
      </c>
      <c r="D446" s="186" t="s">
        <v>382</v>
      </c>
      <c r="E446" s="193">
        <v>2</v>
      </c>
      <c r="F446" s="186" t="s">
        <v>398</v>
      </c>
      <c r="G446" s="186" t="s">
        <v>288</v>
      </c>
      <c r="H446" s="198">
        <f>VLOOKUP(B446,orig_GT_results_full_summary!$B$3:$AK$25,7, FALSE)</f>
        <v>4</v>
      </c>
      <c r="I446" s="192">
        <v>0</v>
      </c>
      <c r="J446" s="192">
        <v>0</v>
      </c>
      <c r="K446" s="192">
        <f t="shared" si="0"/>
        <v>0</v>
      </c>
      <c r="L446" s="193">
        <f t="shared" si="1"/>
        <v>0</v>
      </c>
      <c r="M446" s="186" t="s">
        <v>50</v>
      </c>
      <c r="N446" s="186" t="s">
        <v>288</v>
      </c>
      <c r="O446" s="199">
        <f>VLOOKUP(B446,orig_GT_results_full_summary!$B$3:$AK$25,15, FALSE)</f>
        <v>1</v>
      </c>
      <c r="P446" s="192">
        <v>0</v>
      </c>
      <c r="Q446" s="192">
        <v>0</v>
      </c>
      <c r="R446" s="192">
        <f t="shared" si="2"/>
        <v>0</v>
      </c>
      <c r="S446" s="193">
        <f t="shared" si="3"/>
        <v>0</v>
      </c>
      <c r="T446" s="186" t="s">
        <v>399</v>
      </c>
      <c r="U446" s="186" t="s">
        <v>288</v>
      </c>
      <c r="V446" s="200">
        <f>VLOOKUP(B446,orig_GT_results_full_summary!$B$3:$AK$25,24, FALSE)</f>
        <v>1</v>
      </c>
      <c r="W446" s="192">
        <v>0</v>
      </c>
      <c r="X446" s="192">
        <v>0</v>
      </c>
      <c r="Y446" s="192">
        <f t="shared" si="4"/>
        <v>0</v>
      </c>
      <c r="Z446" s="193">
        <f t="shared" si="5"/>
        <v>0</v>
      </c>
      <c r="AA446" s="186" t="s">
        <v>50</v>
      </c>
      <c r="AB446" s="186" t="s">
        <v>288</v>
      </c>
      <c r="AC446" s="192">
        <f>VLOOKUP(B446,orig_GT_results_full_summary!$B$3:$AK$25,33, FALSE)</f>
        <v>1</v>
      </c>
      <c r="AD446" s="192">
        <v>0</v>
      </c>
      <c r="AE446" s="192">
        <v>0</v>
      </c>
      <c r="AF446" s="194">
        <f t="shared" si="6"/>
        <v>0</v>
      </c>
      <c r="AG446" s="53">
        <f t="shared" si="7"/>
        <v>0</v>
      </c>
    </row>
    <row r="447" spans="2:33" ht="16">
      <c r="B447" s="186" t="s">
        <v>123</v>
      </c>
      <c r="C447" s="192">
        <v>153</v>
      </c>
      <c r="D447" s="186" t="s">
        <v>383</v>
      </c>
      <c r="E447" s="193">
        <v>2</v>
      </c>
      <c r="F447" s="186" t="s">
        <v>398</v>
      </c>
      <c r="G447" s="186" t="s">
        <v>288</v>
      </c>
      <c r="H447" s="198">
        <f>VLOOKUP(B447,orig_GT_results_full_summary!$B$3:$AK$25,7, FALSE)</f>
        <v>4</v>
      </c>
      <c r="I447" s="192">
        <v>0</v>
      </c>
      <c r="J447" s="192">
        <v>0</v>
      </c>
      <c r="K447" s="192">
        <f t="shared" si="0"/>
        <v>0</v>
      </c>
      <c r="L447" s="193">
        <f t="shared" si="1"/>
        <v>0</v>
      </c>
      <c r="M447" s="186" t="s">
        <v>50</v>
      </c>
      <c r="N447" s="186" t="s">
        <v>288</v>
      </c>
      <c r="O447" s="199">
        <f>VLOOKUP(B447,orig_GT_results_full_summary!$B$3:$AK$25,15, FALSE)</f>
        <v>1</v>
      </c>
      <c r="P447" s="192">
        <v>0</v>
      </c>
      <c r="Q447" s="192">
        <v>0</v>
      </c>
      <c r="R447" s="192">
        <f t="shared" si="2"/>
        <v>0</v>
      </c>
      <c r="S447" s="193">
        <f t="shared" si="3"/>
        <v>0</v>
      </c>
      <c r="T447" s="186" t="s">
        <v>399</v>
      </c>
      <c r="U447" s="186" t="s">
        <v>288</v>
      </c>
      <c r="V447" s="200">
        <f>VLOOKUP(B447,orig_GT_results_full_summary!$B$3:$AK$25,24, FALSE)</f>
        <v>1</v>
      </c>
      <c r="W447" s="192">
        <v>0</v>
      </c>
      <c r="X447" s="192">
        <v>0</v>
      </c>
      <c r="Y447" s="192">
        <f t="shared" si="4"/>
        <v>0</v>
      </c>
      <c r="Z447" s="193">
        <f t="shared" si="5"/>
        <v>0</v>
      </c>
      <c r="AA447" s="186" t="s">
        <v>50</v>
      </c>
      <c r="AB447" s="186" t="s">
        <v>288</v>
      </c>
      <c r="AC447" s="192">
        <f>VLOOKUP(B447,orig_GT_results_full_summary!$B$3:$AK$25,33, FALSE)</f>
        <v>1</v>
      </c>
      <c r="AD447" s="192">
        <v>0</v>
      </c>
      <c r="AE447" s="192">
        <v>0</v>
      </c>
      <c r="AF447" s="194">
        <f t="shared" si="6"/>
        <v>0</v>
      </c>
      <c r="AG447" s="53">
        <f t="shared" si="7"/>
        <v>0</v>
      </c>
    </row>
    <row r="448" spans="2:33" ht="16">
      <c r="B448" s="186" t="s">
        <v>123</v>
      </c>
      <c r="C448" s="192">
        <v>154</v>
      </c>
      <c r="D448" s="186" t="s">
        <v>383</v>
      </c>
      <c r="E448" s="193">
        <v>2</v>
      </c>
      <c r="F448" s="186" t="s">
        <v>398</v>
      </c>
      <c r="G448" s="186" t="s">
        <v>288</v>
      </c>
      <c r="H448" s="198">
        <f>VLOOKUP(B448,orig_GT_results_full_summary!$B$3:$AK$25,7, FALSE)</f>
        <v>4</v>
      </c>
      <c r="I448" s="192">
        <v>0</v>
      </c>
      <c r="J448" s="192">
        <v>0</v>
      </c>
      <c r="K448" s="192">
        <f t="shared" si="0"/>
        <v>0</v>
      </c>
      <c r="L448" s="193">
        <f t="shared" si="1"/>
        <v>0</v>
      </c>
      <c r="M448" s="186" t="s">
        <v>50</v>
      </c>
      <c r="N448" s="186" t="s">
        <v>288</v>
      </c>
      <c r="O448" s="199">
        <f>VLOOKUP(B448,orig_GT_results_full_summary!$B$3:$AK$25,15, FALSE)</f>
        <v>1</v>
      </c>
      <c r="P448" s="192">
        <v>0</v>
      </c>
      <c r="Q448" s="192">
        <v>0</v>
      </c>
      <c r="R448" s="192">
        <f t="shared" si="2"/>
        <v>0</v>
      </c>
      <c r="S448" s="193">
        <f t="shared" si="3"/>
        <v>0</v>
      </c>
      <c r="T448" s="186" t="s">
        <v>399</v>
      </c>
      <c r="U448" s="186" t="s">
        <v>288</v>
      </c>
      <c r="V448" s="200">
        <f>VLOOKUP(B448,orig_GT_results_full_summary!$B$3:$AK$25,24, FALSE)</f>
        <v>1</v>
      </c>
      <c r="W448" s="192">
        <v>0</v>
      </c>
      <c r="X448" s="192">
        <v>0</v>
      </c>
      <c r="Y448" s="192">
        <f t="shared" si="4"/>
        <v>0</v>
      </c>
      <c r="Z448" s="193">
        <f t="shared" si="5"/>
        <v>0</v>
      </c>
      <c r="AA448" s="186" t="s">
        <v>50</v>
      </c>
      <c r="AB448" s="186" t="s">
        <v>288</v>
      </c>
      <c r="AC448" s="192">
        <f>VLOOKUP(B448,orig_GT_results_full_summary!$B$3:$AK$25,33, FALSE)</f>
        <v>1</v>
      </c>
      <c r="AD448" s="192">
        <v>0</v>
      </c>
      <c r="AE448" s="192">
        <v>0</v>
      </c>
      <c r="AF448" s="194">
        <f t="shared" si="6"/>
        <v>0</v>
      </c>
      <c r="AG448" s="53">
        <f t="shared" si="7"/>
        <v>0</v>
      </c>
    </row>
    <row r="449" spans="2:33" ht="16">
      <c r="B449" s="186" t="s">
        <v>123</v>
      </c>
      <c r="C449" s="192">
        <v>155</v>
      </c>
      <c r="D449" s="186" t="s">
        <v>383</v>
      </c>
      <c r="E449" s="193">
        <v>2</v>
      </c>
      <c r="F449" s="186" t="s">
        <v>398</v>
      </c>
      <c r="G449" s="186" t="s">
        <v>288</v>
      </c>
      <c r="H449" s="198">
        <f>VLOOKUP(B449,orig_GT_results_full_summary!$B$3:$AK$25,7, FALSE)</f>
        <v>4</v>
      </c>
      <c r="I449" s="192">
        <v>0</v>
      </c>
      <c r="J449" s="192">
        <v>0</v>
      </c>
      <c r="K449" s="192">
        <f t="shared" si="0"/>
        <v>0</v>
      </c>
      <c r="L449" s="193">
        <f t="shared" si="1"/>
        <v>0</v>
      </c>
      <c r="M449" s="186" t="s">
        <v>50</v>
      </c>
      <c r="N449" s="186" t="s">
        <v>288</v>
      </c>
      <c r="O449" s="199">
        <f>VLOOKUP(B449,orig_GT_results_full_summary!$B$3:$AK$25,15, FALSE)</f>
        <v>1</v>
      </c>
      <c r="P449" s="192">
        <v>0</v>
      </c>
      <c r="Q449" s="192">
        <v>0</v>
      </c>
      <c r="R449" s="192">
        <f t="shared" si="2"/>
        <v>0</v>
      </c>
      <c r="S449" s="193">
        <f t="shared" si="3"/>
        <v>0</v>
      </c>
      <c r="T449" s="186" t="s">
        <v>399</v>
      </c>
      <c r="U449" s="186" t="s">
        <v>288</v>
      </c>
      <c r="V449" s="200">
        <f>VLOOKUP(B449,orig_GT_results_full_summary!$B$3:$AK$25,24, FALSE)</f>
        <v>1</v>
      </c>
      <c r="W449" s="192">
        <v>0</v>
      </c>
      <c r="X449" s="192">
        <v>0</v>
      </c>
      <c r="Y449" s="192">
        <f t="shared" si="4"/>
        <v>0</v>
      </c>
      <c r="Z449" s="193">
        <f t="shared" si="5"/>
        <v>0</v>
      </c>
      <c r="AA449" s="186" t="s">
        <v>50</v>
      </c>
      <c r="AB449" s="186" t="s">
        <v>288</v>
      </c>
      <c r="AC449" s="192">
        <f>VLOOKUP(B449,orig_GT_results_full_summary!$B$3:$AK$25,33, FALSE)</f>
        <v>1</v>
      </c>
      <c r="AD449" s="192">
        <v>0</v>
      </c>
      <c r="AE449" s="192">
        <v>0</v>
      </c>
      <c r="AF449" s="194">
        <f t="shared" si="6"/>
        <v>0</v>
      </c>
      <c r="AG449" s="53">
        <f t="shared" si="7"/>
        <v>0</v>
      </c>
    </row>
    <row r="450" spans="2:33" ht="16">
      <c r="B450" s="186" t="s">
        <v>123</v>
      </c>
      <c r="C450" s="192">
        <v>156</v>
      </c>
      <c r="D450" s="186" t="s">
        <v>384</v>
      </c>
      <c r="E450" s="193">
        <v>2</v>
      </c>
      <c r="F450" s="186" t="s">
        <v>398</v>
      </c>
      <c r="G450" s="186" t="s">
        <v>288</v>
      </c>
      <c r="H450" s="198">
        <f>VLOOKUP(B450,orig_GT_results_full_summary!$B$3:$AK$25,7, FALSE)</f>
        <v>4</v>
      </c>
      <c r="I450" s="192">
        <v>0</v>
      </c>
      <c r="J450" s="192">
        <v>0</v>
      </c>
      <c r="K450" s="192">
        <f t="shared" si="0"/>
        <v>0</v>
      </c>
      <c r="L450" s="193">
        <f t="shared" si="1"/>
        <v>0</v>
      </c>
      <c r="M450" s="186" t="s">
        <v>50</v>
      </c>
      <c r="N450" s="186" t="s">
        <v>288</v>
      </c>
      <c r="O450" s="199">
        <f>VLOOKUP(B450,orig_GT_results_full_summary!$B$3:$AK$25,15, FALSE)</f>
        <v>1</v>
      </c>
      <c r="P450" s="192">
        <v>0</v>
      </c>
      <c r="Q450" s="192">
        <v>0</v>
      </c>
      <c r="R450" s="192">
        <f t="shared" si="2"/>
        <v>0</v>
      </c>
      <c r="S450" s="193">
        <f t="shared" si="3"/>
        <v>0</v>
      </c>
      <c r="T450" s="186" t="s">
        <v>399</v>
      </c>
      <c r="U450" s="186" t="s">
        <v>288</v>
      </c>
      <c r="V450" s="200">
        <f>VLOOKUP(B450,orig_GT_results_full_summary!$B$3:$AK$25,24, FALSE)</f>
        <v>1</v>
      </c>
      <c r="W450" s="192">
        <v>0</v>
      </c>
      <c r="X450" s="192">
        <v>0</v>
      </c>
      <c r="Y450" s="192">
        <f t="shared" si="4"/>
        <v>0</v>
      </c>
      <c r="Z450" s="193">
        <f t="shared" si="5"/>
        <v>0</v>
      </c>
      <c r="AA450" s="186" t="s">
        <v>50</v>
      </c>
      <c r="AB450" s="186" t="s">
        <v>288</v>
      </c>
      <c r="AC450" s="192">
        <f>VLOOKUP(B450,orig_GT_results_full_summary!$B$3:$AK$25,33, FALSE)</f>
        <v>1</v>
      </c>
      <c r="AD450" s="192">
        <v>0</v>
      </c>
      <c r="AE450" s="192">
        <v>0</v>
      </c>
      <c r="AF450" s="194">
        <f t="shared" si="6"/>
        <v>0</v>
      </c>
      <c r="AG450" s="53">
        <f t="shared" si="7"/>
        <v>0</v>
      </c>
    </row>
    <row r="451" spans="2:33" ht="16">
      <c r="B451" s="186" t="s">
        <v>123</v>
      </c>
      <c r="C451" s="192">
        <v>157</v>
      </c>
      <c r="D451" s="186" t="s">
        <v>384</v>
      </c>
      <c r="E451" s="193">
        <v>2</v>
      </c>
      <c r="F451" s="186" t="s">
        <v>398</v>
      </c>
      <c r="G451" s="186" t="s">
        <v>288</v>
      </c>
      <c r="H451" s="198">
        <f>VLOOKUP(B451,orig_GT_results_full_summary!$B$3:$AK$25,7, FALSE)</f>
        <v>4</v>
      </c>
      <c r="I451" s="192">
        <v>0</v>
      </c>
      <c r="J451" s="192">
        <v>0</v>
      </c>
      <c r="K451" s="192">
        <f t="shared" si="0"/>
        <v>0</v>
      </c>
      <c r="L451" s="193">
        <f t="shared" si="1"/>
        <v>0</v>
      </c>
      <c r="M451" s="186" t="s">
        <v>50</v>
      </c>
      <c r="N451" s="186" t="s">
        <v>288</v>
      </c>
      <c r="O451" s="199">
        <f>VLOOKUP(B451,orig_GT_results_full_summary!$B$3:$AK$25,15, FALSE)</f>
        <v>1</v>
      </c>
      <c r="P451" s="192">
        <v>0</v>
      </c>
      <c r="Q451" s="192">
        <v>0</v>
      </c>
      <c r="R451" s="192">
        <f t="shared" si="2"/>
        <v>0</v>
      </c>
      <c r="S451" s="193">
        <f t="shared" si="3"/>
        <v>0</v>
      </c>
      <c r="T451" s="186" t="s">
        <v>399</v>
      </c>
      <c r="U451" s="186" t="s">
        <v>288</v>
      </c>
      <c r="V451" s="200">
        <f>VLOOKUP(B451,orig_GT_results_full_summary!$B$3:$AK$25,24, FALSE)</f>
        <v>1</v>
      </c>
      <c r="W451" s="192">
        <v>0</v>
      </c>
      <c r="X451" s="192">
        <v>0</v>
      </c>
      <c r="Y451" s="192">
        <f t="shared" si="4"/>
        <v>0</v>
      </c>
      <c r="Z451" s="193">
        <f t="shared" si="5"/>
        <v>0</v>
      </c>
      <c r="AA451" s="186" t="s">
        <v>50</v>
      </c>
      <c r="AB451" s="186" t="s">
        <v>288</v>
      </c>
      <c r="AC451" s="192">
        <f>VLOOKUP(B451,orig_GT_results_full_summary!$B$3:$AK$25,33, FALSE)</f>
        <v>1</v>
      </c>
      <c r="AD451" s="192">
        <v>0</v>
      </c>
      <c r="AE451" s="192">
        <v>0</v>
      </c>
      <c r="AF451" s="194">
        <f t="shared" si="6"/>
        <v>0</v>
      </c>
      <c r="AG451" s="53">
        <f t="shared" si="7"/>
        <v>0</v>
      </c>
    </row>
    <row r="452" spans="2:33" ht="16">
      <c r="B452" s="186" t="s">
        <v>123</v>
      </c>
      <c r="C452" s="192">
        <v>158</v>
      </c>
      <c r="D452" s="186" t="s">
        <v>384</v>
      </c>
      <c r="E452" s="193">
        <v>2</v>
      </c>
      <c r="F452" s="186" t="s">
        <v>398</v>
      </c>
      <c r="G452" s="186" t="s">
        <v>288</v>
      </c>
      <c r="H452" s="198">
        <f>VLOOKUP(B452,orig_GT_results_full_summary!$B$3:$AK$25,7, FALSE)</f>
        <v>4</v>
      </c>
      <c r="I452" s="192">
        <v>0</v>
      </c>
      <c r="J452" s="192">
        <v>0</v>
      </c>
      <c r="K452" s="192">
        <f t="shared" si="0"/>
        <v>0</v>
      </c>
      <c r="L452" s="193">
        <f t="shared" si="1"/>
        <v>0</v>
      </c>
      <c r="M452" s="186" t="s">
        <v>50</v>
      </c>
      <c r="N452" s="186" t="s">
        <v>288</v>
      </c>
      <c r="O452" s="199">
        <f>VLOOKUP(B452,orig_GT_results_full_summary!$B$3:$AK$25,15, FALSE)</f>
        <v>1</v>
      </c>
      <c r="P452" s="192">
        <v>0</v>
      </c>
      <c r="Q452" s="192">
        <v>0</v>
      </c>
      <c r="R452" s="192">
        <f t="shared" si="2"/>
        <v>0</v>
      </c>
      <c r="S452" s="193">
        <f t="shared" si="3"/>
        <v>0</v>
      </c>
      <c r="T452" s="186" t="s">
        <v>399</v>
      </c>
      <c r="U452" s="186" t="s">
        <v>288</v>
      </c>
      <c r="V452" s="200">
        <f>VLOOKUP(B452,orig_GT_results_full_summary!$B$3:$AK$25,24, FALSE)</f>
        <v>1</v>
      </c>
      <c r="W452" s="192">
        <v>0</v>
      </c>
      <c r="X452" s="192">
        <v>0</v>
      </c>
      <c r="Y452" s="192">
        <f t="shared" si="4"/>
        <v>0</v>
      </c>
      <c r="Z452" s="193">
        <f t="shared" si="5"/>
        <v>0</v>
      </c>
      <c r="AA452" s="186" t="s">
        <v>50</v>
      </c>
      <c r="AB452" s="186" t="s">
        <v>288</v>
      </c>
      <c r="AC452" s="192">
        <f>VLOOKUP(B452,orig_GT_results_full_summary!$B$3:$AK$25,33, FALSE)</f>
        <v>1</v>
      </c>
      <c r="AD452" s="192">
        <v>0</v>
      </c>
      <c r="AE452" s="192">
        <v>0</v>
      </c>
      <c r="AF452" s="194">
        <f t="shared" si="6"/>
        <v>0</v>
      </c>
      <c r="AG452" s="53">
        <f t="shared" si="7"/>
        <v>0</v>
      </c>
    </row>
    <row r="453" spans="2:33" ht="16">
      <c r="B453" s="186" t="s">
        <v>123</v>
      </c>
      <c r="C453" s="192">
        <v>159</v>
      </c>
      <c r="D453" s="186" t="s">
        <v>385</v>
      </c>
      <c r="E453" s="193">
        <v>2</v>
      </c>
      <c r="F453" s="186" t="s">
        <v>398</v>
      </c>
      <c r="G453" s="186" t="s">
        <v>288</v>
      </c>
      <c r="H453" s="198">
        <f>VLOOKUP(B453,orig_GT_results_full_summary!$B$3:$AK$25,7, FALSE)</f>
        <v>4</v>
      </c>
      <c r="I453" s="192">
        <v>0</v>
      </c>
      <c r="J453" s="192">
        <v>0</v>
      </c>
      <c r="K453" s="192">
        <f t="shared" si="0"/>
        <v>0</v>
      </c>
      <c r="L453" s="193">
        <f t="shared" si="1"/>
        <v>0</v>
      </c>
      <c r="M453" s="186" t="s">
        <v>50</v>
      </c>
      <c r="N453" s="186" t="s">
        <v>288</v>
      </c>
      <c r="O453" s="199">
        <f>VLOOKUP(B453,orig_GT_results_full_summary!$B$3:$AK$25,15, FALSE)</f>
        <v>1</v>
      </c>
      <c r="P453" s="192">
        <v>0</v>
      </c>
      <c r="Q453" s="192">
        <v>0</v>
      </c>
      <c r="R453" s="192">
        <f t="shared" si="2"/>
        <v>0</v>
      </c>
      <c r="S453" s="193">
        <f t="shared" si="3"/>
        <v>0</v>
      </c>
      <c r="T453" s="186" t="s">
        <v>399</v>
      </c>
      <c r="U453" s="186" t="s">
        <v>288</v>
      </c>
      <c r="V453" s="200">
        <f>VLOOKUP(B453,orig_GT_results_full_summary!$B$3:$AK$25,24, FALSE)</f>
        <v>1</v>
      </c>
      <c r="W453" s="192">
        <v>0</v>
      </c>
      <c r="X453" s="192">
        <v>0</v>
      </c>
      <c r="Y453" s="192">
        <f t="shared" si="4"/>
        <v>0</v>
      </c>
      <c r="Z453" s="193">
        <f t="shared" si="5"/>
        <v>0</v>
      </c>
      <c r="AA453" s="186" t="s">
        <v>50</v>
      </c>
      <c r="AB453" s="186" t="s">
        <v>288</v>
      </c>
      <c r="AC453" s="192">
        <f>VLOOKUP(B453,orig_GT_results_full_summary!$B$3:$AK$25,33, FALSE)</f>
        <v>1</v>
      </c>
      <c r="AD453" s="192">
        <v>0</v>
      </c>
      <c r="AE453" s="192">
        <v>0</v>
      </c>
      <c r="AF453" s="194">
        <f t="shared" si="6"/>
        <v>0</v>
      </c>
      <c r="AG453" s="53">
        <f t="shared" si="7"/>
        <v>0</v>
      </c>
    </row>
    <row r="454" spans="2:33" ht="16">
      <c r="B454" s="186" t="s">
        <v>123</v>
      </c>
      <c r="C454" s="192">
        <v>160</v>
      </c>
      <c r="D454" s="186" t="s">
        <v>385</v>
      </c>
      <c r="E454" s="193">
        <v>2</v>
      </c>
      <c r="F454" s="186" t="s">
        <v>398</v>
      </c>
      <c r="G454" s="186" t="s">
        <v>288</v>
      </c>
      <c r="H454" s="198">
        <f>VLOOKUP(B454,orig_GT_results_full_summary!$B$3:$AK$25,7, FALSE)</f>
        <v>4</v>
      </c>
      <c r="I454" s="192">
        <v>0</v>
      </c>
      <c r="J454" s="192">
        <v>0</v>
      </c>
      <c r="K454" s="192">
        <f t="shared" si="0"/>
        <v>0</v>
      </c>
      <c r="L454" s="193">
        <f t="shared" si="1"/>
        <v>0</v>
      </c>
      <c r="M454" s="186" t="s">
        <v>50</v>
      </c>
      <c r="N454" s="186" t="s">
        <v>288</v>
      </c>
      <c r="O454" s="199">
        <f>VLOOKUP(B454,orig_GT_results_full_summary!$B$3:$AK$25,15, FALSE)</f>
        <v>1</v>
      </c>
      <c r="P454" s="192">
        <v>0</v>
      </c>
      <c r="Q454" s="192">
        <v>0</v>
      </c>
      <c r="R454" s="192">
        <f t="shared" si="2"/>
        <v>0</v>
      </c>
      <c r="S454" s="193">
        <f t="shared" si="3"/>
        <v>0</v>
      </c>
      <c r="T454" s="186" t="s">
        <v>399</v>
      </c>
      <c r="U454" s="186" t="s">
        <v>288</v>
      </c>
      <c r="V454" s="200">
        <f>VLOOKUP(B454,orig_GT_results_full_summary!$B$3:$AK$25,24, FALSE)</f>
        <v>1</v>
      </c>
      <c r="W454" s="192">
        <v>0</v>
      </c>
      <c r="X454" s="192">
        <v>0</v>
      </c>
      <c r="Y454" s="192">
        <f t="shared" si="4"/>
        <v>0</v>
      </c>
      <c r="Z454" s="193">
        <f t="shared" si="5"/>
        <v>0</v>
      </c>
      <c r="AA454" s="186" t="s">
        <v>50</v>
      </c>
      <c r="AB454" s="186" t="s">
        <v>288</v>
      </c>
      <c r="AC454" s="192">
        <f>VLOOKUP(B454,orig_GT_results_full_summary!$B$3:$AK$25,33, FALSE)</f>
        <v>1</v>
      </c>
      <c r="AD454" s="192">
        <v>0</v>
      </c>
      <c r="AE454" s="192">
        <v>0</v>
      </c>
      <c r="AF454" s="194">
        <f t="shared" si="6"/>
        <v>0</v>
      </c>
      <c r="AG454" s="53">
        <f t="shared" si="7"/>
        <v>0</v>
      </c>
    </row>
    <row r="455" spans="2:33" ht="16">
      <c r="B455" s="186" t="s">
        <v>123</v>
      </c>
      <c r="C455" s="192">
        <v>161</v>
      </c>
      <c r="D455" s="186" t="s">
        <v>385</v>
      </c>
      <c r="E455" s="193">
        <v>2</v>
      </c>
      <c r="F455" s="186" t="s">
        <v>398</v>
      </c>
      <c r="G455" s="186" t="s">
        <v>288</v>
      </c>
      <c r="H455" s="198">
        <f>VLOOKUP(B455,orig_GT_results_full_summary!$B$3:$AK$25,7, FALSE)</f>
        <v>4</v>
      </c>
      <c r="I455" s="192">
        <v>0</v>
      </c>
      <c r="J455" s="192">
        <v>0</v>
      </c>
      <c r="K455" s="192">
        <f t="shared" si="0"/>
        <v>0</v>
      </c>
      <c r="L455" s="193">
        <f t="shared" si="1"/>
        <v>0</v>
      </c>
      <c r="M455" s="186" t="s">
        <v>50</v>
      </c>
      <c r="N455" s="186" t="s">
        <v>288</v>
      </c>
      <c r="O455" s="199">
        <f>VLOOKUP(B455,orig_GT_results_full_summary!$B$3:$AK$25,15, FALSE)</f>
        <v>1</v>
      </c>
      <c r="P455" s="192">
        <v>0</v>
      </c>
      <c r="Q455" s="192">
        <v>0</v>
      </c>
      <c r="R455" s="192">
        <f t="shared" si="2"/>
        <v>0</v>
      </c>
      <c r="S455" s="193">
        <f t="shared" si="3"/>
        <v>0</v>
      </c>
      <c r="T455" s="186" t="s">
        <v>399</v>
      </c>
      <c r="U455" s="186" t="s">
        <v>288</v>
      </c>
      <c r="V455" s="200">
        <f>VLOOKUP(B455,orig_GT_results_full_summary!$B$3:$AK$25,24, FALSE)</f>
        <v>1</v>
      </c>
      <c r="W455" s="192">
        <v>0</v>
      </c>
      <c r="X455" s="192">
        <v>0</v>
      </c>
      <c r="Y455" s="192">
        <f t="shared" si="4"/>
        <v>0</v>
      </c>
      <c r="Z455" s="193">
        <f t="shared" si="5"/>
        <v>0</v>
      </c>
      <c r="AA455" s="186" t="s">
        <v>50</v>
      </c>
      <c r="AB455" s="186" t="s">
        <v>288</v>
      </c>
      <c r="AC455" s="192">
        <f>VLOOKUP(B455,orig_GT_results_full_summary!$B$3:$AK$25,33, FALSE)</f>
        <v>1</v>
      </c>
      <c r="AD455" s="192">
        <v>0</v>
      </c>
      <c r="AE455" s="192">
        <v>0</v>
      </c>
      <c r="AF455" s="194">
        <f t="shared" si="6"/>
        <v>0</v>
      </c>
      <c r="AG455" s="53">
        <f t="shared" si="7"/>
        <v>0</v>
      </c>
    </row>
    <row r="456" spans="2:33" ht="16">
      <c r="B456" s="186" t="s">
        <v>123</v>
      </c>
      <c r="C456" s="192">
        <v>163</v>
      </c>
      <c r="D456" s="186" t="s">
        <v>356</v>
      </c>
      <c r="E456" s="193">
        <v>2</v>
      </c>
      <c r="F456" s="186" t="s">
        <v>398</v>
      </c>
      <c r="G456" s="186" t="s">
        <v>290</v>
      </c>
      <c r="H456" s="198">
        <f>VLOOKUP(B456,orig_GT_results_full_summary!$B$3:$AK$25,7, FALSE)</f>
        <v>4</v>
      </c>
      <c r="I456" s="192">
        <v>1</v>
      </c>
      <c r="J456" s="192">
        <v>0.5</v>
      </c>
      <c r="K456" s="192">
        <f t="shared" si="0"/>
        <v>0.25</v>
      </c>
      <c r="L456" s="193">
        <f t="shared" si="1"/>
        <v>0.45454545454545453</v>
      </c>
      <c r="M456" s="186" t="s">
        <v>50</v>
      </c>
      <c r="N456" s="186" t="s">
        <v>290</v>
      </c>
      <c r="O456" s="199">
        <f>VLOOKUP(B456,orig_GT_results_full_summary!$B$3:$AK$25,15, FALSE)</f>
        <v>1</v>
      </c>
      <c r="P456" s="192">
        <v>1</v>
      </c>
      <c r="Q456" s="192">
        <v>0.5</v>
      </c>
      <c r="R456" s="192">
        <f t="shared" si="2"/>
        <v>1</v>
      </c>
      <c r="S456" s="193">
        <f t="shared" si="3"/>
        <v>0.52631578947368418</v>
      </c>
      <c r="T456" s="186" t="s">
        <v>399</v>
      </c>
      <c r="U456" s="186" t="s">
        <v>288</v>
      </c>
      <c r="V456" s="200">
        <f>VLOOKUP(B456,orig_GT_results_full_summary!$B$3:$AK$25,24, FALSE)</f>
        <v>1</v>
      </c>
      <c r="W456" s="192">
        <v>0</v>
      </c>
      <c r="X456" s="192">
        <v>0</v>
      </c>
      <c r="Y456" s="192">
        <f t="shared" si="4"/>
        <v>0</v>
      </c>
      <c r="Z456" s="193">
        <f t="shared" si="5"/>
        <v>0</v>
      </c>
      <c r="AA456" s="186" t="s">
        <v>50</v>
      </c>
      <c r="AB456" s="186" t="s">
        <v>290</v>
      </c>
      <c r="AC456" s="192">
        <f>VLOOKUP(B456,orig_GT_results_full_summary!$B$3:$AK$25,33, FALSE)</f>
        <v>1</v>
      </c>
      <c r="AD456" s="192">
        <v>1</v>
      </c>
      <c r="AE456" s="192">
        <v>0.5</v>
      </c>
      <c r="AF456" s="194">
        <f t="shared" si="6"/>
        <v>1</v>
      </c>
      <c r="AG456" s="53">
        <f t="shared" si="7"/>
        <v>0.52631578947368418</v>
      </c>
    </row>
    <row r="457" spans="2:33" ht="16">
      <c r="B457" s="186" t="s">
        <v>123</v>
      </c>
      <c r="C457" s="192">
        <v>164</v>
      </c>
      <c r="D457" s="186" t="s">
        <v>320</v>
      </c>
      <c r="E457" s="193">
        <v>2</v>
      </c>
      <c r="F457" s="186" t="s">
        <v>398</v>
      </c>
      <c r="G457" s="186" t="s">
        <v>288</v>
      </c>
      <c r="H457" s="198">
        <f>VLOOKUP(B457,orig_GT_results_full_summary!$B$3:$AK$25,7, FALSE)</f>
        <v>4</v>
      </c>
      <c r="I457" s="192">
        <v>0</v>
      </c>
      <c r="J457" s="192">
        <v>0</v>
      </c>
      <c r="K457" s="192">
        <f t="shared" si="0"/>
        <v>0</v>
      </c>
      <c r="L457" s="193">
        <f t="shared" si="1"/>
        <v>0</v>
      </c>
      <c r="M457" s="186" t="s">
        <v>50</v>
      </c>
      <c r="N457" s="186" t="s">
        <v>288</v>
      </c>
      <c r="O457" s="199">
        <f>VLOOKUP(B457,orig_GT_results_full_summary!$B$3:$AK$25,15, FALSE)</f>
        <v>1</v>
      </c>
      <c r="P457" s="192">
        <v>0</v>
      </c>
      <c r="Q457" s="192">
        <v>0</v>
      </c>
      <c r="R457" s="192">
        <f t="shared" si="2"/>
        <v>0</v>
      </c>
      <c r="S457" s="193">
        <f t="shared" si="3"/>
        <v>0</v>
      </c>
      <c r="T457" s="186" t="s">
        <v>399</v>
      </c>
      <c r="U457" s="186" t="s">
        <v>288</v>
      </c>
      <c r="V457" s="200">
        <f>VLOOKUP(B457,orig_GT_results_full_summary!$B$3:$AK$25,24, FALSE)</f>
        <v>1</v>
      </c>
      <c r="W457" s="192">
        <v>0</v>
      </c>
      <c r="X457" s="192">
        <v>0</v>
      </c>
      <c r="Y457" s="192">
        <f t="shared" si="4"/>
        <v>0</v>
      </c>
      <c r="Z457" s="193">
        <f t="shared" si="5"/>
        <v>0</v>
      </c>
      <c r="AA457" s="186" t="s">
        <v>50</v>
      </c>
      <c r="AB457" s="186" t="s">
        <v>288</v>
      </c>
      <c r="AC457" s="192">
        <f>VLOOKUP(B457,orig_GT_results_full_summary!$B$3:$AK$25,33, FALSE)</f>
        <v>1</v>
      </c>
      <c r="AD457" s="192">
        <v>0</v>
      </c>
      <c r="AE457" s="192">
        <v>0</v>
      </c>
      <c r="AF457" s="194">
        <f t="shared" si="6"/>
        <v>0</v>
      </c>
      <c r="AG457" s="53">
        <f t="shared" si="7"/>
        <v>0</v>
      </c>
    </row>
    <row r="458" spans="2:33" ht="16">
      <c r="B458" s="186" t="s">
        <v>123</v>
      </c>
      <c r="C458" s="192">
        <v>165</v>
      </c>
      <c r="D458" s="186" t="s">
        <v>320</v>
      </c>
      <c r="E458" s="193">
        <v>2</v>
      </c>
      <c r="F458" s="186" t="s">
        <v>398</v>
      </c>
      <c r="G458" s="186" t="s">
        <v>288</v>
      </c>
      <c r="H458" s="198">
        <f>VLOOKUP(B458,orig_GT_results_full_summary!$B$3:$AK$25,7, FALSE)</f>
        <v>4</v>
      </c>
      <c r="I458" s="192">
        <v>0</v>
      </c>
      <c r="J458" s="192">
        <v>0</v>
      </c>
      <c r="K458" s="192">
        <f t="shared" si="0"/>
        <v>0</v>
      </c>
      <c r="L458" s="193">
        <f t="shared" si="1"/>
        <v>0</v>
      </c>
      <c r="M458" s="186" t="s">
        <v>50</v>
      </c>
      <c r="N458" s="186" t="s">
        <v>288</v>
      </c>
      <c r="O458" s="199">
        <f>VLOOKUP(B458,orig_GT_results_full_summary!$B$3:$AK$25,15, FALSE)</f>
        <v>1</v>
      </c>
      <c r="P458" s="192">
        <v>0</v>
      </c>
      <c r="Q458" s="192">
        <v>0</v>
      </c>
      <c r="R458" s="192">
        <f t="shared" si="2"/>
        <v>0</v>
      </c>
      <c r="S458" s="193">
        <f t="shared" si="3"/>
        <v>0</v>
      </c>
      <c r="T458" s="186" t="s">
        <v>399</v>
      </c>
      <c r="U458" s="186" t="s">
        <v>288</v>
      </c>
      <c r="V458" s="200">
        <f>VLOOKUP(B458,orig_GT_results_full_summary!$B$3:$AK$25,24, FALSE)</f>
        <v>1</v>
      </c>
      <c r="W458" s="192">
        <v>0</v>
      </c>
      <c r="X458" s="192">
        <v>0</v>
      </c>
      <c r="Y458" s="192">
        <f t="shared" si="4"/>
        <v>0</v>
      </c>
      <c r="Z458" s="193">
        <f t="shared" si="5"/>
        <v>0</v>
      </c>
      <c r="AA458" s="186" t="s">
        <v>50</v>
      </c>
      <c r="AB458" s="186" t="s">
        <v>288</v>
      </c>
      <c r="AC458" s="192">
        <f>VLOOKUP(B458,orig_GT_results_full_summary!$B$3:$AK$25,33, FALSE)</f>
        <v>1</v>
      </c>
      <c r="AD458" s="192">
        <v>0</v>
      </c>
      <c r="AE458" s="192">
        <v>0</v>
      </c>
      <c r="AF458" s="194">
        <f t="shared" si="6"/>
        <v>0</v>
      </c>
      <c r="AG458" s="53">
        <f t="shared" si="7"/>
        <v>0</v>
      </c>
    </row>
    <row r="459" spans="2:33" ht="16">
      <c r="B459" s="186" t="s">
        <v>123</v>
      </c>
      <c r="C459" s="192">
        <v>166</v>
      </c>
      <c r="D459" s="186" t="s">
        <v>320</v>
      </c>
      <c r="E459" s="193">
        <v>2</v>
      </c>
      <c r="F459" s="186" t="s">
        <v>398</v>
      </c>
      <c r="G459" s="186" t="s">
        <v>288</v>
      </c>
      <c r="H459" s="198">
        <f>VLOOKUP(B459,orig_GT_results_full_summary!$B$3:$AK$25,7, FALSE)</f>
        <v>4</v>
      </c>
      <c r="I459" s="192">
        <v>0</v>
      </c>
      <c r="J459" s="192">
        <v>0</v>
      </c>
      <c r="K459" s="192">
        <f t="shared" si="0"/>
        <v>0</v>
      </c>
      <c r="L459" s="193">
        <f t="shared" si="1"/>
        <v>0</v>
      </c>
      <c r="M459" s="186" t="s">
        <v>50</v>
      </c>
      <c r="N459" s="186" t="s">
        <v>288</v>
      </c>
      <c r="O459" s="199">
        <f>VLOOKUP(B459,orig_GT_results_full_summary!$B$3:$AK$25,15, FALSE)</f>
        <v>1</v>
      </c>
      <c r="P459" s="192">
        <v>0</v>
      </c>
      <c r="Q459" s="192">
        <v>0</v>
      </c>
      <c r="R459" s="192">
        <f t="shared" si="2"/>
        <v>0</v>
      </c>
      <c r="S459" s="193">
        <f t="shared" si="3"/>
        <v>0</v>
      </c>
      <c r="T459" s="186" t="s">
        <v>399</v>
      </c>
      <c r="U459" s="186" t="s">
        <v>288</v>
      </c>
      <c r="V459" s="200">
        <f>VLOOKUP(B459,orig_GT_results_full_summary!$B$3:$AK$25,24, FALSE)</f>
        <v>1</v>
      </c>
      <c r="W459" s="192">
        <v>0</v>
      </c>
      <c r="X459" s="192">
        <v>0</v>
      </c>
      <c r="Y459" s="192">
        <f t="shared" si="4"/>
        <v>0</v>
      </c>
      <c r="Z459" s="193">
        <f t="shared" si="5"/>
        <v>0</v>
      </c>
      <c r="AA459" s="186" t="s">
        <v>50</v>
      </c>
      <c r="AB459" s="186" t="s">
        <v>288</v>
      </c>
      <c r="AC459" s="192">
        <f>VLOOKUP(B459,orig_GT_results_full_summary!$B$3:$AK$25,33, FALSE)</f>
        <v>1</v>
      </c>
      <c r="AD459" s="192">
        <v>0</v>
      </c>
      <c r="AE459" s="192">
        <v>0</v>
      </c>
      <c r="AF459" s="194">
        <f t="shared" si="6"/>
        <v>0</v>
      </c>
      <c r="AG459" s="53">
        <f t="shared" si="7"/>
        <v>0</v>
      </c>
    </row>
    <row r="460" spans="2:33" ht="16">
      <c r="B460" s="186" t="s">
        <v>123</v>
      </c>
      <c r="C460" s="192">
        <v>167</v>
      </c>
      <c r="D460" s="186" t="s">
        <v>320</v>
      </c>
      <c r="E460" s="193">
        <v>2</v>
      </c>
      <c r="F460" s="186" t="s">
        <v>398</v>
      </c>
      <c r="G460" s="186" t="s">
        <v>288</v>
      </c>
      <c r="H460" s="198">
        <f>VLOOKUP(B460,orig_GT_results_full_summary!$B$3:$AK$25,7, FALSE)</f>
        <v>4</v>
      </c>
      <c r="I460" s="192">
        <v>0</v>
      </c>
      <c r="J460" s="192">
        <v>0</v>
      </c>
      <c r="K460" s="192">
        <f t="shared" si="0"/>
        <v>0</v>
      </c>
      <c r="L460" s="193">
        <f t="shared" si="1"/>
        <v>0</v>
      </c>
      <c r="M460" s="186" t="s">
        <v>50</v>
      </c>
      <c r="N460" s="186" t="s">
        <v>288</v>
      </c>
      <c r="O460" s="199">
        <f>VLOOKUP(B460,orig_GT_results_full_summary!$B$3:$AK$25,15, FALSE)</f>
        <v>1</v>
      </c>
      <c r="P460" s="192">
        <v>0</v>
      </c>
      <c r="Q460" s="192">
        <v>0</v>
      </c>
      <c r="R460" s="192">
        <f t="shared" si="2"/>
        <v>0</v>
      </c>
      <c r="S460" s="193">
        <f t="shared" si="3"/>
        <v>0</v>
      </c>
      <c r="T460" s="186" t="s">
        <v>399</v>
      </c>
      <c r="U460" s="186" t="s">
        <v>288</v>
      </c>
      <c r="V460" s="200">
        <f>VLOOKUP(B460,orig_GT_results_full_summary!$B$3:$AK$25,24, FALSE)</f>
        <v>1</v>
      </c>
      <c r="W460" s="192">
        <v>0</v>
      </c>
      <c r="X460" s="192">
        <v>0</v>
      </c>
      <c r="Y460" s="192">
        <f t="shared" si="4"/>
        <v>0</v>
      </c>
      <c r="Z460" s="193">
        <f t="shared" si="5"/>
        <v>0</v>
      </c>
      <c r="AA460" s="186" t="s">
        <v>50</v>
      </c>
      <c r="AB460" s="186" t="s">
        <v>288</v>
      </c>
      <c r="AC460" s="192">
        <f>VLOOKUP(B460,orig_GT_results_full_summary!$B$3:$AK$25,33, FALSE)</f>
        <v>1</v>
      </c>
      <c r="AD460" s="192">
        <v>0</v>
      </c>
      <c r="AE460" s="192">
        <v>0</v>
      </c>
      <c r="AF460" s="194">
        <f t="shared" si="6"/>
        <v>0</v>
      </c>
      <c r="AG460" s="53">
        <f t="shared" si="7"/>
        <v>0</v>
      </c>
    </row>
    <row r="461" spans="2:33" ht="16">
      <c r="B461" s="186" t="s">
        <v>123</v>
      </c>
      <c r="C461" s="192">
        <v>168</v>
      </c>
      <c r="D461" s="186" t="s">
        <v>320</v>
      </c>
      <c r="E461" s="193">
        <v>2</v>
      </c>
      <c r="F461" s="186" t="s">
        <v>398</v>
      </c>
      <c r="G461" s="186" t="s">
        <v>288</v>
      </c>
      <c r="H461" s="198">
        <f>VLOOKUP(B461,orig_GT_results_full_summary!$B$3:$AK$25,7, FALSE)</f>
        <v>4</v>
      </c>
      <c r="I461" s="192">
        <v>0</v>
      </c>
      <c r="J461" s="192">
        <v>0</v>
      </c>
      <c r="K461" s="192">
        <f t="shared" si="0"/>
        <v>0</v>
      </c>
      <c r="L461" s="193">
        <f t="shared" si="1"/>
        <v>0</v>
      </c>
      <c r="M461" s="186" t="s">
        <v>50</v>
      </c>
      <c r="N461" s="186" t="s">
        <v>288</v>
      </c>
      <c r="O461" s="199">
        <f>VLOOKUP(B461,orig_GT_results_full_summary!$B$3:$AK$25,15, FALSE)</f>
        <v>1</v>
      </c>
      <c r="P461" s="192">
        <v>0</v>
      </c>
      <c r="Q461" s="192">
        <v>0</v>
      </c>
      <c r="R461" s="192">
        <f t="shared" si="2"/>
        <v>0</v>
      </c>
      <c r="S461" s="193">
        <f t="shared" si="3"/>
        <v>0</v>
      </c>
      <c r="T461" s="186" t="s">
        <v>399</v>
      </c>
      <c r="U461" s="186" t="s">
        <v>288</v>
      </c>
      <c r="V461" s="200">
        <f>VLOOKUP(B461,orig_GT_results_full_summary!$B$3:$AK$25,24, FALSE)</f>
        <v>1</v>
      </c>
      <c r="W461" s="192">
        <v>0</v>
      </c>
      <c r="X461" s="192">
        <v>0</v>
      </c>
      <c r="Y461" s="192">
        <f t="shared" si="4"/>
        <v>0</v>
      </c>
      <c r="Z461" s="193">
        <f t="shared" si="5"/>
        <v>0</v>
      </c>
      <c r="AA461" s="186" t="s">
        <v>50</v>
      </c>
      <c r="AB461" s="186" t="s">
        <v>288</v>
      </c>
      <c r="AC461" s="192">
        <f>VLOOKUP(B461,orig_GT_results_full_summary!$B$3:$AK$25,33, FALSE)</f>
        <v>1</v>
      </c>
      <c r="AD461" s="192">
        <v>0</v>
      </c>
      <c r="AE461" s="192">
        <v>0</v>
      </c>
      <c r="AF461" s="194">
        <f t="shared" si="6"/>
        <v>0</v>
      </c>
      <c r="AG461" s="53">
        <f t="shared" si="7"/>
        <v>0</v>
      </c>
    </row>
    <row r="462" spans="2:33" ht="16">
      <c r="B462" s="186" t="s">
        <v>123</v>
      </c>
      <c r="C462" s="192">
        <v>169</v>
      </c>
      <c r="D462" s="186" t="s">
        <v>401</v>
      </c>
      <c r="E462" s="193">
        <v>2</v>
      </c>
      <c r="F462" s="186" t="s">
        <v>398</v>
      </c>
      <c r="G462" s="186" t="s">
        <v>290</v>
      </c>
      <c r="H462" s="198">
        <f>VLOOKUP(B462,orig_GT_results_full_summary!$B$3:$AK$25,7, FALSE)</f>
        <v>4</v>
      </c>
      <c r="I462" s="192">
        <v>1</v>
      </c>
      <c r="J462" s="192">
        <v>0.5</v>
      </c>
      <c r="K462" s="192">
        <f t="shared" si="0"/>
        <v>0.25</v>
      </c>
      <c r="L462" s="193">
        <f t="shared" si="1"/>
        <v>0.45454545454545453</v>
      </c>
      <c r="M462" s="186" t="s">
        <v>50</v>
      </c>
      <c r="N462" s="186" t="s">
        <v>288</v>
      </c>
      <c r="O462" s="199">
        <f>VLOOKUP(B462,orig_GT_results_full_summary!$B$3:$AK$25,15, FALSE)</f>
        <v>1</v>
      </c>
      <c r="P462" s="192">
        <v>0</v>
      </c>
      <c r="Q462" s="192">
        <v>0</v>
      </c>
      <c r="R462" s="192">
        <f t="shared" si="2"/>
        <v>0</v>
      </c>
      <c r="S462" s="193">
        <f t="shared" si="3"/>
        <v>0</v>
      </c>
      <c r="T462" s="186" t="s">
        <v>399</v>
      </c>
      <c r="U462" s="186" t="s">
        <v>288</v>
      </c>
      <c r="V462" s="200">
        <f>VLOOKUP(B462,orig_GT_results_full_summary!$B$3:$AK$25,24, FALSE)</f>
        <v>1</v>
      </c>
      <c r="W462" s="192">
        <v>0</v>
      </c>
      <c r="X462" s="192">
        <v>0</v>
      </c>
      <c r="Y462" s="192">
        <f t="shared" si="4"/>
        <v>0</v>
      </c>
      <c r="Z462" s="193">
        <f t="shared" si="5"/>
        <v>0</v>
      </c>
      <c r="AA462" s="186" t="s">
        <v>50</v>
      </c>
      <c r="AB462" s="186" t="s">
        <v>288</v>
      </c>
      <c r="AC462" s="192">
        <f>VLOOKUP(B462,orig_GT_results_full_summary!$B$3:$AK$25,33, FALSE)</f>
        <v>1</v>
      </c>
      <c r="AD462" s="192">
        <v>0</v>
      </c>
      <c r="AE462" s="192">
        <v>0</v>
      </c>
      <c r="AF462" s="194">
        <f t="shared" si="6"/>
        <v>0</v>
      </c>
      <c r="AG462" s="53">
        <f t="shared" si="7"/>
        <v>0</v>
      </c>
    </row>
    <row r="463" spans="2:33" ht="16">
      <c r="B463" s="186" t="s">
        <v>123</v>
      </c>
      <c r="C463" s="192">
        <v>170</v>
      </c>
      <c r="D463" s="186" t="s">
        <v>401</v>
      </c>
      <c r="E463" s="193">
        <v>2</v>
      </c>
      <c r="F463" s="186" t="s">
        <v>398</v>
      </c>
      <c r="G463" s="186" t="s">
        <v>290</v>
      </c>
      <c r="H463" s="198">
        <f>VLOOKUP(B463,orig_GT_results_full_summary!$B$3:$AK$25,7, FALSE)</f>
        <v>4</v>
      </c>
      <c r="I463" s="192">
        <v>1</v>
      </c>
      <c r="J463" s="192">
        <v>0.5</v>
      </c>
      <c r="K463" s="192">
        <f t="shared" si="0"/>
        <v>0.25</v>
      </c>
      <c r="L463" s="193">
        <f t="shared" si="1"/>
        <v>0.45454545454545453</v>
      </c>
      <c r="M463" s="186" t="s">
        <v>50</v>
      </c>
      <c r="N463" s="186" t="s">
        <v>288</v>
      </c>
      <c r="O463" s="199">
        <f>VLOOKUP(B463,orig_GT_results_full_summary!$B$3:$AK$25,15, FALSE)</f>
        <v>1</v>
      </c>
      <c r="P463" s="192">
        <v>0</v>
      </c>
      <c r="Q463" s="192">
        <v>0</v>
      </c>
      <c r="R463" s="192">
        <f t="shared" si="2"/>
        <v>0</v>
      </c>
      <c r="S463" s="193">
        <f t="shared" si="3"/>
        <v>0</v>
      </c>
      <c r="T463" s="186" t="s">
        <v>399</v>
      </c>
      <c r="U463" s="186" t="s">
        <v>288</v>
      </c>
      <c r="V463" s="200">
        <f>VLOOKUP(B463,orig_GT_results_full_summary!$B$3:$AK$25,24, FALSE)</f>
        <v>1</v>
      </c>
      <c r="W463" s="192">
        <v>0</v>
      </c>
      <c r="X463" s="192">
        <v>0</v>
      </c>
      <c r="Y463" s="192">
        <f t="shared" si="4"/>
        <v>0</v>
      </c>
      <c r="Z463" s="193">
        <f t="shared" si="5"/>
        <v>0</v>
      </c>
      <c r="AA463" s="186" t="s">
        <v>50</v>
      </c>
      <c r="AB463" s="186" t="s">
        <v>288</v>
      </c>
      <c r="AC463" s="192">
        <f>VLOOKUP(B463,orig_GT_results_full_summary!$B$3:$AK$25,33, FALSE)</f>
        <v>1</v>
      </c>
      <c r="AD463" s="192">
        <v>0</v>
      </c>
      <c r="AE463" s="192">
        <v>0</v>
      </c>
      <c r="AF463" s="194">
        <f t="shared" si="6"/>
        <v>0</v>
      </c>
      <c r="AG463" s="53">
        <f t="shared" si="7"/>
        <v>0</v>
      </c>
    </row>
    <row r="464" spans="2:33" ht="16">
      <c r="B464" s="186" t="s">
        <v>123</v>
      </c>
      <c r="C464" s="192">
        <v>171</v>
      </c>
      <c r="D464" s="186" t="s">
        <v>396</v>
      </c>
      <c r="E464" s="193">
        <v>2</v>
      </c>
      <c r="F464" s="186" t="s">
        <v>398</v>
      </c>
      <c r="G464" s="186" t="s">
        <v>290</v>
      </c>
      <c r="H464" s="198">
        <f>VLOOKUP(B464,orig_GT_results_full_summary!$B$3:$AK$25,7, FALSE)</f>
        <v>4</v>
      </c>
      <c r="I464" s="192">
        <v>1</v>
      </c>
      <c r="J464" s="192">
        <v>0.5</v>
      </c>
      <c r="K464" s="192">
        <f t="shared" si="0"/>
        <v>0.25</v>
      </c>
      <c r="L464" s="193">
        <f t="shared" si="1"/>
        <v>0.45454545454545453</v>
      </c>
      <c r="M464" s="186" t="s">
        <v>50</v>
      </c>
      <c r="N464" s="186" t="s">
        <v>288</v>
      </c>
      <c r="O464" s="199">
        <f>VLOOKUP(B464,orig_GT_results_full_summary!$B$3:$AK$25,15, FALSE)</f>
        <v>1</v>
      </c>
      <c r="P464" s="192">
        <v>0</v>
      </c>
      <c r="Q464" s="192">
        <v>0</v>
      </c>
      <c r="R464" s="192">
        <f t="shared" si="2"/>
        <v>0</v>
      </c>
      <c r="S464" s="193">
        <f t="shared" si="3"/>
        <v>0</v>
      </c>
      <c r="T464" s="186" t="s">
        <v>399</v>
      </c>
      <c r="U464" s="186" t="s">
        <v>288</v>
      </c>
      <c r="V464" s="200">
        <f>VLOOKUP(B464,orig_GT_results_full_summary!$B$3:$AK$25,24, FALSE)</f>
        <v>1</v>
      </c>
      <c r="W464" s="192">
        <v>0</v>
      </c>
      <c r="X464" s="192">
        <v>0</v>
      </c>
      <c r="Y464" s="192">
        <f t="shared" si="4"/>
        <v>0</v>
      </c>
      <c r="Z464" s="193">
        <f t="shared" si="5"/>
        <v>0</v>
      </c>
      <c r="AA464" s="186" t="s">
        <v>50</v>
      </c>
      <c r="AB464" s="186" t="s">
        <v>288</v>
      </c>
      <c r="AC464" s="192">
        <f>VLOOKUP(B464,orig_GT_results_full_summary!$B$3:$AK$25,33, FALSE)</f>
        <v>1</v>
      </c>
      <c r="AD464" s="192">
        <v>0</v>
      </c>
      <c r="AE464" s="192">
        <v>0</v>
      </c>
      <c r="AF464" s="194">
        <f t="shared" si="6"/>
        <v>0</v>
      </c>
      <c r="AG464" s="53">
        <f t="shared" si="7"/>
        <v>0</v>
      </c>
    </row>
    <row r="465" spans="2:33" ht="16">
      <c r="B465" s="186" t="s">
        <v>123</v>
      </c>
      <c r="C465" s="192">
        <v>172</v>
      </c>
      <c r="D465" s="186" t="s">
        <v>396</v>
      </c>
      <c r="E465" s="193">
        <v>2</v>
      </c>
      <c r="F465" s="186" t="s">
        <v>398</v>
      </c>
      <c r="G465" s="186" t="s">
        <v>290</v>
      </c>
      <c r="H465" s="198">
        <f>VLOOKUP(B465,orig_GT_results_full_summary!$B$3:$AK$25,7, FALSE)</f>
        <v>4</v>
      </c>
      <c r="I465" s="192">
        <v>1</v>
      </c>
      <c r="J465" s="192">
        <v>0.5</v>
      </c>
      <c r="K465" s="192">
        <f t="shared" si="0"/>
        <v>0.25</v>
      </c>
      <c r="L465" s="193">
        <f t="shared" si="1"/>
        <v>0.45454545454545453</v>
      </c>
      <c r="M465" s="186" t="s">
        <v>50</v>
      </c>
      <c r="N465" s="186" t="s">
        <v>288</v>
      </c>
      <c r="O465" s="199">
        <f>VLOOKUP(B465,orig_GT_results_full_summary!$B$3:$AK$25,15, FALSE)</f>
        <v>1</v>
      </c>
      <c r="P465" s="192">
        <v>0</v>
      </c>
      <c r="Q465" s="192">
        <v>0</v>
      </c>
      <c r="R465" s="192">
        <f t="shared" si="2"/>
        <v>0</v>
      </c>
      <c r="S465" s="193">
        <f t="shared" si="3"/>
        <v>0</v>
      </c>
      <c r="T465" s="186" t="s">
        <v>399</v>
      </c>
      <c r="U465" s="186" t="s">
        <v>288</v>
      </c>
      <c r="V465" s="200">
        <f>VLOOKUP(B465,orig_GT_results_full_summary!$B$3:$AK$25,24, FALSE)</f>
        <v>1</v>
      </c>
      <c r="W465" s="192">
        <v>0</v>
      </c>
      <c r="X465" s="192">
        <v>0</v>
      </c>
      <c r="Y465" s="192">
        <f t="shared" si="4"/>
        <v>0</v>
      </c>
      <c r="Z465" s="193">
        <f t="shared" si="5"/>
        <v>0</v>
      </c>
      <c r="AA465" s="186" t="s">
        <v>50</v>
      </c>
      <c r="AB465" s="186" t="s">
        <v>288</v>
      </c>
      <c r="AC465" s="192">
        <f>VLOOKUP(B465,orig_GT_results_full_summary!$B$3:$AK$25,33, FALSE)</f>
        <v>1</v>
      </c>
      <c r="AD465" s="192">
        <v>0</v>
      </c>
      <c r="AE465" s="192">
        <v>0</v>
      </c>
      <c r="AF465" s="194">
        <f t="shared" si="6"/>
        <v>0</v>
      </c>
      <c r="AG465" s="53">
        <f t="shared" si="7"/>
        <v>0</v>
      </c>
    </row>
    <row r="466" spans="2:33" ht="16">
      <c r="B466" s="186" t="s">
        <v>123</v>
      </c>
      <c r="C466" s="192">
        <v>174</v>
      </c>
      <c r="D466" s="186" t="s">
        <v>396</v>
      </c>
      <c r="E466" s="193">
        <v>2</v>
      </c>
      <c r="F466" s="186" t="s">
        <v>398</v>
      </c>
      <c r="G466" s="186" t="s">
        <v>290</v>
      </c>
      <c r="H466" s="198">
        <f>VLOOKUP(B466,orig_GT_results_full_summary!$B$3:$AK$25,7, FALSE)</f>
        <v>4</v>
      </c>
      <c r="I466" s="192">
        <v>1</v>
      </c>
      <c r="J466" s="192">
        <v>0.5</v>
      </c>
      <c r="K466" s="192">
        <f t="shared" si="0"/>
        <v>0.25</v>
      </c>
      <c r="L466" s="193">
        <f t="shared" si="1"/>
        <v>0.45454545454545453</v>
      </c>
      <c r="M466" s="186" t="s">
        <v>50</v>
      </c>
      <c r="N466" s="186" t="s">
        <v>288</v>
      </c>
      <c r="O466" s="199">
        <f>VLOOKUP(B466,orig_GT_results_full_summary!$B$3:$AK$25,15, FALSE)</f>
        <v>1</v>
      </c>
      <c r="P466" s="192">
        <v>0</v>
      </c>
      <c r="Q466" s="192">
        <v>0</v>
      </c>
      <c r="R466" s="192">
        <f t="shared" si="2"/>
        <v>0</v>
      </c>
      <c r="S466" s="193">
        <f t="shared" si="3"/>
        <v>0</v>
      </c>
      <c r="T466" s="186" t="s">
        <v>399</v>
      </c>
      <c r="U466" s="186" t="s">
        <v>288</v>
      </c>
      <c r="V466" s="200">
        <f>VLOOKUP(B466,orig_GT_results_full_summary!$B$3:$AK$25,24, FALSE)</f>
        <v>1</v>
      </c>
      <c r="W466" s="192">
        <v>0</v>
      </c>
      <c r="X466" s="192">
        <v>0</v>
      </c>
      <c r="Y466" s="192">
        <f t="shared" si="4"/>
        <v>0</v>
      </c>
      <c r="Z466" s="193">
        <f t="shared" si="5"/>
        <v>0</v>
      </c>
      <c r="AA466" s="186" t="s">
        <v>50</v>
      </c>
      <c r="AB466" s="186" t="s">
        <v>288</v>
      </c>
      <c r="AC466" s="192">
        <f>VLOOKUP(B466,orig_GT_results_full_summary!$B$3:$AK$25,33, FALSE)</f>
        <v>1</v>
      </c>
      <c r="AD466" s="192">
        <v>0</v>
      </c>
      <c r="AE466" s="192">
        <v>0</v>
      </c>
      <c r="AF466" s="194">
        <f t="shared" si="6"/>
        <v>0</v>
      </c>
      <c r="AG466" s="53">
        <f t="shared" si="7"/>
        <v>0</v>
      </c>
    </row>
    <row r="467" spans="2:33" ht="16">
      <c r="B467" s="186" t="s">
        <v>123</v>
      </c>
      <c r="C467" s="192">
        <v>175</v>
      </c>
      <c r="D467" s="186" t="s">
        <v>396</v>
      </c>
      <c r="E467" s="193">
        <v>2</v>
      </c>
      <c r="F467" s="186" t="s">
        <v>398</v>
      </c>
      <c r="G467" s="186" t="s">
        <v>290</v>
      </c>
      <c r="H467" s="198">
        <f>VLOOKUP(B467,orig_GT_results_full_summary!$B$3:$AK$25,7, FALSE)</f>
        <v>4</v>
      </c>
      <c r="I467" s="192">
        <v>1</v>
      </c>
      <c r="J467" s="192">
        <v>0.5</v>
      </c>
      <c r="K467" s="192">
        <f t="shared" si="0"/>
        <v>0.25</v>
      </c>
      <c r="L467" s="193">
        <f t="shared" si="1"/>
        <v>0.45454545454545453</v>
      </c>
      <c r="M467" s="186" t="s">
        <v>50</v>
      </c>
      <c r="N467" s="186" t="s">
        <v>288</v>
      </c>
      <c r="O467" s="199">
        <f>VLOOKUP(B467,orig_GT_results_full_summary!$B$3:$AK$25,15, FALSE)</f>
        <v>1</v>
      </c>
      <c r="P467" s="192">
        <v>0</v>
      </c>
      <c r="Q467" s="192">
        <v>0</v>
      </c>
      <c r="R467" s="192">
        <f t="shared" si="2"/>
        <v>0</v>
      </c>
      <c r="S467" s="193">
        <f t="shared" si="3"/>
        <v>0</v>
      </c>
      <c r="T467" s="186" t="s">
        <v>399</v>
      </c>
      <c r="U467" s="186" t="s">
        <v>288</v>
      </c>
      <c r="V467" s="200">
        <f>VLOOKUP(B467,orig_GT_results_full_summary!$B$3:$AK$25,24, FALSE)</f>
        <v>1</v>
      </c>
      <c r="W467" s="192">
        <v>0</v>
      </c>
      <c r="X467" s="192">
        <v>0</v>
      </c>
      <c r="Y467" s="192">
        <f t="shared" si="4"/>
        <v>0</v>
      </c>
      <c r="Z467" s="193">
        <f t="shared" si="5"/>
        <v>0</v>
      </c>
      <c r="AA467" s="186" t="s">
        <v>50</v>
      </c>
      <c r="AB467" s="186" t="s">
        <v>288</v>
      </c>
      <c r="AC467" s="192">
        <f>VLOOKUP(B467,orig_GT_results_full_summary!$B$3:$AK$25,33, FALSE)</f>
        <v>1</v>
      </c>
      <c r="AD467" s="192">
        <v>0</v>
      </c>
      <c r="AE467" s="192">
        <v>0</v>
      </c>
      <c r="AF467" s="194">
        <f t="shared" si="6"/>
        <v>0</v>
      </c>
      <c r="AG467" s="53">
        <f t="shared" si="7"/>
        <v>0</v>
      </c>
    </row>
    <row r="468" spans="2:33" ht="16">
      <c r="B468" s="186" t="s">
        <v>123</v>
      </c>
      <c r="C468" s="192">
        <v>178</v>
      </c>
      <c r="D468" s="186" t="s">
        <v>396</v>
      </c>
      <c r="E468" s="193">
        <v>2</v>
      </c>
      <c r="F468" s="186" t="s">
        <v>398</v>
      </c>
      <c r="G468" s="186" t="s">
        <v>290</v>
      </c>
      <c r="H468" s="198">
        <f>VLOOKUP(B468,orig_GT_results_full_summary!$B$3:$AK$25,7, FALSE)</f>
        <v>4</v>
      </c>
      <c r="I468" s="192">
        <v>1</v>
      </c>
      <c r="J468" s="192">
        <v>0.5</v>
      </c>
      <c r="K468" s="192">
        <f t="shared" si="0"/>
        <v>0.25</v>
      </c>
      <c r="L468" s="193">
        <f t="shared" si="1"/>
        <v>0.45454545454545453</v>
      </c>
      <c r="M468" s="186" t="s">
        <v>50</v>
      </c>
      <c r="N468" s="186" t="s">
        <v>288</v>
      </c>
      <c r="O468" s="199">
        <f>VLOOKUP(B468,orig_GT_results_full_summary!$B$3:$AK$25,15, FALSE)</f>
        <v>1</v>
      </c>
      <c r="P468" s="192">
        <v>0</v>
      </c>
      <c r="Q468" s="192">
        <v>0</v>
      </c>
      <c r="R468" s="192">
        <f t="shared" si="2"/>
        <v>0</v>
      </c>
      <c r="S468" s="193">
        <f t="shared" si="3"/>
        <v>0</v>
      </c>
      <c r="T468" s="186" t="s">
        <v>399</v>
      </c>
      <c r="U468" s="186" t="s">
        <v>288</v>
      </c>
      <c r="V468" s="200">
        <f>VLOOKUP(B468,orig_GT_results_full_summary!$B$3:$AK$25,24, FALSE)</f>
        <v>1</v>
      </c>
      <c r="W468" s="192">
        <v>0</v>
      </c>
      <c r="X468" s="192">
        <v>0</v>
      </c>
      <c r="Y468" s="192">
        <f t="shared" si="4"/>
        <v>0</v>
      </c>
      <c r="Z468" s="193">
        <f t="shared" si="5"/>
        <v>0</v>
      </c>
      <c r="AA468" s="186" t="s">
        <v>50</v>
      </c>
      <c r="AB468" s="186" t="s">
        <v>288</v>
      </c>
      <c r="AC468" s="192">
        <f>VLOOKUP(B468,orig_GT_results_full_summary!$B$3:$AK$25,33, FALSE)</f>
        <v>1</v>
      </c>
      <c r="AD468" s="192">
        <v>0</v>
      </c>
      <c r="AE468" s="192">
        <v>0</v>
      </c>
      <c r="AF468" s="194">
        <f t="shared" si="6"/>
        <v>0</v>
      </c>
      <c r="AG468" s="53">
        <f t="shared" si="7"/>
        <v>0</v>
      </c>
    </row>
    <row r="469" spans="2:33" ht="16">
      <c r="B469" s="186" t="s">
        <v>123</v>
      </c>
      <c r="C469" s="192">
        <v>180</v>
      </c>
      <c r="D469" s="186" t="s">
        <v>396</v>
      </c>
      <c r="E469" s="193">
        <v>2</v>
      </c>
      <c r="F469" s="186" t="s">
        <v>398</v>
      </c>
      <c r="G469" s="186" t="s">
        <v>290</v>
      </c>
      <c r="H469" s="198">
        <f>VLOOKUP(B469,orig_GT_results_full_summary!$B$3:$AK$25,7, FALSE)</f>
        <v>4</v>
      </c>
      <c r="I469" s="192">
        <v>1</v>
      </c>
      <c r="J469" s="192">
        <v>0.5</v>
      </c>
      <c r="K469" s="192">
        <f t="shared" si="0"/>
        <v>0.25</v>
      </c>
      <c r="L469" s="193">
        <f t="shared" si="1"/>
        <v>0.45454545454545453</v>
      </c>
      <c r="M469" s="186" t="s">
        <v>50</v>
      </c>
      <c r="N469" s="186" t="s">
        <v>288</v>
      </c>
      <c r="O469" s="199">
        <f>VLOOKUP(B469,orig_GT_results_full_summary!$B$3:$AK$25,15, FALSE)</f>
        <v>1</v>
      </c>
      <c r="P469" s="192">
        <v>0</v>
      </c>
      <c r="Q469" s="192">
        <v>0</v>
      </c>
      <c r="R469" s="192">
        <f t="shared" si="2"/>
        <v>0</v>
      </c>
      <c r="S469" s="193">
        <f t="shared" si="3"/>
        <v>0</v>
      </c>
      <c r="T469" s="186" t="s">
        <v>399</v>
      </c>
      <c r="U469" s="186" t="s">
        <v>288</v>
      </c>
      <c r="V469" s="200">
        <f>VLOOKUP(B469,orig_GT_results_full_summary!$B$3:$AK$25,24, FALSE)</f>
        <v>1</v>
      </c>
      <c r="W469" s="192">
        <v>0</v>
      </c>
      <c r="X469" s="192">
        <v>0</v>
      </c>
      <c r="Y469" s="192">
        <f t="shared" si="4"/>
        <v>0</v>
      </c>
      <c r="Z469" s="193">
        <f t="shared" si="5"/>
        <v>0</v>
      </c>
      <c r="AA469" s="186" t="s">
        <v>50</v>
      </c>
      <c r="AB469" s="186" t="s">
        <v>288</v>
      </c>
      <c r="AC469" s="192">
        <f>VLOOKUP(B469,orig_GT_results_full_summary!$B$3:$AK$25,33, FALSE)</f>
        <v>1</v>
      </c>
      <c r="AD469" s="192">
        <v>0</v>
      </c>
      <c r="AE469" s="192">
        <v>0</v>
      </c>
      <c r="AF469" s="194">
        <f t="shared" si="6"/>
        <v>0</v>
      </c>
      <c r="AG469" s="53">
        <f t="shared" si="7"/>
        <v>0</v>
      </c>
    </row>
    <row r="470" spans="2:33" ht="16">
      <c r="B470" s="186" t="s">
        <v>123</v>
      </c>
      <c r="C470" s="192">
        <v>181</v>
      </c>
      <c r="D470" s="186" t="s">
        <v>396</v>
      </c>
      <c r="E470" s="193">
        <v>2</v>
      </c>
      <c r="F470" s="186" t="s">
        <v>398</v>
      </c>
      <c r="G470" s="186" t="s">
        <v>290</v>
      </c>
      <c r="H470" s="198">
        <f>VLOOKUP(B470,orig_GT_results_full_summary!$B$3:$AK$25,7, FALSE)</f>
        <v>4</v>
      </c>
      <c r="I470" s="192">
        <v>1</v>
      </c>
      <c r="J470" s="192">
        <v>0.5</v>
      </c>
      <c r="K470" s="192">
        <f t="shared" si="0"/>
        <v>0.25</v>
      </c>
      <c r="L470" s="193">
        <f t="shared" si="1"/>
        <v>0.45454545454545453</v>
      </c>
      <c r="M470" s="186" t="s">
        <v>50</v>
      </c>
      <c r="N470" s="186" t="s">
        <v>288</v>
      </c>
      <c r="O470" s="199">
        <f>VLOOKUP(B470,orig_GT_results_full_summary!$B$3:$AK$25,15, FALSE)</f>
        <v>1</v>
      </c>
      <c r="P470" s="192">
        <v>0</v>
      </c>
      <c r="Q470" s="192">
        <v>0</v>
      </c>
      <c r="R470" s="192">
        <f t="shared" si="2"/>
        <v>0</v>
      </c>
      <c r="S470" s="193">
        <f t="shared" si="3"/>
        <v>0</v>
      </c>
      <c r="T470" s="186" t="s">
        <v>399</v>
      </c>
      <c r="U470" s="186" t="s">
        <v>288</v>
      </c>
      <c r="V470" s="200">
        <f>VLOOKUP(B470,orig_GT_results_full_summary!$B$3:$AK$25,24, FALSE)</f>
        <v>1</v>
      </c>
      <c r="W470" s="192">
        <v>0</v>
      </c>
      <c r="X470" s="192">
        <v>0</v>
      </c>
      <c r="Y470" s="192">
        <f t="shared" si="4"/>
        <v>0</v>
      </c>
      <c r="Z470" s="193">
        <f t="shared" si="5"/>
        <v>0</v>
      </c>
      <c r="AA470" s="186" t="s">
        <v>50</v>
      </c>
      <c r="AB470" s="186" t="s">
        <v>288</v>
      </c>
      <c r="AC470" s="192">
        <f>VLOOKUP(B470,orig_GT_results_full_summary!$B$3:$AK$25,33, FALSE)</f>
        <v>1</v>
      </c>
      <c r="AD470" s="192">
        <v>0</v>
      </c>
      <c r="AE470" s="192">
        <v>0</v>
      </c>
      <c r="AF470" s="194">
        <f t="shared" si="6"/>
        <v>0</v>
      </c>
      <c r="AG470" s="53">
        <f t="shared" si="7"/>
        <v>0</v>
      </c>
    </row>
    <row r="471" spans="2:33" ht="16">
      <c r="B471" s="186" t="s">
        <v>123</v>
      </c>
      <c r="C471" s="192">
        <v>182</v>
      </c>
      <c r="D471" s="186" t="s">
        <v>396</v>
      </c>
      <c r="E471" s="193">
        <v>2</v>
      </c>
      <c r="F471" s="186" t="s">
        <v>398</v>
      </c>
      <c r="G471" s="186" t="s">
        <v>290</v>
      </c>
      <c r="H471" s="198">
        <f>VLOOKUP(B471,orig_GT_results_full_summary!$B$3:$AK$25,7, FALSE)</f>
        <v>4</v>
      </c>
      <c r="I471" s="192">
        <v>1</v>
      </c>
      <c r="J471" s="192">
        <v>0.5</v>
      </c>
      <c r="K471" s="192">
        <f t="shared" si="0"/>
        <v>0.25</v>
      </c>
      <c r="L471" s="193">
        <f t="shared" si="1"/>
        <v>0.45454545454545453</v>
      </c>
      <c r="M471" s="186" t="s">
        <v>50</v>
      </c>
      <c r="N471" s="186" t="s">
        <v>288</v>
      </c>
      <c r="O471" s="199">
        <f>VLOOKUP(B471,orig_GT_results_full_summary!$B$3:$AK$25,15, FALSE)</f>
        <v>1</v>
      </c>
      <c r="P471" s="192">
        <v>0</v>
      </c>
      <c r="Q471" s="192">
        <v>0</v>
      </c>
      <c r="R471" s="192">
        <f t="shared" si="2"/>
        <v>0</v>
      </c>
      <c r="S471" s="193">
        <f t="shared" si="3"/>
        <v>0</v>
      </c>
      <c r="T471" s="186" t="s">
        <v>399</v>
      </c>
      <c r="U471" s="186" t="s">
        <v>288</v>
      </c>
      <c r="V471" s="200">
        <f>VLOOKUP(B471,orig_GT_results_full_summary!$B$3:$AK$25,24, FALSE)</f>
        <v>1</v>
      </c>
      <c r="W471" s="192">
        <v>0</v>
      </c>
      <c r="X471" s="192">
        <v>0</v>
      </c>
      <c r="Y471" s="192">
        <f t="shared" si="4"/>
        <v>0</v>
      </c>
      <c r="Z471" s="193">
        <f t="shared" si="5"/>
        <v>0</v>
      </c>
      <c r="AA471" s="186" t="s">
        <v>50</v>
      </c>
      <c r="AB471" s="186" t="s">
        <v>288</v>
      </c>
      <c r="AC471" s="192">
        <f>VLOOKUP(B471,orig_GT_results_full_summary!$B$3:$AK$25,33, FALSE)</f>
        <v>1</v>
      </c>
      <c r="AD471" s="192">
        <v>0</v>
      </c>
      <c r="AE471" s="192">
        <v>0</v>
      </c>
      <c r="AF471" s="194">
        <f t="shared" si="6"/>
        <v>0</v>
      </c>
      <c r="AG471" s="53">
        <f t="shared" si="7"/>
        <v>0</v>
      </c>
    </row>
    <row r="472" spans="2:33" ht="16">
      <c r="B472" s="186" t="s">
        <v>123</v>
      </c>
      <c r="C472" s="192">
        <v>183</v>
      </c>
      <c r="D472" s="186" t="s">
        <v>390</v>
      </c>
      <c r="E472" s="193">
        <v>2</v>
      </c>
      <c r="F472" s="186" t="s">
        <v>398</v>
      </c>
      <c r="G472" s="186" t="s">
        <v>288</v>
      </c>
      <c r="H472" s="198">
        <f>VLOOKUP(B472,orig_GT_results_full_summary!$B$3:$AK$25,7, FALSE)</f>
        <v>4</v>
      </c>
      <c r="I472" s="192">
        <v>0</v>
      </c>
      <c r="J472" s="192">
        <v>0</v>
      </c>
      <c r="K472" s="192">
        <f t="shared" si="0"/>
        <v>0</v>
      </c>
      <c r="L472" s="193">
        <f t="shared" si="1"/>
        <v>0</v>
      </c>
      <c r="M472" s="186" t="s">
        <v>50</v>
      </c>
      <c r="N472" s="186" t="s">
        <v>288</v>
      </c>
      <c r="O472" s="199">
        <f>VLOOKUP(B472,orig_GT_results_full_summary!$B$3:$AK$25,15, FALSE)</f>
        <v>1</v>
      </c>
      <c r="P472" s="192">
        <v>0</v>
      </c>
      <c r="Q472" s="192">
        <v>0</v>
      </c>
      <c r="R472" s="192">
        <f t="shared" si="2"/>
        <v>0</v>
      </c>
      <c r="S472" s="193">
        <f t="shared" si="3"/>
        <v>0</v>
      </c>
      <c r="T472" s="186" t="s">
        <v>399</v>
      </c>
      <c r="U472" s="186" t="s">
        <v>288</v>
      </c>
      <c r="V472" s="200">
        <f>VLOOKUP(B472,orig_GT_results_full_summary!$B$3:$AK$25,24, FALSE)</f>
        <v>1</v>
      </c>
      <c r="W472" s="192">
        <v>0</v>
      </c>
      <c r="X472" s="192">
        <v>0</v>
      </c>
      <c r="Y472" s="192">
        <f t="shared" si="4"/>
        <v>0</v>
      </c>
      <c r="Z472" s="193">
        <f t="shared" si="5"/>
        <v>0</v>
      </c>
      <c r="AA472" s="186" t="s">
        <v>50</v>
      </c>
      <c r="AB472" s="186" t="s">
        <v>288</v>
      </c>
      <c r="AC472" s="192">
        <f>VLOOKUP(B472,orig_GT_results_full_summary!$B$3:$AK$25,33, FALSE)</f>
        <v>1</v>
      </c>
      <c r="AD472" s="192">
        <v>0</v>
      </c>
      <c r="AE472" s="192">
        <v>0</v>
      </c>
      <c r="AF472" s="194">
        <f t="shared" si="6"/>
        <v>0</v>
      </c>
      <c r="AG472" s="53">
        <f t="shared" si="7"/>
        <v>0</v>
      </c>
    </row>
    <row r="473" spans="2:33" ht="16">
      <c r="B473" s="186" t="s">
        <v>123</v>
      </c>
      <c r="C473" s="192">
        <v>184</v>
      </c>
      <c r="D473" s="186" t="s">
        <v>390</v>
      </c>
      <c r="E473" s="193">
        <v>2</v>
      </c>
      <c r="F473" s="186" t="s">
        <v>398</v>
      </c>
      <c r="G473" s="186" t="s">
        <v>288</v>
      </c>
      <c r="H473" s="198">
        <f>VLOOKUP(B473,orig_GT_results_full_summary!$B$3:$AK$25,7, FALSE)</f>
        <v>4</v>
      </c>
      <c r="I473" s="192">
        <v>0</v>
      </c>
      <c r="J473" s="192">
        <v>0</v>
      </c>
      <c r="K473" s="192">
        <f t="shared" si="0"/>
        <v>0</v>
      </c>
      <c r="L473" s="193">
        <f t="shared" si="1"/>
        <v>0</v>
      </c>
      <c r="M473" s="186" t="s">
        <v>50</v>
      </c>
      <c r="N473" s="186" t="s">
        <v>288</v>
      </c>
      <c r="O473" s="199">
        <f>VLOOKUP(B473,orig_GT_results_full_summary!$B$3:$AK$25,15, FALSE)</f>
        <v>1</v>
      </c>
      <c r="P473" s="192">
        <v>0</v>
      </c>
      <c r="Q473" s="192">
        <v>0</v>
      </c>
      <c r="R473" s="192">
        <f t="shared" si="2"/>
        <v>0</v>
      </c>
      <c r="S473" s="193">
        <f t="shared" si="3"/>
        <v>0</v>
      </c>
      <c r="T473" s="186" t="s">
        <v>399</v>
      </c>
      <c r="U473" s="186" t="s">
        <v>288</v>
      </c>
      <c r="V473" s="200">
        <f>VLOOKUP(B473,orig_GT_results_full_summary!$B$3:$AK$25,24, FALSE)</f>
        <v>1</v>
      </c>
      <c r="W473" s="192">
        <v>0</v>
      </c>
      <c r="X473" s="192">
        <v>0</v>
      </c>
      <c r="Y473" s="192">
        <f t="shared" si="4"/>
        <v>0</v>
      </c>
      <c r="Z473" s="193">
        <f t="shared" si="5"/>
        <v>0</v>
      </c>
      <c r="AA473" s="186" t="s">
        <v>50</v>
      </c>
      <c r="AB473" s="186" t="s">
        <v>288</v>
      </c>
      <c r="AC473" s="192">
        <f>VLOOKUP(B473,orig_GT_results_full_summary!$B$3:$AK$25,33, FALSE)</f>
        <v>1</v>
      </c>
      <c r="AD473" s="192">
        <v>0</v>
      </c>
      <c r="AE473" s="192">
        <v>0</v>
      </c>
      <c r="AF473" s="194">
        <f t="shared" si="6"/>
        <v>0</v>
      </c>
      <c r="AG473" s="53">
        <f t="shared" si="7"/>
        <v>0</v>
      </c>
    </row>
    <row r="474" spans="2:33" ht="16">
      <c r="B474" s="186" t="s">
        <v>123</v>
      </c>
      <c r="C474" s="192">
        <v>186</v>
      </c>
      <c r="D474" s="186" t="s">
        <v>402</v>
      </c>
      <c r="E474" s="193">
        <v>2</v>
      </c>
      <c r="F474" s="186" t="s">
        <v>398</v>
      </c>
      <c r="G474" s="186" t="s">
        <v>288</v>
      </c>
      <c r="H474" s="198">
        <f>VLOOKUP(B474,orig_GT_results_full_summary!$B$3:$AK$25,7, FALSE)</f>
        <v>4</v>
      </c>
      <c r="I474" s="192">
        <v>0</v>
      </c>
      <c r="J474" s="192">
        <v>0</v>
      </c>
      <c r="K474" s="192">
        <f t="shared" si="0"/>
        <v>0</v>
      </c>
      <c r="L474" s="193">
        <f t="shared" si="1"/>
        <v>0</v>
      </c>
      <c r="M474" s="186" t="s">
        <v>50</v>
      </c>
      <c r="N474" s="186" t="s">
        <v>288</v>
      </c>
      <c r="O474" s="199">
        <f>VLOOKUP(B474,orig_GT_results_full_summary!$B$3:$AK$25,15, FALSE)</f>
        <v>1</v>
      </c>
      <c r="P474" s="192">
        <v>0</v>
      </c>
      <c r="Q474" s="192">
        <v>0</v>
      </c>
      <c r="R474" s="192">
        <f t="shared" si="2"/>
        <v>0</v>
      </c>
      <c r="S474" s="193">
        <f t="shared" si="3"/>
        <v>0</v>
      </c>
      <c r="T474" s="186" t="s">
        <v>399</v>
      </c>
      <c r="U474" s="186" t="s">
        <v>288</v>
      </c>
      <c r="V474" s="200">
        <f>VLOOKUP(B474,orig_GT_results_full_summary!$B$3:$AK$25,24, FALSE)</f>
        <v>1</v>
      </c>
      <c r="W474" s="192">
        <v>0</v>
      </c>
      <c r="X474" s="192">
        <v>0</v>
      </c>
      <c r="Y474" s="192">
        <f t="shared" si="4"/>
        <v>0</v>
      </c>
      <c r="Z474" s="193">
        <f t="shared" si="5"/>
        <v>0</v>
      </c>
      <c r="AA474" s="186" t="s">
        <v>50</v>
      </c>
      <c r="AB474" s="186" t="s">
        <v>288</v>
      </c>
      <c r="AC474" s="192">
        <f>VLOOKUP(B474,orig_GT_results_full_summary!$B$3:$AK$25,33, FALSE)</f>
        <v>1</v>
      </c>
      <c r="AD474" s="192">
        <v>0</v>
      </c>
      <c r="AE474" s="192">
        <v>0</v>
      </c>
      <c r="AF474" s="194">
        <f t="shared" si="6"/>
        <v>0</v>
      </c>
      <c r="AG474" s="53">
        <f t="shared" si="7"/>
        <v>0</v>
      </c>
    </row>
    <row r="475" spans="2:33" ht="16">
      <c r="B475" s="186" t="s">
        <v>123</v>
      </c>
      <c r="C475" s="192">
        <v>136</v>
      </c>
      <c r="D475" s="186" t="s">
        <v>377</v>
      </c>
      <c r="E475" s="193">
        <v>2</v>
      </c>
      <c r="F475" s="186" t="s">
        <v>398</v>
      </c>
      <c r="G475" s="186" t="s">
        <v>290</v>
      </c>
      <c r="H475" s="198">
        <f>VLOOKUP(B475,orig_GT_results_full_summary!$B$3:$AK$25,7, FALSE)</f>
        <v>4</v>
      </c>
      <c r="I475" s="192">
        <v>1</v>
      </c>
      <c r="J475" s="192">
        <v>0.5</v>
      </c>
      <c r="K475" s="192">
        <f t="shared" si="0"/>
        <v>0.25</v>
      </c>
      <c r="L475" s="193">
        <f t="shared" si="1"/>
        <v>0.45454545454545453</v>
      </c>
      <c r="M475" s="186" t="s">
        <v>50</v>
      </c>
      <c r="N475" s="186" t="s">
        <v>288</v>
      </c>
      <c r="O475" s="199">
        <f>VLOOKUP(B475,orig_GT_results_full_summary!$B$3:$AK$25,15, FALSE)</f>
        <v>1</v>
      </c>
      <c r="P475" s="192">
        <v>0</v>
      </c>
      <c r="Q475" s="192">
        <v>0</v>
      </c>
      <c r="R475" s="192">
        <f t="shared" si="2"/>
        <v>0</v>
      </c>
      <c r="S475" s="193">
        <f t="shared" si="3"/>
        <v>0</v>
      </c>
      <c r="T475" s="186" t="s">
        <v>399</v>
      </c>
      <c r="U475" s="186" t="s">
        <v>288</v>
      </c>
      <c r="V475" s="200">
        <f>VLOOKUP(B475,orig_GT_results_full_summary!$B$3:$AK$25,24, FALSE)</f>
        <v>1</v>
      </c>
      <c r="W475" s="192">
        <v>0</v>
      </c>
      <c r="X475" s="192">
        <v>0</v>
      </c>
      <c r="Y475" s="192">
        <f t="shared" si="4"/>
        <v>0</v>
      </c>
      <c r="Z475" s="193">
        <f t="shared" si="5"/>
        <v>0</v>
      </c>
      <c r="AA475" s="186" t="s">
        <v>50</v>
      </c>
      <c r="AB475" s="186" t="s">
        <v>288</v>
      </c>
      <c r="AC475" s="192">
        <f>VLOOKUP(B475,orig_GT_results_full_summary!$B$3:$AK$25,33, FALSE)</f>
        <v>1</v>
      </c>
      <c r="AD475" s="192">
        <v>0</v>
      </c>
      <c r="AE475" s="192">
        <v>0</v>
      </c>
      <c r="AF475" s="194">
        <f t="shared" si="6"/>
        <v>0</v>
      </c>
      <c r="AG475" s="53">
        <f t="shared" si="7"/>
        <v>0</v>
      </c>
    </row>
    <row r="476" spans="2:33" ht="16">
      <c r="B476" s="186" t="s">
        <v>123</v>
      </c>
      <c r="C476" s="192">
        <v>185</v>
      </c>
      <c r="D476" s="186" t="s">
        <v>402</v>
      </c>
      <c r="E476" s="193">
        <v>2</v>
      </c>
      <c r="F476" s="186" t="s">
        <v>398</v>
      </c>
      <c r="G476" s="186" t="s">
        <v>288</v>
      </c>
      <c r="H476" s="198">
        <f>VLOOKUP(B476,orig_GT_results_full_summary!$B$3:$AK$25,7, FALSE)</f>
        <v>4</v>
      </c>
      <c r="I476" s="192">
        <v>0</v>
      </c>
      <c r="J476" s="192">
        <v>0</v>
      </c>
      <c r="K476" s="192">
        <f t="shared" si="0"/>
        <v>0</v>
      </c>
      <c r="L476" s="193">
        <f t="shared" si="1"/>
        <v>0</v>
      </c>
      <c r="M476" s="186" t="s">
        <v>50</v>
      </c>
      <c r="N476" s="186" t="s">
        <v>288</v>
      </c>
      <c r="O476" s="199">
        <f>VLOOKUP(B476,orig_GT_results_full_summary!$B$3:$AK$25,15, FALSE)</f>
        <v>1</v>
      </c>
      <c r="P476" s="192">
        <v>0</v>
      </c>
      <c r="Q476" s="192">
        <v>0</v>
      </c>
      <c r="R476" s="192">
        <f t="shared" si="2"/>
        <v>0</v>
      </c>
      <c r="S476" s="193">
        <f t="shared" si="3"/>
        <v>0</v>
      </c>
      <c r="T476" s="186" t="s">
        <v>399</v>
      </c>
      <c r="U476" s="186" t="s">
        <v>288</v>
      </c>
      <c r="V476" s="200">
        <f>VLOOKUP(B476,orig_GT_results_full_summary!$B$3:$AK$25,24, FALSE)</f>
        <v>1</v>
      </c>
      <c r="W476" s="192">
        <v>0</v>
      </c>
      <c r="X476" s="192">
        <v>0</v>
      </c>
      <c r="Y476" s="192">
        <f t="shared" si="4"/>
        <v>0</v>
      </c>
      <c r="Z476" s="193">
        <f t="shared" si="5"/>
        <v>0</v>
      </c>
      <c r="AA476" s="186" t="s">
        <v>50</v>
      </c>
      <c r="AB476" s="186" t="s">
        <v>288</v>
      </c>
      <c r="AC476" s="192">
        <f>VLOOKUP(B476,orig_GT_results_full_summary!$B$3:$AK$25,33, FALSE)</f>
        <v>1</v>
      </c>
      <c r="AD476" s="192">
        <v>0</v>
      </c>
      <c r="AE476" s="192">
        <v>0</v>
      </c>
      <c r="AF476" s="194">
        <f t="shared" si="6"/>
        <v>0</v>
      </c>
      <c r="AG476" s="53">
        <f t="shared" si="7"/>
        <v>0</v>
      </c>
    </row>
    <row r="477" spans="2:33" ht="16">
      <c r="B477" s="186" t="s">
        <v>123</v>
      </c>
      <c r="C477" s="192">
        <v>364</v>
      </c>
      <c r="D477" s="186" t="s">
        <v>404</v>
      </c>
      <c r="E477" s="193">
        <v>3</v>
      </c>
      <c r="F477" s="186" t="s">
        <v>398</v>
      </c>
      <c r="G477" s="186" t="s">
        <v>304</v>
      </c>
      <c r="H477" s="198">
        <f>VLOOKUP(B477,orig_GT_results_full_summary!$B$3:$AK$25,7, FALSE)</f>
        <v>4</v>
      </c>
      <c r="I477" s="192">
        <v>1</v>
      </c>
      <c r="J477" s="192">
        <v>0.33</v>
      </c>
      <c r="K477" s="192">
        <f t="shared" si="0"/>
        <v>0.25</v>
      </c>
      <c r="L477" s="193">
        <f t="shared" si="1"/>
        <v>0.31976744186046513</v>
      </c>
      <c r="M477" s="186" t="s">
        <v>50</v>
      </c>
      <c r="N477" s="186" t="s">
        <v>297</v>
      </c>
      <c r="O477" s="199">
        <f>VLOOKUP(B477,orig_GT_results_full_summary!$B$3:$AK$25,15, FALSE)</f>
        <v>1</v>
      </c>
      <c r="P477" s="192">
        <v>0</v>
      </c>
      <c r="Q477" s="192">
        <v>0</v>
      </c>
      <c r="R477" s="192">
        <f t="shared" si="2"/>
        <v>0</v>
      </c>
      <c r="S477" s="193">
        <f t="shared" si="3"/>
        <v>0</v>
      </c>
      <c r="T477" s="186" t="s">
        <v>399</v>
      </c>
      <c r="U477" s="186" t="s">
        <v>303</v>
      </c>
      <c r="V477" s="200">
        <f>VLOOKUP(B477,orig_GT_results_full_summary!$B$3:$AK$25,24, FALSE)</f>
        <v>1</v>
      </c>
      <c r="W477" s="192">
        <v>1</v>
      </c>
      <c r="X477" s="192">
        <v>0.33</v>
      </c>
      <c r="Y477" s="192">
        <f t="shared" si="4"/>
        <v>1</v>
      </c>
      <c r="Z477" s="193">
        <f t="shared" si="5"/>
        <v>0.3536977491961415</v>
      </c>
      <c r="AA477" s="186" t="s">
        <v>50</v>
      </c>
      <c r="AB477" s="186" t="s">
        <v>297</v>
      </c>
      <c r="AC477" s="192">
        <f>VLOOKUP(B477,orig_GT_results_full_summary!$B$3:$AK$25,33, FALSE)</f>
        <v>1</v>
      </c>
      <c r="AD477" s="192">
        <v>0</v>
      </c>
      <c r="AE477" s="192">
        <v>0</v>
      </c>
      <c r="AF477" s="194">
        <f t="shared" si="6"/>
        <v>0</v>
      </c>
      <c r="AG477" s="53">
        <f t="shared" si="7"/>
        <v>0</v>
      </c>
    </row>
    <row r="478" spans="2:33" ht="16">
      <c r="B478" s="186" t="s">
        <v>123</v>
      </c>
      <c r="C478" s="192">
        <v>369</v>
      </c>
      <c r="D478" s="186" t="s">
        <v>405</v>
      </c>
      <c r="E478" s="193">
        <v>3</v>
      </c>
      <c r="F478" s="186" t="s">
        <v>398</v>
      </c>
      <c r="G478" s="186" t="s">
        <v>304</v>
      </c>
      <c r="H478" s="198">
        <f>VLOOKUP(B478,orig_GT_results_full_summary!$B$3:$AK$25,7, FALSE)</f>
        <v>4</v>
      </c>
      <c r="I478" s="192">
        <v>1</v>
      </c>
      <c r="J478" s="192">
        <v>0.33</v>
      </c>
      <c r="K478" s="192">
        <f t="shared" si="0"/>
        <v>0.25</v>
      </c>
      <c r="L478" s="193">
        <f t="shared" si="1"/>
        <v>0.31976744186046513</v>
      </c>
      <c r="M478" s="186" t="s">
        <v>50</v>
      </c>
      <c r="N478" s="186" t="s">
        <v>297</v>
      </c>
      <c r="O478" s="199">
        <f>VLOOKUP(B478,orig_GT_results_full_summary!$B$3:$AK$25,15, FALSE)</f>
        <v>1</v>
      </c>
      <c r="P478" s="192">
        <v>0</v>
      </c>
      <c r="Q478" s="192">
        <v>0</v>
      </c>
      <c r="R478" s="192">
        <f t="shared" si="2"/>
        <v>0</v>
      </c>
      <c r="S478" s="193">
        <f t="shared" si="3"/>
        <v>0</v>
      </c>
      <c r="T478" s="186" t="s">
        <v>399</v>
      </c>
      <c r="U478" s="186" t="s">
        <v>303</v>
      </c>
      <c r="V478" s="200">
        <f>VLOOKUP(B478,orig_GT_results_full_summary!$B$3:$AK$25,24, FALSE)</f>
        <v>1</v>
      </c>
      <c r="W478" s="192">
        <v>1</v>
      </c>
      <c r="X478" s="192">
        <v>0.33</v>
      </c>
      <c r="Y478" s="192">
        <f t="shared" si="4"/>
        <v>1</v>
      </c>
      <c r="Z478" s="193">
        <f t="shared" si="5"/>
        <v>0.3536977491961415</v>
      </c>
      <c r="AA478" s="186" t="s">
        <v>50</v>
      </c>
      <c r="AB478" s="186" t="s">
        <v>297</v>
      </c>
      <c r="AC478" s="192">
        <f>VLOOKUP(B478,orig_GT_results_full_summary!$B$3:$AK$25,33, FALSE)</f>
        <v>1</v>
      </c>
      <c r="AD478" s="192">
        <v>0</v>
      </c>
      <c r="AE478" s="192">
        <v>0</v>
      </c>
      <c r="AF478" s="194">
        <f t="shared" si="6"/>
        <v>0</v>
      </c>
      <c r="AG478" s="53">
        <f t="shared" si="7"/>
        <v>0</v>
      </c>
    </row>
    <row r="479" spans="2:33" ht="16">
      <c r="B479" s="186" t="s">
        <v>123</v>
      </c>
      <c r="C479" s="192">
        <v>370</v>
      </c>
      <c r="D479" s="186" t="s">
        <v>405</v>
      </c>
      <c r="E479" s="193">
        <v>3</v>
      </c>
      <c r="F479" s="186" t="s">
        <v>398</v>
      </c>
      <c r="G479" s="186" t="s">
        <v>304</v>
      </c>
      <c r="H479" s="198">
        <f>VLOOKUP(B479,orig_GT_results_full_summary!$B$3:$AK$25,7, FALSE)</f>
        <v>4</v>
      </c>
      <c r="I479" s="192">
        <v>1</v>
      </c>
      <c r="J479" s="192">
        <v>0.33</v>
      </c>
      <c r="K479" s="192">
        <f t="shared" si="0"/>
        <v>0.25</v>
      </c>
      <c r="L479" s="193">
        <f t="shared" si="1"/>
        <v>0.31976744186046513</v>
      </c>
      <c r="M479" s="186" t="s">
        <v>50</v>
      </c>
      <c r="N479" s="186" t="s">
        <v>297</v>
      </c>
      <c r="O479" s="199">
        <f>VLOOKUP(B479,orig_GT_results_full_summary!$B$3:$AK$25,15, FALSE)</f>
        <v>1</v>
      </c>
      <c r="P479" s="192">
        <v>0</v>
      </c>
      <c r="Q479" s="192">
        <v>0</v>
      </c>
      <c r="R479" s="192">
        <f t="shared" si="2"/>
        <v>0</v>
      </c>
      <c r="S479" s="193">
        <f t="shared" si="3"/>
        <v>0</v>
      </c>
      <c r="T479" s="186" t="s">
        <v>399</v>
      </c>
      <c r="U479" s="186" t="s">
        <v>303</v>
      </c>
      <c r="V479" s="200">
        <f>VLOOKUP(B479,orig_GT_results_full_summary!$B$3:$AK$25,24, FALSE)</f>
        <v>1</v>
      </c>
      <c r="W479" s="192">
        <v>1</v>
      </c>
      <c r="X479" s="192">
        <v>0.33</v>
      </c>
      <c r="Y479" s="192">
        <f t="shared" si="4"/>
        <v>1</v>
      </c>
      <c r="Z479" s="193">
        <f t="shared" si="5"/>
        <v>0.3536977491961415</v>
      </c>
      <c r="AA479" s="186" t="s">
        <v>50</v>
      </c>
      <c r="AB479" s="186" t="s">
        <v>297</v>
      </c>
      <c r="AC479" s="192">
        <f>VLOOKUP(B479,orig_GT_results_full_summary!$B$3:$AK$25,33, FALSE)</f>
        <v>1</v>
      </c>
      <c r="AD479" s="192">
        <v>0</v>
      </c>
      <c r="AE479" s="192">
        <v>0</v>
      </c>
      <c r="AF479" s="194">
        <f t="shared" si="6"/>
        <v>0</v>
      </c>
      <c r="AG479" s="53">
        <f t="shared" si="7"/>
        <v>0</v>
      </c>
    </row>
    <row r="480" spans="2:33" ht="16">
      <c r="B480" s="186" t="s">
        <v>123</v>
      </c>
      <c r="C480" s="192">
        <v>373</v>
      </c>
      <c r="D480" s="186" t="s">
        <v>406</v>
      </c>
      <c r="E480" s="193">
        <v>3</v>
      </c>
      <c r="F480" s="186" t="s">
        <v>398</v>
      </c>
      <c r="G480" s="186" t="s">
        <v>304</v>
      </c>
      <c r="H480" s="198">
        <f>VLOOKUP(B480,orig_GT_results_full_summary!$B$3:$AK$25,7, FALSE)</f>
        <v>4</v>
      </c>
      <c r="I480" s="192">
        <v>1</v>
      </c>
      <c r="J480" s="192">
        <v>0.33</v>
      </c>
      <c r="K480" s="192">
        <f t="shared" si="0"/>
        <v>0.25</v>
      </c>
      <c r="L480" s="193">
        <f t="shared" si="1"/>
        <v>0.31976744186046513</v>
      </c>
      <c r="M480" s="186" t="s">
        <v>50</v>
      </c>
      <c r="N480" s="186" t="s">
        <v>297</v>
      </c>
      <c r="O480" s="199">
        <f>VLOOKUP(B480,orig_GT_results_full_summary!$B$3:$AK$25,15, FALSE)</f>
        <v>1</v>
      </c>
      <c r="P480" s="192">
        <v>0</v>
      </c>
      <c r="Q480" s="192">
        <v>0</v>
      </c>
      <c r="R480" s="192">
        <f t="shared" si="2"/>
        <v>0</v>
      </c>
      <c r="S480" s="193">
        <f t="shared" si="3"/>
        <v>0</v>
      </c>
      <c r="T480" s="186" t="s">
        <v>399</v>
      </c>
      <c r="U480" s="186" t="s">
        <v>303</v>
      </c>
      <c r="V480" s="200">
        <f>VLOOKUP(B480,orig_GT_results_full_summary!$B$3:$AK$25,24, FALSE)</f>
        <v>1</v>
      </c>
      <c r="W480" s="192">
        <v>1</v>
      </c>
      <c r="X480" s="192">
        <v>0.33</v>
      </c>
      <c r="Y480" s="192">
        <f t="shared" si="4"/>
        <v>1</v>
      </c>
      <c r="Z480" s="193">
        <f t="shared" si="5"/>
        <v>0.3536977491961415</v>
      </c>
      <c r="AA480" s="186" t="s">
        <v>50</v>
      </c>
      <c r="AB480" s="186" t="s">
        <v>297</v>
      </c>
      <c r="AC480" s="192">
        <f>VLOOKUP(B480,orig_GT_results_full_summary!$B$3:$AK$25,33, FALSE)</f>
        <v>1</v>
      </c>
      <c r="AD480" s="192">
        <v>0</v>
      </c>
      <c r="AE480" s="192">
        <v>0</v>
      </c>
      <c r="AF480" s="194">
        <f t="shared" si="6"/>
        <v>0</v>
      </c>
      <c r="AG480" s="53">
        <f t="shared" si="7"/>
        <v>0</v>
      </c>
    </row>
    <row r="481" spans="2:33" ht="16">
      <c r="B481" s="186" t="s">
        <v>123</v>
      </c>
      <c r="C481" s="192">
        <v>374</v>
      </c>
      <c r="D481" s="186" t="s">
        <v>406</v>
      </c>
      <c r="E481" s="193">
        <v>3</v>
      </c>
      <c r="F481" s="186" t="s">
        <v>398</v>
      </c>
      <c r="G481" s="186" t="s">
        <v>304</v>
      </c>
      <c r="H481" s="198">
        <f>VLOOKUP(B481,orig_GT_results_full_summary!$B$3:$AK$25,7, FALSE)</f>
        <v>4</v>
      </c>
      <c r="I481" s="192">
        <v>1</v>
      </c>
      <c r="J481" s="192">
        <v>0.33</v>
      </c>
      <c r="K481" s="192">
        <f t="shared" si="0"/>
        <v>0.25</v>
      </c>
      <c r="L481" s="193">
        <f t="shared" si="1"/>
        <v>0.31976744186046513</v>
      </c>
      <c r="M481" s="186" t="s">
        <v>50</v>
      </c>
      <c r="N481" s="186" t="s">
        <v>297</v>
      </c>
      <c r="O481" s="199">
        <f>VLOOKUP(B481,orig_GT_results_full_summary!$B$3:$AK$25,15, FALSE)</f>
        <v>1</v>
      </c>
      <c r="P481" s="192">
        <v>0</v>
      </c>
      <c r="Q481" s="192">
        <v>0</v>
      </c>
      <c r="R481" s="192">
        <f t="shared" si="2"/>
        <v>0</v>
      </c>
      <c r="S481" s="193">
        <f t="shared" si="3"/>
        <v>0</v>
      </c>
      <c r="T481" s="186" t="s">
        <v>399</v>
      </c>
      <c r="U481" s="186" t="s">
        <v>303</v>
      </c>
      <c r="V481" s="200">
        <f>VLOOKUP(B481,orig_GT_results_full_summary!$B$3:$AK$25,24, FALSE)</f>
        <v>1</v>
      </c>
      <c r="W481" s="192">
        <v>1</v>
      </c>
      <c r="X481" s="192">
        <v>0.33</v>
      </c>
      <c r="Y481" s="192">
        <f t="shared" si="4"/>
        <v>1</v>
      </c>
      <c r="Z481" s="193">
        <f t="shared" si="5"/>
        <v>0.3536977491961415</v>
      </c>
      <c r="AA481" s="186" t="s">
        <v>50</v>
      </c>
      <c r="AB481" s="186" t="s">
        <v>297</v>
      </c>
      <c r="AC481" s="192">
        <f>VLOOKUP(B481,orig_GT_results_full_summary!$B$3:$AK$25,33, FALSE)</f>
        <v>1</v>
      </c>
      <c r="AD481" s="192">
        <v>0</v>
      </c>
      <c r="AE481" s="192">
        <v>0</v>
      </c>
      <c r="AF481" s="194">
        <f t="shared" si="6"/>
        <v>0</v>
      </c>
      <c r="AG481" s="53">
        <f t="shared" si="7"/>
        <v>0</v>
      </c>
    </row>
    <row r="482" spans="2:33" ht="16">
      <c r="B482" s="186" t="s">
        <v>123</v>
      </c>
      <c r="C482" s="192">
        <v>375</v>
      </c>
      <c r="D482" s="186" t="s">
        <v>407</v>
      </c>
      <c r="E482" s="193">
        <v>3</v>
      </c>
      <c r="F482" s="186" t="s">
        <v>398</v>
      </c>
      <c r="G482" s="186" t="s">
        <v>297</v>
      </c>
      <c r="H482" s="198">
        <f>VLOOKUP(B482,orig_GT_results_full_summary!$B$3:$AK$25,7, FALSE)</f>
        <v>4</v>
      </c>
      <c r="I482" s="192">
        <v>0</v>
      </c>
      <c r="J482" s="192">
        <v>0</v>
      </c>
      <c r="K482" s="192">
        <f t="shared" si="0"/>
        <v>0</v>
      </c>
      <c r="L482" s="193">
        <f t="shared" si="1"/>
        <v>0</v>
      </c>
      <c r="M482" s="186" t="s">
        <v>50</v>
      </c>
      <c r="N482" s="186" t="s">
        <v>297</v>
      </c>
      <c r="O482" s="199">
        <f>VLOOKUP(B482,orig_GT_results_full_summary!$B$3:$AK$25,15, FALSE)</f>
        <v>1</v>
      </c>
      <c r="P482" s="192">
        <v>0</v>
      </c>
      <c r="Q482" s="192">
        <v>0</v>
      </c>
      <c r="R482" s="192">
        <f t="shared" si="2"/>
        <v>0</v>
      </c>
      <c r="S482" s="193">
        <f t="shared" si="3"/>
        <v>0</v>
      </c>
      <c r="T482" s="186" t="s">
        <v>399</v>
      </c>
      <c r="U482" s="186" t="s">
        <v>303</v>
      </c>
      <c r="V482" s="200">
        <f>VLOOKUP(B482,orig_GT_results_full_summary!$B$3:$AK$25,24, FALSE)</f>
        <v>1</v>
      </c>
      <c r="W482" s="192">
        <v>1</v>
      </c>
      <c r="X482" s="192">
        <v>0.33</v>
      </c>
      <c r="Y482" s="192">
        <f t="shared" si="4"/>
        <v>1</v>
      </c>
      <c r="Z482" s="193">
        <f t="shared" si="5"/>
        <v>0.3536977491961415</v>
      </c>
      <c r="AA482" s="186" t="s">
        <v>50</v>
      </c>
      <c r="AB482" s="186" t="s">
        <v>297</v>
      </c>
      <c r="AC482" s="192">
        <f>VLOOKUP(B482,orig_GT_results_full_summary!$B$3:$AK$25,33, FALSE)</f>
        <v>1</v>
      </c>
      <c r="AD482" s="192">
        <v>0</v>
      </c>
      <c r="AE482" s="192">
        <v>0</v>
      </c>
      <c r="AF482" s="194">
        <f t="shared" si="6"/>
        <v>0</v>
      </c>
      <c r="AG482" s="53">
        <f t="shared" si="7"/>
        <v>0</v>
      </c>
    </row>
    <row r="483" spans="2:33" ht="16">
      <c r="B483" s="186" t="s">
        <v>123</v>
      </c>
      <c r="C483" s="192">
        <v>376</v>
      </c>
      <c r="D483" s="186" t="s">
        <v>407</v>
      </c>
      <c r="E483" s="193">
        <v>3</v>
      </c>
      <c r="F483" s="186" t="s">
        <v>398</v>
      </c>
      <c r="G483" s="186" t="s">
        <v>297</v>
      </c>
      <c r="H483" s="198">
        <f>VLOOKUP(B483,orig_GT_results_full_summary!$B$3:$AK$25,7, FALSE)</f>
        <v>4</v>
      </c>
      <c r="I483" s="192">
        <v>0</v>
      </c>
      <c r="J483" s="192">
        <v>0</v>
      </c>
      <c r="K483" s="192">
        <f t="shared" si="0"/>
        <v>0</v>
      </c>
      <c r="L483" s="193">
        <f t="shared" si="1"/>
        <v>0</v>
      </c>
      <c r="M483" s="186" t="s">
        <v>50</v>
      </c>
      <c r="N483" s="186" t="s">
        <v>297</v>
      </c>
      <c r="O483" s="199">
        <f>VLOOKUP(B483,orig_GT_results_full_summary!$B$3:$AK$25,15, FALSE)</f>
        <v>1</v>
      </c>
      <c r="P483" s="192">
        <v>0</v>
      </c>
      <c r="Q483" s="192">
        <v>0</v>
      </c>
      <c r="R483" s="192">
        <f t="shared" si="2"/>
        <v>0</v>
      </c>
      <c r="S483" s="193">
        <f t="shared" si="3"/>
        <v>0</v>
      </c>
      <c r="T483" s="186" t="s">
        <v>399</v>
      </c>
      <c r="U483" s="186" t="s">
        <v>303</v>
      </c>
      <c r="V483" s="200">
        <f>VLOOKUP(B483,orig_GT_results_full_summary!$B$3:$AK$25,24, FALSE)</f>
        <v>1</v>
      </c>
      <c r="W483" s="192">
        <v>1</v>
      </c>
      <c r="X483" s="192">
        <v>0.33</v>
      </c>
      <c r="Y483" s="192">
        <f t="shared" si="4"/>
        <v>1</v>
      </c>
      <c r="Z483" s="193">
        <f t="shared" si="5"/>
        <v>0.3536977491961415</v>
      </c>
      <c r="AA483" s="186" t="s">
        <v>50</v>
      </c>
      <c r="AB483" s="186" t="s">
        <v>297</v>
      </c>
      <c r="AC483" s="192">
        <f>VLOOKUP(B483,orig_GT_results_full_summary!$B$3:$AK$25,33, FALSE)</f>
        <v>1</v>
      </c>
      <c r="AD483" s="192">
        <v>0</v>
      </c>
      <c r="AE483" s="192">
        <v>0</v>
      </c>
      <c r="AF483" s="194">
        <f t="shared" si="6"/>
        <v>0</v>
      </c>
      <c r="AG483" s="53">
        <f t="shared" si="7"/>
        <v>0</v>
      </c>
    </row>
    <row r="484" spans="2:33" ht="16">
      <c r="B484" s="186" t="s">
        <v>123</v>
      </c>
      <c r="C484" s="192">
        <v>377</v>
      </c>
      <c r="D484" s="186" t="s">
        <v>407</v>
      </c>
      <c r="E484" s="193">
        <v>3</v>
      </c>
      <c r="F484" s="186" t="s">
        <v>398</v>
      </c>
      <c r="G484" s="186" t="s">
        <v>297</v>
      </c>
      <c r="H484" s="198">
        <f>VLOOKUP(B484,orig_GT_results_full_summary!$B$3:$AK$25,7, FALSE)</f>
        <v>4</v>
      </c>
      <c r="I484" s="192">
        <v>0</v>
      </c>
      <c r="J484" s="192">
        <v>0</v>
      </c>
      <c r="K484" s="192">
        <f t="shared" si="0"/>
        <v>0</v>
      </c>
      <c r="L484" s="193">
        <f t="shared" si="1"/>
        <v>0</v>
      </c>
      <c r="M484" s="186" t="s">
        <v>50</v>
      </c>
      <c r="N484" s="186" t="s">
        <v>297</v>
      </c>
      <c r="O484" s="199">
        <f>VLOOKUP(B484,orig_GT_results_full_summary!$B$3:$AK$25,15, FALSE)</f>
        <v>1</v>
      </c>
      <c r="P484" s="192">
        <v>0</v>
      </c>
      <c r="Q484" s="192">
        <v>0</v>
      </c>
      <c r="R484" s="192">
        <f t="shared" si="2"/>
        <v>0</v>
      </c>
      <c r="S484" s="193">
        <f t="shared" si="3"/>
        <v>0</v>
      </c>
      <c r="T484" s="186" t="s">
        <v>399</v>
      </c>
      <c r="U484" s="186" t="s">
        <v>303</v>
      </c>
      <c r="V484" s="200">
        <f>VLOOKUP(B484,orig_GT_results_full_summary!$B$3:$AK$25,24, FALSE)</f>
        <v>1</v>
      </c>
      <c r="W484" s="192">
        <v>1</v>
      </c>
      <c r="X484" s="192">
        <v>0.33</v>
      </c>
      <c r="Y484" s="192">
        <f t="shared" si="4"/>
        <v>1</v>
      </c>
      <c r="Z484" s="193">
        <f t="shared" si="5"/>
        <v>0.3536977491961415</v>
      </c>
      <c r="AA484" s="186" t="s">
        <v>50</v>
      </c>
      <c r="AB484" s="186" t="s">
        <v>297</v>
      </c>
      <c r="AC484" s="192">
        <f>VLOOKUP(B484,orig_GT_results_full_summary!$B$3:$AK$25,33, FALSE)</f>
        <v>1</v>
      </c>
      <c r="AD484" s="192">
        <v>0</v>
      </c>
      <c r="AE484" s="192">
        <v>0</v>
      </c>
      <c r="AF484" s="194">
        <f t="shared" si="6"/>
        <v>0</v>
      </c>
      <c r="AG484" s="53">
        <f t="shared" si="7"/>
        <v>0</v>
      </c>
    </row>
    <row r="485" spans="2:33" ht="16">
      <c r="B485" s="186" t="s">
        <v>123</v>
      </c>
      <c r="C485" s="192">
        <v>378</v>
      </c>
      <c r="D485" s="186" t="s">
        <v>408</v>
      </c>
      <c r="E485" s="193">
        <v>3</v>
      </c>
      <c r="F485" s="186" t="s">
        <v>398</v>
      </c>
      <c r="G485" s="186" t="s">
        <v>297</v>
      </c>
      <c r="H485" s="198">
        <f>VLOOKUP(B485,orig_GT_results_full_summary!$B$3:$AK$25,7, FALSE)</f>
        <v>4</v>
      </c>
      <c r="I485" s="192">
        <v>0</v>
      </c>
      <c r="J485" s="192">
        <v>0</v>
      </c>
      <c r="K485" s="192">
        <f t="shared" si="0"/>
        <v>0</v>
      </c>
      <c r="L485" s="193">
        <f t="shared" si="1"/>
        <v>0</v>
      </c>
      <c r="M485" s="186" t="s">
        <v>50</v>
      </c>
      <c r="N485" s="186" t="s">
        <v>297</v>
      </c>
      <c r="O485" s="199">
        <f>VLOOKUP(B485,orig_GT_results_full_summary!$B$3:$AK$25,15, FALSE)</f>
        <v>1</v>
      </c>
      <c r="P485" s="192">
        <v>0</v>
      </c>
      <c r="Q485" s="192">
        <v>0</v>
      </c>
      <c r="R485" s="192">
        <f t="shared" si="2"/>
        <v>0</v>
      </c>
      <c r="S485" s="193">
        <f t="shared" si="3"/>
        <v>0</v>
      </c>
      <c r="T485" s="186" t="s">
        <v>399</v>
      </c>
      <c r="U485" s="186" t="s">
        <v>304</v>
      </c>
      <c r="V485" s="200">
        <f>VLOOKUP(B485,orig_GT_results_full_summary!$B$3:$AK$25,24, FALSE)</f>
        <v>1</v>
      </c>
      <c r="W485" s="192">
        <v>1</v>
      </c>
      <c r="X485" s="192">
        <v>0.33</v>
      </c>
      <c r="Y485" s="192">
        <f t="shared" si="4"/>
        <v>1</v>
      </c>
      <c r="Z485" s="193">
        <f t="shared" si="5"/>
        <v>0.3536977491961415</v>
      </c>
      <c r="AA485" s="186" t="s">
        <v>50</v>
      </c>
      <c r="AB485" s="186" t="s">
        <v>297</v>
      </c>
      <c r="AC485" s="192">
        <f>VLOOKUP(B485,orig_GT_results_full_summary!$B$3:$AK$25,33, FALSE)</f>
        <v>1</v>
      </c>
      <c r="AD485" s="192">
        <v>0</v>
      </c>
      <c r="AE485" s="192">
        <v>0</v>
      </c>
      <c r="AF485" s="194">
        <f t="shared" si="6"/>
        <v>0</v>
      </c>
      <c r="AG485" s="53">
        <f t="shared" si="7"/>
        <v>0</v>
      </c>
    </row>
    <row r="486" spans="2:33" ht="16">
      <c r="B486" s="186" t="s">
        <v>123</v>
      </c>
      <c r="C486" s="192">
        <v>379</v>
      </c>
      <c r="D486" s="186" t="s">
        <v>408</v>
      </c>
      <c r="E486" s="193">
        <v>3</v>
      </c>
      <c r="F486" s="186" t="s">
        <v>398</v>
      </c>
      <c r="G486" s="186" t="s">
        <v>297</v>
      </c>
      <c r="H486" s="198">
        <f>VLOOKUP(B486,orig_GT_results_full_summary!$B$3:$AK$25,7, FALSE)</f>
        <v>4</v>
      </c>
      <c r="I486" s="192">
        <v>0</v>
      </c>
      <c r="J486" s="192">
        <v>0</v>
      </c>
      <c r="K486" s="192">
        <f t="shared" si="0"/>
        <v>0</v>
      </c>
      <c r="L486" s="193">
        <f t="shared" si="1"/>
        <v>0</v>
      </c>
      <c r="M486" s="186" t="s">
        <v>50</v>
      </c>
      <c r="N486" s="186" t="s">
        <v>297</v>
      </c>
      <c r="O486" s="199">
        <f>VLOOKUP(B486,orig_GT_results_full_summary!$B$3:$AK$25,15, FALSE)</f>
        <v>1</v>
      </c>
      <c r="P486" s="192">
        <v>0</v>
      </c>
      <c r="Q486" s="192">
        <v>0</v>
      </c>
      <c r="R486" s="192">
        <f t="shared" si="2"/>
        <v>0</v>
      </c>
      <c r="S486" s="193">
        <f t="shared" si="3"/>
        <v>0</v>
      </c>
      <c r="T486" s="186" t="s">
        <v>399</v>
      </c>
      <c r="U486" s="186" t="s">
        <v>304</v>
      </c>
      <c r="V486" s="200">
        <f>VLOOKUP(B486,orig_GT_results_full_summary!$B$3:$AK$25,24, FALSE)</f>
        <v>1</v>
      </c>
      <c r="W486" s="192">
        <v>1</v>
      </c>
      <c r="X486" s="192">
        <v>0.33</v>
      </c>
      <c r="Y486" s="192">
        <f t="shared" si="4"/>
        <v>1</v>
      </c>
      <c r="Z486" s="193">
        <f t="shared" si="5"/>
        <v>0.3536977491961415</v>
      </c>
      <c r="AA486" s="186" t="s">
        <v>50</v>
      </c>
      <c r="AB486" s="186" t="s">
        <v>297</v>
      </c>
      <c r="AC486" s="192">
        <f>VLOOKUP(B486,orig_GT_results_full_summary!$B$3:$AK$25,33, FALSE)</f>
        <v>1</v>
      </c>
      <c r="AD486" s="192">
        <v>0</v>
      </c>
      <c r="AE486" s="192">
        <v>0</v>
      </c>
      <c r="AF486" s="194">
        <f t="shared" si="6"/>
        <v>0</v>
      </c>
      <c r="AG486" s="53">
        <f t="shared" si="7"/>
        <v>0</v>
      </c>
    </row>
    <row r="487" spans="2:33" ht="16">
      <c r="B487" s="186" t="s">
        <v>123</v>
      </c>
      <c r="C487" s="192">
        <v>380</v>
      </c>
      <c r="D487" s="186" t="s">
        <v>408</v>
      </c>
      <c r="E487" s="193">
        <v>3</v>
      </c>
      <c r="F487" s="186" t="s">
        <v>398</v>
      </c>
      <c r="G487" s="186" t="s">
        <v>297</v>
      </c>
      <c r="H487" s="198">
        <f>VLOOKUP(B487,orig_GT_results_full_summary!$B$3:$AK$25,7, FALSE)</f>
        <v>4</v>
      </c>
      <c r="I487" s="192">
        <v>0</v>
      </c>
      <c r="J487" s="192">
        <v>0</v>
      </c>
      <c r="K487" s="192">
        <f t="shared" si="0"/>
        <v>0</v>
      </c>
      <c r="L487" s="193">
        <f t="shared" si="1"/>
        <v>0</v>
      </c>
      <c r="M487" s="186" t="s">
        <v>50</v>
      </c>
      <c r="N487" s="186" t="s">
        <v>297</v>
      </c>
      <c r="O487" s="199">
        <f>VLOOKUP(B487,orig_GT_results_full_summary!$B$3:$AK$25,15, FALSE)</f>
        <v>1</v>
      </c>
      <c r="P487" s="192">
        <v>0</v>
      </c>
      <c r="Q487" s="192">
        <v>0</v>
      </c>
      <c r="R487" s="192">
        <f t="shared" si="2"/>
        <v>0</v>
      </c>
      <c r="S487" s="193">
        <f t="shared" si="3"/>
        <v>0</v>
      </c>
      <c r="T487" s="186" t="s">
        <v>399</v>
      </c>
      <c r="U487" s="186" t="s">
        <v>304</v>
      </c>
      <c r="V487" s="200">
        <f>VLOOKUP(B487,orig_GT_results_full_summary!$B$3:$AK$25,24, FALSE)</f>
        <v>1</v>
      </c>
      <c r="W487" s="192">
        <v>1</v>
      </c>
      <c r="X487" s="192">
        <v>0.33</v>
      </c>
      <c r="Y487" s="192">
        <f t="shared" si="4"/>
        <v>1</v>
      </c>
      <c r="Z487" s="193">
        <f t="shared" si="5"/>
        <v>0.3536977491961415</v>
      </c>
      <c r="AA487" s="186" t="s">
        <v>50</v>
      </c>
      <c r="AB487" s="186" t="s">
        <v>297</v>
      </c>
      <c r="AC487" s="192">
        <f>VLOOKUP(B487,orig_GT_results_full_summary!$B$3:$AK$25,33, FALSE)</f>
        <v>1</v>
      </c>
      <c r="AD487" s="192">
        <v>0</v>
      </c>
      <c r="AE487" s="192">
        <v>0</v>
      </c>
      <c r="AF487" s="194">
        <f t="shared" si="6"/>
        <v>0</v>
      </c>
      <c r="AG487" s="53">
        <f t="shared" si="7"/>
        <v>0</v>
      </c>
    </row>
    <row r="488" spans="2:33" ht="16">
      <c r="B488" s="186" t="s">
        <v>123</v>
      </c>
      <c r="C488" s="192">
        <v>381</v>
      </c>
      <c r="D488" s="186" t="s">
        <v>409</v>
      </c>
      <c r="E488" s="193">
        <v>3</v>
      </c>
      <c r="F488" s="186" t="s">
        <v>398</v>
      </c>
      <c r="G488" s="186" t="s">
        <v>297</v>
      </c>
      <c r="H488" s="198">
        <f>VLOOKUP(B488,orig_GT_results_full_summary!$B$3:$AK$25,7, FALSE)</f>
        <v>4</v>
      </c>
      <c r="I488" s="192">
        <v>0</v>
      </c>
      <c r="J488" s="192">
        <v>0</v>
      </c>
      <c r="K488" s="192">
        <f t="shared" si="0"/>
        <v>0</v>
      </c>
      <c r="L488" s="193">
        <f t="shared" si="1"/>
        <v>0</v>
      </c>
      <c r="M488" s="186" t="s">
        <v>50</v>
      </c>
      <c r="N488" s="186" t="s">
        <v>297</v>
      </c>
      <c r="O488" s="199">
        <f>VLOOKUP(B488,orig_GT_results_full_summary!$B$3:$AK$25,15, FALSE)</f>
        <v>1</v>
      </c>
      <c r="P488" s="192">
        <v>0</v>
      </c>
      <c r="Q488" s="192">
        <v>0</v>
      </c>
      <c r="R488" s="192">
        <f t="shared" si="2"/>
        <v>0</v>
      </c>
      <c r="S488" s="193">
        <f t="shared" si="3"/>
        <v>0</v>
      </c>
      <c r="T488" s="186" t="s">
        <v>399</v>
      </c>
      <c r="U488" s="186" t="s">
        <v>303</v>
      </c>
      <c r="V488" s="200">
        <f>VLOOKUP(B488,orig_GT_results_full_summary!$B$3:$AK$25,24, FALSE)</f>
        <v>1</v>
      </c>
      <c r="W488" s="192">
        <v>1</v>
      </c>
      <c r="X488" s="192">
        <v>0.33</v>
      </c>
      <c r="Y488" s="192">
        <f t="shared" si="4"/>
        <v>1</v>
      </c>
      <c r="Z488" s="193">
        <f t="shared" si="5"/>
        <v>0.3536977491961415</v>
      </c>
      <c r="AA488" s="186" t="s">
        <v>50</v>
      </c>
      <c r="AB488" s="186" t="s">
        <v>297</v>
      </c>
      <c r="AC488" s="192">
        <f>VLOOKUP(B488,orig_GT_results_full_summary!$B$3:$AK$25,33, FALSE)</f>
        <v>1</v>
      </c>
      <c r="AD488" s="192">
        <v>0</v>
      </c>
      <c r="AE488" s="192">
        <v>0</v>
      </c>
      <c r="AF488" s="194">
        <f t="shared" si="6"/>
        <v>0</v>
      </c>
      <c r="AG488" s="53">
        <f t="shared" si="7"/>
        <v>0</v>
      </c>
    </row>
    <row r="489" spans="2:33" ht="16">
      <c r="B489" s="186" t="s">
        <v>123</v>
      </c>
      <c r="C489" s="192">
        <v>382</v>
      </c>
      <c r="D489" s="186" t="s">
        <v>409</v>
      </c>
      <c r="E489" s="193">
        <v>3</v>
      </c>
      <c r="F489" s="186" t="s">
        <v>398</v>
      </c>
      <c r="G489" s="186" t="s">
        <v>297</v>
      </c>
      <c r="H489" s="198">
        <f>VLOOKUP(B489,orig_GT_results_full_summary!$B$3:$AK$25,7, FALSE)</f>
        <v>4</v>
      </c>
      <c r="I489" s="192">
        <v>0</v>
      </c>
      <c r="J489" s="192">
        <v>0</v>
      </c>
      <c r="K489" s="192">
        <f t="shared" si="0"/>
        <v>0</v>
      </c>
      <c r="L489" s="193">
        <f t="shared" si="1"/>
        <v>0</v>
      </c>
      <c r="M489" s="186" t="s">
        <v>50</v>
      </c>
      <c r="N489" s="186" t="s">
        <v>297</v>
      </c>
      <c r="O489" s="199">
        <f>VLOOKUP(B489,orig_GT_results_full_summary!$B$3:$AK$25,15, FALSE)</f>
        <v>1</v>
      </c>
      <c r="P489" s="192">
        <v>0</v>
      </c>
      <c r="Q489" s="192">
        <v>0</v>
      </c>
      <c r="R489" s="192">
        <f t="shared" si="2"/>
        <v>0</v>
      </c>
      <c r="S489" s="193">
        <f t="shared" si="3"/>
        <v>0</v>
      </c>
      <c r="T489" s="186" t="s">
        <v>399</v>
      </c>
      <c r="U489" s="186" t="s">
        <v>303</v>
      </c>
      <c r="V489" s="200">
        <f>VLOOKUP(B489,orig_GT_results_full_summary!$B$3:$AK$25,24, FALSE)</f>
        <v>1</v>
      </c>
      <c r="W489" s="192">
        <v>1</v>
      </c>
      <c r="X489" s="192">
        <v>0.33</v>
      </c>
      <c r="Y489" s="192">
        <f t="shared" si="4"/>
        <v>1</v>
      </c>
      <c r="Z489" s="193">
        <f t="shared" si="5"/>
        <v>0.3536977491961415</v>
      </c>
      <c r="AA489" s="186" t="s">
        <v>50</v>
      </c>
      <c r="AB489" s="186" t="s">
        <v>297</v>
      </c>
      <c r="AC489" s="192">
        <f>VLOOKUP(B489,orig_GT_results_full_summary!$B$3:$AK$25,33, FALSE)</f>
        <v>1</v>
      </c>
      <c r="AD489" s="192">
        <v>0</v>
      </c>
      <c r="AE489" s="192">
        <v>0</v>
      </c>
      <c r="AF489" s="194">
        <f t="shared" si="6"/>
        <v>0</v>
      </c>
      <c r="AG489" s="53">
        <f t="shared" si="7"/>
        <v>0</v>
      </c>
    </row>
    <row r="490" spans="2:33" ht="16">
      <c r="B490" s="186" t="s">
        <v>123</v>
      </c>
      <c r="C490" s="192">
        <v>383</v>
      </c>
      <c r="D490" s="186" t="s">
        <v>409</v>
      </c>
      <c r="E490" s="193">
        <v>3</v>
      </c>
      <c r="F490" s="186" t="s">
        <v>398</v>
      </c>
      <c r="G490" s="186" t="s">
        <v>297</v>
      </c>
      <c r="H490" s="198">
        <f>VLOOKUP(B490,orig_GT_results_full_summary!$B$3:$AK$25,7, FALSE)</f>
        <v>4</v>
      </c>
      <c r="I490" s="192">
        <v>0</v>
      </c>
      <c r="J490" s="192">
        <v>0</v>
      </c>
      <c r="K490" s="192">
        <f t="shared" si="0"/>
        <v>0</v>
      </c>
      <c r="L490" s="193">
        <f t="shared" si="1"/>
        <v>0</v>
      </c>
      <c r="M490" s="186" t="s">
        <v>50</v>
      </c>
      <c r="N490" s="186" t="s">
        <v>297</v>
      </c>
      <c r="O490" s="199">
        <f>VLOOKUP(B490,orig_GT_results_full_summary!$B$3:$AK$25,15, FALSE)</f>
        <v>1</v>
      </c>
      <c r="P490" s="192">
        <v>0</v>
      </c>
      <c r="Q490" s="192">
        <v>0</v>
      </c>
      <c r="R490" s="192">
        <f t="shared" si="2"/>
        <v>0</v>
      </c>
      <c r="S490" s="193">
        <f t="shared" si="3"/>
        <v>0</v>
      </c>
      <c r="T490" s="186" t="s">
        <v>399</v>
      </c>
      <c r="U490" s="186" t="s">
        <v>303</v>
      </c>
      <c r="V490" s="200">
        <f>VLOOKUP(B490,orig_GT_results_full_summary!$B$3:$AK$25,24, FALSE)</f>
        <v>1</v>
      </c>
      <c r="W490" s="192">
        <v>1</v>
      </c>
      <c r="X490" s="192">
        <v>0.33</v>
      </c>
      <c r="Y490" s="192">
        <f t="shared" si="4"/>
        <v>1</v>
      </c>
      <c r="Z490" s="193">
        <f t="shared" si="5"/>
        <v>0.3536977491961415</v>
      </c>
      <c r="AA490" s="186" t="s">
        <v>50</v>
      </c>
      <c r="AB490" s="186" t="s">
        <v>297</v>
      </c>
      <c r="AC490" s="192">
        <f>VLOOKUP(B490,orig_GT_results_full_summary!$B$3:$AK$25,33, FALSE)</f>
        <v>1</v>
      </c>
      <c r="AD490" s="192">
        <v>0</v>
      </c>
      <c r="AE490" s="192">
        <v>0</v>
      </c>
      <c r="AF490" s="194">
        <f t="shared" si="6"/>
        <v>0</v>
      </c>
      <c r="AG490" s="53">
        <f t="shared" si="7"/>
        <v>0</v>
      </c>
    </row>
    <row r="491" spans="2:33" ht="16">
      <c r="B491" s="186" t="s">
        <v>123</v>
      </c>
      <c r="C491" s="192">
        <v>384</v>
      </c>
      <c r="D491" s="186" t="s">
        <v>410</v>
      </c>
      <c r="E491" s="193">
        <v>3</v>
      </c>
      <c r="F491" s="186" t="s">
        <v>398</v>
      </c>
      <c r="G491" s="186" t="s">
        <v>297</v>
      </c>
      <c r="H491" s="198">
        <f>VLOOKUP(B491,orig_GT_results_full_summary!$B$3:$AK$25,7, FALSE)</f>
        <v>4</v>
      </c>
      <c r="I491" s="192">
        <v>0</v>
      </c>
      <c r="J491" s="192">
        <v>0</v>
      </c>
      <c r="K491" s="192">
        <f t="shared" si="0"/>
        <v>0</v>
      </c>
      <c r="L491" s="193">
        <f t="shared" si="1"/>
        <v>0</v>
      </c>
      <c r="M491" s="186" t="s">
        <v>50</v>
      </c>
      <c r="N491" s="186" t="s">
        <v>297</v>
      </c>
      <c r="O491" s="199">
        <f>VLOOKUP(B491,orig_GT_results_full_summary!$B$3:$AK$25,15, FALSE)</f>
        <v>1</v>
      </c>
      <c r="P491" s="192">
        <v>0</v>
      </c>
      <c r="Q491" s="192">
        <v>0</v>
      </c>
      <c r="R491" s="192">
        <f t="shared" si="2"/>
        <v>0</v>
      </c>
      <c r="S491" s="193">
        <f t="shared" si="3"/>
        <v>0</v>
      </c>
      <c r="T491" s="186" t="s">
        <v>399</v>
      </c>
      <c r="U491" s="186" t="s">
        <v>304</v>
      </c>
      <c r="V491" s="200">
        <f>VLOOKUP(B491,orig_GT_results_full_summary!$B$3:$AK$25,24, FALSE)</f>
        <v>1</v>
      </c>
      <c r="W491" s="192">
        <v>1</v>
      </c>
      <c r="X491" s="192">
        <v>0.33</v>
      </c>
      <c r="Y491" s="192">
        <f t="shared" si="4"/>
        <v>1</v>
      </c>
      <c r="Z491" s="193">
        <f t="shared" si="5"/>
        <v>0.3536977491961415</v>
      </c>
      <c r="AA491" s="186" t="s">
        <v>50</v>
      </c>
      <c r="AB491" s="186" t="s">
        <v>297</v>
      </c>
      <c r="AC491" s="192">
        <f>VLOOKUP(B491,orig_GT_results_full_summary!$B$3:$AK$25,33, FALSE)</f>
        <v>1</v>
      </c>
      <c r="AD491" s="192">
        <v>0</v>
      </c>
      <c r="AE491" s="192">
        <v>0</v>
      </c>
      <c r="AF491" s="194">
        <f t="shared" si="6"/>
        <v>0</v>
      </c>
      <c r="AG491" s="53">
        <f t="shared" si="7"/>
        <v>0</v>
      </c>
    </row>
    <row r="492" spans="2:33" ht="16">
      <c r="B492" s="186" t="s">
        <v>123</v>
      </c>
      <c r="C492" s="192">
        <v>385</v>
      </c>
      <c r="D492" s="186" t="s">
        <v>410</v>
      </c>
      <c r="E492" s="193">
        <v>3</v>
      </c>
      <c r="F492" s="186" t="s">
        <v>398</v>
      </c>
      <c r="G492" s="186" t="s">
        <v>297</v>
      </c>
      <c r="H492" s="198">
        <f>VLOOKUP(B492,orig_GT_results_full_summary!$B$3:$AK$25,7, FALSE)</f>
        <v>4</v>
      </c>
      <c r="I492" s="192">
        <v>0</v>
      </c>
      <c r="J492" s="192">
        <v>0</v>
      </c>
      <c r="K492" s="192">
        <f t="shared" si="0"/>
        <v>0</v>
      </c>
      <c r="L492" s="193">
        <f t="shared" si="1"/>
        <v>0</v>
      </c>
      <c r="M492" s="186" t="s">
        <v>50</v>
      </c>
      <c r="N492" s="186" t="s">
        <v>297</v>
      </c>
      <c r="O492" s="199">
        <f>VLOOKUP(B492,orig_GT_results_full_summary!$B$3:$AK$25,15, FALSE)</f>
        <v>1</v>
      </c>
      <c r="P492" s="192">
        <v>0</v>
      </c>
      <c r="Q492" s="192">
        <v>0</v>
      </c>
      <c r="R492" s="192">
        <f t="shared" si="2"/>
        <v>0</v>
      </c>
      <c r="S492" s="193">
        <f t="shared" si="3"/>
        <v>0</v>
      </c>
      <c r="T492" s="186" t="s">
        <v>399</v>
      </c>
      <c r="U492" s="186" t="s">
        <v>304</v>
      </c>
      <c r="V492" s="200">
        <f>VLOOKUP(B492,orig_GT_results_full_summary!$B$3:$AK$25,24, FALSE)</f>
        <v>1</v>
      </c>
      <c r="W492" s="192">
        <v>1</v>
      </c>
      <c r="X492" s="192">
        <v>0.33</v>
      </c>
      <c r="Y492" s="192">
        <f t="shared" si="4"/>
        <v>1</v>
      </c>
      <c r="Z492" s="193">
        <f t="shared" si="5"/>
        <v>0.3536977491961415</v>
      </c>
      <c r="AA492" s="186" t="s">
        <v>50</v>
      </c>
      <c r="AB492" s="186" t="s">
        <v>297</v>
      </c>
      <c r="AC492" s="192">
        <f>VLOOKUP(B492,orig_GT_results_full_summary!$B$3:$AK$25,33, FALSE)</f>
        <v>1</v>
      </c>
      <c r="AD492" s="192">
        <v>0</v>
      </c>
      <c r="AE492" s="192">
        <v>0</v>
      </c>
      <c r="AF492" s="194">
        <f t="shared" si="6"/>
        <v>0</v>
      </c>
      <c r="AG492" s="53">
        <f t="shared" si="7"/>
        <v>0</v>
      </c>
    </row>
    <row r="493" spans="2:33" ht="16">
      <c r="B493" s="186" t="s">
        <v>123</v>
      </c>
      <c r="C493" s="192">
        <v>386</v>
      </c>
      <c r="D493" s="186" t="s">
        <v>410</v>
      </c>
      <c r="E493" s="193">
        <v>3</v>
      </c>
      <c r="F493" s="186" t="s">
        <v>398</v>
      </c>
      <c r="G493" s="186" t="s">
        <v>297</v>
      </c>
      <c r="H493" s="198">
        <f>VLOOKUP(B493,orig_GT_results_full_summary!$B$3:$AK$25,7, FALSE)</f>
        <v>4</v>
      </c>
      <c r="I493" s="192">
        <v>0</v>
      </c>
      <c r="J493" s="192">
        <v>0</v>
      </c>
      <c r="K493" s="192">
        <f t="shared" si="0"/>
        <v>0</v>
      </c>
      <c r="L493" s="193">
        <f t="shared" si="1"/>
        <v>0</v>
      </c>
      <c r="M493" s="186" t="s">
        <v>50</v>
      </c>
      <c r="N493" s="186" t="s">
        <v>297</v>
      </c>
      <c r="O493" s="199">
        <f>VLOOKUP(B493,orig_GT_results_full_summary!$B$3:$AK$25,15, FALSE)</f>
        <v>1</v>
      </c>
      <c r="P493" s="192">
        <v>0</v>
      </c>
      <c r="Q493" s="192">
        <v>0</v>
      </c>
      <c r="R493" s="192">
        <f t="shared" si="2"/>
        <v>0</v>
      </c>
      <c r="S493" s="193">
        <f t="shared" si="3"/>
        <v>0</v>
      </c>
      <c r="T493" s="186" t="s">
        <v>399</v>
      </c>
      <c r="U493" s="186" t="s">
        <v>304</v>
      </c>
      <c r="V493" s="200">
        <f>VLOOKUP(B493,orig_GT_results_full_summary!$B$3:$AK$25,24, FALSE)</f>
        <v>1</v>
      </c>
      <c r="W493" s="192">
        <v>1</v>
      </c>
      <c r="X493" s="192">
        <v>0.33</v>
      </c>
      <c r="Y493" s="192">
        <f t="shared" si="4"/>
        <v>1</v>
      </c>
      <c r="Z493" s="193">
        <f t="shared" si="5"/>
        <v>0.3536977491961415</v>
      </c>
      <c r="AA493" s="186" t="s">
        <v>50</v>
      </c>
      <c r="AB493" s="186" t="s">
        <v>297</v>
      </c>
      <c r="AC493" s="192">
        <f>VLOOKUP(B493,orig_GT_results_full_summary!$B$3:$AK$25,33, FALSE)</f>
        <v>1</v>
      </c>
      <c r="AD493" s="192">
        <v>0</v>
      </c>
      <c r="AE493" s="192">
        <v>0</v>
      </c>
      <c r="AF493" s="194">
        <f t="shared" si="6"/>
        <v>0</v>
      </c>
      <c r="AG493" s="53">
        <f t="shared" si="7"/>
        <v>0</v>
      </c>
    </row>
    <row r="494" spans="2:33" ht="16">
      <c r="B494" s="186" t="s">
        <v>123</v>
      </c>
      <c r="C494" s="192">
        <v>387</v>
      </c>
      <c r="D494" s="186" t="s">
        <v>411</v>
      </c>
      <c r="E494" s="193">
        <v>3</v>
      </c>
      <c r="F494" s="186" t="s">
        <v>398</v>
      </c>
      <c r="G494" s="186" t="s">
        <v>297</v>
      </c>
      <c r="H494" s="198">
        <f>VLOOKUP(B494,orig_GT_results_full_summary!$B$3:$AK$25,7, FALSE)</f>
        <v>4</v>
      </c>
      <c r="I494" s="192">
        <v>0</v>
      </c>
      <c r="J494" s="192">
        <v>0</v>
      </c>
      <c r="K494" s="192">
        <f t="shared" si="0"/>
        <v>0</v>
      </c>
      <c r="L494" s="193">
        <f t="shared" si="1"/>
        <v>0</v>
      </c>
      <c r="M494" s="186" t="s">
        <v>50</v>
      </c>
      <c r="N494" s="186" t="s">
        <v>297</v>
      </c>
      <c r="O494" s="199">
        <f>VLOOKUP(B494,orig_GT_results_full_summary!$B$3:$AK$25,15, FALSE)</f>
        <v>1</v>
      </c>
      <c r="P494" s="192">
        <v>0</v>
      </c>
      <c r="Q494" s="192">
        <v>0</v>
      </c>
      <c r="R494" s="192">
        <f t="shared" si="2"/>
        <v>0</v>
      </c>
      <c r="S494" s="193">
        <f t="shared" si="3"/>
        <v>0</v>
      </c>
      <c r="T494" s="186" t="s">
        <v>399</v>
      </c>
      <c r="U494" s="186" t="s">
        <v>303</v>
      </c>
      <c r="V494" s="200">
        <f>VLOOKUP(B494,orig_GT_results_full_summary!$B$3:$AK$25,24, FALSE)</f>
        <v>1</v>
      </c>
      <c r="W494" s="192">
        <v>1</v>
      </c>
      <c r="X494" s="192">
        <v>0.33</v>
      </c>
      <c r="Y494" s="192">
        <f t="shared" si="4"/>
        <v>1</v>
      </c>
      <c r="Z494" s="193">
        <f t="shared" si="5"/>
        <v>0.3536977491961415</v>
      </c>
      <c r="AA494" s="186" t="s">
        <v>50</v>
      </c>
      <c r="AB494" s="186" t="s">
        <v>297</v>
      </c>
      <c r="AC494" s="192">
        <f>VLOOKUP(B494,orig_GT_results_full_summary!$B$3:$AK$25,33, FALSE)</f>
        <v>1</v>
      </c>
      <c r="AD494" s="192">
        <v>0</v>
      </c>
      <c r="AE494" s="192">
        <v>0</v>
      </c>
      <c r="AF494" s="194">
        <f t="shared" si="6"/>
        <v>0</v>
      </c>
      <c r="AG494" s="53">
        <f t="shared" si="7"/>
        <v>0</v>
      </c>
    </row>
    <row r="495" spans="2:33" ht="16">
      <c r="B495" s="186" t="s">
        <v>123</v>
      </c>
      <c r="C495" s="192">
        <v>388</v>
      </c>
      <c r="D495" s="186" t="s">
        <v>411</v>
      </c>
      <c r="E495" s="193">
        <v>3</v>
      </c>
      <c r="F495" s="186" t="s">
        <v>398</v>
      </c>
      <c r="G495" s="186" t="s">
        <v>297</v>
      </c>
      <c r="H495" s="198">
        <f>VLOOKUP(B495,orig_GT_results_full_summary!$B$3:$AK$25,7, FALSE)</f>
        <v>4</v>
      </c>
      <c r="I495" s="192">
        <v>0</v>
      </c>
      <c r="J495" s="192">
        <v>0</v>
      </c>
      <c r="K495" s="192">
        <f t="shared" si="0"/>
        <v>0</v>
      </c>
      <c r="L495" s="193">
        <f t="shared" si="1"/>
        <v>0</v>
      </c>
      <c r="M495" s="186" t="s">
        <v>50</v>
      </c>
      <c r="N495" s="186" t="s">
        <v>297</v>
      </c>
      <c r="O495" s="199">
        <f>VLOOKUP(B495,orig_GT_results_full_summary!$B$3:$AK$25,15, FALSE)</f>
        <v>1</v>
      </c>
      <c r="P495" s="192">
        <v>0</v>
      </c>
      <c r="Q495" s="192">
        <v>0</v>
      </c>
      <c r="R495" s="192">
        <f t="shared" si="2"/>
        <v>0</v>
      </c>
      <c r="S495" s="193">
        <f t="shared" si="3"/>
        <v>0</v>
      </c>
      <c r="T495" s="186" t="s">
        <v>399</v>
      </c>
      <c r="U495" s="186" t="s">
        <v>303</v>
      </c>
      <c r="V495" s="200">
        <f>VLOOKUP(B495,orig_GT_results_full_summary!$B$3:$AK$25,24, FALSE)</f>
        <v>1</v>
      </c>
      <c r="W495" s="192">
        <v>1</v>
      </c>
      <c r="X495" s="192">
        <v>0.33</v>
      </c>
      <c r="Y495" s="192">
        <f t="shared" si="4"/>
        <v>1</v>
      </c>
      <c r="Z495" s="193">
        <f t="shared" si="5"/>
        <v>0.3536977491961415</v>
      </c>
      <c r="AA495" s="186" t="s">
        <v>50</v>
      </c>
      <c r="AB495" s="186" t="s">
        <v>297</v>
      </c>
      <c r="AC495" s="192">
        <f>VLOOKUP(B495,orig_GT_results_full_summary!$B$3:$AK$25,33, FALSE)</f>
        <v>1</v>
      </c>
      <c r="AD495" s="192">
        <v>0</v>
      </c>
      <c r="AE495" s="192">
        <v>0</v>
      </c>
      <c r="AF495" s="194">
        <f t="shared" si="6"/>
        <v>0</v>
      </c>
      <c r="AG495" s="53">
        <f t="shared" si="7"/>
        <v>0</v>
      </c>
    </row>
    <row r="496" spans="2:33" ht="16">
      <c r="B496" s="186" t="s">
        <v>123</v>
      </c>
      <c r="C496" s="192">
        <v>389</v>
      </c>
      <c r="D496" s="186" t="s">
        <v>411</v>
      </c>
      <c r="E496" s="193">
        <v>3</v>
      </c>
      <c r="F496" s="186" t="s">
        <v>398</v>
      </c>
      <c r="G496" s="186" t="s">
        <v>297</v>
      </c>
      <c r="H496" s="198">
        <f>VLOOKUP(B496,orig_GT_results_full_summary!$B$3:$AK$25,7, FALSE)</f>
        <v>4</v>
      </c>
      <c r="I496" s="192">
        <v>0</v>
      </c>
      <c r="J496" s="192">
        <v>0</v>
      </c>
      <c r="K496" s="192">
        <f t="shared" si="0"/>
        <v>0</v>
      </c>
      <c r="L496" s="193">
        <f t="shared" si="1"/>
        <v>0</v>
      </c>
      <c r="M496" s="186" t="s">
        <v>50</v>
      </c>
      <c r="N496" s="186" t="s">
        <v>297</v>
      </c>
      <c r="O496" s="199">
        <f>VLOOKUP(B496,orig_GT_results_full_summary!$B$3:$AK$25,15, FALSE)</f>
        <v>1</v>
      </c>
      <c r="P496" s="192">
        <v>0</v>
      </c>
      <c r="Q496" s="192">
        <v>0</v>
      </c>
      <c r="R496" s="192">
        <f t="shared" si="2"/>
        <v>0</v>
      </c>
      <c r="S496" s="193">
        <f t="shared" si="3"/>
        <v>0</v>
      </c>
      <c r="T496" s="186" t="s">
        <v>399</v>
      </c>
      <c r="U496" s="186" t="s">
        <v>303</v>
      </c>
      <c r="V496" s="200">
        <f>VLOOKUP(B496,orig_GT_results_full_summary!$B$3:$AK$25,24, FALSE)</f>
        <v>1</v>
      </c>
      <c r="W496" s="192">
        <v>1</v>
      </c>
      <c r="X496" s="192">
        <v>0.33</v>
      </c>
      <c r="Y496" s="192">
        <f t="shared" si="4"/>
        <v>1</v>
      </c>
      <c r="Z496" s="193">
        <f t="shared" si="5"/>
        <v>0.3536977491961415</v>
      </c>
      <c r="AA496" s="186" t="s">
        <v>50</v>
      </c>
      <c r="AB496" s="186" t="s">
        <v>297</v>
      </c>
      <c r="AC496" s="192">
        <f>VLOOKUP(B496,orig_GT_results_full_summary!$B$3:$AK$25,33, FALSE)</f>
        <v>1</v>
      </c>
      <c r="AD496" s="192">
        <v>0</v>
      </c>
      <c r="AE496" s="192">
        <v>0</v>
      </c>
      <c r="AF496" s="194">
        <f t="shared" si="6"/>
        <v>0</v>
      </c>
      <c r="AG496" s="53">
        <f t="shared" si="7"/>
        <v>0</v>
      </c>
    </row>
    <row r="497" spans="2:33" ht="16">
      <c r="B497" s="186" t="s">
        <v>123</v>
      </c>
      <c r="C497" s="192">
        <v>390</v>
      </c>
      <c r="D497" s="186" t="s">
        <v>412</v>
      </c>
      <c r="E497" s="193">
        <v>3</v>
      </c>
      <c r="F497" s="186" t="s">
        <v>398</v>
      </c>
      <c r="G497" s="186" t="s">
        <v>297</v>
      </c>
      <c r="H497" s="198">
        <f>VLOOKUP(B497,orig_GT_results_full_summary!$B$3:$AK$25,7, FALSE)</f>
        <v>4</v>
      </c>
      <c r="I497" s="192">
        <v>0</v>
      </c>
      <c r="J497" s="192">
        <v>0</v>
      </c>
      <c r="K497" s="192">
        <f t="shared" si="0"/>
        <v>0</v>
      </c>
      <c r="L497" s="193">
        <f t="shared" si="1"/>
        <v>0</v>
      </c>
      <c r="M497" s="186" t="s">
        <v>50</v>
      </c>
      <c r="N497" s="186" t="s">
        <v>297</v>
      </c>
      <c r="O497" s="199">
        <f>VLOOKUP(B497,orig_GT_results_full_summary!$B$3:$AK$25,15, FALSE)</f>
        <v>1</v>
      </c>
      <c r="P497" s="192">
        <v>0</v>
      </c>
      <c r="Q497" s="192">
        <v>0</v>
      </c>
      <c r="R497" s="192">
        <f t="shared" si="2"/>
        <v>0</v>
      </c>
      <c r="S497" s="193">
        <f t="shared" si="3"/>
        <v>0</v>
      </c>
      <c r="T497" s="186" t="s">
        <v>399</v>
      </c>
      <c r="U497" s="186" t="s">
        <v>304</v>
      </c>
      <c r="V497" s="200">
        <f>VLOOKUP(B497,orig_GT_results_full_summary!$B$3:$AK$25,24, FALSE)</f>
        <v>1</v>
      </c>
      <c r="W497" s="192">
        <v>1</v>
      </c>
      <c r="X497" s="192">
        <v>0.33</v>
      </c>
      <c r="Y497" s="192">
        <f t="shared" si="4"/>
        <v>1</v>
      </c>
      <c r="Z497" s="193">
        <f t="shared" si="5"/>
        <v>0.3536977491961415</v>
      </c>
      <c r="AA497" s="186" t="s">
        <v>50</v>
      </c>
      <c r="AB497" s="186" t="s">
        <v>297</v>
      </c>
      <c r="AC497" s="192">
        <f>VLOOKUP(B497,orig_GT_results_full_summary!$B$3:$AK$25,33, FALSE)</f>
        <v>1</v>
      </c>
      <c r="AD497" s="192">
        <v>0</v>
      </c>
      <c r="AE497" s="192">
        <v>0</v>
      </c>
      <c r="AF497" s="194">
        <f t="shared" si="6"/>
        <v>0</v>
      </c>
      <c r="AG497" s="53">
        <f t="shared" si="7"/>
        <v>0</v>
      </c>
    </row>
    <row r="498" spans="2:33" ht="16">
      <c r="B498" s="186" t="s">
        <v>123</v>
      </c>
      <c r="C498" s="192">
        <v>391</v>
      </c>
      <c r="D498" s="186" t="s">
        <v>412</v>
      </c>
      <c r="E498" s="193">
        <v>3</v>
      </c>
      <c r="F498" s="186" t="s">
        <v>398</v>
      </c>
      <c r="G498" s="186" t="s">
        <v>297</v>
      </c>
      <c r="H498" s="198">
        <f>VLOOKUP(B498,orig_GT_results_full_summary!$B$3:$AK$25,7, FALSE)</f>
        <v>4</v>
      </c>
      <c r="I498" s="192">
        <v>0</v>
      </c>
      <c r="J498" s="192">
        <v>0</v>
      </c>
      <c r="K498" s="192">
        <f t="shared" si="0"/>
        <v>0</v>
      </c>
      <c r="L498" s="193">
        <f t="shared" si="1"/>
        <v>0</v>
      </c>
      <c r="M498" s="186" t="s">
        <v>50</v>
      </c>
      <c r="N498" s="186" t="s">
        <v>297</v>
      </c>
      <c r="O498" s="199">
        <f>VLOOKUP(B498,orig_GT_results_full_summary!$B$3:$AK$25,15, FALSE)</f>
        <v>1</v>
      </c>
      <c r="P498" s="192">
        <v>0</v>
      </c>
      <c r="Q498" s="192">
        <v>0</v>
      </c>
      <c r="R498" s="192">
        <f t="shared" si="2"/>
        <v>0</v>
      </c>
      <c r="S498" s="193">
        <f t="shared" si="3"/>
        <v>0</v>
      </c>
      <c r="T498" s="186" t="s">
        <v>399</v>
      </c>
      <c r="U498" s="186" t="s">
        <v>304</v>
      </c>
      <c r="V498" s="200">
        <f>VLOOKUP(B498,orig_GT_results_full_summary!$B$3:$AK$25,24, FALSE)</f>
        <v>1</v>
      </c>
      <c r="W498" s="192">
        <v>1</v>
      </c>
      <c r="X498" s="192">
        <v>0.33</v>
      </c>
      <c r="Y498" s="192">
        <f t="shared" si="4"/>
        <v>1</v>
      </c>
      <c r="Z498" s="193">
        <f t="shared" si="5"/>
        <v>0.3536977491961415</v>
      </c>
      <c r="AA498" s="186" t="s">
        <v>50</v>
      </c>
      <c r="AB498" s="186" t="s">
        <v>297</v>
      </c>
      <c r="AC498" s="192">
        <f>VLOOKUP(B498,orig_GT_results_full_summary!$B$3:$AK$25,33, FALSE)</f>
        <v>1</v>
      </c>
      <c r="AD498" s="192">
        <v>0</v>
      </c>
      <c r="AE498" s="192">
        <v>0</v>
      </c>
      <c r="AF498" s="194">
        <f t="shared" si="6"/>
        <v>0</v>
      </c>
      <c r="AG498" s="53">
        <f t="shared" si="7"/>
        <v>0</v>
      </c>
    </row>
    <row r="499" spans="2:33" ht="16">
      <c r="B499" s="186" t="s">
        <v>123</v>
      </c>
      <c r="C499" s="192">
        <v>392</v>
      </c>
      <c r="D499" s="186" t="s">
        <v>412</v>
      </c>
      <c r="E499" s="193">
        <v>3</v>
      </c>
      <c r="F499" s="186" t="s">
        <v>398</v>
      </c>
      <c r="G499" s="186" t="s">
        <v>297</v>
      </c>
      <c r="H499" s="198">
        <f>VLOOKUP(B499,orig_GT_results_full_summary!$B$3:$AK$25,7, FALSE)</f>
        <v>4</v>
      </c>
      <c r="I499" s="192">
        <v>0</v>
      </c>
      <c r="J499" s="192">
        <v>0</v>
      </c>
      <c r="K499" s="192">
        <f t="shared" si="0"/>
        <v>0</v>
      </c>
      <c r="L499" s="193">
        <f t="shared" si="1"/>
        <v>0</v>
      </c>
      <c r="M499" s="186" t="s">
        <v>50</v>
      </c>
      <c r="N499" s="186" t="s">
        <v>297</v>
      </c>
      <c r="O499" s="199">
        <f>VLOOKUP(B499,orig_GT_results_full_summary!$B$3:$AK$25,15, FALSE)</f>
        <v>1</v>
      </c>
      <c r="P499" s="192">
        <v>0</v>
      </c>
      <c r="Q499" s="192">
        <v>0</v>
      </c>
      <c r="R499" s="192">
        <f t="shared" si="2"/>
        <v>0</v>
      </c>
      <c r="S499" s="193">
        <f t="shared" si="3"/>
        <v>0</v>
      </c>
      <c r="T499" s="186" t="s">
        <v>399</v>
      </c>
      <c r="U499" s="186" t="s">
        <v>304</v>
      </c>
      <c r="V499" s="200">
        <f>VLOOKUP(B499,orig_GT_results_full_summary!$B$3:$AK$25,24, FALSE)</f>
        <v>1</v>
      </c>
      <c r="W499" s="192">
        <v>1</v>
      </c>
      <c r="X499" s="192">
        <v>0.33</v>
      </c>
      <c r="Y499" s="192">
        <f t="shared" si="4"/>
        <v>1</v>
      </c>
      <c r="Z499" s="193">
        <f t="shared" si="5"/>
        <v>0.3536977491961415</v>
      </c>
      <c r="AA499" s="186" t="s">
        <v>50</v>
      </c>
      <c r="AB499" s="186" t="s">
        <v>297</v>
      </c>
      <c r="AC499" s="192">
        <f>VLOOKUP(B499,orig_GT_results_full_summary!$B$3:$AK$25,33, FALSE)</f>
        <v>1</v>
      </c>
      <c r="AD499" s="192">
        <v>0</v>
      </c>
      <c r="AE499" s="192">
        <v>0</v>
      </c>
      <c r="AF499" s="194">
        <f t="shared" si="6"/>
        <v>0</v>
      </c>
      <c r="AG499" s="53">
        <f t="shared" si="7"/>
        <v>0</v>
      </c>
    </row>
    <row r="500" spans="2:33" ht="16">
      <c r="B500" s="186" t="s">
        <v>123</v>
      </c>
      <c r="C500" s="192">
        <v>393</v>
      </c>
      <c r="D500" s="186" t="s">
        <v>413</v>
      </c>
      <c r="E500" s="193">
        <v>3</v>
      </c>
      <c r="F500" s="186" t="s">
        <v>398</v>
      </c>
      <c r="G500" s="186" t="s">
        <v>297</v>
      </c>
      <c r="H500" s="198">
        <f>VLOOKUP(B500,orig_GT_results_full_summary!$B$3:$AK$25,7, FALSE)</f>
        <v>4</v>
      </c>
      <c r="I500" s="192">
        <v>0</v>
      </c>
      <c r="J500" s="192">
        <v>0</v>
      </c>
      <c r="K500" s="192">
        <f t="shared" si="0"/>
        <v>0</v>
      </c>
      <c r="L500" s="193">
        <f t="shared" si="1"/>
        <v>0</v>
      </c>
      <c r="M500" s="186" t="s">
        <v>50</v>
      </c>
      <c r="N500" s="186" t="s">
        <v>297</v>
      </c>
      <c r="O500" s="199">
        <f>VLOOKUP(B500,orig_GT_results_full_summary!$B$3:$AK$25,15, FALSE)</f>
        <v>1</v>
      </c>
      <c r="P500" s="192">
        <v>0</v>
      </c>
      <c r="Q500" s="192">
        <v>0</v>
      </c>
      <c r="R500" s="192">
        <f t="shared" si="2"/>
        <v>0</v>
      </c>
      <c r="S500" s="193">
        <f t="shared" si="3"/>
        <v>0</v>
      </c>
      <c r="T500" s="186" t="s">
        <v>399</v>
      </c>
      <c r="U500" s="186" t="s">
        <v>303</v>
      </c>
      <c r="V500" s="200">
        <f>VLOOKUP(B500,orig_GT_results_full_summary!$B$3:$AK$25,24, FALSE)</f>
        <v>1</v>
      </c>
      <c r="W500" s="192">
        <v>1</v>
      </c>
      <c r="X500" s="192">
        <v>0.33</v>
      </c>
      <c r="Y500" s="192">
        <f t="shared" si="4"/>
        <v>1</v>
      </c>
      <c r="Z500" s="193">
        <f t="shared" si="5"/>
        <v>0.3536977491961415</v>
      </c>
      <c r="AA500" s="186" t="s">
        <v>50</v>
      </c>
      <c r="AB500" s="186" t="s">
        <v>297</v>
      </c>
      <c r="AC500" s="192">
        <f>VLOOKUP(B500,orig_GT_results_full_summary!$B$3:$AK$25,33, FALSE)</f>
        <v>1</v>
      </c>
      <c r="AD500" s="192">
        <v>0</v>
      </c>
      <c r="AE500" s="192">
        <v>0</v>
      </c>
      <c r="AF500" s="194">
        <f t="shared" si="6"/>
        <v>0</v>
      </c>
      <c r="AG500" s="53">
        <f t="shared" si="7"/>
        <v>0</v>
      </c>
    </row>
    <row r="501" spans="2:33" ht="16">
      <c r="B501" s="186" t="s">
        <v>123</v>
      </c>
      <c r="C501" s="192">
        <v>394</v>
      </c>
      <c r="D501" s="186" t="s">
        <v>413</v>
      </c>
      <c r="E501" s="193">
        <v>3</v>
      </c>
      <c r="F501" s="186" t="s">
        <v>398</v>
      </c>
      <c r="G501" s="186" t="s">
        <v>297</v>
      </c>
      <c r="H501" s="198">
        <f>VLOOKUP(B501,orig_GT_results_full_summary!$B$3:$AK$25,7, FALSE)</f>
        <v>4</v>
      </c>
      <c r="I501" s="192">
        <v>0</v>
      </c>
      <c r="J501" s="192">
        <v>0</v>
      </c>
      <c r="K501" s="192">
        <f t="shared" si="0"/>
        <v>0</v>
      </c>
      <c r="L501" s="193">
        <f t="shared" si="1"/>
        <v>0</v>
      </c>
      <c r="M501" s="186" t="s">
        <v>50</v>
      </c>
      <c r="N501" s="186" t="s">
        <v>297</v>
      </c>
      <c r="O501" s="199">
        <f>VLOOKUP(B501,orig_GT_results_full_summary!$B$3:$AK$25,15, FALSE)</f>
        <v>1</v>
      </c>
      <c r="P501" s="192">
        <v>0</v>
      </c>
      <c r="Q501" s="192">
        <v>0</v>
      </c>
      <c r="R501" s="192">
        <f t="shared" si="2"/>
        <v>0</v>
      </c>
      <c r="S501" s="193">
        <f t="shared" si="3"/>
        <v>0</v>
      </c>
      <c r="T501" s="186" t="s">
        <v>399</v>
      </c>
      <c r="U501" s="186" t="s">
        <v>303</v>
      </c>
      <c r="V501" s="200">
        <f>VLOOKUP(B501,orig_GT_results_full_summary!$B$3:$AK$25,24, FALSE)</f>
        <v>1</v>
      </c>
      <c r="W501" s="192">
        <v>1</v>
      </c>
      <c r="X501" s="192">
        <v>0.33</v>
      </c>
      <c r="Y501" s="192">
        <f t="shared" si="4"/>
        <v>1</v>
      </c>
      <c r="Z501" s="193">
        <f t="shared" si="5"/>
        <v>0.3536977491961415</v>
      </c>
      <c r="AA501" s="186" t="s">
        <v>50</v>
      </c>
      <c r="AB501" s="186" t="s">
        <v>297</v>
      </c>
      <c r="AC501" s="192">
        <f>VLOOKUP(B501,orig_GT_results_full_summary!$B$3:$AK$25,33, FALSE)</f>
        <v>1</v>
      </c>
      <c r="AD501" s="192">
        <v>0</v>
      </c>
      <c r="AE501" s="192">
        <v>0</v>
      </c>
      <c r="AF501" s="194">
        <f t="shared" si="6"/>
        <v>0</v>
      </c>
      <c r="AG501" s="53">
        <f t="shared" si="7"/>
        <v>0</v>
      </c>
    </row>
    <row r="502" spans="2:33" ht="16">
      <c r="B502" s="186" t="s">
        <v>123</v>
      </c>
      <c r="C502" s="192">
        <v>395</v>
      </c>
      <c r="D502" s="186" t="s">
        <v>413</v>
      </c>
      <c r="E502" s="193">
        <v>3</v>
      </c>
      <c r="F502" s="186" t="s">
        <v>398</v>
      </c>
      <c r="G502" s="186" t="s">
        <v>297</v>
      </c>
      <c r="H502" s="198">
        <f>VLOOKUP(B502,orig_GT_results_full_summary!$B$3:$AK$25,7, FALSE)</f>
        <v>4</v>
      </c>
      <c r="I502" s="192">
        <v>0</v>
      </c>
      <c r="J502" s="192">
        <v>0</v>
      </c>
      <c r="K502" s="192">
        <f t="shared" si="0"/>
        <v>0</v>
      </c>
      <c r="L502" s="193">
        <f t="shared" si="1"/>
        <v>0</v>
      </c>
      <c r="M502" s="186" t="s">
        <v>50</v>
      </c>
      <c r="N502" s="186" t="s">
        <v>297</v>
      </c>
      <c r="O502" s="199">
        <f>VLOOKUP(B502,orig_GT_results_full_summary!$B$3:$AK$25,15, FALSE)</f>
        <v>1</v>
      </c>
      <c r="P502" s="192">
        <v>0</v>
      </c>
      <c r="Q502" s="192">
        <v>0</v>
      </c>
      <c r="R502" s="192">
        <f t="shared" si="2"/>
        <v>0</v>
      </c>
      <c r="S502" s="193">
        <f t="shared" si="3"/>
        <v>0</v>
      </c>
      <c r="T502" s="186" t="s">
        <v>399</v>
      </c>
      <c r="U502" s="186" t="s">
        <v>303</v>
      </c>
      <c r="V502" s="200">
        <f>VLOOKUP(B502,orig_GT_results_full_summary!$B$3:$AK$25,24, FALSE)</f>
        <v>1</v>
      </c>
      <c r="W502" s="192">
        <v>1</v>
      </c>
      <c r="X502" s="192">
        <v>0.33</v>
      </c>
      <c r="Y502" s="192">
        <f t="shared" si="4"/>
        <v>1</v>
      </c>
      <c r="Z502" s="193">
        <f t="shared" si="5"/>
        <v>0.3536977491961415</v>
      </c>
      <c r="AA502" s="186" t="s">
        <v>50</v>
      </c>
      <c r="AB502" s="186" t="s">
        <v>297</v>
      </c>
      <c r="AC502" s="192">
        <f>VLOOKUP(B502,orig_GT_results_full_summary!$B$3:$AK$25,33, FALSE)</f>
        <v>1</v>
      </c>
      <c r="AD502" s="192">
        <v>0</v>
      </c>
      <c r="AE502" s="192">
        <v>0</v>
      </c>
      <c r="AF502" s="194">
        <f t="shared" si="6"/>
        <v>0</v>
      </c>
      <c r="AG502" s="53">
        <f t="shared" si="7"/>
        <v>0</v>
      </c>
    </row>
    <row r="503" spans="2:33" ht="16">
      <c r="B503" s="186" t="s">
        <v>123</v>
      </c>
      <c r="C503" s="192">
        <v>396</v>
      </c>
      <c r="D503" s="186" t="s">
        <v>414</v>
      </c>
      <c r="E503" s="193">
        <v>3</v>
      </c>
      <c r="F503" s="186" t="s">
        <v>398</v>
      </c>
      <c r="G503" s="186" t="s">
        <v>303</v>
      </c>
      <c r="H503" s="198">
        <f>VLOOKUP(B503,orig_GT_results_full_summary!$B$3:$AK$25,7, FALSE)</f>
        <v>4</v>
      </c>
      <c r="I503" s="192">
        <v>1</v>
      </c>
      <c r="J503" s="192">
        <v>0.33</v>
      </c>
      <c r="K503" s="192">
        <f t="shared" si="0"/>
        <v>0.25</v>
      </c>
      <c r="L503" s="193">
        <f t="shared" si="1"/>
        <v>0.31976744186046513</v>
      </c>
      <c r="M503" s="186" t="s">
        <v>50</v>
      </c>
      <c r="N503" s="186" t="s">
        <v>303</v>
      </c>
      <c r="O503" s="199">
        <f>VLOOKUP(B503,orig_GT_results_full_summary!$B$3:$AK$25,15, FALSE)</f>
        <v>1</v>
      </c>
      <c r="P503" s="192">
        <v>1</v>
      </c>
      <c r="Q503" s="192">
        <v>0.33</v>
      </c>
      <c r="R503" s="192">
        <f t="shared" si="2"/>
        <v>1</v>
      </c>
      <c r="S503" s="193">
        <f t="shared" si="3"/>
        <v>0.3536977491961415</v>
      </c>
      <c r="T503" s="186" t="s">
        <v>399</v>
      </c>
      <c r="U503" s="186" t="s">
        <v>304</v>
      </c>
      <c r="V503" s="200">
        <f>VLOOKUP(B503,orig_GT_results_full_summary!$B$3:$AK$25,24, FALSE)</f>
        <v>1</v>
      </c>
      <c r="W503" s="192">
        <v>1</v>
      </c>
      <c r="X503" s="192">
        <v>0.33</v>
      </c>
      <c r="Y503" s="192">
        <f t="shared" si="4"/>
        <v>1</v>
      </c>
      <c r="Z503" s="193">
        <f t="shared" si="5"/>
        <v>0.3536977491961415</v>
      </c>
      <c r="AA503" s="186" t="s">
        <v>50</v>
      </c>
      <c r="AB503" s="186" t="s">
        <v>303</v>
      </c>
      <c r="AC503" s="192">
        <f>VLOOKUP(B503,orig_GT_results_full_summary!$B$3:$AK$25,33, FALSE)</f>
        <v>1</v>
      </c>
      <c r="AD503" s="192">
        <v>1</v>
      </c>
      <c r="AE503" s="192">
        <v>0.33</v>
      </c>
      <c r="AF503" s="194">
        <f t="shared" si="6"/>
        <v>1</v>
      </c>
      <c r="AG503" s="53">
        <f t="shared" si="7"/>
        <v>0.3536977491961415</v>
      </c>
    </row>
    <row r="504" spans="2:33" ht="16">
      <c r="B504" s="186" t="s">
        <v>123</v>
      </c>
      <c r="C504" s="192">
        <v>398</v>
      </c>
      <c r="D504" s="186" t="s">
        <v>415</v>
      </c>
      <c r="E504" s="193">
        <v>3</v>
      </c>
      <c r="F504" s="186" t="s">
        <v>398</v>
      </c>
      <c r="G504" s="186" t="s">
        <v>297</v>
      </c>
      <c r="H504" s="198">
        <f>VLOOKUP(B504,orig_GT_results_full_summary!$B$3:$AK$25,7, FALSE)</f>
        <v>4</v>
      </c>
      <c r="I504" s="192">
        <v>0</v>
      </c>
      <c r="J504" s="192">
        <v>0</v>
      </c>
      <c r="K504" s="192">
        <f t="shared" si="0"/>
        <v>0</v>
      </c>
      <c r="L504" s="193">
        <f t="shared" si="1"/>
        <v>0</v>
      </c>
      <c r="M504" s="186" t="s">
        <v>50</v>
      </c>
      <c r="N504" s="186" t="s">
        <v>297</v>
      </c>
      <c r="O504" s="199">
        <f>VLOOKUP(B504,orig_GT_results_full_summary!$B$3:$AK$25,15, FALSE)</f>
        <v>1</v>
      </c>
      <c r="P504" s="192">
        <v>0</v>
      </c>
      <c r="Q504" s="192">
        <v>0</v>
      </c>
      <c r="R504" s="192">
        <f t="shared" si="2"/>
        <v>0</v>
      </c>
      <c r="S504" s="193">
        <f t="shared" si="3"/>
        <v>0</v>
      </c>
      <c r="T504" s="186" t="s">
        <v>399</v>
      </c>
      <c r="U504" s="186" t="s">
        <v>303</v>
      </c>
      <c r="V504" s="200">
        <f>VLOOKUP(B504,orig_GT_results_full_summary!$B$3:$AK$25,24, FALSE)</f>
        <v>1</v>
      </c>
      <c r="W504" s="192">
        <v>1</v>
      </c>
      <c r="X504" s="192">
        <v>0.33</v>
      </c>
      <c r="Y504" s="192">
        <f t="shared" si="4"/>
        <v>1</v>
      </c>
      <c r="Z504" s="193">
        <f t="shared" si="5"/>
        <v>0.3536977491961415</v>
      </c>
      <c r="AA504" s="186" t="s">
        <v>50</v>
      </c>
      <c r="AB504" s="186" t="s">
        <v>297</v>
      </c>
      <c r="AC504" s="192">
        <f>VLOOKUP(B504,orig_GT_results_full_summary!$B$3:$AK$25,33, FALSE)</f>
        <v>1</v>
      </c>
      <c r="AD504" s="192">
        <v>0</v>
      </c>
      <c r="AE504" s="192">
        <v>0</v>
      </c>
      <c r="AF504" s="194">
        <f t="shared" si="6"/>
        <v>0</v>
      </c>
      <c r="AG504" s="53">
        <f t="shared" si="7"/>
        <v>0</v>
      </c>
    </row>
    <row r="505" spans="2:33" ht="16">
      <c r="B505" s="186" t="s">
        <v>123</v>
      </c>
      <c r="C505" s="192">
        <v>399</v>
      </c>
      <c r="D505" s="186" t="s">
        <v>415</v>
      </c>
      <c r="E505" s="193">
        <v>3</v>
      </c>
      <c r="F505" s="186" t="s">
        <v>398</v>
      </c>
      <c r="G505" s="186" t="s">
        <v>297</v>
      </c>
      <c r="H505" s="198">
        <f>VLOOKUP(B505,orig_GT_results_full_summary!$B$3:$AK$25,7, FALSE)</f>
        <v>4</v>
      </c>
      <c r="I505" s="192">
        <v>0</v>
      </c>
      <c r="J505" s="192">
        <v>0</v>
      </c>
      <c r="K505" s="192">
        <f t="shared" si="0"/>
        <v>0</v>
      </c>
      <c r="L505" s="193">
        <f t="shared" si="1"/>
        <v>0</v>
      </c>
      <c r="M505" s="186" t="s">
        <v>50</v>
      </c>
      <c r="N505" s="186" t="s">
        <v>297</v>
      </c>
      <c r="O505" s="199">
        <f>VLOOKUP(B505,orig_GT_results_full_summary!$B$3:$AK$25,15, FALSE)</f>
        <v>1</v>
      </c>
      <c r="P505" s="192">
        <v>0</v>
      </c>
      <c r="Q505" s="192">
        <v>0</v>
      </c>
      <c r="R505" s="192">
        <f t="shared" si="2"/>
        <v>0</v>
      </c>
      <c r="S505" s="193">
        <f t="shared" si="3"/>
        <v>0</v>
      </c>
      <c r="T505" s="186" t="s">
        <v>399</v>
      </c>
      <c r="U505" s="186" t="s">
        <v>303</v>
      </c>
      <c r="V505" s="200">
        <f>VLOOKUP(B505,orig_GT_results_full_summary!$B$3:$AK$25,24, FALSE)</f>
        <v>1</v>
      </c>
      <c r="W505" s="192">
        <v>1</v>
      </c>
      <c r="X505" s="192">
        <v>0.33</v>
      </c>
      <c r="Y505" s="192">
        <f t="shared" si="4"/>
        <v>1</v>
      </c>
      <c r="Z505" s="193">
        <f t="shared" si="5"/>
        <v>0.3536977491961415</v>
      </c>
      <c r="AA505" s="186" t="s">
        <v>50</v>
      </c>
      <c r="AB505" s="186" t="s">
        <v>297</v>
      </c>
      <c r="AC505" s="192">
        <f>VLOOKUP(B505,orig_GT_results_full_summary!$B$3:$AK$25,33, FALSE)</f>
        <v>1</v>
      </c>
      <c r="AD505" s="192">
        <v>0</v>
      </c>
      <c r="AE505" s="192">
        <v>0</v>
      </c>
      <c r="AF505" s="194">
        <f t="shared" si="6"/>
        <v>0</v>
      </c>
      <c r="AG505" s="53">
        <f t="shared" si="7"/>
        <v>0</v>
      </c>
    </row>
    <row r="506" spans="2:33" ht="16">
      <c r="B506" s="186" t="s">
        <v>123</v>
      </c>
      <c r="C506" s="192">
        <v>400</v>
      </c>
      <c r="D506" s="186" t="s">
        <v>415</v>
      </c>
      <c r="E506" s="193">
        <v>3</v>
      </c>
      <c r="F506" s="186" t="s">
        <v>398</v>
      </c>
      <c r="G506" s="186" t="s">
        <v>297</v>
      </c>
      <c r="H506" s="198">
        <f>VLOOKUP(B506,orig_GT_results_full_summary!$B$3:$AK$25,7, FALSE)</f>
        <v>4</v>
      </c>
      <c r="I506" s="192">
        <v>0</v>
      </c>
      <c r="J506" s="192">
        <v>0</v>
      </c>
      <c r="K506" s="192">
        <f t="shared" si="0"/>
        <v>0</v>
      </c>
      <c r="L506" s="193">
        <f t="shared" si="1"/>
        <v>0</v>
      </c>
      <c r="M506" s="186" t="s">
        <v>50</v>
      </c>
      <c r="N506" s="186" t="s">
        <v>297</v>
      </c>
      <c r="O506" s="199">
        <f>VLOOKUP(B506,orig_GT_results_full_summary!$B$3:$AK$25,15, FALSE)</f>
        <v>1</v>
      </c>
      <c r="P506" s="192">
        <v>0</v>
      </c>
      <c r="Q506" s="192">
        <v>0</v>
      </c>
      <c r="R506" s="192">
        <f t="shared" si="2"/>
        <v>0</v>
      </c>
      <c r="S506" s="193">
        <f t="shared" si="3"/>
        <v>0</v>
      </c>
      <c r="T506" s="186" t="s">
        <v>399</v>
      </c>
      <c r="U506" s="186" t="s">
        <v>303</v>
      </c>
      <c r="V506" s="200">
        <f>VLOOKUP(B506,orig_GT_results_full_summary!$B$3:$AK$25,24, FALSE)</f>
        <v>1</v>
      </c>
      <c r="W506" s="192">
        <v>1</v>
      </c>
      <c r="X506" s="192">
        <v>0.33</v>
      </c>
      <c r="Y506" s="192">
        <f t="shared" si="4"/>
        <v>1</v>
      </c>
      <c r="Z506" s="193">
        <f t="shared" si="5"/>
        <v>0.3536977491961415</v>
      </c>
      <c r="AA506" s="186" t="s">
        <v>50</v>
      </c>
      <c r="AB506" s="186" t="s">
        <v>297</v>
      </c>
      <c r="AC506" s="192">
        <f>VLOOKUP(B506,orig_GT_results_full_summary!$B$3:$AK$25,33, FALSE)</f>
        <v>1</v>
      </c>
      <c r="AD506" s="192">
        <v>0</v>
      </c>
      <c r="AE506" s="192">
        <v>0</v>
      </c>
      <c r="AF506" s="194">
        <f t="shared" si="6"/>
        <v>0</v>
      </c>
      <c r="AG506" s="53">
        <f t="shared" si="7"/>
        <v>0</v>
      </c>
    </row>
    <row r="507" spans="2:33" ht="16">
      <c r="B507" s="186" t="s">
        <v>123</v>
      </c>
      <c r="C507" s="192">
        <v>401</v>
      </c>
      <c r="D507" s="186" t="s">
        <v>415</v>
      </c>
      <c r="E507" s="193">
        <v>3</v>
      </c>
      <c r="F507" s="186" t="s">
        <v>398</v>
      </c>
      <c r="G507" s="186" t="s">
        <v>297</v>
      </c>
      <c r="H507" s="198">
        <f>VLOOKUP(B507,orig_GT_results_full_summary!$B$3:$AK$25,7, FALSE)</f>
        <v>4</v>
      </c>
      <c r="I507" s="192">
        <v>0</v>
      </c>
      <c r="J507" s="192">
        <v>0</v>
      </c>
      <c r="K507" s="192">
        <f t="shared" si="0"/>
        <v>0</v>
      </c>
      <c r="L507" s="193">
        <f t="shared" si="1"/>
        <v>0</v>
      </c>
      <c r="M507" s="186" t="s">
        <v>50</v>
      </c>
      <c r="N507" s="186" t="s">
        <v>297</v>
      </c>
      <c r="O507" s="199">
        <f>VLOOKUP(B507,orig_GT_results_full_summary!$B$3:$AK$25,15, FALSE)</f>
        <v>1</v>
      </c>
      <c r="P507" s="192">
        <v>0</v>
      </c>
      <c r="Q507" s="192">
        <v>0</v>
      </c>
      <c r="R507" s="192">
        <f t="shared" si="2"/>
        <v>0</v>
      </c>
      <c r="S507" s="193">
        <f t="shared" si="3"/>
        <v>0</v>
      </c>
      <c r="T507" s="186" t="s">
        <v>399</v>
      </c>
      <c r="U507" s="186" t="s">
        <v>303</v>
      </c>
      <c r="V507" s="200">
        <f>VLOOKUP(B507,orig_GT_results_full_summary!$B$3:$AK$25,24, FALSE)</f>
        <v>1</v>
      </c>
      <c r="W507" s="192">
        <v>1</v>
      </c>
      <c r="X507" s="192">
        <v>0.33</v>
      </c>
      <c r="Y507" s="192">
        <f t="shared" si="4"/>
        <v>1</v>
      </c>
      <c r="Z507" s="193">
        <f t="shared" si="5"/>
        <v>0.3536977491961415</v>
      </c>
      <c r="AA507" s="186" t="s">
        <v>50</v>
      </c>
      <c r="AB507" s="186" t="s">
        <v>297</v>
      </c>
      <c r="AC507" s="192">
        <f>VLOOKUP(B507,orig_GT_results_full_summary!$B$3:$AK$25,33, FALSE)</f>
        <v>1</v>
      </c>
      <c r="AD507" s="192">
        <v>0</v>
      </c>
      <c r="AE507" s="192">
        <v>0</v>
      </c>
      <c r="AF507" s="194">
        <f t="shared" si="6"/>
        <v>0</v>
      </c>
      <c r="AG507" s="53">
        <f t="shared" si="7"/>
        <v>0</v>
      </c>
    </row>
    <row r="508" spans="2:33" ht="16">
      <c r="B508" s="186" t="s">
        <v>123</v>
      </c>
      <c r="C508" s="192">
        <v>402</v>
      </c>
      <c r="D508" s="186" t="s">
        <v>415</v>
      </c>
      <c r="E508" s="193">
        <v>3</v>
      </c>
      <c r="F508" s="186" t="s">
        <v>398</v>
      </c>
      <c r="G508" s="186" t="s">
        <v>297</v>
      </c>
      <c r="H508" s="198">
        <f>VLOOKUP(B508,orig_GT_results_full_summary!$B$3:$AK$25,7, FALSE)</f>
        <v>4</v>
      </c>
      <c r="I508" s="192">
        <v>0</v>
      </c>
      <c r="J508" s="192">
        <v>0</v>
      </c>
      <c r="K508" s="192">
        <f t="shared" si="0"/>
        <v>0</v>
      </c>
      <c r="L508" s="193">
        <f t="shared" si="1"/>
        <v>0</v>
      </c>
      <c r="M508" s="186" t="s">
        <v>50</v>
      </c>
      <c r="N508" s="186" t="s">
        <v>297</v>
      </c>
      <c r="O508" s="199">
        <f>VLOOKUP(B508,orig_GT_results_full_summary!$B$3:$AK$25,15, FALSE)</f>
        <v>1</v>
      </c>
      <c r="P508" s="192">
        <v>0</v>
      </c>
      <c r="Q508" s="192">
        <v>0</v>
      </c>
      <c r="R508" s="192">
        <f t="shared" si="2"/>
        <v>0</v>
      </c>
      <c r="S508" s="193">
        <f t="shared" si="3"/>
        <v>0</v>
      </c>
      <c r="T508" s="186" t="s">
        <v>399</v>
      </c>
      <c r="U508" s="186" t="s">
        <v>303</v>
      </c>
      <c r="V508" s="200">
        <f>VLOOKUP(B508,orig_GT_results_full_summary!$B$3:$AK$25,24, FALSE)</f>
        <v>1</v>
      </c>
      <c r="W508" s="192">
        <v>1</v>
      </c>
      <c r="X508" s="192">
        <v>0.33</v>
      </c>
      <c r="Y508" s="192">
        <f t="shared" si="4"/>
        <v>1</v>
      </c>
      <c r="Z508" s="193">
        <f t="shared" si="5"/>
        <v>0.3536977491961415</v>
      </c>
      <c r="AA508" s="186" t="s">
        <v>50</v>
      </c>
      <c r="AB508" s="186" t="s">
        <v>297</v>
      </c>
      <c r="AC508" s="192">
        <f>VLOOKUP(B508,orig_GT_results_full_summary!$B$3:$AK$25,33, FALSE)</f>
        <v>1</v>
      </c>
      <c r="AD508" s="192">
        <v>0</v>
      </c>
      <c r="AE508" s="192">
        <v>0</v>
      </c>
      <c r="AF508" s="194">
        <f t="shared" si="6"/>
        <v>0</v>
      </c>
      <c r="AG508" s="53">
        <f t="shared" si="7"/>
        <v>0</v>
      </c>
    </row>
    <row r="509" spans="2:33" ht="16">
      <c r="B509" s="186" t="s">
        <v>123</v>
      </c>
      <c r="C509" s="192">
        <v>403</v>
      </c>
      <c r="D509" s="186" t="s">
        <v>416</v>
      </c>
      <c r="E509" s="193">
        <v>3</v>
      </c>
      <c r="F509" s="186" t="s">
        <v>398</v>
      </c>
      <c r="G509" s="186" t="s">
        <v>304</v>
      </c>
      <c r="H509" s="198">
        <f>VLOOKUP(B509,orig_GT_results_full_summary!$B$3:$AK$25,7, FALSE)</f>
        <v>4</v>
      </c>
      <c r="I509" s="192">
        <v>1</v>
      </c>
      <c r="J509" s="192">
        <v>0.33</v>
      </c>
      <c r="K509" s="192">
        <f t="shared" si="0"/>
        <v>0.25</v>
      </c>
      <c r="L509" s="193">
        <f t="shared" si="1"/>
        <v>0.31976744186046513</v>
      </c>
      <c r="M509" s="186" t="s">
        <v>50</v>
      </c>
      <c r="N509" s="186" t="s">
        <v>297</v>
      </c>
      <c r="O509" s="199">
        <f>VLOOKUP(B509,orig_GT_results_full_summary!$B$3:$AK$25,15, FALSE)</f>
        <v>1</v>
      </c>
      <c r="P509" s="192">
        <v>0</v>
      </c>
      <c r="Q509" s="192">
        <v>0</v>
      </c>
      <c r="R509" s="192">
        <f t="shared" si="2"/>
        <v>0</v>
      </c>
      <c r="S509" s="193">
        <f t="shared" si="3"/>
        <v>0</v>
      </c>
      <c r="T509" s="186" t="s">
        <v>399</v>
      </c>
      <c r="U509" s="186" t="s">
        <v>303</v>
      </c>
      <c r="V509" s="200">
        <f>VLOOKUP(B509,orig_GT_results_full_summary!$B$3:$AK$25,24, FALSE)</f>
        <v>1</v>
      </c>
      <c r="W509" s="192">
        <v>1</v>
      </c>
      <c r="X509" s="192">
        <v>0.33</v>
      </c>
      <c r="Y509" s="192">
        <f t="shared" si="4"/>
        <v>1</v>
      </c>
      <c r="Z509" s="193">
        <f t="shared" si="5"/>
        <v>0.3536977491961415</v>
      </c>
      <c r="AA509" s="186" t="s">
        <v>50</v>
      </c>
      <c r="AB509" s="186" t="s">
        <v>297</v>
      </c>
      <c r="AC509" s="192">
        <f>VLOOKUP(B509,orig_GT_results_full_summary!$B$3:$AK$25,33, FALSE)</f>
        <v>1</v>
      </c>
      <c r="AD509" s="192">
        <v>0</v>
      </c>
      <c r="AE509" s="192">
        <v>0</v>
      </c>
      <c r="AF509" s="194">
        <f t="shared" si="6"/>
        <v>0</v>
      </c>
      <c r="AG509" s="53">
        <f t="shared" si="7"/>
        <v>0</v>
      </c>
    </row>
    <row r="510" spans="2:33" ht="16">
      <c r="B510" s="186" t="s">
        <v>123</v>
      </c>
      <c r="C510" s="192">
        <v>404</v>
      </c>
      <c r="D510" s="186" t="s">
        <v>416</v>
      </c>
      <c r="E510" s="193">
        <v>3</v>
      </c>
      <c r="F510" s="186" t="s">
        <v>398</v>
      </c>
      <c r="G510" s="186" t="s">
        <v>304</v>
      </c>
      <c r="H510" s="198">
        <f>VLOOKUP(B510,orig_GT_results_full_summary!$B$3:$AK$25,7, FALSE)</f>
        <v>4</v>
      </c>
      <c r="I510" s="192">
        <v>1</v>
      </c>
      <c r="J510" s="192">
        <v>0.33</v>
      </c>
      <c r="K510" s="192">
        <f t="shared" si="0"/>
        <v>0.25</v>
      </c>
      <c r="L510" s="193">
        <f t="shared" si="1"/>
        <v>0.31976744186046513</v>
      </c>
      <c r="M510" s="186" t="s">
        <v>50</v>
      </c>
      <c r="N510" s="186" t="s">
        <v>297</v>
      </c>
      <c r="O510" s="199">
        <f>VLOOKUP(B510,orig_GT_results_full_summary!$B$3:$AK$25,15, FALSE)</f>
        <v>1</v>
      </c>
      <c r="P510" s="192">
        <v>0</v>
      </c>
      <c r="Q510" s="192">
        <v>0</v>
      </c>
      <c r="R510" s="192">
        <f t="shared" si="2"/>
        <v>0</v>
      </c>
      <c r="S510" s="193">
        <f t="shared" si="3"/>
        <v>0</v>
      </c>
      <c r="T510" s="186" t="s">
        <v>399</v>
      </c>
      <c r="U510" s="186" t="s">
        <v>303</v>
      </c>
      <c r="V510" s="200">
        <f>VLOOKUP(B510,orig_GT_results_full_summary!$B$3:$AK$25,24, FALSE)</f>
        <v>1</v>
      </c>
      <c r="W510" s="192">
        <v>1</v>
      </c>
      <c r="X510" s="192">
        <v>0.33</v>
      </c>
      <c r="Y510" s="192">
        <f t="shared" si="4"/>
        <v>1</v>
      </c>
      <c r="Z510" s="193">
        <f t="shared" si="5"/>
        <v>0.3536977491961415</v>
      </c>
      <c r="AA510" s="186" t="s">
        <v>50</v>
      </c>
      <c r="AB510" s="186" t="s">
        <v>297</v>
      </c>
      <c r="AC510" s="192">
        <f>VLOOKUP(B510,orig_GT_results_full_summary!$B$3:$AK$25,33, FALSE)</f>
        <v>1</v>
      </c>
      <c r="AD510" s="192">
        <v>0</v>
      </c>
      <c r="AE510" s="192">
        <v>0</v>
      </c>
      <c r="AF510" s="194">
        <f t="shared" si="6"/>
        <v>0</v>
      </c>
      <c r="AG510" s="53">
        <f t="shared" si="7"/>
        <v>0</v>
      </c>
    </row>
    <row r="511" spans="2:33" ht="16">
      <c r="B511" s="186" t="s">
        <v>123</v>
      </c>
      <c r="C511" s="192">
        <v>405</v>
      </c>
      <c r="D511" s="186" t="s">
        <v>417</v>
      </c>
      <c r="E511" s="193">
        <v>3</v>
      </c>
      <c r="F511" s="186" t="s">
        <v>398</v>
      </c>
      <c r="G511" s="186" t="s">
        <v>303</v>
      </c>
      <c r="H511" s="198">
        <f>VLOOKUP(B511,orig_GT_results_full_summary!$B$3:$AK$25,7, FALSE)</f>
        <v>4</v>
      </c>
      <c r="I511" s="192">
        <v>1</v>
      </c>
      <c r="J511" s="192">
        <v>0.33</v>
      </c>
      <c r="K511" s="192">
        <f t="shared" si="0"/>
        <v>0.25</v>
      </c>
      <c r="L511" s="193">
        <f t="shared" si="1"/>
        <v>0.31976744186046513</v>
      </c>
      <c r="M511" s="186" t="s">
        <v>50</v>
      </c>
      <c r="N511" s="186" t="s">
        <v>297</v>
      </c>
      <c r="O511" s="199">
        <f>VLOOKUP(B511,orig_GT_results_full_summary!$B$3:$AK$25,15, FALSE)</f>
        <v>1</v>
      </c>
      <c r="P511" s="192">
        <v>0</v>
      </c>
      <c r="Q511" s="192">
        <v>0</v>
      </c>
      <c r="R511" s="192">
        <f t="shared" si="2"/>
        <v>0</v>
      </c>
      <c r="S511" s="193">
        <f t="shared" si="3"/>
        <v>0</v>
      </c>
      <c r="T511" s="186" t="s">
        <v>399</v>
      </c>
      <c r="U511" s="186" t="s">
        <v>304</v>
      </c>
      <c r="V511" s="200">
        <f>VLOOKUP(B511,orig_GT_results_full_summary!$B$3:$AK$25,24, FALSE)</f>
        <v>1</v>
      </c>
      <c r="W511" s="192">
        <v>1</v>
      </c>
      <c r="X511" s="192">
        <v>0.33</v>
      </c>
      <c r="Y511" s="192">
        <f t="shared" si="4"/>
        <v>1</v>
      </c>
      <c r="Z511" s="193">
        <f t="shared" si="5"/>
        <v>0.3536977491961415</v>
      </c>
      <c r="AA511" s="186" t="s">
        <v>50</v>
      </c>
      <c r="AB511" s="186" t="s">
        <v>297</v>
      </c>
      <c r="AC511" s="192">
        <f>VLOOKUP(B511,orig_GT_results_full_summary!$B$3:$AK$25,33, FALSE)</f>
        <v>1</v>
      </c>
      <c r="AD511" s="192">
        <v>0</v>
      </c>
      <c r="AE511" s="192">
        <v>0</v>
      </c>
      <c r="AF511" s="194">
        <f t="shared" si="6"/>
        <v>0</v>
      </c>
      <c r="AG511" s="53">
        <f t="shared" si="7"/>
        <v>0</v>
      </c>
    </row>
    <row r="512" spans="2:33" ht="16">
      <c r="B512" s="186" t="s">
        <v>123</v>
      </c>
      <c r="C512" s="192">
        <v>406</v>
      </c>
      <c r="D512" s="186" t="s">
        <v>417</v>
      </c>
      <c r="E512" s="193">
        <v>3</v>
      </c>
      <c r="F512" s="186" t="s">
        <v>398</v>
      </c>
      <c r="G512" s="186" t="s">
        <v>303</v>
      </c>
      <c r="H512" s="198">
        <f>VLOOKUP(B512,orig_GT_results_full_summary!$B$3:$AK$25,7, FALSE)</f>
        <v>4</v>
      </c>
      <c r="I512" s="192">
        <v>1</v>
      </c>
      <c r="J512" s="192">
        <v>0.33</v>
      </c>
      <c r="K512" s="192">
        <f t="shared" si="0"/>
        <v>0.25</v>
      </c>
      <c r="L512" s="193">
        <f t="shared" si="1"/>
        <v>0.31976744186046513</v>
      </c>
      <c r="M512" s="186" t="s">
        <v>50</v>
      </c>
      <c r="N512" s="186" t="s">
        <v>297</v>
      </c>
      <c r="O512" s="199">
        <f>VLOOKUP(B512,orig_GT_results_full_summary!$B$3:$AK$25,15, FALSE)</f>
        <v>1</v>
      </c>
      <c r="P512" s="192">
        <v>0</v>
      </c>
      <c r="Q512" s="192">
        <v>0</v>
      </c>
      <c r="R512" s="192">
        <f t="shared" si="2"/>
        <v>0</v>
      </c>
      <c r="S512" s="193">
        <f t="shared" si="3"/>
        <v>0</v>
      </c>
      <c r="T512" s="186" t="s">
        <v>399</v>
      </c>
      <c r="U512" s="186" t="s">
        <v>304</v>
      </c>
      <c r="V512" s="200">
        <f>VLOOKUP(B512,orig_GT_results_full_summary!$B$3:$AK$25,24, FALSE)</f>
        <v>1</v>
      </c>
      <c r="W512" s="192">
        <v>1</v>
      </c>
      <c r="X512" s="192">
        <v>0.33</v>
      </c>
      <c r="Y512" s="192">
        <f t="shared" si="4"/>
        <v>1</v>
      </c>
      <c r="Z512" s="193">
        <f t="shared" si="5"/>
        <v>0.3536977491961415</v>
      </c>
      <c r="AA512" s="186" t="s">
        <v>50</v>
      </c>
      <c r="AB512" s="186" t="s">
        <v>297</v>
      </c>
      <c r="AC512" s="192">
        <f>VLOOKUP(B512,orig_GT_results_full_summary!$B$3:$AK$25,33, FALSE)</f>
        <v>1</v>
      </c>
      <c r="AD512" s="192">
        <v>0</v>
      </c>
      <c r="AE512" s="192">
        <v>0</v>
      </c>
      <c r="AF512" s="194">
        <f t="shared" si="6"/>
        <v>0</v>
      </c>
      <c r="AG512" s="53">
        <f t="shared" si="7"/>
        <v>0</v>
      </c>
    </row>
    <row r="513" spans="2:33" ht="16">
      <c r="B513" s="186" t="s">
        <v>123</v>
      </c>
      <c r="C513" s="192">
        <v>407</v>
      </c>
      <c r="D513" s="186" t="s">
        <v>417</v>
      </c>
      <c r="E513" s="193">
        <v>3</v>
      </c>
      <c r="F513" s="186" t="s">
        <v>398</v>
      </c>
      <c r="G513" s="186" t="s">
        <v>303</v>
      </c>
      <c r="H513" s="198">
        <f>VLOOKUP(B513,orig_GT_results_full_summary!$B$3:$AK$25,7, FALSE)</f>
        <v>4</v>
      </c>
      <c r="I513" s="192">
        <v>1</v>
      </c>
      <c r="J513" s="192">
        <v>0.33</v>
      </c>
      <c r="K513" s="192">
        <f t="shared" si="0"/>
        <v>0.25</v>
      </c>
      <c r="L513" s="193">
        <f t="shared" si="1"/>
        <v>0.31976744186046513</v>
      </c>
      <c r="M513" s="186" t="s">
        <v>50</v>
      </c>
      <c r="N513" s="186" t="s">
        <v>297</v>
      </c>
      <c r="O513" s="199">
        <f>VLOOKUP(B513,orig_GT_results_full_summary!$B$3:$AK$25,15, FALSE)</f>
        <v>1</v>
      </c>
      <c r="P513" s="192">
        <v>0</v>
      </c>
      <c r="Q513" s="192">
        <v>0</v>
      </c>
      <c r="R513" s="192">
        <f t="shared" si="2"/>
        <v>0</v>
      </c>
      <c r="S513" s="193">
        <f t="shared" si="3"/>
        <v>0</v>
      </c>
      <c r="T513" s="186" t="s">
        <v>399</v>
      </c>
      <c r="U513" s="186" t="s">
        <v>304</v>
      </c>
      <c r="V513" s="200">
        <f>VLOOKUP(B513,orig_GT_results_full_summary!$B$3:$AK$25,24, FALSE)</f>
        <v>1</v>
      </c>
      <c r="W513" s="192">
        <v>1</v>
      </c>
      <c r="X513" s="192">
        <v>0.33</v>
      </c>
      <c r="Y513" s="192">
        <f t="shared" si="4"/>
        <v>1</v>
      </c>
      <c r="Z513" s="193">
        <f t="shared" si="5"/>
        <v>0.3536977491961415</v>
      </c>
      <c r="AA513" s="186" t="s">
        <v>50</v>
      </c>
      <c r="AB513" s="186" t="s">
        <v>297</v>
      </c>
      <c r="AC513" s="192">
        <f>VLOOKUP(B513,orig_GT_results_full_summary!$B$3:$AK$25,33, FALSE)</f>
        <v>1</v>
      </c>
      <c r="AD513" s="192">
        <v>0</v>
      </c>
      <c r="AE513" s="192">
        <v>0</v>
      </c>
      <c r="AF513" s="194">
        <f t="shared" si="6"/>
        <v>0</v>
      </c>
      <c r="AG513" s="53">
        <f t="shared" si="7"/>
        <v>0</v>
      </c>
    </row>
    <row r="514" spans="2:33" ht="16">
      <c r="B514" s="186" t="s">
        <v>123</v>
      </c>
      <c r="C514" s="192">
        <v>408</v>
      </c>
      <c r="D514" s="186" t="s">
        <v>417</v>
      </c>
      <c r="E514" s="193">
        <v>3</v>
      </c>
      <c r="F514" s="186" t="s">
        <v>398</v>
      </c>
      <c r="G514" s="186" t="s">
        <v>303</v>
      </c>
      <c r="H514" s="198">
        <f>VLOOKUP(B514,orig_GT_results_full_summary!$B$3:$AK$25,7, FALSE)</f>
        <v>4</v>
      </c>
      <c r="I514" s="192">
        <v>1</v>
      </c>
      <c r="J514" s="192">
        <v>0.33</v>
      </c>
      <c r="K514" s="192">
        <f t="shared" si="0"/>
        <v>0.25</v>
      </c>
      <c r="L514" s="193">
        <f t="shared" si="1"/>
        <v>0.31976744186046513</v>
      </c>
      <c r="M514" s="186" t="s">
        <v>50</v>
      </c>
      <c r="N514" s="186" t="s">
        <v>297</v>
      </c>
      <c r="O514" s="199">
        <f>VLOOKUP(B514,orig_GT_results_full_summary!$B$3:$AK$25,15, FALSE)</f>
        <v>1</v>
      </c>
      <c r="P514" s="192">
        <v>0</v>
      </c>
      <c r="Q514" s="192">
        <v>0</v>
      </c>
      <c r="R514" s="192">
        <f t="shared" si="2"/>
        <v>0</v>
      </c>
      <c r="S514" s="193">
        <f t="shared" si="3"/>
        <v>0</v>
      </c>
      <c r="T514" s="186" t="s">
        <v>399</v>
      </c>
      <c r="U514" s="186" t="s">
        <v>304</v>
      </c>
      <c r="V514" s="200">
        <f>VLOOKUP(B514,orig_GT_results_full_summary!$B$3:$AK$25,24, FALSE)</f>
        <v>1</v>
      </c>
      <c r="W514" s="192">
        <v>1</v>
      </c>
      <c r="X514" s="192">
        <v>0.33</v>
      </c>
      <c r="Y514" s="192">
        <f t="shared" si="4"/>
        <v>1</v>
      </c>
      <c r="Z514" s="193">
        <f t="shared" si="5"/>
        <v>0.3536977491961415</v>
      </c>
      <c r="AA514" s="186" t="s">
        <v>50</v>
      </c>
      <c r="AB514" s="186" t="s">
        <v>297</v>
      </c>
      <c r="AC514" s="192">
        <f>VLOOKUP(B514,orig_GT_results_full_summary!$B$3:$AK$25,33, FALSE)</f>
        <v>1</v>
      </c>
      <c r="AD514" s="192">
        <v>0</v>
      </c>
      <c r="AE514" s="192">
        <v>0</v>
      </c>
      <c r="AF514" s="194">
        <f t="shared" si="6"/>
        <v>0</v>
      </c>
      <c r="AG514" s="53">
        <f t="shared" si="7"/>
        <v>0</v>
      </c>
    </row>
    <row r="515" spans="2:33" ht="16">
      <c r="B515" s="186" t="s">
        <v>123</v>
      </c>
      <c r="C515" s="192">
        <v>409</v>
      </c>
      <c r="D515" s="186" t="s">
        <v>417</v>
      </c>
      <c r="E515" s="193">
        <v>3</v>
      </c>
      <c r="F515" s="186" t="s">
        <v>398</v>
      </c>
      <c r="G515" s="186" t="s">
        <v>303</v>
      </c>
      <c r="H515" s="198">
        <f>VLOOKUP(B515,orig_GT_results_full_summary!$B$3:$AK$25,7, FALSE)</f>
        <v>4</v>
      </c>
      <c r="I515" s="192">
        <v>1</v>
      </c>
      <c r="J515" s="192">
        <v>0.33</v>
      </c>
      <c r="K515" s="192">
        <f t="shared" si="0"/>
        <v>0.25</v>
      </c>
      <c r="L515" s="193">
        <f t="shared" si="1"/>
        <v>0.31976744186046513</v>
      </c>
      <c r="M515" s="186" t="s">
        <v>50</v>
      </c>
      <c r="N515" s="186" t="s">
        <v>297</v>
      </c>
      <c r="O515" s="199">
        <f>VLOOKUP(B515,orig_GT_results_full_summary!$B$3:$AK$25,15, FALSE)</f>
        <v>1</v>
      </c>
      <c r="P515" s="192">
        <v>0</v>
      </c>
      <c r="Q515" s="192">
        <v>0</v>
      </c>
      <c r="R515" s="192">
        <f t="shared" si="2"/>
        <v>0</v>
      </c>
      <c r="S515" s="193">
        <f t="shared" si="3"/>
        <v>0</v>
      </c>
      <c r="T515" s="186" t="s">
        <v>399</v>
      </c>
      <c r="U515" s="186" t="s">
        <v>304</v>
      </c>
      <c r="V515" s="200">
        <f>VLOOKUP(B515,orig_GT_results_full_summary!$B$3:$AK$25,24, FALSE)</f>
        <v>1</v>
      </c>
      <c r="W515" s="192">
        <v>1</v>
      </c>
      <c r="X515" s="192">
        <v>0.33</v>
      </c>
      <c r="Y515" s="192">
        <f t="shared" si="4"/>
        <v>1</v>
      </c>
      <c r="Z515" s="193">
        <f t="shared" si="5"/>
        <v>0.3536977491961415</v>
      </c>
      <c r="AA515" s="186" t="s">
        <v>50</v>
      </c>
      <c r="AB515" s="186" t="s">
        <v>297</v>
      </c>
      <c r="AC515" s="192">
        <f>VLOOKUP(B515,orig_GT_results_full_summary!$B$3:$AK$25,33, FALSE)</f>
        <v>1</v>
      </c>
      <c r="AD515" s="192">
        <v>0</v>
      </c>
      <c r="AE515" s="192">
        <v>0</v>
      </c>
      <c r="AF515" s="194">
        <f t="shared" si="6"/>
        <v>0</v>
      </c>
      <c r="AG515" s="53">
        <f t="shared" si="7"/>
        <v>0</v>
      </c>
    </row>
    <row r="516" spans="2:33" ht="16">
      <c r="B516" s="186" t="s">
        <v>123</v>
      </c>
      <c r="C516" s="192">
        <v>410</v>
      </c>
      <c r="D516" s="186" t="s">
        <v>417</v>
      </c>
      <c r="E516" s="193">
        <v>3</v>
      </c>
      <c r="F516" s="186" t="s">
        <v>398</v>
      </c>
      <c r="G516" s="186" t="s">
        <v>303</v>
      </c>
      <c r="H516" s="198">
        <f>VLOOKUP(B516,orig_GT_results_full_summary!$B$3:$AK$25,7, FALSE)</f>
        <v>4</v>
      </c>
      <c r="I516" s="192">
        <v>1</v>
      </c>
      <c r="J516" s="192">
        <v>0.33</v>
      </c>
      <c r="K516" s="192">
        <f t="shared" si="0"/>
        <v>0.25</v>
      </c>
      <c r="L516" s="193">
        <f t="shared" si="1"/>
        <v>0.31976744186046513</v>
      </c>
      <c r="M516" s="186" t="s">
        <v>50</v>
      </c>
      <c r="N516" s="186" t="s">
        <v>297</v>
      </c>
      <c r="O516" s="199">
        <f>VLOOKUP(B516,orig_GT_results_full_summary!$B$3:$AK$25,15, FALSE)</f>
        <v>1</v>
      </c>
      <c r="P516" s="192">
        <v>0</v>
      </c>
      <c r="Q516" s="192">
        <v>0</v>
      </c>
      <c r="R516" s="192">
        <f t="shared" si="2"/>
        <v>0</v>
      </c>
      <c r="S516" s="193">
        <f t="shared" si="3"/>
        <v>0</v>
      </c>
      <c r="T516" s="186" t="s">
        <v>399</v>
      </c>
      <c r="U516" s="186" t="s">
        <v>304</v>
      </c>
      <c r="V516" s="200">
        <f>VLOOKUP(B516,orig_GT_results_full_summary!$B$3:$AK$25,24, FALSE)</f>
        <v>1</v>
      </c>
      <c r="W516" s="192">
        <v>1</v>
      </c>
      <c r="X516" s="192">
        <v>0.33</v>
      </c>
      <c r="Y516" s="192">
        <f t="shared" si="4"/>
        <v>1</v>
      </c>
      <c r="Z516" s="193">
        <f t="shared" si="5"/>
        <v>0.3536977491961415</v>
      </c>
      <c r="AA516" s="186" t="s">
        <v>50</v>
      </c>
      <c r="AB516" s="186" t="s">
        <v>297</v>
      </c>
      <c r="AC516" s="192">
        <f>VLOOKUP(B516,orig_GT_results_full_summary!$B$3:$AK$25,33, FALSE)</f>
        <v>1</v>
      </c>
      <c r="AD516" s="192">
        <v>0</v>
      </c>
      <c r="AE516" s="192">
        <v>0</v>
      </c>
      <c r="AF516" s="194">
        <f t="shared" si="6"/>
        <v>0</v>
      </c>
      <c r="AG516" s="53">
        <f t="shared" si="7"/>
        <v>0</v>
      </c>
    </row>
    <row r="517" spans="2:33" ht="16">
      <c r="B517" s="186" t="s">
        <v>123</v>
      </c>
      <c r="C517" s="192">
        <v>412</v>
      </c>
      <c r="D517" s="186" t="s">
        <v>417</v>
      </c>
      <c r="E517" s="193">
        <v>3</v>
      </c>
      <c r="F517" s="186" t="s">
        <v>398</v>
      </c>
      <c r="G517" s="186" t="s">
        <v>303</v>
      </c>
      <c r="H517" s="198">
        <f>VLOOKUP(B517,orig_GT_results_full_summary!$B$3:$AK$25,7, FALSE)</f>
        <v>4</v>
      </c>
      <c r="I517" s="192">
        <v>1</v>
      </c>
      <c r="J517" s="192">
        <v>0.33</v>
      </c>
      <c r="K517" s="192">
        <f t="shared" si="0"/>
        <v>0.25</v>
      </c>
      <c r="L517" s="193">
        <f t="shared" si="1"/>
        <v>0.31976744186046513</v>
      </c>
      <c r="M517" s="186" t="s">
        <v>50</v>
      </c>
      <c r="N517" s="186" t="s">
        <v>297</v>
      </c>
      <c r="O517" s="199">
        <f>VLOOKUP(B517,orig_GT_results_full_summary!$B$3:$AK$25,15, FALSE)</f>
        <v>1</v>
      </c>
      <c r="P517" s="192">
        <v>0</v>
      </c>
      <c r="Q517" s="192">
        <v>0</v>
      </c>
      <c r="R517" s="192">
        <f t="shared" si="2"/>
        <v>0</v>
      </c>
      <c r="S517" s="193">
        <f t="shared" si="3"/>
        <v>0</v>
      </c>
      <c r="T517" s="186" t="s">
        <v>399</v>
      </c>
      <c r="U517" s="186" t="s">
        <v>304</v>
      </c>
      <c r="V517" s="200">
        <f>VLOOKUP(B517,orig_GT_results_full_summary!$B$3:$AK$25,24, FALSE)</f>
        <v>1</v>
      </c>
      <c r="W517" s="192">
        <v>1</v>
      </c>
      <c r="X517" s="192">
        <v>0.33</v>
      </c>
      <c r="Y517" s="192">
        <f t="shared" si="4"/>
        <v>1</v>
      </c>
      <c r="Z517" s="193">
        <f t="shared" si="5"/>
        <v>0.3536977491961415</v>
      </c>
      <c r="AA517" s="186" t="s">
        <v>50</v>
      </c>
      <c r="AB517" s="186" t="s">
        <v>297</v>
      </c>
      <c r="AC517" s="192">
        <f>VLOOKUP(B517,orig_GT_results_full_summary!$B$3:$AK$25,33, FALSE)</f>
        <v>1</v>
      </c>
      <c r="AD517" s="192">
        <v>0</v>
      </c>
      <c r="AE517" s="192">
        <v>0</v>
      </c>
      <c r="AF517" s="194">
        <f t="shared" si="6"/>
        <v>0</v>
      </c>
      <c r="AG517" s="53">
        <f t="shared" si="7"/>
        <v>0</v>
      </c>
    </row>
    <row r="518" spans="2:33" ht="16">
      <c r="B518" s="186" t="s">
        <v>123</v>
      </c>
      <c r="C518" s="192">
        <v>414</v>
      </c>
      <c r="D518" s="186" t="s">
        <v>417</v>
      </c>
      <c r="E518" s="193">
        <v>3</v>
      </c>
      <c r="F518" s="186" t="s">
        <v>398</v>
      </c>
      <c r="G518" s="186" t="s">
        <v>303</v>
      </c>
      <c r="H518" s="198">
        <f>VLOOKUP(B518,orig_GT_results_full_summary!$B$3:$AK$25,7, FALSE)</f>
        <v>4</v>
      </c>
      <c r="I518" s="192">
        <v>1</v>
      </c>
      <c r="J518" s="192">
        <v>0.33</v>
      </c>
      <c r="K518" s="192">
        <f t="shared" si="0"/>
        <v>0.25</v>
      </c>
      <c r="L518" s="193">
        <f t="shared" si="1"/>
        <v>0.31976744186046513</v>
      </c>
      <c r="M518" s="186" t="s">
        <v>50</v>
      </c>
      <c r="N518" s="186" t="s">
        <v>297</v>
      </c>
      <c r="O518" s="199">
        <f>VLOOKUP(B518,orig_GT_results_full_summary!$B$3:$AK$25,15, FALSE)</f>
        <v>1</v>
      </c>
      <c r="P518" s="192">
        <v>0</v>
      </c>
      <c r="Q518" s="192">
        <v>0</v>
      </c>
      <c r="R518" s="192">
        <f t="shared" si="2"/>
        <v>0</v>
      </c>
      <c r="S518" s="193">
        <f t="shared" si="3"/>
        <v>0</v>
      </c>
      <c r="T518" s="186" t="s">
        <v>399</v>
      </c>
      <c r="U518" s="186" t="s">
        <v>304</v>
      </c>
      <c r="V518" s="200">
        <f>VLOOKUP(B518,orig_GT_results_full_summary!$B$3:$AK$25,24, FALSE)</f>
        <v>1</v>
      </c>
      <c r="W518" s="192">
        <v>1</v>
      </c>
      <c r="X518" s="192">
        <v>0.33</v>
      </c>
      <c r="Y518" s="192">
        <f t="shared" si="4"/>
        <v>1</v>
      </c>
      <c r="Z518" s="193">
        <f t="shared" si="5"/>
        <v>0.3536977491961415</v>
      </c>
      <c r="AA518" s="186" t="s">
        <v>50</v>
      </c>
      <c r="AB518" s="186" t="s">
        <v>297</v>
      </c>
      <c r="AC518" s="192">
        <f>VLOOKUP(B518,orig_GT_results_full_summary!$B$3:$AK$25,33, FALSE)</f>
        <v>1</v>
      </c>
      <c r="AD518" s="192">
        <v>0</v>
      </c>
      <c r="AE518" s="192">
        <v>0</v>
      </c>
      <c r="AF518" s="194">
        <f t="shared" si="6"/>
        <v>0</v>
      </c>
      <c r="AG518" s="53">
        <f t="shared" si="7"/>
        <v>0</v>
      </c>
    </row>
    <row r="519" spans="2:33" ht="16">
      <c r="B519" s="186" t="s">
        <v>123</v>
      </c>
      <c r="C519" s="192">
        <v>415</v>
      </c>
      <c r="D519" s="186" t="s">
        <v>417</v>
      </c>
      <c r="E519" s="193">
        <v>3</v>
      </c>
      <c r="F519" s="186" t="s">
        <v>398</v>
      </c>
      <c r="G519" s="186" t="s">
        <v>303</v>
      </c>
      <c r="H519" s="198">
        <f>VLOOKUP(B519,orig_GT_results_full_summary!$B$3:$AK$25,7, FALSE)</f>
        <v>4</v>
      </c>
      <c r="I519" s="192">
        <v>1</v>
      </c>
      <c r="J519" s="192">
        <v>0.33</v>
      </c>
      <c r="K519" s="192">
        <f t="shared" si="0"/>
        <v>0.25</v>
      </c>
      <c r="L519" s="193">
        <f t="shared" si="1"/>
        <v>0.31976744186046513</v>
      </c>
      <c r="M519" s="186" t="s">
        <v>50</v>
      </c>
      <c r="N519" s="186" t="s">
        <v>297</v>
      </c>
      <c r="O519" s="199">
        <f>VLOOKUP(B519,orig_GT_results_full_summary!$B$3:$AK$25,15, FALSE)</f>
        <v>1</v>
      </c>
      <c r="P519" s="192">
        <v>0</v>
      </c>
      <c r="Q519" s="192">
        <v>0</v>
      </c>
      <c r="R519" s="192">
        <f t="shared" si="2"/>
        <v>0</v>
      </c>
      <c r="S519" s="193">
        <f t="shared" si="3"/>
        <v>0</v>
      </c>
      <c r="T519" s="186" t="s">
        <v>399</v>
      </c>
      <c r="U519" s="186" t="s">
        <v>304</v>
      </c>
      <c r="V519" s="200">
        <f>VLOOKUP(B519,orig_GT_results_full_summary!$B$3:$AK$25,24, FALSE)</f>
        <v>1</v>
      </c>
      <c r="W519" s="192">
        <v>1</v>
      </c>
      <c r="X519" s="192">
        <v>0.33</v>
      </c>
      <c r="Y519" s="192">
        <f t="shared" si="4"/>
        <v>1</v>
      </c>
      <c r="Z519" s="193">
        <f t="shared" si="5"/>
        <v>0.3536977491961415</v>
      </c>
      <c r="AA519" s="186" t="s">
        <v>50</v>
      </c>
      <c r="AB519" s="186" t="s">
        <v>297</v>
      </c>
      <c r="AC519" s="192">
        <f>VLOOKUP(B519,orig_GT_results_full_summary!$B$3:$AK$25,33, FALSE)</f>
        <v>1</v>
      </c>
      <c r="AD519" s="192">
        <v>0</v>
      </c>
      <c r="AE519" s="192">
        <v>0</v>
      </c>
      <c r="AF519" s="194">
        <f t="shared" si="6"/>
        <v>0</v>
      </c>
      <c r="AG519" s="53">
        <f t="shared" si="7"/>
        <v>0</v>
      </c>
    </row>
    <row r="520" spans="2:33" ht="16">
      <c r="B520" s="186" t="s">
        <v>123</v>
      </c>
      <c r="C520" s="192">
        <v>416</v>
      </c>
      <c r="D520" s="186" t="s">
        <v>417</v>
      </c>
      <c r="E520" s="193">
        <v>3</v>
      </c>
      <c r="F520" s="186" t="s">
        <v>398</v>
      </c>
      <c r="G520" s="186" t="s">
        <v>303</v>
      </c>
      <c r="H520" s="198">
        <f>VLOOKUP(B520,orig_GT_results_full_summary!$B$3:$AK$25,7, FALSE)</f>
        <v>4</v>
      </c>
      <c r="I520" s="192">
        <v>1</v>
      </c>
      <c r="J520" s="192">
        <v>0.33</v>
      </c>
      <c r="K520" s="192">
        <f t="shared" si="0"/>
        <v>0.25</v>
      </c>
      <c r="L520" s="193">
        <f t="shared" si="1"/>
        <v>0.31976744186046513</v>
      </c>
      <c r="M520" s="186" t="s">
        <v>50</v>
      </c>
      <c r="N520" s="186" t="s">
        <v>297</v>
      </c>
      <c r="O520" s="199">
        <f>VLOOKUP(B520,orig_GT_results_full_summary!$B$3:$AK$25,15, FALSE)</f>
        <v>1</v>
      </c>
      <c r="P520" s="192">
        <v>0</v>
      </c>
      <c r="Q520" s="192">
        <v>0</v>
      </c>
      <c r="R520" s="192">
        <f t="shared" si="2"/>
        <v>0</v>
      </c>
      <c r="S520" s="193">
        <f t="shared" si="3"/>
        <v>0</v>
      </c>
      <c r="T520" s="186" t="s">
        <v>399</v>
      </c>
      <c r="U520" s="186" t="s">
        <v>304</v>
      </c>
      <c r="V520" s="200">
        <f>VLOOKUP(B520,orig_GT_results_full_summary!$B$3:$AK$25,24, FALSE)</f>
        <v>1</v>
      </c>
      <c r="W520" s="192">
        <v>1</v>
      </c>
      <c r="X520" s="192">
        <v>0.33</v>
      </c>
      <c r="Y520" s="192">
        <f t="shared" si="4"/>
        <v>1</v>
      </c>
      <c r="Z520" s="193">
        <f t="shared" si="5"/>
        <v>0.3536977491961415</v>
      </c>
      <c r="AA520" s="186" t="s">
        <v>50</v>
      </c>
      <c r="AB520" s="186" t="s">
        <v>297</v>
      </c>
      <c r="AC520" s="192">
        <f>VLOOKUP(B520,orig_GT_results_full_summary!$B$3:$AK$25,33, FALSE)</f>
        <v>1</v>
      </c>
      <c r="AD520" s="192">
        <v>0</v>
      </c>
      <c r="AE520" s="192">
        <v>0</v>
      </c>
      <c r="AF520" s="194">
        <f t="shared" si="6"/>
        <v>0</v>
      </c>
      <c r="AG520" s="53">
        <f t="shared" si="7"/>
        <v>0</v>
      </c>
    </row>
    <row r="521" spans="2:33" ht="16">
      <c r="B521" s="186" t="s">
        <v>123</v>
      </c>
      <c r="C521" s="192">
        <v>418</v>
      </c>
      <c r="D521" s="186" t="s">
        <v>418</v>
      </c>
      <c r="E521" s="193">
        <v>3</v>
      </c>
      <c r="F521" s="186" t="s">
        <v>398</v>
      </c>
      <c r="G521" s="186" t="s">
        <v>297</v>
      </c>
      <c r="H521" s="198">
        <f>VLOOKUP(B521,orig_GT_results_full_summary!$B$3:$AK$25,7, FALSE)</f>
        <v>4</v>
      </c>
      <c r="I521" s="192">
        <v>0</v>
      </c>
      <c r="J521" s="192">
        <v>0</v>
      </c>
      <c r="K521" s="192">
        <f t="shared" si="0"/>
        <v>0</v>
      </c>
      <c r="L521" s="193">
        <f t="shared" si="1"/>
        <v>0</v>
      </c>
      <c r="M521" s="186" t="s">
        <v>50</v>
      </c>
      <c r="N521" s="186" t="s">
        <v>297</v>
      </c>
      <c r="O521" s="199">
        <f>VLOOKUP(B521,orig_GT_results_full_summary!$B$3:$AK$25,15, FALSE)</f>
        <v>1</v>
      </c>
      <c r="P521" s="192">
        <v>0</v>
      </c>
      <c r="Q521" s="192">
        <v>0</v>
      </c>
      <c r="R521" s="192">
        <f t="shared" si="2"/>
        <v>0</v>
      </c>
      <c r="S521" s="193">
        <f t="shared" si="3"/>
        <v>0</v>
      </c>
      <c r="T521" s="186" t="s">
        <v>399</v>
      </c>
      <c r="U521" s="186" t="s">
        <v>304</v>
      </c>
      <c r="V521" s="200">
        <f>VLOOKUP(B521,orig_GT_results_full_summary!$B$3:$AK$25,24, FALSE)</f>
        <v>1</v>
      </c>
      <c r="W521" s="192">
        <v>1</v>
      </c>
      <c r="X521" s="192">
        <v>0.33</v>
      </c>
      <c r="Y521" s="192">
        <f t="shared" si="4"/>
        <v>1</v>
      </c>
      <c r="Z521" s="193">
        <f t="shared" si="5"/>
        <v>0.3536977491961415</v>
      </c>
      <c r="AA521" s="186" t="s">
        <v>50</v>
      </c>
      <c r="AB521" s="186" t="s">
        <v>297</v>
      </c>
      <c r="AC521" s="192">
        <f>VLOOKUP(B521,orig_GT_results_full_summary!$B$3:$AK$25,33, FALSE)</f>
        <v>1</v>
      </c>
      <c r="AD521" s="192">
        <v>0</v>
      </c>
      <c r="AE521" s="192">
        <v>0</v>
      </c>
      <c r="AF521" s="194">
        <f t="shared" si="6"/>
        <v>0</v>
      </c>
      <c r="AG521" s="53">
        <f t="shared" si="7"/>
        <v>0</v>
      </c>
    </row>
    <row r="522" spans="2:33" ht="16">
      <c r="B522" s="186" t="s">
        <v>123</v>
      </c>
      <c r="C522" s="192">
        <v>419</v>
      </c>
      <c r="D522" s="186" t="s">
        <v>419</v>
      </c>
      <c r="E522" s="193">
        <v>3</v>
      </c>
      <c r="F522" s="186" t="s">
        <v>398</v>
      </c>
      <c r="G522" s="186" t="s">
        <v>297</v>
      </c>
      <c r="H522" s="198">
        <f>VLOOKUP(B522,orig_GT_results_full_summary!$B$3:$AK$25,7, FALSE)</f>
        <v>4</v>
      </c>
      <c r="I522" s="192">
        <v>0</v>
      </c>
      <c r="J522" s="192">
        <v>0</v>
      </c>
      <c r="K522" s="192">
        <f t="shared" si="0"/>
        <v>0</v>
      </c>
      <c r="L522" s="193">
        <f t="shared" si="1"/>
        <v>0</v>
      </c>
      <c r="M522" s="186" t="s">
        <v>50</v>
      </c>
      <c r="N522" s="186" t="s">
        <v>297</v>
      </c>
      <c r="O522" s="199">
        <f>VLOOKUP(B522,orig_GT_results_full_summary!$B$3:$AK$25,15, FALSE)</f>
        <v>1</v>
      </c>
      <c r="P522" s="192">
        <v>0</v>
      </c>
      <c r="Q522" s="192">
        <v>0</v>
      </c>
      <c r="R522" s="192">
        <f t="shared" si="2"/>
        <v>0</v>
      </c>
      <c r="S522" s="193">
        <f t="shared" si="3"/>
        <v>0</v>
      </c>
      <c r="T522" s="186" t="s">
        <v>399</v>
      </c>
      <c r="U522" s="186" t="s">
        <v>304</v>
      </c>
      <c r="V522" s="200">
        <f>VLOOKUP(B522,orig_GT_results_full_summary!$B$3:$AK$25,24, FALSE)</f>
        <v>1</v>
      </c>
      <c r="W522" s="192">
        <v>1</v>
      </c>
      <c r="X522" s="192">
        <v>0.33</v>
      </c>
      <c r="Y522" s="192">
        <f t="shared" si="4"/>
        <v>1</v>
      </c>
      <c r="Z522" s="193">
        <f t="shared" si="5"/>
        <v>0.3536977491961415</v>
      </c>
      <c r="AA522" s="186" t="s">
        <v>50</v>
      </c>
      <c r="AB522" s="186" t="s">
        <v>297</v>
      </c>
      <c r="AC522" s="192">
        <f>VLOOKUP(B522,orig_GT_results_full_summary!$B$3:$AK$25,33, FALSE)</f>
        <v>1</v>
      </c>
      <c r="AD522" s="192">
        <v>0</v>
      </c>
      <c r="AE522" s="192">
        <v>0</v>
      </c>
      <c r="AF522" s="194">
        <f t="shared" si="6"/>
        <v>0</v>
      </c>
      <c r="AG522" s="53">
        <f t="shared" si="7"/>
        <v>0</v>
      </c>
    </row>
    <row r="523" spans="2:33" ht="16">
      <c r="B523" s="186" t="s">
        <v>123</v>
      </c>
      <c r="C523" s="192">
        <v>420</v>
      </c>
      <c r="D523" s="186" t="s">
        <v>419</v>
      </c>
      <c r="E523" s="193">
        <v>3</v>
      </c>
      <c r="F523" s="186" t="s">
        <v>398</v>
      </c>
      <c r="G523" s="186" t="s">
        <v>297</v>
      </c>
      <c r="H523" s="198">
        <f>VLOOKUP(B523,orig_GT_results_full_summary!$B$3:$AK$25,7, FALSE)</f>
        <v>4</v>
      </c>
      <c r="I523" s="192">
        <v>0</v>
      </c>
      <c r="J523" s="192">
        <v>0</v>
      </c>
      <c r="K523" s="192">
        <f t="shared" si="0"/>
        <v>0</v>
      </c>
      <c r="L523" s="193">
        <f t="shared" si="1"/>
        <v>0</v>
      </c>
      <c r="M523" s="186" t="s">
        <v>50</v>
      </c>
      <c r="N523" s="186" t="s">
        <v>297</v>
      </c>
      <c r="O523" s="199">
        <f>VLOOKUP(B523,orig_GT_results_full_summary!$B$3:$AK$25,15, FALSE)</f>
        <v>1</v>
      </c>
      <c r="P523" s="192">
        <v>0</v>
      </c>
      <c r="Q523" s="192">
        <v>0</v>
      </c>
      <c r="R523" s="192">
        <f t="shared" si="2"/>
        <v>0</v>
      </c>
      <c r="S523" s="193">
        <f t="shared" si="3"/>
        <v>0</v>
      </c>
      <c r="T523" s="186" t="s">
        <v>399</v>
      </c>
      <c r="U523" s="186" t="s">
        <v>304</v>
      </c>
      <c r="V523" s="200">
        <f>VLOOKUP(B523,orig_GT_results_full_summary!$B$3:$AK$25,24, FALSE)</f>
        <v>1</v>
      </c>
      <c r="W523" s="192">
        <v>1</v>
      </c>
      <c r="X523" s="192">
        <v>0.33</v>
      </c>
      <c r="Y523" s="192">
        <f t="shared" si="4"/>
        <v>1</v>
      </c>
      <c r="Z523" s="193">
        <f t="shared" si="5"/>
        <v>0.3536977491961415</v>
      </c>
      <c r="AA523" s="186" t="s">
        <v>50</v>
      </c>
      <c r="AB523" s="186" t="s">
        <v>297</v>
      </c>
      <c r="AC523" s="192">
        <f>VLOOKUP(B523,orig_GT_results_full_summary!$B$3:$AK$25,33, FALSE)</f>
        <v>1</v>
      </c>
      <c r="AD523" s="192">
        <v>0</v>
      </c>
      <c r="AE523" s="192">
        <v>0</v>
      </c>
      <c r="AF523" s="194">
        <f t="shared" si="6"/>
        <v>0</v>
      </c>
      <c r="AG523" s="53">
        <f t="shared" si="7"/>
        <v>0</v>
      </c>
    </row>
    <row r="524" spans="2:33" ht="16">
      <c r="B524" s="186" t="s">
        <v>123</v>
      </c>
      <c r="C524" s="192">
        <v>427</v>
      </c>
      <c r="D524" s="186" t="s">
        <v>420</v>
      </c>
      <c r="E524" s="193">
        <v>3</v>
      </c>
      <c r="F524" s="186" t="s">
        <v>398</v>
      </c>
      <c r="G524" s="186" t="s">
        <v>305</v>
      </c>
      <c r="H524" s="198">
        <f>VLOOKUP(B524,orig_GT_results_full_summary!$B$3:$AK$25,7, FALSE)</f>
        <v>4</v>
      </c>
      <c r="I524" s="192">
        <v>2</v>
      </c>
      <c r="J524" s="192">
        <v>0.67</v>
      </c>
      <c r="K524" s="192">
        <f t="shared" si="0"/>
        <v>0.5</v>
      </c>
      <c r="L524" s="193">
        <f t="shared" si="1"/>
        <v>0.6479690522243714</v>
      </c>
      <c r="M524" s="186" t="s">
        <v>50</v>
      </c>
      <c r="N524" s="186" t="s">
        <v>297</v>
      </c>
      <c r="O524" s="199">
        <f>VLOOKUP(B524,orig_GT_results_full_summary!$B$3:$AK$25,15, FALSE)</f>
        <v>1</v>
      </c>
      <c r="P524" s="192">
        <v>0</v>
      </c>
      <c r="Q524" s="192">
        <v>0</v>
      </c>
      <c r="R524" s="192">
        <f t="shared" si="2"/>
        <v>0</v>
      </c>
      <c r="S524" s="193">
        <f t="shared" si="3"/>
        <v>0</v>
      </c>
      <c r="T524" s="186" t="s">
        <v>399</v>
      </c>
      <c r="U524" s="186" t="s">
        <v>297</v>
      </c>
      <c r="V524" s="200">
        <f>VLOOKUP(B524,orig_GT_results_full_summary!$B$3:$AK$25,24, FALSE)</f>
        <v>1</v>
      </c>
      <c r="W524" s="192">
        <v>0</v>
      </c>
      <c r="X524" s="192">
        <v>0</v>
      </c>
      <c r="Y524" s="192">
        <f t="shared" si="4"/>
        <v>0</v>
      </c>
      <c r="Z524" s="193">
        <f t="shared" si="5"/>
        <v>0</v>
      </c>
      <c r="AA524" s="186" t="s">
        <v>50</v>
      </c>
      <c r="AB524" s="186" t="s">
        <v>297</v>
      </c>
      <c r="AC524" s="192">
        <f>VLOOKUP(B524,orig_GT_results_full_summary!$B$3:$AK$25,33, FALSE)</f>
        <v>1</v>
      </c>
      <c r="AD524" s="192">
        <v>0</v>
      </c>
      <c r="AE524" s="192">
        <v>0</v>
      </c>
      <c r="AF524" s="194">
        <f t="shared" si="6"/>
        <v>0</v>
      </c>
      <c r="AG524" s="53">
        <f t="shared" si="7"/>
        <v>0</v>
      </c>
    </row>
    <row r="525" spans="2:33" ht="16">
      <c r="B525" s="186" t="s">
        <v>123</v>
      </c>
      <c r="C525" s="192">
        <v>428</v>
      </c>
      <c r="D525" s="186" t="s">
        <v>420</v>
      </c>
      <c r="E525" s="193">
        <v>3</v>
      </c>
      <c r="F525" s="186" t="s">
        <v>398</v>
      </c>
      <c r="G525" s="186" t="s">
        <v>305</v>
      </c>
      <c r="H525" s="198">
        <f>VLOOKUP(B525,orig_GT_results_full_summary!$B$3:$AK$25,7, FALSE)</f>
        <v>4</v>
      </c>
      <c r="I525" s="192">
        <v>2</v>
      </c>
      <c r="J525" s="192">
        <v>0.67</v>
      </c>
      <c r="K525" s="192">
        <f t="shared" si="0"/>
        <v>0.5</v>
      </c>
      <c r="L525" s="193">
        <f t="shared" si="1"/>
        <v>0.6479690522243714</v>
      </c>
      <c r="M525" s="186" t="s">
        <v>50</v>
      </c>
      <c r="N525" s="186" t="s">
        <v>297</v>
      </c>
      <c r="O525" s="199">
        <f>VLOOKUP(B525,orig_GT_results_full_summary!$B$3:$AK$25,15, FALSE)</f>
        <v>1</v>
      </c>
      <c r="P525" s="192">
        <v>0</v>
      </c>
      <c r="Q525" s="192">
        <v>0</v>
      </c>
      <c r="R525" s="192">
        <f t="shared" si="2"/>
        <v>0</v>
      </c>
      <c r="S525" s="193">
        <f t="shared" si="3"/>
        <v>0</v>
      </c>
      <c r="T525" s="186" t="s">
        <v>399</v>
      </c>
      <c r="U525" s="186" t="s">
        <v>297</v>
      </c>
      <c r="V525" s="200">
        <f>VLOOKUP(B525,orig_GT_results_full_summary!$B$3:$AK$25,24, FALSE)</f>
        <v>1</v>
      </c>
      <c r="W525" s="192">
        <v>0</v>
      </c>
      <c r="X525" s="192">
        <v>0</v>
      </c>
      <c r="Y525" s="192">
        <f t="shared" si="4"/>
        <v>0</v>
      </c>
      <c r="Z525" s="193">
        <f t="shared" si="5"/>
        <v>0</v>
      </c>
      <c r="AA525" s="186" t="s">
        <v>50</v>
      </c>
      <c r="AB525" s="186" t="s">
        <v>297</v>
      </c>
      <c r="AC525" s="192">
        <f>VLOOKUP(B525,orig_GT_results_full_summary!$B$3:$AK$25,33, FALSE)</f>
        <v>1</v>
      </c>
      <c r="AD525" s="192">
        <v>0</v>
      </c>
      <c r="AE525" s="192">
        <v>0</v>
      </c>
      <c r="AF525" s="194">
        <f t="shared" si="6"/>
        <v>0</v>
      </c>
      <c r="AG525" s="53">
        <f t="shared" si="7"/>
        <v>0</v>
      </c>
    </row>
    <row r="526" spans="2:33" ht="16">
      <c r="B526" s="186" t="s">
        <v>123</v>
      </c>
      <c r="C526" s="192">
        <v>430</v>
      </c>
      <c r="D526" s="186" t="s">
        <v>406</v>
      </c>
      <c r="E526" s="193">
        <v>3</v>
      </c>
      <c r="F526" s="186" t="s">
        <v>398</v>
      </c>
      <c r="G526" s="186" t="s">
        <v>304</v>
      </c>
      <c r="H526" s="198">
        <f>VLOOKUP(B526,orig_GT_results_full_summary!$B$3:$AK$25,7, FALSE)</f>
        <v>4</v>
      </c>
      <c r="I526" s="192">
        <v>1</v>
      </c>
      <c r="J526" s="192">
        <v>0.33</v>
      </c>
      <c r="K526" s="192">
        <f t="shared" si="0"/>
        <v>0.25</v>
      </c>
      <c r="L526" s="193">
        <f t="shared" si="1"/>
        <v>0.31976744186046513</v>
      </c>
      <c r="M526" s="186" t="s">
        <v>50</v>
      </c>
      <c r="N526" s="186" t="s">
        <v>297</v>
      </c>
      <c r="O526" s="199">
        <f>VLOOKUP(B526,orig_GT_results_full_summary!$B$3:$AK$25,15, FALSE)</f>
        <v>1</v>
      </c>
      <c r="P526" s="192">
        <v>0</v>
      </c>
      <c r="Q526" s="192">
        <v>0</v>
      </c>
      <c r="R526" s="192">
        <f t="shared" si="2"/>
        <v>0</v>
      </c>
      <c r="S526" s="193">
        <f t="shared" si="3"/>
        <v>0</v>
      </c>
      <c r="T526" s="186" t="s">
        <v>399</v>
      </c>
      <c r="U526" s="186" t="s">
        <v>303</v>
      </c>
      <c r="V526" s="200">
        <f>VLOOKUP(B526,orig_GT_results_full_summary!$B$3:$AK$25,24, FALSE)</f>
        <v>1</v>
      </c>
      <c r="W526" s="192">
        <v>1</v>
      </c>
      <c r="X526" s="192">
        <v>0.33</v>
      </c>
      <c r="Y526" s="192">
        <f t="shared" si="4"/>
        <v>1</v>
      </c>
      <c r="Z526" s="193">
        <f t="shared" si="5"/>
        <v>0.3536977491961415</v>
      </c>
      <c r="AA526" s="186" t="s">
        <v>50</v>
      </c>
      <c r="AB526" s="186" t="s">
        <v>297</v>
      </c>
      <c r="AC526" s="192">
        <f>VLOOKUP(B526,orig_GT_results_full_summary!$B$3:$AK$25,33, FALSE)</f>
        <v>1</v>
      </c>
      <c r="AD526" s="192">
        <v>0</v>
      </c>
      <c r="AE526" s="192">
        <v>0</v>
      </c>
      <c r="AF526" s="194">
        <f t="shared" si="6"/>
        <v>0</v>
      </c>
      <c r="AG526" s="53">
        <f t="shared" si="7"/>
        <v>0</v>
      </c>
    </row>
    <row r="527" spans="2:33" ht="16">
      <c r="B527" s="186" t="s">
        <v>123</v>
      </c>
      <c r="C527" s="192">
        <v>431</v>
      </c>
      <c r="D527" s="186" t="s">
        <v>406</v>
      </c>
      <c r="E527" s="193">
        <v>3</v>
      </c>
      <c r="F527" s="186" t="s">
        <v>398</v>
      </c>
      <c r="G527" s="186" t="s">
        <v>304</v>
      </c>
      <c r="H527" s="198">
        <f>VLOOKUP(B527,orig_GT_results_full_summary!$B$3:$AK$25,7, FALSE)</f>
        <v>4</v>
      </c>
      <c r="I527" s="192">
        <v>1</v>
      </c>
      <c r="J527" s="192">
        <v>0.33</v>
      </c>
      <c r="K527" s="192">
        <f t="shared" si="0"/>
        <v>0.25</v>
      </c>
      <c r="L527" s="193">
        <f t="shared" si="1"/>
        <v>0.31976744186046513</v>
      </c>
      <c r="M527" s="186" t="s">
        <v>50</v>
      </c>
      <c r="N527" s="186" t="s">
        <v>297</v>
      </c>
      <c r="O527" s="199">
        <f>VLOOKUP(B527,orig_GT_results_full_summary!$B$3:$AK$25,15, FALSE)</f>
        <v>1</v>
      </c>
      <c r="P527" s="192">
        <v>0</v>
      </c>
      <c r="Q527" s="192">
        <v>0</v>
      </c>
      <c r="R527" s="192">
        <f t="shared" si="2"/>
        <v>0</v>
      </c>
      <c r="S527" s="193">
        <f t="shared" si="3"/>
        <v>0</v>
      </c>
      <c r="T527" s="186" t="s">
        <v>399</v>
      </c>
      <c r="U527" s="186" t="s">
        <v>303</v>
      </c>
      <c r="V527" s="200">
        <f>VLOOKUP(B527,orig_GT_results_full_summary!$B$3:$AK$25,24, FALSE)</f>
        <v>1</v>
      </c>
      <c r="W527" s="192">
        <v>1</v>
      </c>
      <c r="X527" s="192">
        <v>0.33</v>
      </c>
      <c r="Y527" s="192">
        <f t="shared" si="4"/>
        <v>1</v>
      </c>
      <c r="Z527" s="193">
        <f t="shared" si="5"/>
        <v>0.3536977491961415</v>
      </c>
      <c r="AA527" s="186" t="s">
        <v>50</v>
      </c>
      <c r="AB527" s="186" t="s">
        <v>297</v>
      </c>
      <c r="AC527" s="192">
        <f>VLOOKUP(B527,orig_GT_results_full_summary!$B$3:$AK$25,33, FALSE)</f>
        <v>1</v>
      </c>
      <c r="AD527" s="192">
        <v>0</v>
      </c>
      <c r="AE527" s="192">
        <v>0</v>
      </c>
      <c r="AF527" s="194">
        <f t="shared" si="6"/>
        <v>0</v>
      </c>
      <c r="AG527" s="53">
        <f t="shared" si="7"/>
        <v>0</v>
      </c>
    </row>
    <row r="528" spans="2:33" ht="16">
      <c r="B528" s="186" t="s">
        <v>123</v>
      </c>
      <c r="C528" s="192">
        <v>432</v>
      </c>
      <c r="D528" s="186" t="s">
        <v>406</v>
      </c>
      <c r="E528" s="193">
        <v>3</v>
      </c>
      <c r="F528" s="186" t="s">
        <v>398</v>
      </c>
      <c r="G528" s="186" t="s">
        <v>304</v>
      </c>
      <c r="H528" s="198">
        <f>VLOOKUP(B528,orig_GT_results_full_summary!$B$3:$AK$25,7, FALSE)</f>
        <v>4</v>
      </c>
      <c r="I528" s="192">
        <v>1</v>
      </c>
      <c r="J528" s="192">
        <v>0.33</v>
      </c>
      <c r="K528" s="192">
        <f t="shared" si="0"/>
        <v>0.25</v>
      </c>
      <c r="L528" s="193">
        <f t="shared" si="1"/>
        <v>0.31976744186046513</v>
      </c>
      <c r="M528" s="186" t="s">
        <v>50</v>
      </c>
      <c r="N528" s="186" t="s">
        <v>297</v>
      </c>
      <c r="O528" s="199">
        <f>VLOOKUP(B528,orig_GT_results_full_summary!$B$3:$AK$25,15, FALSE)</f>
        <v>1</v>
      </c>
      <c r="P528" s="192">
        <v>0</v>
      </c>
      <c r="Q528" s="192">
        <v>0</v>
      </c>
      <c r="R528" s="192">
        <f t="shared" si="2"/>
        <v>0</v>
      </c>
      <c r="S528" s="193">
        <f t="shared" si="3"/>
        <v>0</v>
      </c>
      <c r="T528" s="186" t="s">
        <v>399</v>
      </c>
      <c r="U528" s="186" t="s">
        <v>303</v>
      </c>
      <c r="V528" s="200">
        <f>VLOOKUP(B528,orig_GT_results_full_summary!$B$3:$AK$25,24, FALSE)</f>
        <v>1</v>
      </c>
      <c r="W528" s="192">
        <v>1</v>
      </c>
      <c r="X528" s="192">
        <v>0.33</v>
      </c>
      <c r="Y528" s="192">
        <f t="shared" si="4"/>
        <v>1</v>
      </c>
      <c r="Z528" s="193">
        <f t="shared" si="5"/>
        <v>0.3536977491961415</v>
      </c>
      <c r="AA528" s="186" t="s">
        <v>50</v>
      </c>
      <c r="AB528" s="186" t="s">
        <v>297</v>
      </c>
      <c r="AC528" s="192">
        <f>VLOOKUP(B528,orig_GT_results_full_summary!$B$3:$AK$25,33, FALSE)</f>
        <v>1</v>
      </c>
      <c r="AD528" s="192">
        <v>0</v>
      </c>
      <c r="AE528" s="192">
        <v>0</v>
      </c>
      <c r="AF528" s="194">
        <f t="shared" si="6"/>
        <v>0</v>
      </c>
      <c r="AG528" s="53">
        <f t="shared" si="7"/>
        <v>0</v>
      </c>
    </row>
    <row r="529" spans="2:33" ht="16">
      <c r="B529" s="186" t="s">
        <v>123</v>
      </c>
      <c r="C529" s="192">
        <v>433</v>
      </c>
      <c r="D529" s="186" t="s">
        <v>421</v>
      </c>
      <c r="E529" s="193">
        <v>3</v>
      </c>
      <c r="F529" s="186" t="s">
        <v>398</v>
      </c>
      <c r="G529" s="186" t="s">
        <v>304</v>
      </c>
      <c r="H529" s="198">
        <f>VLOOKUP(B529,orig_GT_results_full_summary!$B$3:$AK$25,7, FALSE)</f>
        <v>4</v>
      </c>
      <c r="I529" s="192">
        <v>1</v>
      </c>
      <c r="J529" s="192">
        <v>0.33</v>
      </c>
      <c r="K529" s="192">
        <f t="shared" si="0"/>
        <v>0.25</v>
      </c>
      <c r="L529" s="193">
        <f t="shared" si="1"/>
        <v>0.31976744186046513</v>
      </c>
      <c r="M529" s="186" t="s">
        <v>50</v>
      </c>
      <c r="N529" s="186" t="s">
        <v>297</v>
      </c>
      <c r="O529" s="199">
        <f>VLOOKUP(B529,orig_GT_results_full_summary!$B$3:$AK$25,15, FALSE)</f>
        <v>1</v>
      </c>
      <c r="P529" s="192">
        <v>0</v>
      </c>
      <c r="Q529" s="192">
        <v>0</v>
      </c>
      <c r="R529" s="192">
        <f t="shared" si="2"/>
        <v>0</v>
      </c>
      <c r="S529" s="193">
        <f t="shared" si="3"/>
        <v>0</v>
      </c>
      <c r="T529" s="186" t="s">
        <v>399</v>
      </c>
      <c r="U529" s="186" t="s">
        <v>297</v>
      </c>
      <c r="V529" s="200">
        <f>VLOOKUP(B529,orig_GT_results_full_summary!$B$3:$AK$25,24, FALSE)</f>
        <v>1</v>
      </c>
      <c r="W529" s="192">
        <v>0</v>
      </c>
      <c r="X529" s="192">
        <v>0</v>
      </c>
      <c r="Y529" s="192">
        <f t="shared" si="4"/>
        <v>0</v>
      </c>
      <c r="Z529" s="193">
        <f t="shared" si="5"/>
        <v>0</v>
      </c>
      <c r="AA529" s="186" t="s">
        <v>50</v>
      </c>
      <c r="AB529" s="186" t="s">
        <v>297</v>
      </c>
      <c r="AC529" s="192">
        <f>VLOOKUP(B529,orig_GT_results_full_summary!$B$3:$AK$25,33, FALSE)</f>
        <v>1</v>
      </c>
      <c r="AD529" s="192">
        <v>0</v>
      </c>
      <c r="AE529" s="192">
        <v>0</v>
      </c>
      <c r="AF529" s="194">
        <f t="shared" si="6"/>
        <v>0</v>
      </c>
      <c r="AG529" s="53">
        <f t="shared" si="7"/>
        <v>0</v>
      </c>
    </row>
    <row r="530" spans="2:33" ht="16">
      <c r="B530" s="186" t="s">
        <v>123</v>
      </c>
      <c r="C530" s="192">
        <v>434</v>
      </c>
      <c r="D530" s="186" t="s">
        <v>421</v>
      </c>
      <c r="E530" s="193">
        <v>3</v>
      </c>
      <c r="F530" s="186" t="s">
        <v>398</v>
      </c>
      <c r="G530" s="186" t="s">
        <v>304</v>
      </c>
      <c r="H530" s="198">
        <f>VLOOKUP(B530,orig_GT_results_full_summary!$B$3:$AK$25,7, FALSE)</f>
        <v>4</v>
      </c>
      <c r="I530" s="192">
        <v>1</v>
      </c>
      <c r="J530" s="192">
        <v>0.33</v>
      </c>
      <c r="K530" s="192">
        <f t="shared" si="0"/>
        <v>0.25</v>
      </c>
      <c r="L530" s="193">
        <f t="shared" si="1"/>
        <v>0.31976744186046513</v>
      </c>
      <c r="M530" s="186" t="s">
        <v>50</v>
      </c>
      <c r="N530" s="186" t="s">
        <v>297</v>
      </c>
      <c r="O530" s="199">
        <f>VLOOKUP(B530,orig_GT_results_full_summary!$B$3:$AK$25,15, FALSE)</f>
        <v>1</v>
      </c>
      <c r="P530" s="192">
        <v>0</v>
      </c>
      <c r="Q530" s="192">
        <v>0</v>
      </c>
      <c r="R530" s="192">
        <f t="shared" si="2"/>
        <v>0</v>
      </c>
      <c r="S530" s="193">
        <f t="shared" si="3"/>
        <v>0</v>
      </c>
      <c r="T530" s="186" t="s">
        <v>399</v>
      </c>
      <c r="U530" s="186" t="s">
        <v>297</v>
      </c>
      <c r="V530" s="200">
        <f>VLOOKUP(B530,orig_GT_results_full_summary!$B$3:$AK$25,24, FALSE)</f>
        <v>1</v>
      </c>
      <c r="W530" s="192">
        <v>0</v>
      </c>
      <c r="X530" s="192">
        <v>0</v>
      </c>
      <c r="Y530" s="192">
        <f t="shared" si="4"/>
        <v>0</v>
      </c>
      <c r="Z530" s="193">
        <f t="shared" si="5"/>
        <v>0</v>
      </c>
      <c r="AA530" s="186" t="s">
        <v>50</v>
      </c>
      <c r="AB530" s="186" t="s">
        <v>297</v>
      </c>
      <c r="AC530" s="192">
        <f>VLOOKUP(B530,orig_GT_results_full_summary!$B$3:$AK$25,33, FALSE)</f>
        <v>1</v>
      </c>
      <c r="AD530" s="192">
        <v>0</v>
      </c>
      <c r="AE530" s="192">
        <v>0</v>
      </c>
      <c r="AF530" s="194">
        <f t="shared" si="6"/>
        <v>0</v>
      </c>
      <c r="AG530" s="53">
        <f t="shared" si="7"/>
        <v>0</v>
      </c>
    </row>
    <row r="531" spans="2:33" ht="16">
      <c r="B531" s="186" t="s">
        <v>123</v>
      </c>
      <c r="C531" s="192">
        <v>435</v>
      </c>
      <c r="D531" s="186" t="s">
        <v>421</v>
      </c>
      <c r="E531" s="193">
        <v>3</v>
      </c>
      <c r="F531" s="186" t="s">
        <v>398</v>
      </c>
      <c r="G531" s="186" t="s">
        <v>304</v>
      </c>
      <c r="H531" s="198">
        <f>VLOOKUP(B531,orig_GT_results_full_summary!$B$3:$AK$25,7, FALSE)</f>
        <v>4</v>
      </c>
      <c r="I531" s="192">
        <v>1</v>
      </c>
      <c r="J531" s="192">
        <v>0.33</v>
      </c>
      <c r="K531" s="192">
        <f t="shared" si="0"/>
        <v>0.25</v>
      </c>
      <c r="L531" s="193">
        <f t="shared" si="1"/>
        <v>0.31976744186046513</v>
      </c>
      <c r="M531" s="186" t="s">
        <v>50</v>
      </c>
      <c r="N531" s="186" t="s">
        <v>297</v>
      </c>
      <c r="O531" s="199">
        <f>VLOOKUP(B531,orig_GT_results_full_summary!$B$3:$AK$25,15, FALSE)</f>
        <v>1</v>
      </c>
      <c r="P531" s="192">
        <v>0</v>
      </c>
      <c r="Q531" s="192">
        <v>0</v>
      </c>
      <c r="R531" s="192">
        <f t="shared" si="2"/>
        <v>0</v>
      </c>
      <c r="S531" s="193">
        <f t="shared" si="3"/>
        <v>0</v>
      </c>
      <c r="T531" s="186" t="s">
        <v>399</v>
      </c>
      <c r="U531" s="186" t="s">
        <v>297</v>
      </c>
      <c r="V531" s="200">
        <f>VLOOKUP(B531,orig_GT_results_full_summary!$B$3:$AK$25,24, FALSE)</f>
        <v>1</v>
      </c>
      <c r="W531" s="192">
        <v>0</v>
      </c>
      <c r="X531" s="192">
        <v>0</v>
      </c>
      <c r="Y531" s="192">
        <f t="shared" si="4"/>
        <v>0</v>
      </c>
      <c r="Z531" s="193">
        <f t="shared" si="5"/>
        <v>0</v>
      </c>
      <c r="AA531" s="186" t="s">
        <v>50</v>
      </c>
      <c r="AB531" s="186" t="s">
        <v>297</v>
      </c>
      <c r="AC531" s="192">
        <f>VLOOKUP(B531,orig_GT_results_full_summary!$B$3:$AK$25,33, FALSE)</f>
        <v>1</v>
      </c>
      <c r="AD531" s="192">
        <v>0</v>
      </c>
      <c r="AE531" s="192">
        <v>0</v>
      </c>
      <c r="AF531" s="194">
        <f t="shared" si="6"/>
        <v>0</v>
      </c>
      <c r="AG531" s="53">
        <f t="shared" si="7"/>
        <v>0</v>
      </c>
    </row>
    <row r="532" spans="2:33" ht="16">
      <c r="B532" s="186" t="s">
        <v>123</v>
      </c>
      <c r="C532" s="192">
        <v>436</v>
      </c>
      <c r="D532" s="186" t="s">
        <v>422</v>
      </c>
      <c r="E532" s="193">
        <v>3</v>
      </c>
      <c r="F532" s="186" t="s">
        <v>398</v>
      </c>
      <c r="G532" s="186" t="s">
        <v>304</v>
      </c>
      <c r="H532" s="198">
        <f>VLOOKUP(B532,orig_GT_results_full_summary!$B$3:$AK$25,7, FALSE)</f>
        <v>4</v>
      </c>
      <c r="I532" s="192">
        <v>1</v>
      </c>
      <c r="J532" s="192">
        <v>0.33</v>
      </c>
      <c r="K532" s="192">
        <f t="shared" si="0"/>
        <v>0.25</v>
      </c>
      <c r="L532" s="193">
        <f t="shared" si="1"/>
        <v>0.31976744186046513</v>
      </c>
      <c r="M532" s="186" t="s">
        <v>50</v>
      </c>
      <c r="N532" s="186" t="s">
        <v>297</v>
      </c>
      <c r="O532" s="199">
        <f>VLOOKUP(B532,orig_GT_results_full_summary!$B$3:$AK$25,15, FALSE)</f>
        <v>1</v>
      </c>
      <c r="P532" s="192">
        <v>0</v>
      </c>
      <c r="Q532" s="192">
        <v>0</v>
      </c>
      <c r="R532" s="192">
        <f t="shared" si="2"/>
        <v>0</v>
      </c>
      <c r="S532" s="193">
        <f t="shared" si="3"/>
        <v>0</v>
      </c>
      <c r="T532" s="186" t="s">
        <v>399</v>
      </c>
      <c r="U532" s="186" t="s">
        <v>297</v>
      </c>
      <c r="V532" s="200">
        <f>VLOOKUP(B532,orig_GT_results_full_summary!$B$3:$AK$25,24, FALSE)</f>
        <v>1</v>
      </c>
      <c r="W532" s="192">
        <v>0</v>
      </c>
      <c r="X532" s="192">
        <v>0</v>
      </c>
      <c r="Y532" s="192">
        <f t="shared" si="4"/>
        <v>0</v>
      </c>
      <c r="Z532" s="193">
        <f t="shared" si="5"/>
        <v>0</v>
      </c>
      <c r="AA532" s="186" t="s">
        <v>50</v>
      </c>
      <c r="AB532" s="186" t="s">
        <v>297</v>
      </c>
      <c r="AC532" s="192">
        <f>VLOOKUP(B532,orig_GT_results_full_summary!$B$3:$AK$25,33, FALSE)</f>
        <v>1</v>
      </c>
      <c r="AD532" s="192">
        <v>0</v>
      </c>
      <c r="AE532" s="192">
        <v>0</v>
      </c>
      <c r="AF532" s="194">
        <f t="shared" si="6"/>
        <v>0</v>
      </c>
      <c r="AG532" s="53">
        <f t="shared" si="7"/>
        <v>0</v>
      </c>
    </row>
    <row r="533" spans="2:33" ht="16">
      <c r="B533" s="186" t="s">
        <v>123</v>
      </c>
      <c r="C533" s="192">
        <v>437</v>
      </c>
      <c r="D533" s="186" t="s">
        <v>422</v>
      </c>
      <c r="E533" s="193">
        <v>3</v>
      </c>
      <c r="F533" s="186" t="s">
        <v>398</v>
      </c>
      <c r="G533" s="186" t="s">
        <v>304</v>
      </c>
      <c r="H533" s="198">
        <f>VLOOKUP(B533,orig_GT_results_full_summary!$B$3:$AK$25,7, FALSE)</f>
        <v>4</v>
      </c>
      <c r="I533" s="192">
        <v>1</v>
      </c>
      <c r="J533" s="192">
        <v>0.33</v>
      </c>
      <c r="K533" s="192">
        <f t="shared" si="0"/>
        <v>0.25</v>
      </c>
      <c r="L533" s="193">
        <f t="shared" si="1"/>
        <v>0.31976744186046513</v>
      </c>
      <c r="M533" s="186" t="s">
        <v>50</v>
      </c>
      <c r="N533" s="186" t="s">
        <v>297</v>
      </c>
      <c r="O533" s="199">
        <f>VLOOKUP(B533,orig_GT_results_full_summary!$B$3:$AK$25,15, FALSE)</f>
        <v>1</v>
      </c>
      <c r="P533" s="192">
        <v>0</v>
      </c>
      <c r="Q533" s="192">
        <v>0</v>
      </c>
      <c r="R533" s="192">
        <f t="shared" si="2"/>
        <v>0</v>
      </c>
      <c r="S533" s="193">
        <f t="shared" si="3"/>
        <v>0</v>
      </c>
      <c r="T533" s="186" t="s">
        <v>399</v>
      </c>
      <c r="U533" s="186" t="s">
        <v>297</v>
      </c>
      <c r="V533" s="200">
        <f>VLOOKUP(B533,orig_GT_results_full_summary!$B$3:$AK$25,24, FALSE)</f>
        <v>1</v>
      </c>
      <c r="W533" s="192">
        <v>0</v>
      </c>
      <c r="X533" s="192">
        <v>0</v>
      </c>
      <c r="Y533" s="192">
        <f t="shared" si="4"/>
        <v>0</v>
      </c>
      <c r="Z533" s="193">
        <f t="shared" si="5"/>
        <v>0</v>
      </c>
      <c r="AA533" s="186" t="s">
        <v>50</v>
      </c>
      <c r="AB533" s="186" t="s">
        <v>297</v>
      </c>
      <c r="AC533" s="192">
        <f>VLOOKUP(B533,orig_GT_results_full_summary!$B$3:$AK$25,33, FALSE)</f>
        <v>1</v>
      </c>
      <c r="AD533" s="192">
        <v>0</v>
      </c>
      <c r="AE533" s="192">
        <v>0</v>
      </c>
      <c r="AF533" s="194">
        <f t="shared" si="6"/>
        <v>0</v>
      </c>
      <c r="AG533" s="53">
        <f t="shared" si="7"/>
        <v>0</v>
      </c>
    </row>
    <row r="534" spans="2:33" ht="16">
      <c r="B534" s="186" t="s">
        <v>123</v>
      </c>
      <c r="C534" s="192">
        <v>438</v>
      </c>
      <c r="D534" s="186" t="s">
        <v>422</v>
      </c>
      <c r="E534" s="193">
        <v>3</v>
      </c>
      <c r="F534" s="186" t="s">
        <v>398</v>
      </c>
      <c r="G534" s="186" t="s">
        <v>304</v>
      </c>
      <c r="H534" s="198">
        <f>VLOOKUP(B534,orig_GT_results_full_summary!$B$3:$AK$25,7, FALSE)</f>
        <v>4</v>
      </c>
      <c r="I534" s="192">
        <v>1</v>
      </c>
      <c r="J534" s="192">
        <v>0.33</v>
      </c>
      <c r="K534" s="192">
        <f t="shared" si="0"/>
        <v>0.25</v>
      </c>
      <c r="L534" s="193">
        <f t="shared" si="1"/>
        <v>0.31976744186046513</v>
      </c>
      <c r="M534" s="186" t="s">
        <v>50</v>
      </c>
      <c r="N534" s="186" t="s">
        <v>297</v>
      </c>
      <c r="O534" s="199">
        <f>VLOOKUP(B534,orig_GT_results_full_summary!$B$3:$AK$25,15, FALSE)</f>
        <v>1</v>
      </c>
      <c r="P534" s="192">
        <v>0</v>
      </c>
      <c r="Q534" s="192">
        <v>0</v>
      </c>
      <c r="R534" s="192">
        <f t="shared" si="2"/>
        <v>0</v>
      </c>
      <c r="S534" s="193">
        <f t="shared" si="3"/>
        <v>0</v>
      </c>
      <c r="T534" s="186" t="s">
        <v>399</v>
      </c>
      <c r="U534" s="186" t="s">
        <v>297</v>
      </c>
      <c r="V534" s="200">
        <f>VLOOKUP(B534,orig_GT_results_full_summary!$B$3:$AK$25,24, FALSE)</f>
        <v>1</v>
      </c>
      <c r="W534" s="192">
        <v>0</v>
      </c>
      <c r="X534" s="192">
        <v>0</v>
      </c>
      <c r="Y534" s="192">
        <f t="shared" si="4"/>
        <v>0</v>
      </c>
      <c r="Z534" s="193">
        <f t="shared" si="5"/>
        <v>0</v>
      </c>
      <c r="AA534" s="186" t="s">
        <v>50</v>
      </c>
      <c r="AB534" s="186" t="s">
        <v>297</v>
      </c>
      <c r="AC534" s="192">
        <f>VLOOKUP(B534,orig_GT_results_full_summary!$B$3:$AK$25,33, FALSE)</f>
        <v>1</v>
      </c>
      <c r="AD534" s="192">
        <v>0</v>
      </c>
      <c r="AE534" s="192">
        <v>0</v>
      </c>
      <c r="AF534" s="194">
        <f t="shared" si="6"/>
        <v>0</v>
      </c>
      <c r="AG534" s="53">
        <f t="shared" si="7"/>
        <v>0</v>
      </c>
    </row>
    <row r="535" spans="2:33" ht="16">
      <c r="B535" s="186" t="s">
        <v>123</v>
      </c>
      <c r="C535" s="192">
        <v>439</v>
      </c>
      <c r="D535" s="186" t="s">
        <v>423</v>
      </c>
      <c r="E535" s="193">
        <v>3</v>
      </c>
      <c r="F535" s="186" t="s">
        <v>398</v>
      </c>
      <c r="G535" s="186" t="s">
        <v>304</v>
      </c>
      <c r="H535" s="198">
        <f>VLOOKUP(B535,orig_GT_results_full_summary!$B$3:$AK$25,7, FALSE)</f>
        <v>4</v>
      </c>
      <c r="I535" s="192">
        <v>1</v>
      </c>
      <c r="J535" s="192">
        <v>0.33</v>
      </c>
      <c r="K535" s="192">
        <f t="shared" si="0"/>
        <v>0.25</v>
      </c>
      <c r="L535" s="193">
        <f t="shared" si="1"/>
        <v>0.31976744186046513</v>
      </c>
      <c r="M535" s="186" t="s">
        <v>50</v>
      </c>
      <c r="N535" s="186" t="s">
        <v>297</v>
      </c>
      <c r="O535" s="199">
        <f>VLOOKUP(B535,orig_GT_results_full_summary!$B$3:$AK$25,15, FALSE)</f>
        <v>1</v>
      </c>
      <c r="P535" s="192">
        <v>0</v>
      </c>
      <c r="Q535" s="192">
        <v>0</v>
      </c>
      <c r="R535" s="192">
        <f t="shared" si="2"/>
        <v>0</v>
      </c>
      <c r="S535" s="193">
        <f t="shared" si="3"/>
        <v>0</v>
      </c>
      <c r="T535" s="186" t="s">
        <v>399</v>
      </c>
      <c r="U535" s="186" t="s">
        <v>297</v>
      </c>
      <c r="V535" s="200">
        <f>VLOOKUP(B535,orig_GT_results_full_summary!$B$3:$AK$25,24, FALSE)</f>
        <v>1</v>
      </c>
      <c r="W535" s="192">
        <v>0</v>
      </c>
      <c r="X535" s="192">
        <v>0</v>
      </c>
      <c r="Y535" s="192">
        <f t="shared" si="4"/>
        <v>0</v>
      </c>
      <c r="Z535" s="193">
        <f t="shared" si="5"/>
        <v>0</v>
      </c>
      <c r="AA535" s="186" t="s">
        <v>50</v>
      </c>
      <c r="AB535" s="186" t="s">
        <v>297</v>
      </c>
      <c r="AC535" s="192">
        <f>VLOOKUP(B535,orig_GT_results_full_summary!$B$3:$AK$25,33, FALSE)</f>
        <v>1</v>
      </c>
      <c r="AD535" s="192">
        <v>0</v>
      </c>
      <c r="AE535" s="192">
        <v>0</v>
      </c>
      <c r="AF535" s="194">
        <f t="shared" si="6"/>
        <v>0</v>
      </c>
      <c r="AG535" s="53">
        <f t="shared" si="7"/>
        <v>0</v>
      </c>
    </row>
    <row r="536" spans="2:33" ht="16">
      <c r="B536" s="186" t="s">
        <v>123</v>
      </c>
      <c r="C536" s="192">
        <v>440</v>
      </c>
      <c r="D536" s="186" t="s">
        <v>423</v>
      </c>
      <c r="E536" s="193">
        <v>3</v>
      </c>
      <c r="F536" s="186" t="s">
        <v>398</v>
      </c>
      <c r="G536" s="186" t="s">
        <v>304</v>
      </c>
      <c r="H536" s="198">
        <f>VLOOKUP(B536,orig_GT_results_full_summary!$B$3:$AK$25,7, FALSE)</f>
        <v>4</v>
      </c>
      <c r="I536" s="192">
        <v>1</v>
      </c>
      <c r="J536" s="192">
        <v>0.33</v>
      </c>
      <c r="K536" s="192">
        <f t="shared" si="0"/>
        <v>0.25</v>
      </c>
      <c r="L536" s="193">
        <f t="shared" si="1"/>
        <v>0.31976744186046513</v>
      </c>
      <c r="M536" s="186" t="s">
        <v>50</v>
      </c>
      <c r="N536" s="186" t="s">
        <v>297</v>
      </c>
      <c r="O536" s="199">
        <f>VLOOKUP(B536,orig_GT_results_full_summary!$B$3:$AK$25,15, FALSE)</f>
        <v>1</v>
      </c>
      <c r="P536" s="192">
        <v>0</v>
      </c>
      <c r="Q536" s="192">
        <v>0</v>
      </c>
      <c r="R536" s="192">
        <f t="shared" si="2"/>
        <v>0</v>
      </c>
      <c r="S536" s="193">
        <f t="shared" si="3"/>
        <v>0</v>
      </c>
      <c r="T536" s="186" t="s">
        <v>399</v>
      </c>
      <c r="U536" s="186" t="s">
        <v>297</v>
      </c>
      <c r="V536" s="200">
        <f>VLOOKUP(B536,orig_GT_results_full_summary!$B$3:$AK$25,24, FALSE)</f>
        <v>1</v>
      </c>
      <c r="W536" s="192">
        <v>0</v>
      </c>
      <c r="X536" s="192">
        <v>0</v>
      </c>
      <c r="Y536" s="192">
        <f t="shared" si="4"/>
        <v>0</v>
      </c>
      <c r="Z536" s="193">
        <f t="shared" si="5"/>
        <v>0</v>
      </c>
      <c r="AA536" s="186" t="s">
        <v>50</v>
      </c>
      <c r="AB536" s="186" t="s">
        <v>297</v>
      </c>
      <c r="AC536" s="192">
        <f>VLOOKUP(B536,orig_GT_results_full_summary!$B$3:$AK$25,33, FALSE)</f>
        <v>1</v>
      </c>
      <c r="AD536" s="192">
        <v>0</v>
      </c>
      <c r="AE536" s="192">
        <v>0</v>
      </c>
      <c r="AF536" s="194">
        <f t="shared" si="6"/>
        <v>0</v>
      </c>
      <c r="AG536" s="53">
        <f t="shared" si="7"/>
        <v>0</v>
      </c>
    </row>
    <row r="537" spans="2:33" ht="16">
      <c r="B537" s="186" t="s">
        <v>123</v>
      </c>
      <c r="C537" s="192">
        <v>441</v>
      </c>
      <c r="D537" s="186" t="s">
        <v>423</v>
      </c>
      <c r="E537" s="193">
        <v>3</v>
      </c>
      <c r="F537" s="186" t="s">
        <v>398</v>
      </c>
      <c r="G537" s="186" t="s">
        <v>304</v>
      </c>
      <c r="H537" s="198">
        <f>VLOOKUP(B537,orig_GT_results_full_summary!$B$3:$AK$25,7, FALSE)</f>
        <v>4</v>
      </c>
      <c r="I537" s="192">
        <v>1</v>
      </c>
      <c r="J537" s="192">
        <v>0.33</v>
      </c>
      <c r="K537" s="192">
        <f t="shared" si="0"/>
        <v>0.25</v>
      </c>
      <c r="L537" s="193">
        <f t="shared" si="1"/>
        <v>0.31976744186046513</v>
      </c>
      <c r="M537" s="186" t="s">
        <v>50</v>
      </c>
      <c r="N537" s="186" t="s">
        <v>297</v>
      </c>
      <c r="O537" s="199">
        <f>VLOOKUP(B537,orig_GT_results_full_summary!$B$3:$AK$25,15, FALSE)</f>
        <v>1</v>
      </c>
      <c r="P537" s="192">
        <v>0</v>
      </c>
      <c r="Q537" s="192">
        <v>0</v>
      </c>
      <c r="R537" s="192">
        <f t="shared" si="2"/>
        <v>0</v>
      </c>
      <c r="S537" s="193">
        <f t="shared" si="3"/>
        <v>0</v>
      </c>
      <c r="T537" s="186" t="s">
        <v>399</v>
      </c>
      <c r="U537" s="186" t="s">
        <v>297</v>
      </c>
      <c r="V537" s="200">
        <f>VLOOKUP(B537,orig_GT_results_full_summary!$B$3:$AK$25,24, FALSE)</f>
        <v>1</v>
      </c>
      <c r="W537" s="192">
        <v>0</v>
      </c>
      <c r="X537" s="192">
        <v>0</v>
      </c>
      <c r="Y537" s="192">
        <f t="shared" si="4"/>
        <v>0</v>
      </c>
      <c r="Z537" s="193">
        <f t="shared" si="5"/>
        <v>0</v>
      </c>
      <c r="AA537" s="186" t="s">
        <v>50</v>
      </c>
      <c r="AB537" s="186" t="s">
        <v>297</v>
      </c>
      <c r="AC537" s="192">
        <f>VLOOKUP(B537,orig_GT_results_full_summary!$B$3:$AK$25,33, FALSE)</f>
        <v>1</v>
      </c>
      <c r="AD537" s="192">
        <v>0</v>
      </c>
      <c r="AE537" s="192">
        <v>0</v>
      </c>
      <c r="AF537" s="194">
        <f t="shared" si="6"/>
        <v>0</v>
      </c>
      <c r="AG537" s="53">
        <f t="shared" si="7"/>
        <v>0</v>
      </c>
    </row>
    <row r="538" spans="2:33" ht="16">
      <c r="B538" s="186" t="s">
        <v>123</v>
      </c>
      <c r="C538" s="192">
        <v>442</v>
      </c>
      <c r="D538" s="186" t="s">
        <v>424</v>
      </c>
      <c r="E538" s="193">
        <v>3</v>
      </c>
      <c r="F538" s="186" t="s">
        <v>398</v>
      </c>
      <c r="G538" s="186" t="s">
        <v>304</v>
      </c>
      <c r="H538" s="198">
        <f>VLOOKUP(B538,orig_GT_results_full_summary!$B$3:$AK$25,7, FALSE)</f>
        <v>4</v>
      </c>
      <c r="I538" s="192">
        <v>1</v>
      </c>
      <c r="J538" s="192">
        <v>0.33</v>
      </c>
      <c r="K538" s="192">
        <f t="shared" si="0"/>
        <v>0.25</v>
      </c>
      <c r="L538" s="193">
        <f t="shared" si="1"/>
        <v>0.31976744186046513</v>
      </c>
      <c r="M538" s="186" t="s">
        <v>50</v>
      </c>
      <c r="N538" s="186" t="s">
        <v>297</v>
      </c>
      <c r="O538" s="199">
        <f>VLOOKUP(B538,orig_GT_results_full_summary!$B$3:$AK$25,15, FALSE)</f>
        <v>1</v>
      </c>
      <c r="P538" s="192">
        <v>0</v>
      </c>
      <c r="Q538" s="192">
        <v>0</v>
      </c>
      <c r="R538" s="192">
        <f t="shared" si="2"/>
        <v>0</v>
      </c>
      <c r="S538" s="193">
        <f t="shared" si="3"/>
        <v>0</v>
      </c>
      <c r="T538" s="186" t="s">
        <v>399</v>
      </c>
      <c r="U538" s="186" t="s">
        <v>297</v>
      </c>
      <c r="V538" s="200">
        <f>VLOOKUP(B538,orig_GT_results_full_summary!$B$3:$AK$25,24, FALSE)</f>
        <v>1</v>
      </c>
      <c r="W538" s="192">
        <v>0</v>
      </c>
      <c r="X538" s="192">
        <v>0</v>
      </c>
      <c r="Y538" s="192">
        <f t="shared" si="4"/>
        <v>0</v>
      </c>
      <c r="Z538" s="193">
        <f t="shared" si="5"/>
        <v>0</v>
      </c>
      <c r="AA538" s="186" t="s">
        <v>50</v>
      </c>
      <c r="AB538" s="186" t="s">
        <v>297</v>
      </c>
      <c r="AC538" s="192">
        <f>VLOOKUP(B538,orig_GT_results_full_summary!$B$3:$AK$25,33, FALSE)</f>
        <v>1</v>
      </c>
      <c r="AD538" s="192">
        <v>0</v>
      </c>
      <c r="AE538" s="192">
        <v>0</v>
      </c>
      <c r="AF538" s="194">
        <f t="shared" si="6"/>
        <v>0</v>
      </c>
      <c r="AG538" s="53">
        <f t="shared" si="7"/>
        <v>0</v>
      </c>
    </row>
    <row r="539" spans="2:33" ht="16">
      <c r="B539" s="186" t="s">
        <v>123</v>
      </c>
      <c r="C539" s="192">
        <v>443</v>
      </c>
      <c r="D539" s="186" t="s">
        <v>424</v>
      </c>
      <c r="E539" s="193">
        <v>3</v>
      </c>
      <c r="F539" s="186" t="s">
        <v>398</v>
      </c>
      <c r="G539" s="186" t="s">
        <v>304</v>
      </c>
      <c r="H539" s="198">
        <f>VLOOKUP(B539,orig_GT_results_full_summary!$B$3:$AK$25,7, FALSE)</f>
        <v>4</v>
      </c>
      <c r="I539" s="192">
        <v>1</v>
      </c>
      <c r="J539" s="192">
        <v>0.33</v>
      </c>
      <c r="K539" s="192">
        <f t="shared" si="0"/>
        <v>0.25</v>
      </c>
      <c r="L539" s="193">
        <f t="shared" si="1"/>
        <v>0.31976744186046513</v>
      </c>
      <c r="M539" s="186" t="s">
        <v>50</v>
      </c>
      <c r="N539" s="186" t="s">
        <v>297</v>
      </c>
      <c r="O539" s="199">
        <f>VLOOKUP(B539,orig_GT_results_full_summary!$B$3:$AK$25,15, FALSE)</f>
        <v>1</v>
      </c>
      <c r="P539" s="192">
        <v>0</v>
      </c>
      <c r="Q539" s="192">
        <v>0</v>
      </c>
      <c r="R539" s="192">
        <f t="shared" si="2"/>
        <v>0</v>
      </c>
      <c r="S539" s="193">
        <f t="shared" si="3"/>
        <v>0</v>
      </c>
      <c r="T539" s="186" t="s">
        <v>399</v>
      </c>
      <c r="U539" s="186" t="s">
        <v>297</v>
      </c>
      <c r="V539" s="200">
        <f>VLOOKUP(B539,orig_GT_results_full_summary!$B$3:$AK$25,24, FALSE)</f>
        <v>1</v>
      </c>
      <c r="W539" s="192">
        <v>0</v>
      </c>
      <c r="X539" s="192">
        <v>0</v>
      </c>
      <c r="Y539" s="192">
        <f t="shared" si="4"/>
        <v>0</v>
      </c>
      <c r="Z539" s="193">
        <f t="shared" si="5"/>
        <v>0</v>
      </c>
      <c r="AA539" s="186" t="s">
        <v>50</v>
      </c>
      <c r="AB539" s="186" t="s">
        <v>297</v>
      </c>
      <c r="AC539" s="192">
        <f>VLOOKUP(B539,orig_GT_results_full_summary!$B$3:$AK$25,33, FALSE)</f>
        <v>1</v>
      </c>
      <c r="AD539" s="192">
        <v>0</v>
      </c>
      <c r="AE539" s="192">
        <v>0</v>
      </c>
      <c r="AF539" s="194">
        <f t="shared" si="6"/>
        <v>0</v>
      </c>
      <c r="AG539" s="53">
        <f t="shared" si="7"/>
        <v>0</v>
      </c>
    </row>
    <row r="540" spans="2:33" ht="16">
      <c r="B540" s="186" t="s">
        <v>123</v>
      </c>
      <c r="C540" s="192">
        <v>444</v>
      </c>
      <c r="D540" s="186" t="s">
        <v>424</v>
      </c>
      <c r="E540" s="193">
        <v>3</v>
      </c>
      <c r="F540" s="186" t="s">
        <v>398</v>
      </c>
      <c r="G540" s="186" t="s">
        <v>304</v>
      </c>
      <c r="H540" s="198">
        <f>VLOOKUP(B540,orig_GT_results_full_summary!$B$3:$AK$25,7, FALSE)</f>
        <v>4</v>
      </c>
      <c r="I540" s="192">
        <v>1</v>
      </c>
      <c r="J540" s="192">
        <v>0.33</v>
      </c>
      <c r="K540" s="192">
        <f t="shared" si="0"/>
        <v>0.25</v>
      </c>
      <c r="L540" s="193">
        <f t="shared" si="1"/>
        <v>0.31976744186046513</v>
      </c>
      <c r="M540" s="186" t="s">
        <v>50</v>
      </c>
      <c r="N540" s="186" t="s">
        <v>297</v>
      </c>
      <c r="O540" s="199">
        <f>VLOOKUP(B540,orig_GT_results_full_summary!$B$3:$AK$25,15, FALSE)</f>
        <v>1</v>
      </c>
      <c r="P540" s="192">
        <v>0</v>
      </c>
      <c r="Q540" s="192">
        <v>0</v>
      </c>
      <c r="R540" s="192">
        <f t="shared" si="2"/>
        <v>0</v>
      </c>
      <c r="S540" s="193">
        <f t="shared" si="3"/>
        <v>0</v>
      </c>
      <c r="T540" s="186" t="s">
        <v>399</v>
      </c>
      <c r="U540" s="186" t="s">
        <v>297</v>
      </c>
      <c r="V540" s="200">
        <f>VLOOKUP(B540,orig_GT_results_full_summary!$B$3:$AK$25,24, FALSE)</f>
        <v>1</v>
      </c>
      <c r="W540" s="192">
        <v>0</v>
      </c>
      <c r="X540" s="192">
        <v>0</v>
      </c>
      <c r="Y540" s="192">
        <f t="shared" si="4"/>
        <v>0</v>
      </c>
      <c r="Z540" s="193">
        <f t="shared" si="5"/>
        <v>0</v>
      </c>
      <c r="AA540" s="186" t="s">
        <v>50</v>
      </c>
      <c r="AB540" s="186" t="s">
        <v>297</v>
      </c>
      <c r="AC540" s="192">
        <f>VLOOKUP(B540,orig_GT_results_full_summary!$B$3:$AK$25,33, FALSE)</f>
        <v>1</v>
      </c>
      <c r="AD540" s="192">
        <v>0</v>
      </c>
      <c r="AE540" s="192">
        <v>0</v>
      </c>
      <c r="AF540" s="194">
        <f t="shared" si="6"/>
        <v>0</v>
      </c>
      <c r="AG540" s="53">
        <f t="shared" si="7"/>
        <v>0</v>
      </c>
    </row>
    <row r="541" spans="2:33" ht="16">
      <c r="B541" s="186" t="s">
        <v>123</v>
      </c>
      <c r="C541" s="192">
        <v>445</v>
      </c>
      <c r="D541" s="186" t="s">
        <v>425</v>
      </c>
      <c r="E541" s="193">
        <v>3</v>
      </c>
      <c r="F541" s="186" t="s">
        <v>398</v>
      </c>
      <c r="G541" s="186" t="s">
        <v>304</v>
      </c>
      <c r="H541" s="198">
        <f>VLOOKUP(B541,orig_GT_results_full_summary!$B$3:$AK$25,7, FALSE)</f>
        <v>4</v>
      </c>
      <c r="I541" s="192">
        <v>1</v>
      </c>
      <c r="J541" s="192">
        <v>0.33</v>
      </c>
      <c r="K541" s="192">
        <f t="shared" si="0"/>
        <v>0.25</v>
      </c>
      <c r="L541" s="193">
        <f t="shared" si="1"/>
        <v>0.31976744186046513</v>
      </c>
      <c r="M541" s="186" t="s">
        <v>50</v>
      </c>
      <c r="N541" s="186" t="s">
        <v>297</v>
      </c>
      <c r="O541" s="199">
        <f>VLOOKUP(B541,orig_GT_results_full_summary!$B$3:$AK$25,15, FALSE)</f>
        <v>1</v>
      </c>
      <c r="P541" s="192">
        <v>0</v>
      </c>
      <c r="Q541" s="192">
        <v>0</v>
      </c>
      <c r="R541" s="192">
        <f t="shared" si="2"/>
        <v>0</v>
      </c>
      <c r="S541" s="193">
        <f t="shared" si="3"/>
        <v>0</v>
      </c>
      <c r="T541" s="186" t="s">
        <v>399</v>
      </c>
      <c r="U541" s="186" t="s">
        <v>297</v>
      </c>
      <c r="V541" s="200">
        <f>VLOOKUP(B541,orig_GT_results_full_summary!$B$3:$AK$25,24, FALSE)</f>
        <v>1</v>
      </c>
      <c r="W541" s="192">
        <v>0</v>
      </c>
      <c r="X541" s="192">
        <v>0</v>
      </c>
      <c r="Y541" s="192">
        <f t="shared" si="4"/>
        <v>0</v>
      </c>
      <c r="Z541" s="193">
        <f t="shared" si="5"/>
        <v>0</v>
      </c>
      <c r="AA541" s="186" t="s">
        <v>50</v>
      </c>
      <c r="AB541" s="186" t="s">
        <v>297</v>
      </c>
      <c r="AC541" s="192">
        <f>VLOOKUP(B541,orig_GT_results_full_summary!$B$3:$AK$25,33, FALSE)</f>
        <v>1</v>
      </c>
      <c r="AD541" s="192">
        <v>0</v>
      </c>
      <c r="AE541" s="192">
        <v>0</v>
      </c>
      <c r="AF541" s="194">
        <f t="shared" si="6"/>
        <v>0</v>
      </c>
      <c r="AG541" s="53">
        <f t="shared" si="7"/>
        <v>0</v>
      </c>
    </row>
    <row r="542" spans="2:33" ht="16">
      <c r="B542" s="186" t="s">
        <v>123</v>
      </c>
      <c r="C542" s="192">
        <v>446</v>
      </c>
      <c r="D542" s="186" t="s">
        <v>425</v>
      </c>
      <c r="E542" s="193">
        <v>3</v>
      </c>
      <c r="F542" s="186" t="s">
        <v>398</v>
      </c>
      <c r="G542" s="186" t="s">
        <v>304</v>
      </c>
      <c r="H542" s="198">
        <f>VLOOKUP(B542,orig_GT_results_full_summary!$B$3:$AK$25,7, FALSE)</f>
        <v>4</v>
      </c>
      <c r="I542" s="192">
        <v>1</v>
      </c>
      <c r="J542" s="192">
        <v>0.33</v>
      </c>
      <c r="K542" s="192">
        <f t="shared" si="0"/>
        <v>0.25</v>
      </c>
      <c r="L542" s="193">
        <f t="shared" si="1"/>
        <v>0.31976744186046513</v>
      </c>
      <c r="M542" s="186" t="s">
        <v>50</v>
      </c>
      <c r="N542" s="186" t="s">
        <v>297</v>
      </c>
      <c r="O542" s="199">
        <f>VLOOKUP(B542,orig_GT_results_full_summary!$B$3:$AK$25,15, FALSE)</f>
        <v>1</v>
      </c>
      <c r="P542" s="192">
        <v>0</v>
      </c>
      <c r="Q542" s="192">
        <v>0</v>
      </c>
      <c r="R542" s="192">
        <f t="shared" si="2"/>
        <v>0</v>
      </c>
      <c r="S542" s="193">
        <f t="shared" si="3"/>
        <v>0</v>
      </c>
      <c r="T542" s="186" t="s">
        <v>399</v>
      </c>
      <c r="U542" s="186" t="s">
        <v>297</v>
      </c>
      <c r="V542" s="200">
        <f>VLOOKUP(B542,orig_GT_results_full_summary!$B$3:$AK$25,24, FALSE)</f>
        <v>1</v>
      </c>
      <c r="W542" s="192">
        <v>0</v>
      </c>
      <c r="X542" s="192">
        <v>0</v>
      </c>
      <c r="Y542" s="192">
        <f t="shared" si="4"/>
        <v>0</v>
      </c>
      <c r="Z542" s="193">
        <f t="shared" si="5"/>
        <v>0</v>
      </c>
      <c r="AA542" s="186" t="s">
        <v>50</v>
      </c>
      <c r="AB542" s="186" t="s">
        <v>297</v>
      </c>
      <c r="AC542" s="192">
        <f>VLOOKUP(B542,orig_GT_results_full_summary!$B$3:$AK$25,33, FALSE)</f>
        <v>1</v>
      </c>
      <c r="AD542" s="192">
        <v>0</v>
      </c>
      <c r="AE542" s="192">
        <v>0</v>
      </c>
      <c r="AF542" s="194">
        <f t="shared" si="6"/>
        <v>0</v>
      </c>
      <c r="AG542" s="53">
        <f t="shared" si="7"/>
        <v>0</v>
      </c>
    </row>
    <row r="543" spans="2:33" ht="16">
      <c r="B543" s="186" t="s">
        <v>123</v>
      </c>
      <c r="C543" s="192">
        <v>447</v>
      </c>
      <c r="D543" s="186" t="s">
        <v>425</v>
      </c>
      <c r="E543" s="193">
        <v>3</v>
      </c>
      <c r="F543" s="186" t="s">
        <v>398</v>
      </c>
      <c r="G543" s="186" t="s">
        <v>304</v>
      </c>
      <c r="H543" s="198">
        <f>VLOOKUP(B543,orig_GT_results_full_summary!$B$3:$AK$25,7, FALSE)</f>
        <v>4</v>
      </c>
      <c r="I543" s="192">
        <v>1</v>
      </c>
      <c r="J543" s="192">
        <v>0.33</v>
      </c>
      <c r="K543" s="192">
        <f t="shared" si="0"/>
        <v>0.25</v>
      </c>
      <c r="L543" s="193">
        <f t="shared" si="1"/>
        <v>0.31976744186046513</v>
      </c>
      <c r="M543" s="186" t="s">
        <v>50</v>
      </c>
      <c r="N543" s="186" t="s">
        <v>297</v>
      </c>
      <c r="O543" s="199">
        <f>VLOOKUP(B543,orig_GT_results_full_summary!$B$3:$AK$25,15, FALSE)</f>
        <v>1</v>
      </c>
      <c r="P543" s="192">
        <v>0</v>
      </c>
      <c r="Q543" s="192">
        <v>0</v>
      </c>
      <c r="R543" s="192">
        <f t="shared" si="2"/>
        <v>0</v>
      </c>
      <c r="S543" s="193">
        <f t="shared" si="3"/>
        <v>0</v>
      </c>
      <c r="T543" s="186" t="s">
        <v>399</v>
      </c>
      <c r="U543" s="186" t="s">
        <v>297</v>
      </c>
      <c r="V543" s="200">
        <f>VLOOKUP(B543,orig_GT_results_full_summary!$B$3:$AK$25,24, FALSE)</f>
        <v>1</v>
      </c>
      <c r="W543" s="192">
        <v>0</v>
      </c>
      <c r="X543" s="192">
        <v>0</v>
      </c>
      <c r="Y543" s="192">
        <f t="shared" si="4"/>
        <v>0</v>
      </c>
      <c r="Z543" s="193">
        <f t="shared" si="5"/>
        <v>0</v>
      </c>
      <c r="AA543" s="186" t="s">
        <v>50</v>
      </c>
      <c r="AB543" s="186" t="s">
        <v>297</v>
      </c>
      <c r="AC543" s="192">
        <f>VLOOKUP(B543,orig_GT_results_full_summary!$B$3:$AK$25,33, FALSE)</f>
        <v>1</v>
      </c>
      <c r="AD543" s="192">
        <v>0</v>
      </c>
      <c r="AE543" s="192">
        <v>0</v>
      </c>
      <c r="AF543" s="194">
        <f t="shared" si="6"/>
        <v>0</v>
      </c>
      <c r="AG543" s="53">
        <f t="shared" si="7"/>
        <v>0</v>
      </c>
    </row>
    <row r="544" spans="2:33" ht="16">
      <c r="B544" s="186" t="s">
        <v>123</v>
      </c>
      <c r="C544" s="192">
        <v>448</v>
      </c>
      <c r="D544" s="186" t="s">
        <v>426</v>
      </c>
      <c r="E544" s="193">
        <v>3</v>
      </c>
      <c r="F544" s="186" t="s">
        <v>398</v>
      </c>
      <c r="G544" s="186" t="s">
        <v>304</v>
      </c>
      <c r="H544" s="198">
        <f>VLOOKUP(B544,orig_GT_results_full_summary!$B$3:$AK$25,7, FALSE)</f>
        <v>4</v>
      </c>
      <c r="I544" s="192">
        <v>1</v>
      </c>
      <c r="J544" s="192">
        <v>0.33</v>
      </c>
      <c r="K544" s="192">
        <f t="shared" si="0"/>
        <v>0.25</v>
      </c>
      <c r="L544" s="193">
        <f t="shared" si="1"/>
        <v>0.31976744186046513</v>
      </c>
      <c r="M544" s="186" t="s">
        <v>50</v>
      </c>
      <c r="N544" s="186" t="s">
        <v>297</v>
      </c>
      <c r="O544" s="199">
        <f>VLOOKUP(B544,orig_GT_results_full_summary!$B$3:$AK$25,15, FALSE)</f>
        <v>1</v>
      </c>
      <c r="P544" s="192">
        <v>0</v>
      </c>
      <c r="Q544" s="192">
        <v>0</v>
      </c>
      <c r="R544" s="192">
        <f t="shared" si="2"/>
        <v>0</v>
      </c>
      <c r="S544" s="193">
        <f t="shared" si="3"/>
        <v>0</v>
      </c>
      <c r="T544" s="186" t="s">
        <v>399</v>
      </c>
      <c r="U544" s="186" t="s">
        <v>297</v>
      </c>
      <c r="V544" s="200">
        <f>VLOOKUP(B544,orig_GT_results_full_summary!$B$3:$AK$25,24, FALSE)</f>
        <v>1</v>
      </c>
      <c r="W544" s="192">
        <v>0</v>
      </c>
      <c r="X544" s="192">
        <v>0</v>
      </c>
      <c r="Y544" s="192">
        <f t="shared" si="4"/>
        <v>0</v>
      </c>
      <c r="Z544" s="193">
        <f t="shared" si="5"/>
        <v>0</v>
      </c>
      <c r="AA544" s="186" t="s">
        <v>50</v>
      </c>
      <c r="AB544" s="186" t="s">
        <v>297</v>
      </c>
      <c r="AC544" s="192">
        <f>VLOOKUP(B544,orig_GT_results_full_summary!$B$3:$AK$25,33, FALSE)</f>
        <v>1</v>
      </c>
      <c r="AD544" s="192">
        <v>0</v>
      </c>
      <c r="AE544" s="192">
        <v>0</v>
      </c>
      <c r="AF544" s="194">
        <f t="shared" si="6"/>
        <v>0</v>
      </c>
      <c r="AG544" s="53">
        <f t="shared" si="7"/>
        <v>0</v>
      </c>
    </row>
    <row r="545" spans="2:33" ht="16">
      <c r="B545" s="186" t="s">
        <v>123</v>
      </c>
      <c r="C545" s="192">
        <v>449</v>
      </c>
      <c r="D545" s="186" t="s">
        <v>426</v>
      </c>
      <c r="E545" s="193">
        <v>3</v>
      </c>
      <c r="F545" s="186" t="s">
        <v>398</v>
      </c>
      <c r="G545" s="186" t="s">
        <v>304</v>
      </c>
      <c r="H545" s="198">
        <f>VLOOKUP(B545,orig_GT_results_full_summary!$B$3:$AK$25,7, FALSE)</f>
        <v>4</v>
      </c>
      <c r="I545" s="192">
        <v>1</v>
      </c>
      <c r="J545" s="192">
        <v>0.33</v>
      </c>
      <c r="K545" s="192">
        <f t="shared" si="0"/>
        <v>0.25</v>
      </c>
      <c r="L545" s="193">
        <f t="shared" si="1"/>
        <v>0.31976744186046513</v>
      </c>
      <c r="M545" s="186" t="s">
        <v>50</v>
      </c>
      <c r="N545" s="186" t="s">
        <v>297</v>
      </c>
      <c r="O545" s="199">
        <f>VLOOKUP(B545,orig_GT_results_full_summary!$B$3:$AK$25,15, FALSE)</f>
        <v>1</v>
      </c>
      <c r="P545" s="192">
        <v>0</v>
      </c>
      <c r="Q545" s="192">
        <v>0</v>
      </c>
      <c r="R545" s="192">
        <f t="shared" si="2"/>
        <v>0</v>
      </c>
      <c r="S545" s="193">
        <f t="shared" si="3"/>
        <v>0</v>
      </c>
      <c r="T545" s="186" t="s">
        <v>399</v>
      </c>
      <c r="U545" s="186" t="s">
        <v>297</v>
      </c>
      <c r="V545" s="200">
        <f>VLOOKUP(B545,orig_GT_results_full_summary!$B$3:$AK$25,24, FALSE)</f>
        <v>1</v>
      </c>
      <c r="W545" s="192">
        <v>0</v>
      </c>
      <c r="X545" s="192">
        <v>0</v>
      </c>
      <c r="Y545" s="192">
        <f t="shared" si="4"/>
        <v>0</v>
      </c>
      <c r="Z545" s="193">
        <f t="shared" si="5"/>
        <v>0</v>
      </c>
      <c r="AA545" s="186" t="s">
        <v>50</v>
      </c>
      <c r="AB545" s="186" t="s">
        <v>297</v>
      </c>
      <c r="AC545" s="192">
        <f>VLOOKUP(B545,orig_GT_results_full_summary!$B$3:$AK$25,33, FALSE)</f>
        <v>1</v>
      </c>
      <c r="AD545" s="192">
        <v>0</v>
      </c>
      <c r="AE545" s="192">
        <v>0</v>
      </c>
      <c r="AF545" s="194">
        <f t="shared" si="6"/>
        <v>0</v>
      </c>
      <c r="AG545" s="53">
        <f t="shared" si="7"/>
        <v>0</v>
      </c>
    </row>
    <row r="546" spans="2:33" ht="16">
      <c r="B546" s="186" t="s">
        <v>123</v>
      </c>
      <c r="C546" s="192">
        <v>450</v>
      </c>
      <c r="D546" s="186" t="s">
        <v>426</v>
      </c>
      <c r="E546" s="193">
        <v>3</v>
      </c>
      <c r="F546" s="186" t="s">
        <v>398</v>
      </c>
      <c r="G546" s="186" t="s">
        <v>304</v>
      </c>
      <c r="H546" s="198">
        <f>VLOOKUP(B546,orig_GT_results_full_summary!$B$3:$AK$25,7, FALSE)</f>
        <v>4</v>
      </c>
      <c r="I546" s="192">
        <v>1</v>
      </c>
      <c r="J546" s="192">
        <v>0.33</v>
      </c>
      <c r="K546" s="192">
        <f t="shared" si="0"/>
        <v>0.25</v>
      </c>
      <c r="L546" s="193">
        <f t="shared" si="1"/>
        <v>0.31976744186046513</v>
      </c>
      <c r="M546" s="186" t="s">
        <v>50</v>
      </c>
      <c r="N546" s="186" t="s">
        <v>297</v>
      </c>
      <c r="O546" s="199">
        <f>VLOOKUP(B546,orig_GT_results_full_summary!$B$3:$AK$25,15, FALSE)</f>
        <v>1</v>
      </c>
      <c r="P546" s="192">
        <v>0</v>
      </c>
      <c r="Q546" s="192">
        <v>0</v>
      </c>
      <c r="R546" s="192">
        <f t="shared" si="2"/>
        <v>0</v>
      </c>
      <c r="S546" s="193">
        <f t="shared" si="3"/>
        <v>0</v>
      </c>
      <c r="T546" s="186" t="s">
        <v>399</v>
      </c>
      <c r="U546" s="186" t="s">
        <v>297</v>
      </c>
      <c r="V546" s="200">
        <f>VLOOKUP(B546,orig_GT_results_full_summary!$B$3:$AK$25,24, FALSE)</f>
        <v>1</v>
      </c>
      <c r="W546" s="192">
        <v>0</v>
      </c>
      <c r="X546" s="192">
        <v>0</v>
      </c>
      <c r="Y546" s="192">
        <f t="shared" si="4"/>
        <v>0</v>
      </c>
      <c r="Z546" s="193">
        <f t="shared" si="5"/>
        <v>0</v>
      </c>
      <c r="AA546" s="186" t="s">
        <v>50</v>
      </c>
      <c r="AB546" s="186" t="s">
        <v>297</v>
      </c>
      <c r="AC546" s="192">
        <f>VLOOKUP(B546,orig_GT_results_full_summary!$B$3:$AK$25,33, FALSE)</f>
        <v>1</v>
      </c>
      <c r="AD546" s="192">
        <v>0</v>
      </c>
      <c r="AE546" s="192">
        <v>0</v>
      </c>
      <c r="AF546" s="194">
        <f t="shared" si="6"/>
        <v>0</v>
      </c>
      <c r="AG546" s="53">
        <f t="shared" si="7"/>
        <v>0</v>
      </c>
    </row>
    <row r="547" spans="2:33" ht="16">
      <c r="B547" s="186" t="s">
        <v>123</v>
      </c>
      <c r="C547" s="192">
        <v>451</v>
      </c>
      <c r="D547" s="186" t="s">
        <v>427</v>
      </c>
      <c r="E547" s="193">
        <v>3</v>
      </c>
      <c r="F547" s="186" t="s">
        <v>398</v>
      </c>
      <c r="G547" s="186" t="s">
        <v>304</v>
      </c>
      <c r="H547" s="198">
        <f>VLOOKUP(B547,orig_GT_results_full_summary!$B$3:$AK$25,7, FALSE)</f>
        <v>4</v>
      </c>
      <c r="I547" s="192">
        <v>1</v>
      </c>
      <c r="J547" s="192">
        <v>0.33</v>
      </c>
      <c r="K547" s="192">
        <f t="shared" si="0"/>
        <v>0.25</v>
      </c>
      <c r="L547" s="193">
        <f t="shared" si="1"/>
        <v>0.31976744186046513</v>
      </c>
      <c r="M547" s="186" t="s">
        <v>50</v>
      </c>
      <c r="N547" s="186" t="s">
        <v>297</v>
      </c>
      <c r="O547" s="199">
        <f>VLOOKUP(B547,orig_GT_results_full_summary!$B$3:$AK$25,15, FALSE)</f>
        <v>1</v>
      </c>
      <c r="P547" s="192">
        <v>0</v>
      </c>
      <c r="Q547" s="192">
        <v>0</v>
      </c>
      <c r="R547" s="192">
        <f t="shared" si="2"/>
        <v>0</v>
      </c>
      <c r="S547" s="193">
        <f t="shared" si="3"/>
        <v>0</v>
      </c>
      <c r="T547" s="186" t="s">
        <v>399</v>
      </c>
      <c r="U547" s="186" t="s">
        <v>297</v>
      </c>
      <c r="V547" s="200">
        <f>VLOOKUP(B547,orig_GT_results_full_summary!$B$3:$AK$25,24, FALSE)</f>
        <v>1</v>
      </c>
      <c r="W547" s="192">
        <v>0</v>
      </c>
      <c r="X547" s="192">
        <v>0</v>
      </c>
      <c r="Y547" s="192">
        <f t="shared" si="4"/>
        <v>0</v>
      </c>
      <c r="Z547" s="193">
        <f t="shared" si="5"/>
        <v>0</v>
      </c>
      <c r="AA547" s="186" t="s">
        <v>50</v>
      </c>
      <c r="AB547" s="186" t="s">
        <v>297</v>
      </c>
      <c r="AC547" s="192">
        <f>VLOOKUP(B547,orig_GT_results_full_summary!$B$3:$AK$25,33, FALSE)</f>
        <v>1</v>
      </c>
      <c r="AD547" s="192">
        <v>0</v>
      </c>
      <c r="AE547" s="192">
        <v>0</v>
      </c>
      <c r="AF547" s="194">
        <f t="shared" si="6"/>
        <v>0</v>
      </c>
      <c r="AG547" s="53">
        <f t="shared" si="7"/>
        <v>0</v>
      </c>
    </row>
    <row r="548" spans="2:33" ht="16">
      <c r="B548" s="186" t="s">
        <v>123</v>
      </c>
      <c r="C548" s="192">
        <v>452</v>
      </c>
      <c r="D548" s="186" t="s">
        <v>427</v>
      </c>
      <c r="E548" s="193">
        <v>3</v>
      </c>
      <c r="F548" s="186" t="s">
        <v>398</v>
      </c>
      <c r="G548" s="186" t="s">
        <v>304</v>
      </c>
      <c r="H548" s="198">
        <f>VLOOKUP(B548,orig_GT_results_full_summary!$B$3:$AK$25,7, FALSE)</f>
        <v>4</v>
      </c>
      <c r="I548" s="192">
        <v>1</v>
      </c>
      <c r="J548" s="192">
        <v>0.33</v>
      </c>
      <c r="K548" s="192">
        <f t="shared" si="0"/>
        <v>0.25</v>
      </c>
      <c r="L548" s="193">
        <f t="shared" si="1"/>
        <v>0.31976744186046513</v>
      </c>
      <c r="M548" s="186" t="s">
        <v>50</v>
      </c>
      <c r="N548" s="186" t="s">
        <v>297</v>
      </c>
      <c r="O548" s="199">
        <f>VLOOKUP(B548,orig_GT_results_full_summary!$B$3:$AK$25,15, FALSE)</f>
        <v>1</v>
      </c>
      <c r="P548" s="192">
        <v>0</v>
      </c>
      <c r="Q548" s="192">
        <v>0</v>
      </c>
      <c r="R548" s="192">
        <f t="shared" si="2"/>
        <v>0</v>
      </c>
      <c r="S548" s="193">
        <f t="shared" si="3"/>
        <v>0</v>
      </c>
      <c r="T548" s="186" t="s">
        <v>399</v>
      </c>
      <c r="U548" s="186" t="s">
        <v>297</v>
      </c>
      <c r="V548" s="200">
        <f>VLOOKUP(B548,orig_GT_results_full_summary!$B$3:$AK$25,24, FALSE)</f>
        <v>1</v>
      </c>
      <c r="W548" s="192">
        <v>0</v>
      </c>
      <c r="X548" s="192">
        <v>0</v>
      </c>
      <c r="Y548" s="192">
        <f t="shared" si="4"/>
        <v>0</v>
      </c>
      <c r="Z548" s="193">
        <f t="shared" si="5"/>
        <v>0</v>
      </c>
      <c r="AA548" s="186" t="s">
        <v>50</v>
      </c>
      <c r="AB548" s="186" t="s">
        <v>297</v>
      </c>
      <c r="AC548" s="192">
        <f>VLOOKUP(B548,orig_GT_results_full_summary!$B$3:$AK$25,33, FALSE)</f>
        <v>1</v>
      </c>
      <c r="AD548" s="192">
        <v>0</v>
      </c>
      <c r="AE548" s="192">
        <v>0</v>
      </c>
      <c r="AF548" s="194">
        <f t="shared" si="6"/>
        <v>0</v>
      </c>
      <c r="AG548" s="53">
        <f t="shared" si="7"/>
        <v>0</v>
      </c>
    </row>
    <row r="549" spans="2:33" ht="16">
      <c r="B549" s="186" t="s">
        <v>123</v>
      </c>
      <c r="C549" s="192">
        <v>453</v>
      </c>
      <c r="D549" s="186" t="s">
        <v>427</v>
      </c>
      <c r="E549" s="193">
        <v>3</v>
      </c>
      <c r="F549" s="186" t="s">
        <v>398</v>
      </c>
      <c r="G549" s="186" t="s">
        <v>304</v>
      </c>
      <c r="H549" s="198">
        <f>VLOOKUP(B549,orig_GT_results_full_summary!$B$3:$AK$25,7, FALSE)</f>
        <v>4</v>
      </c>
      <c r="I549" s="192">
        <v>1</v>
      </c>
      <c r="J549" s="192">
        <v>0.33</v>
      </c>
      <c r="K549" s="192">
        <f t="shared" si="0"/>
        <v>0.25</v>
      </c>
      <c r="L549" s="193">
        <f t="shared" si="1"/>
        <v>0.31976744186046513</v>
      </c>
      <c r="M549" s="186" t="s">
        <v>50</v>
      </c>
      <c r="N549" s="186" t="s">
        <v>297</v>
      </c>
      <c r="O549" s="199">
        <f>VLOOKUP(B549,orig_GT_results_full_summary!$B$3:$AK$25,15, FALSE)</f>
        <v>1</v>
      </c>
      <c r="P549" s="192">
        <v>0</v>
      </c>
      <c r="Q549" s="192">
        <v>0</v>
      </c>
      <c r="R549" s="192">
        <f t="shared" si="2"/>
        <v>0</v>
      </c>
      <c r="S549" s="193">
        <f t="shared" si="3"/>
        <v>0</v>
      </c>
      <c r="T549" s="186" t="s">
        <v>399</v>
      </c>
      <c r="U549" s="186" t="s">
        <v>297</v>
      </c>
      <c r="V549" s="200">
        <f>VLOOKUP(B549,orig_GT_results_full_summary!$B$3:$AK$25,24, FALSE)</f>
        <v>1</v>
      </c>
      <c r="W549" s="192">
        <v>0</v>
      </c>
      <c r="X549" s="192">
        <v>0</v>
      </c>
      <c r="Y549" s="192">
        <f t="shared" si="4"/>
        <v>0</v>
      </c>
      <c r="Z549" s="193">
        <f t="shared" si="5"/>
        <v>0</v>
      </c>
      <c r="AA549" s="186" t="s">
        <v>50</v>
      </c>
      <c r="AB549" s="186" t="s">
        <v>297</v>
      </c>
      <c r="AC549" s="192">
        <f>VLOOKUP(B549,orig_GT_results_full_summary!$B$3:$AK$25,33, FALSE)</f>
        <v>1</v>
      </c>
      <c r="AD549" s="192">
        <v>0</v>
      </c>
      <c r="AE549" s="192">
        <v>0</v>
      </c>
      <c r="AF549" s="194">
        <f t="shared" si="6"/>
        <v>0</v>
      </c>
      <c r="AG549" s="53">
        <f t="shared" si="7"/>
        <v>0</v>
      </c>
    </row>
    <row r="550" spans="2:33" ht="16">
      <c r="B550" s="186" t="s">
        <v>123</v>
      </c>
      <c r="C550" s="192">
        <v>455</v>
      </c>
      <c r="D550" s="186" t="s">
        <v>428</v>
      </c>
      <c r="E550" s="193">
        <v>3</v>
      </c>
      <c r="F550" s="186" t="s">
        <v>398</v>
      </c>
      <c r="G550" s="186" t="s">
        <v>305</v>
      </c>
      <c r="H550" s="198">
        <f>VLOOKUP(B550,orig_GT_results_full_summary!$B$3:$AK$25,7, FALSE)</f>
        <v>4</v>
      </c>
      <c r="I550" s="192">
        <v>2</v>
      </c>
      <c r="J550" s="192">
        <v>0.67</v>
      </c>
      <c r="K550" s="192">
        <f t="shared" si="0"/>
        <v>0.5</v>
      </c>
      <c r="L550" s="193">
        <f t="shared" si="1"/>
        <v>0.6479690522243714</v>
      </c>
      <c r="M550" s="186" t="s">
        <v>50</v>
      </c>
      <c r="N550" s="186" t="s">
        <v>303</v>
      </c>
      <c r="O550" s="199">
        <f>VLOOKUP(B550,orig_GT_results_full_summary!$B$3:$AK$25,15, FALSE)</f>
        <v>1</v>
      </c>
      <c r="P550" s="192">
        <v>1</v>
      </c>
      <c r="Q550" s="192">
        <v>0.33</v>
      </c>
      <c r="R550" s="192">
        <f t="shared" si="2"/>
        <v>1</v>
      </c>
      <c r="S550" s="193">
        <f t="shared" si="3"/>
        <v>0.3536977491961415</v>
      </c>
      <c r="T550" s="186" t="s">
        <v>399</v>
      </c>
      <c r="U550" s="186" t="s">
        <v>297</v>
      </c>
      <c r="V550" s="200">
        <f>VLOOKUP(B550,orig_GT_results_full_summary!$B$3:$AK$25,24, FALSE)</f>
        <v>1</v>
      </c>
      <c r="W550" s="192">
        <v>0</v>
      </c>
      <c r="X550" s="192">
        <v>0</v>
      </c>
      <c r="Y550" s="192">
        <f t="shared" si="4"/>
        <v>0</v>
      </c>
      <c r="Z550" s="193">
        <f t="shared" si="5"/>
        <v>0</v>
      </c>
      <c r="AA550" s="186" t="s">
        <v>50</v>
      </c>
      <c r="AB550" s="186" t="s">
        <v>303</v>
      </c>
      <c r="AC550" s="192">
        <f>VLOOKUP(B550,orig_GT_results_full_summary!$B$3:$AK$25,33, FALSE)</f>
        <v>1</v>
      </c>
      <c r="AD550" s="192">
        <v>1</v>
      </c>
      <c r="AE550" s="192">
        <v>0.33</v>
      </c>
      <c r="AF550" s="194">
        <f t="shared" si="6"/>
        <v>1</v>
      </c>
      <c r="AG550" s="53">
        <f t="shared" si="7"/>
        <v>0.3536977491961415</v>
      </c>
    </row>
    <row r="551" spans="2:33" ht="16">
      <c r="B551" s="186" t="s">
        <v>123</v>
      </c>
      <c r="C551" s="192">
        <v>456</v>
      </c>
      <c r="D551" s="186" t="s">
        <v>429</v>
      </c>
      <c r="E551" s="193">
        <v>3</v>
      </c>
      <c r="F551" s="186" t="s">
        <v>398</v>
      </c>
      <c r="G551" s="186" t="s">
        <v>304</v>
      </c>
      <c r="H551" s="198">
        <f>VLOOKUP(B551,orig_GT_results_full_summary!$B$3:$AK$25,7, FALSE)</f>
        <v>4</v>
      </c>
      <c r="I551" s="192">
        <v>1</v>
      </c>
      <c r="J551" s="192">
        <v>0.33</v>
      </c>
      <c r="K551" s="192">
        <f t="shared" si="0"/>
        <v>0.25</v>
      </c>
      <c r="L551" s="193">
        <f t="shared" si="1"/>
        <v>0.31976744186046513</v>
      </c>
      <c r="M551" s="186" t="s">
        <v>50</v>
      </c>
      <c r="N551" s="186" t="s">
        <v>297</v>
      </c>
      <c r="O551" s="199">
        <f>VLOOKUP(B551,orig_GT_results_full_summary!$B$3:$AK$25,15, FALSE)</f>
        <v>1</v>
      </c>
      <c r="P551" s="192">
        <v>0</v>
      </c>
      <c r="Q551" s="192">
        <v>0</v>
      </c>
      <c r="R551" s="192">
        <f t="shared" si="2"/>
        <v>0</v>
      </c>
      <c r="S551" s="193">
        <f t="shared" si="3"/>
        <v>0</v>
      </c>
      <c r="T551" s="186" t="s">
        <v>399</v>
      </c>
      <c r="U551" s="186" t="s">
        <v>297</v>
      </c>
      <c r="V551" s="200">
        <f>VLOOKUP(B551,orig_GT_results_full_summary!$B$3:$AK$25,24, FALSE)</f>
        <v>1</v>
      </c>
      <c r="W551" s="192">
        <v>0</v>
      </c>
      <c r="X551" s="192">
        <v>0</v>
      </c>
      <c r="Y551" s="192">
        <f t="shared" si="4"/>
        <v>0</v>
      </c>
      <c r="Z551" s="193">
        <f t="shared" si="5"/>
        <v>0</v>
      </c>
      <c r="AA551" s="186" t="s">
        <v>50</v>
      </c>
      <c r="AB551" s="186" t="s">
        <v>297</v>
      </c>
      <c r="AC551" s="192">
        <f>VLOOKUP(B551,orig_GT_results_full_summary!$B$3:$AK$25,33, FALSE)</f>
        <v>1</v>
      </c>
      <c r="AD551" s="192">
        <v>0</v>
      </c>
      <c r="AE551" s="192">
        <v>0</v>
      </c>
      <c r="AF551" s="194">
        <f t="shared" si="6"/>
        <v>0</v>
      </c>
      <c r="AG551" s="53">
        <f t="shared" si="7"/>
        <v>0</v>
      </c>
    </row>
    <row r="552" spans="2:33" ht="16">
      <c r="B552" s="186" t="s">
        <v>123</v>
      </c>
      <c r="C552" s="192">
        <v>457</v>
      </c>
      <c r="D552" s="186" t="s">
        <v>429</v>
      </c>
      <c r="E552" s="193">
        <v>3</v>
      </c>
      <c r="F552" s="186" t="s">
        <v>398</v>
      </c>
      <c r="G552" s="186" t="s">
        <v>304</v>
      </c>
      <c r="H552" s="198">
        <f>VLOOKUP(B552,orig_GT_results_full_summary!$B$3:$AK$25,7, FALSE)</f>
        <v>4</v>
      </c>
      <c r="I552" s="192">
        <v>1</v>
      </c>
      <c r="J552" s="192">
        <v>0.33</v>
      </c>
      <c r="K552" s="192">
        <f t="shared" si="0"/>
        <v>0.25</v>
      </c>
      <c r="L552" s="193">
        <f t="shared" si="1"/>
        <v>0.31976744186046513</v>
      </c>
      <c r="M552" s="186" t="s">
        <v>50</v>
      </c>
      <c r="N552" s="186" t="s">
        <v>297</v>
      </c>
      <c r="O552" s="199">
        <f>VLOOKUP(B552,orig_GT_results_full_summary!$B$3:$AK$25,15, FALSE)</f>
        <v>1</v>
      </c>
      <c r="P552" s="192">
        <v>0</v>
      </c>
      <c r="Q552" s="192">
        <v>0</v>
      </c>
      <c r="R552" s="192">
        <f t="shared" si="2"/>
        <v>0</v>
      </c>
      <c r="S552" s="193">
        <f t="shared" si="3"/>
        <v>0</v>
      </c>
      <c r="T552" s="186" t="s">
        <v>399</v>
      </c>
      <c r="U552" s="186" t="s">
        <v>297</v>
      </c>
      <c r="V552" s="200">
        <f>VLOOKUP(B552,orig_GT_results_full_summary!$B$3:$AK$25,24, FALSE)</f>
        <v>1</v>
      </c>
      <c r="W552" s="192">
        <v>0</v>
      </c>
      <c r="X552" s="192">
        <v>0</v>
      </c>
      <c r="Y552" s="192">
        <f t="shared" si="4"/>
        <v>0</v>
      </c>
      <c r="Z552" s="193">
        <f t="shared" si="5"/>
        <v>0</v>
      </c>
      <c r="AA552" s="186" t="s">
        <v>50</v>
      </c>
      <c r="AB552" s="186" t="s">
        <v>297</v>
      </c>
      <c r="AC552" s="192">
        <f>VLOOKUP(B552,orig_GT_results_full_summary!$B$3:$AK$25,33, FALSE)</f>
        <v>1</v>
      </c>
      <c r="AD552" s="192">
        <v>0</v>
      </c>
      <c r="AE552" s="192">
        <v>0</v>
      </c>
      <c r="AF552" s="194">
        <f t="shared" si="6"/>
        <v>0</v>
      </c>
      <c r="AG552" s="53">
        <f t="shared" si="7"/>
        <v>0</v>
      </c>
    </row>
    <row r="553" spans="2:33" ht="16">
      <c r="B553" s="186" t="s">
        <v>123</v>
      </c>
      <c r="C553" s="192">
        <v>458</v>
      </c>
      <c r="D553" s="186" t="s">
        <v>429</v>
      </c>
      <c r="E553" s="193">
        <v>3</v>
      </c>
      <c r="F553" s="186" t="s">
        <v>398</v>
      </c>
      <c r="G553" s="186" t="s">
        <v>304</v>
      </c>
      <c r="H553" s="198">
        <f>VLOOKUP(B553,orig_GT_results_full_summary!$B$3:$AK$25,7, FALSE)</f>
        <v>4</v>
      </c>
      <c r="I553" s="192">
        <v>1</v>
      </c>
      <c r="J553" s="192">
        <v>0.33</v>
      </c>
      <c r="K553" s="192">
        <f t="shared" si="0"/>
        <v>0.25</v>
      </c>
      <c r="L553" s="193">
        <f t="shared" si="1"/>
        <v>0.31976744186046513</v>
      </c>
      <c r="M553" s="186" t="s">
        <v>50</v>
      </c>
      <c r="N553" s="186" t="s">
        <v>297</v>
      </c>
      <c r="O553" s="199">
        <f>VLOOKUP(B553,orig_GT_results_full_summary!$B$3:$AK$25,15, FALSE)</f>
        <v>1</v>
      </c>
      <c r="P553" s="192">
        <v>0</v>
      </c>
      <c r="Q553" s="192">
        <v>0</v>
      </c>
      <c r="R553" s="192">
        <f t="shared" si="2"/>
        <v>0</v>
      </c>
      <c r="S553" s="193">
        <f t="shared" si="3"/>
        <v>0</v>
      </c>
      <c r="T553" s="186" t="s">
        <v>399</v>
      </c>
      <c r="U553" s="186" t="s">
        <v>297</v>
      </c>
      <c r="V553" s="200">
        <f>VLOOKUP(B553,orig_GT_results_full_summary!$B$3:$AK$25,24, FALSE)</f>
        <v>1</v>
      </c>
      <c r="W553" s="192">
        <v>0</v>
      </c>
      <c r="X553" s="192">
        <v>0</v>
      </c>
      <c r="Y553" s="192">
        <f t="shared" si="4"/>
        <v>0</v>
      </c>
      <c r="Z553" s="193">
        <f t="shared" si="5"/>
        <v>0</v>
      </c>
      <c r="AA553" s="186" t="s">
        <v>50</v>
      </c>
      <c r="AB553" s="186" t="s">
        <v>297</v>
      </c>
      <c r="AC553" s="192">
        <f>VLOOKUP(B553,orig_GT_results_full_summary!$B$3:$AK$25,33, FALSE)</f>
        <v>1</v>
      </c>
      <c r="AD553" s="192">
        <v>0</v>
      </c>
      <c r="AE553" s="192">
        <v>0</v>
      </c>
      <c r="AF553" s="194">
        <f t="shared" si="6"/>
        <v>0</v>
      </c>
      <c r="AG553" s="53">
        <f t="shared" si="7"/>
        <v>0</v>
      </c>
    </row>
    <row r="554" spans="2:33" ht="16">
      <c r="B554" s="186" t="s">
        <v>123</v>
      </c>
      <c r="C554" s="192">
        <v>459</v>
      </c>
      <c r="D554" s="186" t="s">
        <v>429</v>
      </c>
      <c r="E554" s="193">
        <v>3</v>
      </c>
      <c r="F554" s="186" t="s">
        <v>398</v>
      </c>
      <c r="G554" s="186" t="s">
        <v>304</v>
      </c>
      <c r="H554" s="198">
        <f>VLOOKUP(B554,orig_GT_results_full_summary!$B$3:$AK$25,7, FALSE)</f>
        <v>4</v>
      </c>
      <c r="I554" s="192">
        <v>1</v>
      </c>
      <c r="J554" s="192">
        <v>0.33</v>
      </c>
      <c r="K554" s="192">
        <f t="shared" si="0"/>
        <v>0.25</v>
      </c>
      <c r="L554" s="193">
        <f t="shared" si="1"/>
        <v>0.31976744186046513</v>
      </c>
      <c r="M554" s="186" t="s">
        <v>50</v>
      </c>
      <c r="N554" s="186" t="s">
        <v>297</v>
      </c>
      <c r="O554" s="199">
        <f>VLOOKUP(B554,orig_GT_results_full_summary!$B$3:$AK$25,15, FALSE)</f>
        <v>1</v>
      </c>
      <c r="P554" s="192">
        <v>0</v>
      </c>
      <c r="Q554" s="192">
        <v>0</v>
      </c>
      <c r="R554" s="192">
        <f t="shared" si="2"/>
        <v>0</v>
      </c>
      <c r="S554" s="193">
        <f t="shared" si="3"/>
        <v>0</v>
      </c>
      <c r="T554" s="186" t="s">
        <v>399</v>
      </c>
      <c r="U554" s="186" t="s">
        <v>297</v>
      </c>
      <c r="V554" s="200">
        <f>VLOOKUP(B554,orig_GT_results_full_summary!$B$3:$AK$25,24, FALSE)</f>
        <v>1</v>
      </c>
      <c r="W554" s="192">
        <v>0</v>
      </c>
      <c r="X554" s="192">
        <v>0</v>
      </c>
      <c r="Y554" s="192">
        <f t="shared" si="4"/>
        <v>0</v>
      </c>
      <c r="Z554" s="193">
        <f t="shared" si="5"/>
        <v>0</v>
      </c>
      <c r="AA554" s="186" t="s">
        <v>50</v>
      </c>
      <c r="AB554" s="186" t="s">
        <v>297</v>
      </c>
      <c r="AC554" s="192">
        <f>VLOOKUP(B554,orig_GT_results_full_summary!$B$3:$AK$25,33, FALSE)</f>
        <v>1</v>
      </c>
      <c r="AD554" s="192">
        <v>0</v>
      </c>
      <c r="AE554" s="192">
        <v>0</v>
      </c>
      <c r="AF554" s="194">
        <f t="shared" si="6"/>
        <v>0</v>
      </c>
      <c r="AG554" s="53">
        <f t="shared" si="7"/>
        <v>0</v>
      </c>
    </row>
    <row r="555" spans="2:33" ht="16">
      <c r="B555" s="186" t="s">
        <v>123</v>
      </c>
      <c r="C555" s="192">
        <v>461</v>
      </c>
      <c r="D555" s="186" t="s">
        <v>430</v>
      </c>
      <c r="E555" s="193">
        <v>3</v>
      </c>
      <c r="F555" s="186" t="s">
        <v>398</v>
      </c>
      <c r="G555" s="186" t="s">
        <v>305</v>
      </c>
      <c r="H555" s="198">
        <f>VLOOKUP(B555,orig_GT_results_full_summary!$B$3:$AK$25,7, FALSE)</f>
        <v>4</v>
      </c>
      <c r="I555" s="192">
        <v>2</v>
      </c>
      <c r="J555" s="192">
        <v>0.67</v>
      </c>
      <c r="K555" s="192">
        <f t="shared" si="0"/>
        <v>0.5</v>
      </c>
      <c r="L555" s="193">
        <f t="shared" si="1"/>
        <v>0.6479690522243714</v>
      </c>
      <c r="M555" s="186" t="s">
        <v>50</v>
      </c>
      <c r="N555" s="186" t="s">
        <v>297</v>
      </c>
      <c r="O555" s="199">
        <f>VLOOKUP(B555,orig_GT_results_full_summary!$B$3:$AK$25,15, FALSE)</f>
        <v>1</v>
      </c>
      <c r="P555" s="192">
        <v>0</v>
      </c>
      <c r="Q555" s="192">
        <v>0</v>
      </c>
      <c r="R555" s="192">
        <f t="shared" si="2"/>
        <v>0</v>
      </c>
      <c r="S555" s="193">
        <f t="shared" si="3"/>
        <v>0</v>
      </c>
      <c r="T555" s="186" t="s">
        <v>399</v>
      </c>
      <c r="U555" s="186" t="s">
        <v>297</v>
      </c>
      <c r="V555" s="200">
        <f>VLOOKUP(B555,orig_GT_results_full_summary!$B$3:$AK$25,24, FALSE)</f>
        <v>1</v>
      </c>
      <c r="W555" s="192">
        <v>0</v>
      </c>
      <c r="X555" s="192">
        <v>0</v>
      </c>
      <c r="Y555" s="192">
        <f t="shared" si="4"/>
        <v>0</v>
      </c>
      <c r="Z555" s="193">
        <f t="shared" si="5"/>
        <v>0</v>
      </c>
      <c r="AA555" s="186" t="s">
        <v>50</v>
      </c>
      <c r="AB555" s="186" t="s">
        <v>297</v>
      </c>
      <c r="AC555" s="192">
        <f>VLOOKUP(B555,orig_GT_results_full_summary!$B$3:$AK$25,33, FALSE)</f>
        <v>1</v>
      </c>
      <c r="AD555" s="192">
        <v>0</v>
      </c>
      <c r="AE555" s="192">
        <v>0</v>
      </c>
      <c r="AF555" s="194">
        <f t="shared" si="6"/>
        <v>0</v>
      </c>
      <c r="AG555" s="53">
        <f t="shared" si="7"/>
        <v>0</v>
      </c>
    </row>
    <row r="556" spans="2:33" ht="16">
      <c r="B556" s="186" t="s">
        <v>123</v>
      </c>
      <c r="C556" s="192">
        <v>462</v>
      </c>
      <c r="D556" s="186" t="s">
        <v>430</v>
      </c>
      <c r="E556" s="193">
        <v>3</v>
      </c>
      <c r="F556" s="186" t="s">
        <v>398</v>
      </c>
      <c r="G556" s="186" t="s">
        <v>305</v>
      </c>
      <c r="H556" s="198">
        <f>VLOOKUP(B556,orig_GT_results_full_summary!$B$3:$AK$25,7, FALSE)</f>
        <v>4</v>
      </c>
      <c r="I556" s="192">
        <v>2</v>
      </c>
      <c r="J556" s="192">
        <v>0.67</v>
      </c>
      <c r="K556" s="192">
        <f t="shared" si="0"/>
        <v>0.5</v>
      </c>
      <c r="L556" s="193">
        <f t="shared" si="1"/>
        <v>0.6479690522243714</v>
      </c>
      <c r="M556" s="186" t="s">
        <v>50</v>
      </c>
      <c r="N556" s="186" t="s">
        <v>297</v>
      </c>
      <c r="O556" s="199">
        <f>VLOOKUP(B556,orig_GT_results_full_summary!$B$3:$AK$25,15, FALSE)</f>
        <v>1</v>
      </c>
      <c r="P556" s="192">
        <v>0</v>
      </c>
      <c r="Q556" s="192">
        <v>0</v>
      </c>
      <c r="R556" s="192">
        <f t="shared" si="2"/>
        <v>0</v>
      </c>
      <c r="S556" s="193">
        <f t="shared" si="3"/>
        <v>0</v>
      </c>
      <c r="T556" s="186" t="s">
        <v>399</v>
      </c>
      <c r="U556" s="186" t="s">
        <v>297</v>
      </c>
      <c r="V556" s="200">
        <f>VLOOKUP(B556,orig_GT_results_full_summary!$B$3:$AK$25,24, FALSE)</f>
        <v>1</v>
      </c>
      <c r="W556" s="192">
        <v>0</v>
      </c>
      <c r="X556" s="192">
        <v>0</v>
      </c>
      <c r="Y556" s="192">
        <f t="shared" si="4"/>
        <v>0</v>
      </c>
      <c r="Z556" s="193">
        <f t="shared" si="5"/>
        <v>0</v>
      </c>
      <c r="AA556" s="186" t="s">
        <v>50</v>
      </c>
      <c r="AB556" s="186" t="s">
        <v>297</v>
      </c>
      <c r="AC556" s="192">
        <f>VLOOKUP(B556,orig_GT_results_full_summary!$B$3:$AK$25,33, FALSE)</f>
        <v>1</v>
      </c>
      <c r="AD556" s="192">
        <v>0</v>
      </c>
      <c r="AE556" s="192">
        <v>0</v>
      </c>
      <c r="AF556" s="194">
        <f t="shared" si="6"/>
        <v>0</v>
      </c>
      <c r="AG556" s="53">
        <f t="shared" si="7"/>
        <v>0</v>
      </c>
    </row>
    <row r="557" spans="2:33" ht="16">
      <c r="B557" s="186" t="s">
        <v>123</v>
      </c>
      <c r="C557" s="192">
        <v>463</v>
      </c>
      <c r="D557" s="186" t="s">
        <v>431</v>
      </c>
      <c r="E557" s="193">
        <v>3</v>
      </c>
      <c r="F557" s="186" t="s">
        <v>398</v>
      </c>
      <c r="G557" s="186" t="s">
        <v>305</v>
      </c>
      <c r="H557" s="198">
        <f>VLOOKUP(B557,orig_GT_results_full_summary!$B$3:$AK$25,7, FALSE)</f>
        <v>4</v>
      </c>
      <c r="I557" s="192">
        <v>2</v>
      </c>
      <c r="J557" s="192">
        <v>0.67</v>
      </c>
      <c r="K557" s="192">
        <f t="shared" si="0"/>
        <v>0.5</v>
      </c>
      <c r="L557" s="193">
        <f t="shared" si="1"/>
        <v>0.6479690522243714</v>
      </c>
      <c r="M557" s="186" t="s">
        <v>50</v>
      </c>
      <c r="N557" s="186" t="s">
        <v>297</v>
      </c>
      <c r="O557" s="199">
        <f>VLOOKUP(B557,orig_GT_results_full_summary!$B$3:$AK$25,15, FALSE)</f>
        <v>1</v>
      </c>
      <c r="P557" s="192">
        <v>0</v>
      </c>
      <c r="Q557" s="192">
        <v>0</v>
      </c>
      <c r="R557" s="192">
        <f t="shared" si="2"/>
        <v>0</v>
      </c>
      <c r="S557" s="193">
        <f t="shared" si="3"/>
        <v>0</v>
      </c>
      <c r="T557" s="186" t="s">
        <v>399</v>
      </c>
      <c r="U557" s="186" t="s">
        <v>297</v>
      </c>
      <c r="V557" s="200">
        <f>VLOOKUP(B557,orig_GT_results_full_summary!$B$3:$AK$25,24, FALSE)</f>
        <v>1</v>
      </c>
      <c r="W557" s="192">
        <v>0</v>
      </c>
      <c r="X557" s="192">
        <v>0</v>
      </c>
      <c r="Y557" s="192">
        <f t="shared" si="4"/>
        <v>0</v>
      </c>
      <c r="Z557" s="193">
        <f t="shared" si="5"/>
        <v>0</v>
      </c>
      <c r="AA557" s="186" t="s">
        <v>50</v>
      </c>
      <c r="AB557" s="186" t="s">
        <v>297</v>
      </c>
      <c r="AC557" s="192">
        <f>VLOOKUP(B557,orig_GT_results_full_summary!$B$3:$AK$25,33, FALSE)</f>
        <v>1</v>
      </c>
      <c r="AD557" s="192">
        <v>0</v>
      </c>
      <c r="AE557" s="192">
        <v>0</v>
      </c>
      <c r="AF557" s="194">
        <f t="shared" si="6"/>
        <v>0</v>
      </c>
      <c r="AG557" s="53">
        <f t="shared" si="7"/>
        <v>0</v>
      </c>
    </row>
    <row r="558" spans="2:33" ht="16">
      <c r="B558" s="186" t="s">
        <v>123</v>
      </c>
      <c r="C558" s="192">
        <v>466</v>
      </c>
      <c r="D558" s="186" t="s">
        <v>431</v>
      </c>
      <c r="E558" s="193">
        <v>3</v>
      </c>
      <c r="F558" s="186" t="s">
        <v>398</v>
      </c>
      <c r="G558" s="186" t="s">
        <v>305</v>
      </c>
      <c r="H558" s="198">
        <f>VLOOKUP(B558,orig_GT_results_full_summary!$B$3:$AK$25,7, FALSE)</f>
        <v>4</v>
      </c>
      <c r="I558" s="192">
        <v>2</v>
      </c>
      <c r="J558" s="192">
        <v>0.67</v>
      </c>
      <c r="K558" s="192">
        <f t="shared" si="0"/>
        <v>0.5</v>
      </c>
      <c r="L558" s="193">
        <f t="shared" si="1"/>
        <v>0.6479690522243714</v>
      </c>
      <c r="M558" s="186" t="s">
        <v>50</v>
      </c>
      <c r="N558" s="186" t="s">
        <v>297</v>
      </c>
      <c r="O558" s="199">
        <f>VLOOKUP(B558,orig_GT_results_full_summary!$B$3:$AK$25,15, FALSE)</f>
        <v>1</v>
      </c>
      <c r="P558" s="192">
        <v>0</v>
      </c>
      <c r="Q558" s="192">
        <v>0</v>
      </c>
      <c r="R558" s="192">
        <f t="shared" si="2"/>
        <v>0</v>
      </c>
      <c r="S558" s="193">
        <f t="shared" si="3"/>
        <v>0</v>
      </c>
      <c r="T558" s="186" t="s">
        <v>399</v>
      </c>
      <c r="U558" s="186" t="s">
        <v>297</v>
      </c>
      <c r="V558" s="200">
        <f>VLOOKUP(B558,orig_GT_results_full_summary!$B$3:$AK$25,24, FALSE)</f>
        <v>1</v>
      </c>
      <c r="W558" s="192">
        <v>0</v>
      </c>
      <c r="X558" s="192">
        <v>0</v>
      </c>
      <c r="Y558" s="192">
        <f t="shared" si="4"/>
        <v>0</v>
      </c>
      <c r="Z558" s="193">
        <f t="shared" si="5"/>
        <v>0</v>
      </c>
      <c r="AA558" s="186" t="s">
        <v>50</v>
      </c>
      <c r="AB558" s="186" t="s">
        <v>297</v>
      </c>
      <c r="AC558" s="192">
        <f>VLOOKUP(B558,orig_GT_results_full_summary!$B$3:$AK$25,33, FALSE)</f>
        <v>1</v>
      </c>
      <c r="AD558" s="192">
        <v>0</v>
      </c>
      <c r="AE558" s="192">
        <v>0</v>
      </c>
      <c r="AF558" s="194">
        <f t="shared" si="6"/>
        <v>0</v>
      </c>
      <c r="AG558" s="53">
        <f t="shared" si="7"/>
        <v>0</v>
      </c>
    </row>
    <row r="559" spans="2:33" ht="16">
      <c r="B559" s="186" t="s">
        <v>123</v>
      </c>
      <c r="C559" s="192">
        <v>469</v>
      </c>
      <c r="D559" s="186" t="s">
        <v>431</v>
      </c>
      <c r="E559" s="193">
        <v>3</v>
      </c>
      <c r="F559" s="186" t="s">
        <v>398</v>
      </c>
      <c r="G559" s="186" t="s">
        <v>305</v>
      </c>
      <c r="H559" s="198">
        <f>VLOOKUP(B559,orig_GT_results_full_summary!$B$3:$AK$25,7, FALSE)</f>
        <v>4</v>
      </c>
      <c r="I559" s="192">
        <v>2</v>
      </c>
      <c r="J559" s="192">
        <v>0.67</v>
      </c>
      <c r="K559" s="192">
        <f t="shared" si="0"/>
        <v>0.5</v>
      </c>
      <c r="L559" s="193">
        <f t="shared" si="1"/>
        <v>0.6479690522243714</v>
      </c>
      <c r="M559" s="186" t="s">
        <v>50</v>
      </c>
      <c r="N559" s="186" t="s">
        <v>297</v>
      </c>
      <c r="O559" s="199">
        <f>VLOOKUP(B559,orig_GT_results_full_summary!$B$3:$AK$25,15, FALSE)</f>
        <v>1</v>
      </c>
      <c r="P559" s="192">
        <v>0</v>
      </c>
      <c r="Q559" s="192">
        <v>0</v>
      </c>
      <c r="R559" s="192">
        <f t="shared" si="2"/>
        <v>0</v>
      </c>
      <c r="S559" s="193">
        <f t="shared" si="3"/>
        <v>0</v>
      </c>
      <c r="T559" s="186" t="s">
        <v>399</v>
      </c>
      <c r="U559" s="186" t="s">
        <v>297</v>
      </c>
      <c r="V559" s="200">
        <f>VLOOKUP(B559,orig_GT_results_full_summary!$B$3:$AK$25,24, FALSE)</f>
        <v>1</v>
      </c>
      <c r="W559" s="192">
        <v>0</v>
      </c>
      <c r="X559" s="192">
        <v>0</v>
      </c>
      <c r="Y559" s="192">
        <f t="shared" si="4"/>
        <v>0</v>
      </c>
      <c r="Z559" s="193">
        <f t="shared" si="5"/>
        <v>0</v>
      </c>
      <c r="AA559" s="186" t="s">
        <v>50</v>
      </c>
      <c r="AB559" s="186" t="s">
        <v>297</v>
      </c>
      <c r="AC559" s="192">
        <f>VLOOKUP(B559,orig_GT_results_full_summary!$B$3:$AK$25,33, FALSE)</f>
        <v>1</v>
      </c>
      <c r="AD559" s="192">
        <v>0</v>
      </c>
      <c r="AE559" s="192">
        <v>0</v>
      </c>
      <c r="AF559" s="194">
        <f t="shared" si="6"/>
        <v>0</v>
      </c>
      <c r="AG559" s="53">
        <f t="shared" si="7"/>
        <v>0</v>
      </c>
    </row>
    <row r="560" spans="2:33" ht="16">
      <c r="B560" s="186" t="s">
        <v>123</v>
      </c>
      <c r="C560" s="192">
        <v>470</v>
      </c>
      <c r="D560" s="186" t="s">
        <v>431</v>
      </c>
      <c r="E560" s="193">
        <v>3</v>
      </c>
      <c r="F560" s="186" t="s">
        <v>398</v>
      </c>
      <c r="G560" s="186" t="s">
        <v>305</v>
      </c>
      <c r="H560" s="198">
        <f>VLOOKUP(B560,orig_GT_results_full_summary!$B$3:$AK$25,7, FALSE)</f>
        <v>4</v>
      </c>
      <c r="I560" s="192">
        <v>2</v>
      </c>
      <c r="J560" s="192">
        <v>0.67</v>
      </c>
      <c r="K560" s="192">
        <f t="shared" si="0"/>
        <v>0.5</v>
      </c>
      <c r="L560" s="193">
        <f t="shared" si="1"/>
        <v>0.6479690522243714</v>
      </c>
      <c r="M560" s="186" t="s">
        <v>50</v>
      </c>
      <c r="N560" s="186" t="s">
        <v>297</v>
      </c>
      <c r="O560" s="199">
        <f>VLOOKUP(B560,orig_GT_results_full_summary!$B$3:$AK$25,15, FALSE)</f>
        <v>1</v>
      </c>
      <c r="P560" s="192">
        <v>0</v>
      </c>
      <c r="Q560" s="192">
        <v>0</v>
      </c>
      <c r="R560" s="192">
        <f t="shared" si="2"/>
        <v>0</v>
      </c>
      <c r="S560" s="193">
        <f t="shared" si="3"/>
        <v>0</v>
      </c>
      <c r="T560" s="186" t="s">
        <v>399</v>
      </c>
      <c r="U560" s="186" t="s">
        <v>297</v>
      </c>
      <c r="V560" s="200">
        <f>VLOOKUP(B560,orig_GT_results_full_summary!$B$3:$AK$25,24, FALSE)</f>
        <v>1</v>
      </c>
      <c r="W560" s="192">
        <v>0</v>
      </c>
      <c r="X560" s="192">
        <v>0</v>
      </c>
      <c r="Y560" s="192">
        <f t="shared" si="4"/>
        <v>0</v>
      </c>
      <c r="Z560" s="193">
        <f t="shared" si="5"/>
        <v>0</v>
      </c>
      <c r="AA560" s="186" t="s">
        <v>50</v>
      </c>
      <c r="AB560" s="186" t="s">
        <v>297</v>
      </c>
      <c r="AC560" s="192">
        <f>VLOOKUP(B560,orig_GT_results_full_summary!$B$3:$AK$25,33, FALSE)</f>
        <v>1</v>
      </c>
      <c r="AD560" s="192">
        <v>0</v>
      </c>
      <c r="AE560" s="192">
        <v>0</v>
      </c>
      <c r="AF560" s="194">
        <f t="shared" si="6"/>
        <v>0</v>
      </c>
      <c r="AG560" s="53">
        <f t="shared" si="7"/>
        <v>0</v>
      </c>
    </row>
    <row r="561" spans="2:33" ht="16">
      <c r="B561" s="186" t="s">
        <v>123</v>
      </c>
      <c r="C561" s="192">
        <v>472</v>
      </c>
      <c r="D561" s="186" t="s">
        <v>431</v>
      </c>
      <c r="E561" s="193">
        <v>3</v>
      </c>
      <c r="F561" s="186" t="s">
        <v>398</v>
      </c>
      <c r="G561" s="186" t="s">
        <v>305</v>
      </c>
      <c r="H561" s="198">
        <f>VLOOKUP(B561,orig_GT_results_full_summary!$B$3:$AK$25,7, FALSE)</f>
        <v>4</v>
      </c>
      <c r="I561" s="192">
        <v>2</v>
      </c>
      <c r="J561" s="192">
        <v>0.67</v>
      </c>
      <c r="K561" s="192">
        <f t="shared" si="0"/>
        <v>0.5</v>
      </c>
      <c r="L561" s="193">
        <f t="shared" si="1"/>
        <v>0.6479690522243714</v>
      </c>
      <c r="M561" s="186" t="s">
        <v>50</v>
      </c>
      <c r="N561" s="186" t="s">
        <v>297</v>
      </c>
      <c r="O561" s="199">
        <f>VLOOKUP(B561,orig_GT_results_full_summary!$B$3:$AK$25,15, FALSE)</f>
        <v>1</v>
      </c>
      <c r="P561" s="192">
        <v>0</v>
      </c>
      <c r="Q561" s="192">
        <v>0</v>
      </c>
      <c r="R561" s="192">
        <f t="shared" si="2"/>
        <v>0</v>
      </c>
      <c r="S561" s="193">
        <f t="shared" si="3"/>
        <v>0</v>
      </c>
      <c r="T561" s="186" t="s">
        <v>399</v>
      </c>
      <c r="U561" s="186" t="s">
        <v>297</v>
      </c>
      <c r="V561" s="200">
        <f>VLOOKUP(B561,orig_GT_results_full_summary!$B$3:$AK$25,24, FALSE)</f>
        <v>1</v>
      </c>
      <c r="W561" s="192">
        <v>0</v>
      </c>
      <c r="X561" s="192">
        <v>0</v>
      </c>
      <c r="Y561" s="192">
        <f t="shared" si="4"/>
        <v>0</v>
      </c>
      <c r="Z561" s="193">
        <f t="shared" si="5"/>
        <v>0</v>
      </c>
      <c r="AA561" s="186" t="s">
        <v>50</v>
      </c>
      <c r="AB561" s="186" t="s">
        <v>297</v>
      </c>
      <c r="AC561" s="192">
        <f>VLOOKUP(B561,orig_GT_results_full_summary!$B$3:$AK$25,33, FALSE)</f>
        <v>1</v>
      </c>
      <c r="AD561" s="192">
        <v>0</v>
      </c>
      <c r="AE561" s="192">
        <v>0</v>
      </c>
      <c r="AF561" s="194">
        <f t="shared" si="6"/>
        <v>0</v>
      </c>
      <c r="AG561" s="53">
        <f t="shared" si="7"/>
        <v>0</v>
      </c>
    </row>
    <row r="562" spans="2:33" ht="16">
      <c r="B562" s="186" t="s">
        <v>123</v>
      </c>
      <c r="C562" s="192">
        <v>474</v>
      </c>
      <c r="D562" s="186" t="s">
        <v>431</v>
      </c>
      <c r="E562" s="193">
        <v>3</v>
      </c>
      <c r="F562" s="186" t="s">
        <v>398</v>
      </c>
      <c r="G562" s="186" t="s">
        <v>305</v>
      </c>
      <c r="H562" s="198">
        <f>VLOOKUP(B562,orig_GT_results_full_summary!$B$3:$AK$25,7, FALSE)</f>
        <v>4</v>
      </c>
      <c r="I562" s="192">
        <v>2</v>
      </c>
      <c r="J562" s="192">
        <v>0.67</v>
      </c>
      <c r="K562" s="192">
        <f t="shared" si="0"/>
        <v>0.5</v>
      </c>
      <c r="L562" s="193">
        <f t="shared" si="1"/>
        <v>0.6479690522243714</v>
      </c>
      <c r="M562" s="186" t="s">
        <v>50</v>
      </c>
      <c r="N562" s="186" t="s">
        <v>297</v>
      </c>
      <c r="O562" s="199">
        <f>VLOOKUP(B562,orig_GT_results_full_summary!$B$3:$AK$25,15, FALSE)</f>
        <v>1</v>
      </c>
      <c r="P562" s="192">
        <v>0</v>
      </c>
      <c r="Q562" s="192">
        <v>0</v>
      </c>
      <c r="R562" s="192">
        <f t="shared" si="2"/>
        <v>0</v>
      </c>
      <c r="S562" s="193">
        <f t="shared" si="3"/>
        <v>0</v>
      </c>
      <c r="T562" s="186" t="s">
        <v>399</v>
      </c>
      <c r="U562" s="186" t="s">
        <v>297</v>
      </c>
      <c r="V562" s="200">
        <f>VLOOKUP(B562,orig_GT_results_full_summary!$B$3:$AK$25,24, FALSE)</f>
        <v>1</v>
      </c>
      <c r="W562" s="192">
        <v>0</v>
      </c>
      <c r="X562" s="192">
        <v>0</v>
      </c>
      <c r="Y562" s="192">
        <f t="shared" si="4"/>
        <v>0</v>
      </c>
      <c r="Z562" s="193">
        <f t="shared" si="5"/>
        <v>0</v>
      </c>
      <c r="AA562" s="186" t="s">
        <v>50</v>
      </c>
      <c r="AB562" s="186" t="s">
        <v>297</v>
      </c>
      <c r="AC562" s="192">
        <f>VLOOKUP(B562,orig_GT_results_full_summary!$B$3:$AK$25,33, FALSE)</f>
        <v>1</v>
      </c>
      <c r="AD562" s="192">
        <v>0</v>
      </c>
      <c r="AE562" s="192">
        <v>0</v>
      </c>
      <c r="AF562" s="194">
        <f t="shared" si="6"/>
        <v>0</v>
      </c>
      <c r="AG562" s="53">
        <f t="shared" si="7"/>
        <v>0</v>
      </c>
    </row>
    <row r="563" spans="2:33" ht="16">
      <c r="B563" s="186" t="s">
        <v>123</v>
      </c>
      <c r="C563" s="192">
        <v>475</v>
      </c>
      <c r="D563" s="186" t="s">
        <v>432</v>
      </c>
      <c r="E563" s="193">
        <v>3</v>
      </c>
      <c r="F563" s="186" t="s">
        <v>398</v>
      </c>
      <c r="G563" s="186" t="s">
        <v>304</v>
      </c>
      <c r="H563" s="198">
        <f>VLOOKUP(B563,orig_GT_results_full_summary!$B$3:$AK$25,7, FALSE)</f>
        <v>4</v>
      </c>
      <c r="I563" s="192">
        <v>1</v>
      </c>
      <c r="J563" s="192">
        <v>0.33</v>
      </c>
      <c r="K563" s="192">
        <f t="shared" si="0"/>
        <v>0.25</v>
      </c>
      <c r="L563" s="193">
        <f t="shared" si="1"/>
        <v>0.31976744186046513</v>
      </c>
      <c r="M563" s="186" t="s">
        <v>50</v>
      </c>
      <c r="N563" s="186" t="s">
        <v>297</v>
      </c>
      <c r="O563" s="199">
        <f>VLOOKUP(B563,orig_GT_results_full_summary!$B$3:$AK$25,15, FALSE)</f>
        <v>1</v>
      </c>
      <c r="P563" s="192">
        <v>0</v>
      </c>
      <c r="Q563" s="192">
        <v>0</v>
      </c>
      <c r="R563" s="192">
        <f t="shared" si="2"/>
        <v>0</v>
      </c>
      <c r="S563" s="193">
        <f t="shared" si="3"/>
        <v>0</v>
      </c>
      <c r="T563" s="186" t="s">
        <v>399</v>
      </c>
      <c r="U563" s="186" t="s">
        <v>297</v>
      </c>
      <c r="V563" s="200">
        <f>VLOOKUP(B563,orig_GT_results_full_summary!$B$3:$AK$25,24, FALSE)</f>
        <v>1</v>
      </c>
      <c r="W563" s="192">
        <v>0</v>
      </c>
      <c r="X563" s="192">
        <v>0</v>
      </c>
      <c r="Y563" s="192">
        <f t="shared" si="4"/>
        <v>0</v>
      </c>
      <c r="Z563" s="193">
        <f t="shared" si="5"/>
        <v>0</v>
      </c>
      <c r="AA563" s="186" t="s">
        <v>50</v>
      </c>
      <c r="AB563" s="186" t="s">
        <v>297</v>
      </c>
      <c r="AC563" s="192">
        <f>VLOOKUP(B563,orig_GT_results_full_summary!$B$3:$AK$25,33, FALSE)</f>
        <v>1</v>
      </c>
      <c r="AD563" s="192">
        <v>0</v>
      </c>
      <c r="AE563" s="192">
        <v>0</v>
      </c>
      <c r="AF563" s="194">
        <f t="shared" si="6"/>
        <v>0</v>
      </c>
      <c r="AG563" s="53">
        <f t="shared" si="7"/>
        <v>0</v>
      </c>
    </row>
    <row r="564" spans="2:33" ht="16">
      <c r="B564" s="186" t="s">
        <v>123</v>
      </c>
      <c r="C564" s="192">
        <v>476</v>
      </c>
      <c r="D564" s="186" t="s">
        <v>432</v>
      </c>
      <c r="E564" s="193">
        <v>3</v>
      </c>
      <c r="F564" s="186" t="s">
        <v>398</v>
      </c>
      <c r="G564" s="186" t="s">
        <v>304</v>
      </c>
      <c r="H564" s="198">
        <f>VLOOKUP(B564,orig_GT_results_full_summary!$B$3:$AK$25,7, FALSE)</f>
        <v>4</v>
      </c>
      <c r="I564" s="192">
        <v>1</v>
      </c>
      <c r="J564" s="192">
        <v>0.33</v>
      </c>
      <c r="K564" s="192">
        <f t="shared" si="0"/>
        <v>0.25</v>
      </c>
      <c r="L564" s="193">
        <f t="shared" si="1"/>
        <v>0.31976744186046513</v>
      </c>
      <c r="M564" s="186" t="s">
        <v>50</v>
      </c>
      <c r="N564" s="186" t="s">
        <v>297</v>
      </c>
      <c r="O564" s="199">
        <f>VLOOKUP(B564,orig_GT_results_full_summary!$B$3:$AK$25,15, FALSE)</f>
        <v>1</v>
      </c>
      <c r="P564" s="192">
        <v>0</v>
      </c>
      <c r="Q564" s="192">
        <v>0</v>
      </c>
      <c r="R564" s="192">
        <f t="shared" si="2"/>
        <v>0</v>
      </c>
      <c r="S564" s="193">
        <f t="shared" si="3"/>
        <v>0</v>
      </c>
      <c r="T564" s="186" t="s">
        <v>399</v>
      </c>
      <c r="U564" s="186" t="s">
        <v>297</v>
      </c>
      <c r="V564" s="200">
        <f>VLOOKUP(B564,orig_GT_results_full_summary!$B$3:$AK$25,24, FALSE)</f>
        <v>1</v>
      </c>
      <c r="W564" s="192">
        <v>0</v>
      </c>
      <c r="X564" s="192">
        <v>0</v>
      </c>
      <c r="Y564" s="192">
        <f t="shared" si="4"/>
        <v>0</v>
      </c>
      <c r="Z564" s="193">
        <f t="shared" si="5"/>
        <v>0</v>
      </c>
      <c r="AA564" s="186" t="s">
        <v>50</v>
      </c>
      <c r="AB564" s="186" t="s">
        <v>297</v>
      </c>
      <c r="AC564" s="192">
        <f>VLOOKUP(B564,orig_GT_results_full_summary!$B$3:$AK$25,33, FALSE)</f>
        <v>1</v>
      </c>
      <c r="AD564" s="192">
        <v>0</v>
      </c>
      <c r="AE564" s="192">
        <v>0</v>
      </c>
      <c r="AF564" s="194">
        <f t="shared" si="6"/>
        <v>0</v>
      </c>
      <c r="AG564" s="53">
        <f t="shared" si="7"/>
        <v>0</v>
      </c>
    </row>
    <row r="565" spans="2:33" ht="16">
      <c r="B565" s="186" t="s">
        <v>123</v>
      </c>
      <c r="C565" s="192">
        <v>477</v>
      </c>
      <c r="D565" s="186" t="s">
        <v>433</v>
      </c>
      <c r="E565" s="193">
        <v>3</v>
      </c>
      <c r="F565" s="186" t="s">
        <v>398</v>
      </c>
      <c r="G565" s="186" t="s">
        <v>304</v>
      </c>
      <c r="H565" s="198">
        <f>VLOOKUP(B565,orig_GT_results_full_summary!$B$3:$AK$25,7, FALSE)</f>
        <v>4</v>
      </c>
      <c r="I565" s="192">
        <v>1</v>
      </c>
      <c r="J565" s="192">
        <v>0.33</v>
      </c>
      <c r="K565" s="192">
        <f t="shared" si="0"/>
        <v>0.25</v>
      </c>
      <c r="L565" s="193">
        <f t="shared" si="1"/>
        <v>0.31976744186046513</v>
      </c>
      <c r="M565" s="186" t="s">
        <v>50</v>
      </c>
      <c r="N565" s="186" t="s">
        <v>297</v>
      </c>
      <c r="O565" s="199">
        <f>VLOOKUP(B565,orig_GT_results_full_summary!$B$3:$AK$25,15, FALSE)</f>
        <v>1</v>
      </c>
      <c r="P565" s="192">
        <v>0</v>
      </c>
      <c r="Q565" s="192">
        <v>0</v>
      </c>
      <c r="R565" s="192">
        <f t="shared" si="2"/>
        <v>0</v>
      </c>
      <c r="S565" s="193">
        <f t="shared" si="3"/>
        <v>0</v>
      </c>
      <c r="T565" s="186" t="s">
        <v>399</v>
      </c>
      <c r="U565" s="186" t="s">
        <v>297</v>
      </c>
      <c r="V565" s="200">
        <f>VLOOKUP(B565,orig_GT_results_full_summary!$B$3:$AK$25,24, FALSE)</f>
        <v>1</v>
      </c>
      <c r="W565" s="192">
        <v>0</v>
      </c>
      <c r="X565" s="192">
        <v>0</v>
      </c>
      <c r="Y565" s="192">
        <f t="shared" si="4"/>
        <v>0</v>
      </c>
      <c r="Z565" s="193">
        <f t="shared" si="5"/>
        <v>0</v>
      </c>
      <c r="AA565" s="186" t="s">
        <v>50</v>
      </c>
      <c r="AB565" s="186" t="s">
        <v>297</v>
      </c>
      <c r="AC565" s="192">
        <f>VLOOKUP(B565,orig_GT_results_full_summary!$B$3:$AK$25,33, FALSE)</f>
        <v>1</v>
      </c>
      <c r="AD565" s="192">
        <v>0</v>
      </c>
      <c r="AE565" s="192">
        <v>0</v>
      </c>
      <c r="AF565" s="194">
        <f t="shared" si="6"/>
        <v>0</v>
      </c>
      <c r="AG565" s="53">
        <f t="shared" si="7"/>
        <v>0</v>
      </c>
    </row>
    <row r="566" spans="2:33" ht="16">
      <c r="B566" s="186" t="s">
        <v>123</v>
      </c>
      <c r="C566" s="192">
        <v>478</v>
      </c>
      <c r="D566" s="186" t="s">
        <v>433</v>
      </c>
      <c r="E566" s="193">
        <v>3</v>
      </c>
      <c r="F566" s="186" t="s">
        <v>398</v>
      </c>
      <c r="G566" s="186" t="s">
        <v>304</v>
      </c>
      <c r="H566" s="198">
        <f>VLOOKUP(B566,orig_GT_results_full_summary!$B$3:$AK$25,7, FALSE)</f>
        <v>4</v>
      </c>
      <c r="I566" s="192">
        <v>1</v>
      </c>
      <c r="J566" s="192">
        <v>0.33</v>
      </c>
      <c r="K566" s="192">
        <f t="shared" si="0"/>
        <v>0.25</v>
      </c>
      <c r="L566" s="193">
        <f t="shared" si="1"/>
        <v>0.31976744186046513</v>
      </c>
      <c r="M566" s="186" t="s">
        <v>50</v>
      </c>
      <c r="N566" s="186" t="s">
        <v>297</v>
      </c>
      <c r="O566" s="199">
        <f>VLOOKUP(B566,orig_GT_results_full_summary!$B$3:$AK$25,15, FALSE)</f>
        <v>1</v>
      </c>
      <c r="P566" s="192">
        <v>0</v>
      </c>
      <c r="Q566" s="192">
        <v>0</v>
      </c>
      <c r="R566" s="192">
        <f t="shared" si="2"/>
        <v>0</v>
      </c>
      <c r="S566" s="193">
        <f t="shared" si="3"/>
        <v>0</v>
      </c>
      <c r="T566" s="186" t="s">
        <v>399</v>
      </c>
      <c r="U566" s="186" t="s">
        <v>297</v>
      </c>
      <c r="V566" s="200">
        <f>VLOOKUP(B566,orig_GT_results_full_summary!$B$3:$AK$25,24, FALSE)</f>
        <v>1</v>
      </c>
      <c r="W566" s="192">
        <v>0</v>
      </c>
      <c r="X566" s="192">
        <v>0</v>
      </c>
      <c r="Y566" s="192">
        <f t="shared" si="4"/>
        <v>0</v>
      </c>
      <c r="Z566" s="193">
        <f t="shared" si="5"/>
        <v>0</v>
      </c>
      <c r="AA566" s="186" t="s">
        <v>50</v>
      </c>
      <c r="AB566" s="186" t="s">
        <v>297</v>
      </c>
      <c r="AC566" s="192">
        <f>VLOOKUP(B566,orig_GT_results_full_summary!$B$3:$AK$25,33, FALSE)</f>
        <v>1</v>
      </c>
      <c r="AD566" s="192">
        <v>0</v>
      </c>
      <c r="AE566" s="192">
        <v>0</v>
      </c>
      <c r="AF566" s="194">
        <f t="shared" si="6"/>
        <v>0</v>
      </c>
      <c r="AG566" s="53">
        <f t="shared" si="7"/>
        <v>0</v>
      </c>
    </row>
    <row r="567" spans="2:33" ht="16">
      <c r="B567" s="186" t="s">
        <v>123</v>
      </c>
      <c r="C567" s="192">
        <v>480</v>
      </c>
      <c r="D567" s="186" t="s">
        <v>434</v>
      </c>
      <c r="E567" s="193">
        <v>3</v>
      </c>
      <c r="F567" s="186" t="s">
        <v>398</v>
      </c>
      <c r="G567" s="186" t="s">
        <v>304</v>
      </c>
      <c r="H567" s="198">
        <f>VLOOKUP(B567,orig_GT_results_full_summary!$B$3:$AK$25,7, FALSE)</f>
        <v>4</v>
      </c>
      <c r="I567" s="192">
        <v>1</v>
      </c>
      <c r="J567" s="192">
        <v>0.33</v>
      </c>
      <c r="K567" s="192">
        <f t="shared" si="0"/>
        <v>0.25</v>
      </c>
      <c r="L567" s="193">
        <f t="shared" si="1"/>
        <v>0.31976744186046513</v>
      </c>
      <c r="M567" s="186" t="s">
        <v>50</v>
      </c>
      <c r="N567" s="186" t="s">
        <v>297</v>
      </c>
      <c r="O567" s="199">
        <f>VLOOKUP(B567,orig_GT_results_full_summary!$B$3:$AK$25,15, FALSE)</f>
        <v>1</v>
      </c>
      <c r="P567" s="192">
        <v>0</v>
      </c>
      <c r="Q567" s="192">
        <v>0</v>
      </c>
      <c r="R567" s="192">
        <f t="shared" si="2"/>
        <v>0</v>
      </c>
      <c r="S567" s="193">
        <f t="shared" si="3"/>
        <v>0</v>
      </c>
      <c r="T567" s="186" t="s">
        <v>399</v>
      </c>
      <c r="U567" s="186" t="s">
        <v>297</v>
      </c>
      <c r="V567" s="200">
        <f>VLOOKUP(B567,orig_GT_results_full_summary!$B$3:$AK$25,24, FALSE)</f>
        <v>1</v>
      </c>
      <c r="W567" s="192">
        <v>0</v>
      </c>
      <c r="X567" s="192">
        <v>0</v>
      </c>
      <c r="Y567" s="192">
        <f t="shared" si="4"/>
        <v>0</v>
      </c>
      <c r="Z567" s="193">
        <f t="shared" si="5"/>
        <v>0</v>
      </c>
      <c r="AA567" s="186" t="s">
        <v>50</v>
      </c>
      <c r="AB567" s="186" t="s">
        <v>297</v>
      </c>
      <c r="AC567" s="192">
        <f>VLOOKUP(B567,orig_GT_results_full_summary!$B$3:$AK$25,33, FALSE)</f>
        <v>1</v>
      </c>
      <c r="AD567" s="192">
        <v>0</v>
      </c>
      <c r="AE567" s="192">
        <v>0</v>
      </c>
      <c r="AF567" s="194">
        <f t="shared" si="6"/>
        <v>0</v>
      </c>
      <c r="AG567" s="53">
        <f t="shared" si="7"/>
        <v>0</v>
      </c>
    </row>
    <row r="568" spans="2:33" ht="16">
      <c r="B568" s="186" t="s">
        <v>123</v>
      </c>
      <c r="C568" s="192">
        <v>484</v>
      </c>
      <c r="D568" s="186" t="s">
        <v>435</v>
      </c>
      <c r="E568" s="193">
        <v>3</v>
      </c>
      <c r="F568" s="186" t="s">
        <v>398</v>
      </c>
      <c r="G568" s="186" t="s">
        <v>304</v>
      </c>
      <c r="H568" s="198">
        <f>VLOOKUP(B568,orig_GT_results_full_summary!$B$3:$AK$25,7, FALSE)</f>
        <v>4</v>
      </c>
      <c r="I568" s="192">
        <v>1</v>
      </c>
      <c r="J568" s="192">
        <v>0.33</v>
      </c>
      <c r="K568" s="192">
        <f t="shared" si="0"/>
        <v>0.25</v>
      </c>
      <c r="L568" s="193">
        <f t="shared" si="1"/>
        <v>0.31976744186046513</v>
      </c>
      <c r="M568" s="186" t="s">
        <v>50</v>
      </c>
      <c r="N568" s="186" t="s">
        <v>297</v>
      </c>
      <c r="O568" s="199">
        <f>VLOOKUP(B568,orig_GT_results_full_summary!$B$3:$AK$25,15, FALSE)</f>
        <v>1</v>
      </c>
      <c r="P568" s="192">
        <v>0</v>
      </c>
      <c r="Q568" s="192">
        <v>0</v>
      </c>
      <c r="R568" s="192">
        <f t="shared" si="2"/>
        <v>0</v>
      </c>
      <c r="S568" s="193">
        <f t="shared" si="3"/>
        <v>0</v>
      </c>
      <c r="T568" s="186" t="s">
        <v>399</v>
      </c>
      <c r="U568" s="186" t="s">
        <v>297</v>
      </c>
      <c r="V568" s="200">
        <f>VLOOKUP(B568,orig_GT_results_full_summary!$B$3:$AK$25,24, FALSE)</f>
        <v>1</v>
      </c>
      <c r="W568" s="192">
        <v>0</v>
      </c>
      <c r="X568" s="192">
        <v>0</v>
      </c>
      <c r="Y568" s="192">
        <f t="shared" si="4"/>
        <v>0</v>
      </c>
      <c r="Z568" s="193">
        <f t="shared" si="5"/>
        <v>0</v>
      </c>
      <c r="AA568" s="186" t="s">
        <v>50</v>
      </c>
      <c r="AB568" s="186" t="s">
        <v>297</v>
      </c>
      <c r="AC568" s="192">
        <f>VLOOKUP(B568,orig_GT_results_full_summary!$B$3:$AK$25,33, FALSE)</f>
        <v>1</v>
      </c>
      <c r="AD568" s="192">
        <v>0</v>
      </c>
      <c r="AE568" s="192">
        <v>0</v>
      </c>
      <c r="AF568" s="194">
        <f t="shared" si="6"/>
        <v>0</v>
      </c>
      <c r="AG568" s="53">
        <f t="shared" si="7"/>
        <v>0</v>
      </c>
    </row>
    <row r="569" spans="2:33" ht="16">
      <c r="B569" s="186" t="s">
        <v>123</v>
      </c>
      <c r="C569" s="192">
        <v>485</v>
      </c>
      <c r="D569" s="186" t="s">
        <v>436</v>
      </c>
      <c r="E569" s="193">
        <v>3</v>
      </c>
      <c r="F569" s="186" t="s">
        <v>398</v>
      </c>
      <c r="G569" s="186" t="s">
        <v>304</v>
      </c>
      <c r="H569" s="198">
        <f>VLOOKUP(B569,orig_GT_results_full_summary!$B$3:$AK$25,7, FALSE)</f>
        <v>4</v>
      </c>
      <c r="I569" s="192">
        <v>1</v>
      </c>
      <c r="J569" s="192">
        <v>0.33</v>
      </c>
      <c r="K569" s="192">
        <f t="shared" si="0"/>
        <v>0.25</v>
      </c>
      <c r="L569" s="193">
        <f t="shared" si="1"/>
        <v>0.31976744186046513</v>
      </c>
      <c r="M569" s="186" t="s">
        <v>50</v>
      </c>
      <c r="N569" s="186" t="s">
        <v>297</v>
      </c>
      <c r="O569" s="199">
        <f>VLOOKUP(B569,orig_GT_results_full_summary!$B$3:$AK$25,15, FALSE)</f>
        <v>1</v>
      </c>
      <c r="P569" s="192">
        <v>0</v>
      </c>
      <c r="Q569" s="192">
        <v>0</v>
      </c>
      <c r="R569" s="192">
        <f t="shared" si="2"/>
        <v>0</v>
      </c>
      <c r="S569" s="193">
        <f t="shared" si="3"/>
        <v>0</v>
      </c>
      <c r="T569" s="186" t="s">
        <v>399</v>
      </c>
      <c r="U569" s="186" t="s">
        <v>297</v>
      </c>
      <c r="V569" s="200">
        <f>VLOOKUP(B569,orig_GT_results_full_summary!$B$3:$AK$25,24, FALSE)</f>
        <v>1</v>
      </c>
      <c r="W569" s="192">
        <v>0</v>
      </c>
      <c r="X569" s="192">
        <v>0</v>
      </c>
      <c r="Y569" s="192">
        <f t="shared" si="4"/>
        <v>0</v>
      </c>
      <c r="Z569" s="193">
        <f t="shared" si="5"/>
        <v>0</v>
      </c>
      <c r="AA569" s="186" t="s">
        <v>50</v>
      </c>
      <c r="AB569" s="186" t="s">
        <v>297</v>
      </c>
      <c r="AC569" s="192">
        <f>VLOOKUP(B569,orig_GT_results_full_summary!$B$3:$AK$25,33, FALSE)</f>
        <v>1</v>
      </c>
      <c r="AD569" s="192">
        <v>0</v>
      </c>
      <c r="AE569" s="192">
        <v>0</v>
      </c>
      <c r="AF569" s="194">
        <f t="shared" si="6"/>
        <v>0</v>
      </c>
      <c r="AG569" s="53">
        <f t="shared" si="7"/>
        <v>0</v>
      </c>
    </row>
    <row r="570" spans="2:33" ht="16">
      <c r="B570" s="186" t="s">
        <v>123</v>
      </c>
      <c r="C570" s="192">
        <v>486</v>
      </c>
      <c r="D570" s="186" t="s">
        <v>436</v>
      </c>
      <c r="E570" s="193">
        <v>3</v>
      </c>
      <c r="F570" s="186" t="s">
        <v>398</v>
      </c>
      <c r="G570" s="186" t="s">
        <v>304</v>
      </c>
      <c r="H570" s="198">
        <f>VLOOKUP(B570,orig_GT_results_full_summary!$B$3:$AK$25,7, FALSE)</f>
        <v>4</v>
      </c>
      <c r="I570" s="192">
        <v>1</v>
      </c>
      <c r="J570" s="192">
        <v>0.33</v>
      </c>
      <c r="K570" s="192">
        <f t="shared" si="0"/>
        <v>0.25</v>
      </c>
      <c r="L570" s="193">
        <f t="shared" si="1"/>
        <v>0.31976744186046513</v>
      </c>
      <c r="M570" s="186" t="s">
        <v>50</v>
      </c>
      <c r="N570" s="186" t="s">
        <v>297</v>
      </c>
      <c r="O570" s="199">
        <f>VLOOKUP(B570,orig_GT_results_full_summary!$B$3:$AK$25,15, FALSE)</f>
        <v>1</v>
      </c>
      <c r="P570" s="192">
        <v>0</v>
      </c>
      <c r="Q570" s="192">
        <v>0</v>
      </c>
      <c r="R570" s="192">
        <f t="shared" si="2"/>
        <v>0</v>
      </c>
      <c r="S570" s="193">
        <f t="shared" si="3"/>
        <v>0</v>
      </c>
      <c r="T570" s="186" t="s">
        <v>399</v>
      </c>
      <c r="U570" s="186" t="s">
        <v>297</v>
      </c>
      <c r="V570" s="200">
        <f>VLOOKUP(B570,orig_GT_results_full_summary!$B$3:$AK$25,24, FALSE)</f>
        <v>1</v>
      </c>
      <c r="W570" s="192">
        <v>0</v>
      </c>
      <c r="X570" s="192">
        <v>0</v>
      </c>
      <c r="Y570" s="192">
        <f t="shared" si="4"/>
        <v>0</v>
      </c>
      <c r="Z570" s="193">
        <f t="shared" si="5"/>
        <v>0</v>
      </c>
      <c r="AA570" s="186" t="s">
        <v>50</v>
      </c>
      <c r="AB570" s="186" t="s">
        <v>297</v>
      </c>
      <c r="AC570" s="192">
        <f>VLOOKUP(B570,orig_GT_results_full_summary!$B$3:$AK$25,33, FALSE)</f>
        <v>1</v>
      </c>
      <c r="AD570" s="192">
        <v>0</v>
      </c>
      <c r="AE570" s="192">
        <v>0</v>
      </c>
      <c r="AF570" s="194">
        <f t="shared" si="6"/>
        <v>0</v>
      </c>
      <c r="AG570" s="53">
        <f t="shared" si="7"/>
        <v>0</v>
      </c>
    </row>
    <row r="571" spans="2:33" ht="16">
      <c r="B571" s="186" t="s">
        <v>123</v>
      </c>
      <c r="C571" s="192">
        <v>489</v>
      </c>
      <c r="D571" s="186" t="s">
        <v>433</v>
      </c>
      <c r="E571" s="193">
        <v>3</v>
      </c>
      <c r="F571" s="186" t="s">
        <v>398</v>
      </c>
      <c r="G571" s="186" t="s">
        <v>304</v>
      </c>
      <c r="H571" s="198">
        <f>VLOOKUP(B571,orig_GT_results_full_summary!$B$3:$AK$25,7, FALSE)</f>
        <v>4</v>
      </c>
      <c r="I571" s="192">
        <v>1</v>
      </c>
      <c r="J571" s="192">
        <v>0.33</v>
      </c>
      <c r="K571" s="192">
        <f t="shared" si="0"/>
        <v>0.25</v>
      </c>
      <c r="L571" s="193">
        <f t="shared" si="1"/>
        <v>0.31976744186046513</v>
      </c>
      <c r="M571" s="186" t="s">
        <v>50</v>
      </c>
      <c r="N571" s="186" t="s">
        <v>297</v>
      </c>
      <c r="O571" s="199">
        <f>VLOOKUP(B571,orig_GT_results_full_summary!$B$3:$AK$25,15, FALSE)</f>
        <v>1</v>
      </c>
      <c r="P571" s="192">
        <v>0</v>
      </c>
      <c r="Q571" s="192">
        <v>0</v>
      </c>
      <c r="R571" s="192">
        <f t="shared" si="2"/>
        <v>0</v>
      </c>
      <c r="S571" s="193">
        <f t="shared" si="3"/>
        <v>0</v>
      </c>
      <c r="T571" s="186" t="s">
        <v>399</v>
      </c>
      <c r="U571" s="186" t="s">
        <v>297</v>
      </c>
      <c r="V571" s="200">
        <f>VLOOKUP(B571,orig_GT_results_full_summary!$B$3:$AK$25,24, FALSE)</f>
        <v>1</v>
      </c>
      <c r="W571" s="192">
        <v>0</v>
      </c>
      <c r="X571" s="192">
        <v>0</v>
      </c>
      <c r="Y571" s="192">
        <f t="shared" si="4"/>
        <v>0</v>
      </c>
      <c r="Z571" s="193">
        <f t="shared" si="5"/>
        <v>0</v>
      </c>
      <c r="AA571" s="186" t="s">
        <v>50</v>
      </c>
      <c r="AB571" s="186" t="s">
        <v>297</v>
      </c>
      <c r="AC571" s="192">
        <f>VLOOKUP(B571,orig_GT_results_full_summary!$B$3:$AK$25,33, FALSE)</f>
        <v>1</v>
      </c>
      <c r="AD571" s="192">
        <v>0</v>
      </c>
      <c r="AE571" s="192">
        <v>0</v>
      </c>
      <c r="AF571" s="194">
        <f t="shared" si="6"/>
        <v>0</v>
      </c>
      <c r="AG571" s="53">
        <f t="shared" si="7"/>
        <v>0</v>
      </c>
    </row>
    <row r="572" spans="2:33" ht="16">
      <c r="B572" s="186" t="s">
        <v>123</v>
      </c>
      <c r="C572" s="192">
        <v>490</v>
      </c>
      <c r="D572" s="186" t="s">
        <v>419</v>
      </c>
      <c r="E572" s="193">
        <v>3</v>
      </c>
      <c r="F572" s="186" t="s">
        <v>398</v>
      </c>
      <c r="G572" s="186" t="s">
        <v>297</v>
      </c>
      <c r="H572" s="198">
        <f>VLOOKUP(B572,orig_GT_results_full_summary!$B$3:$AK$25,7, FALSE)</f>
        <v>4</v>
      </c>
      <c r="I572" s="192">
        <v>0</v>
      </c>
      <c r="J572" s="192">
        <v>0</v>
      </c>
      <c r="K572" s="192">
        <f t="shared" si="0"/>
        <v>0</v>
      </c>
      <c r="L572" s="193">
        <f t="shared" si="1"/>
        <v>0</v>
      </c>
      <c r="M572" s="186" t="s">
        <v>50</v>
      </c>
      <c r="N572" s="186" t="s">
        <v>297</v>
      </c>
      <c r="O572" s="199">
        <f>VLOOKUP(B572,orig_GT_results_full_summary!$B$3:$AK$25,15, FALSE)</f>
        <v>1</v>
      </c>
      <c r="P572" s="192">
        <v>0</v>
      </c>
      <c r="Q572" s="192">
        <v>0</v>
      </c>
      <c r="R572" s="192">
        <f t="shared" si="2"/>
        <v>0</v>
      </c>
      <c r="S572" s="193">
        <f t="shared" si="3"/>
        <v>0</v>
      </c>
      <c r="T572" s="186" t="s">
        <v>399</v>
      </c>
      <c r="U572" s="186" t="s">
        <v>304</v>
      </c>
      <c r="V572" s="200">
        <f>VLOOKUP(B572,orig_GT_results_full_summary!$B$3:$AK$25,24, FALSE)</f>
        <v>1</v>
      </c>
      <c r="W572" s="192">
        <v>1</v>
      </c>
      <c r="X572" s="192">
        <v>0.33</v>
      </c>
      <c r="Y572" s="192">
        <f t="shared" si="4"/>
        <v>1</v>
      </c>
      <c r="Z572" s="193">
        <f t="shared" si="5"/>
        <v>0.3536977491961415</v>
      </c>
      <c r="AA572" s="186" t="s">
        <v>50</v>
      </c>
      <c r="AB572" s="186" t="s">
        <v>297</v>
      </c>
      <c r="AC572" s="192">
        <f>VLOOKUP(B572,orig_GT_results_full_summary!$B$3:$AK$25,33, FALSE)</f>
        <v>1</v>
      </c>
      <c r="AD572" s="192">
        <v>0</v>
      </c>
      <c r="AE572" s="192">
        <v>0</v>
      </c>
      <c r="AF572" s="194">
        <f t="shared" si="6"/>
        <v>0</v>
      </c>
      <c r="AG572" s="53">
        <f t="shared" si="7"/>
        <v>0</v>
      </c>
    </row>
    <row r="573" spans="2:33" ht="16">
      <c r="B573" s="186" t="s">
        <v>123</v>
      </c>
      <c r="C573" s="192">
        <v>491</v>
      </c>
      <c r="D573" s="186" t="s">
        <v>419</v>
      </c>
      <c r="E573" s="193">
        <v>3</v>
      </c>
      <c r="F573" s="186" t="s">
        <v>398</v>
      </c>
      <c r="G573" s="186" t="s">
        <v>297</v>
      </c>
      <c r="H573" s="198">
        <f>VLOOKUP(B573,orig_GT_results_full_summary!$B$3:$AK$25,7, FALSE)</f>
        <v>4</v>
      </c>
      <c r="I573" s="192">
        <v>0</v>
      </c>
      <c r="J573" s="192">
        <v>0</v>
      </c>
      <c r="K573" s="192">
        <f t="shared" si="0"/>
        <v>0</v>
      </c>
      <c r="L573" s="193">
        <f t="shared" si="1"/>
        <v>0</v>
      </c>
      <c r="M573" s="186" t="s">
        <v>50</v>
      </c>
      <c r="N573" s="186" t="s">
        <v>297</v>
      </c>
      <c r="O573" s="199">
        <f>VLOOKUP(B573,orig_GT_results_full_summary!$B$3:$AK$25,15, FALSE)</f>
        <v>1</v>
      </c>
      <c r="P573" s="192">
        <v>0</v>
      </c>
      <c r="Q573" s="192">
        <v>0</v>
      </c>
      <c r="R573" s="192">
        <f t="shared" si="2"/>
        <v>0</v>
      </c>
      <c r="S573" s="193">
        <f t="shared" si="3"/>
        <v>0</v>
      </c>
      <c r="T573" s="186" t="s">
        <v>399</v>
      </c>
      <c r="U573" s="186" t="s">
        <v>304</v>
      </c>
      <c r="V573" s="200">
        <f>VLOOKUP(B573,orig_GT_results_full_summary!$B$3:$AK$25,24, FALSE)</f>
        <v>1</v>
      </c>
      <c r="W573" s="192">
        <v>1</v>
      </c>
      <c r="X573" s="192">
        <v>0.33</v>
      </c>
      <c r="Y573" s="192">
        <f t="shared" si="4"/>
        <v>1</v>
      </c>
      <c r="Z573" s="193">
        <f t="shared" si="5"/>
        <v>0.3536977491961415</v>
      </c>
      <c r="AA573" s="186" t="s">
        <v>50</v>
      </c>
      <c r="AB573" s="186" t="s">
        <v>297</v>
      </c>
      <c r="AC573" s="192">
        <f>VLOOKUP(B573,orig_GT_results_full_summary!$B$3:$AK$25,33, FALSE)</f>
        <v>1</v>
      </c>
      <c r="AD573" s="192">
        <v>0</v>
      </c>
      <c r="AE573" s="192">
        <v>0</v>
      </c>
      <c r="AF573" s="194">
        <f t="shared" si="6"/>
        <v>0</v>
      </c>
      <c r="AG573" s="53">
        <f t="shared" si="7"/>
        <v>0</v>
      </c>
    </row>
    <row r="574" spans="2:33" ht="16">
      <c r="B574" s="186" t="s">
        <v>123</v>
      </c>
      <c r="C574" s="192">
        <v>492</v>
      </c>
      <c r="D574" s="186" t="s">
        <v>419</v>
      </c>
      <c r="E574" s="193">
        <v>3</v>
      </c>
      <c r="F574" s="186" t="s">
        <v>398</v>
      </c>
      <c r="G574" s="186" t="s">
        <v>297</v>
      </c>
      <c r="H574" s="198">
        <f>VLOOKUP(B574,orig_GT_results_full_summary!$B$3:$AK$25,7, FALSE)</f>
        <v>4</v>
      </c>
      <c r="I574" s="192">
        <v>0</v>
      </c>
      <c r="J574" s="192">
        <v>0</v>
      </c>
      <c r="K574" s="192">
        <f t="shared" si="0"/>
        <v>0</v>
      </c>
      <c r="L574" s="193">
        <f t="shared" si="1"/>
        <v>0</v>
      </c>
      <c r="M574" s="186" t="s">
        <v>50</v>
      </c>
      <c r="N574" s="186" t="s">
        <v>297</v>
      </c>
      <c r="O574" s="199">
        <f>VLOOKUP(B574,orig_GT_results_full_summary!$B$3:$AK$25,15, FALSE)</f>
        <v>1</v>
      </c>
      <c r="P574" s="192">
        <v>0</v>
      </c>
      <c r="Q574" s="192">
        <v>0</v>
      </c>
      <c r="R574" s="192">
        <f t="shared" si="2"/>
        <v>0</v>
      </c>
      <c r="S574" s="193">
        <f t="shared" si="3"/>
        <v>0</v>
      </c>
      <c r="T574" s="186" t="s">
        <v>399</v>
      </c>
      <c r="U574" s="186" t="s">
        <v>304</v>
      </c>
      <c r="V574" s="200">
        <f>VLOOKUP(B574,orig_GT_results_full_summary!$B$3:$AK$25,24, FALSE)</f>
        <v>1</v>
      </c>
      <c r="W574" s="192">
        <v>1</v>
      </c>
      <c r="X574" s="192">
        <v>0.33</v>
      </c>
      <c r="Y574" s="192">
        <f t="shared" si="4"/>
        <v>1</v>
      </c>
      <c r="Z574" s="193">
        <f t="shared" si="5"/>
        <v>0.3536977491961415</v>
      </c>
      <c r="AA574" s="186" t="s">
        <v>50</v>
      </c>
      <c r="AB574" s="186" t="s">
        <v>297</v>
      </c>
      <c r="AC574" s="192">
        <f>VLOOKUP(B574,orig_GT_results_full_summary!$B$3:$AK$25,33, FALSE)</f>
        <v>1</v>
      </c>
      <c r="AD574" s="192">
        <v>0</v>
      </c>
      <c r="AE574" s="192">
        <v>0</v>
      </c>
      <c r="AF574" s="194">
        <f t="shared" si="6"/>
        <v>0</v>
      </c>
      <c r="AG574" s="53">
        <f t="shared" si="7"/>
        <v>0</v>
      </c>
    </row>
    <row r="575" spans="2:33" ht="16">
      <c r="B575" s="186" t="s">
        <v>123</v>
      </c>
      <c r="C575" s="192">
        <v>493</v>
      </c>
      <c r="D575" s="186" t="s">
        <v>437</v>
      </c>
      <c r="E575" s="193">
        <v>3</v>
      </c>
      <c r="F575" s="186" t="s">
        <v>398</v>
      </c>
      <c r="G575" s="186" t="s">
        <v>297</v>
      </c>
      <c r="H575" s="198">
        <f>VLOOKUP(B575,orig_GT_results_full_summary!$B$3:$AK$25,7, FALSE)</f>
        <v>4</v>
      </c>
      <c r="I575" s="192">
        <v>0</v>
      </c>
      <c r="J575" s="192">
        <v>0</v>
      </c>
      <c r="K575" s="192">
        <f t="shared" si="0"/>
        <v>0</v>
      </c>
      <c r="L575" s="193">
        <f t="shared" si="1"/>
        <v>0</v>
      </c>
      <c r="M575" s="186" t="s">
        <v>50</v>
      </c>
      <c r="N575" s="186" t="s">
        <v>297</v>
      </c>
      <c r="O575" s="199">
        <f>VLOOKUP(B575,orig_GT_results_full_summary!$B$3:$AK$25,15, FALSE)</f>
        <v>1</v>
      </c>
      <c r="P575" s="192">
        <v>0</v>
      </c>
      <c r="Q575" s="192">
        <v>0</v>
      </c>
      <c r="R575" s="192">
        <f t="shared" si="2"/>
        <v>0</v>
      </c>
      <c r="S575" s="193">
        <f t="shared" si="3"/>
        <v>0</v>
      </c>
      <c r="T575" s="186" t="s">
        <v>399</v>
      </c>
      <c r="U575" s="186" t="s">
        <v>297</v>
      </c>
      <c r="V575" s="200">
        <f>VLOOKUP(B575,orig_GT_results_full_summary!$B$3:$AK$25,24, FALSE)</f>
        <v>1</v>
      </c>
      <c r="W575" s="192">
        <v>0</v>
      </c>
      <c r="X575" s="192">
        <v>0</v>
      </c>
      <c r="Y575" s="192">
        <f t="shared" si="4"/>
        <v>0</v>
      </c>
      <c r="Z575" s="193">
        <f t="shared" si="5"/>
        <v>0</v>
      </c>
      <c r="AA575" s="186" t="s">
        <v>50</v>
      </c>
      <c r="AB575" s="186" t="s">
        <v>297</v>
      </c>
      <c r="AC575" s="192">
        <f>VLOOKUP(B575,orig_GT_results_full_summary!$B$3:$AK$25,33, FALSE)</f>
        <v>1</v>
      </c>
      <c r="AD575" s="192">
        <v>0</v>
      </c>
      <c r="AE575" s="192">
        <v>0</v>
      </c>
      <c r="AF575" s="194">
        <f t="shared" si="6"/>
        <v>0</v>
      </c>
      <c r="AG575" s="53">
        <f t="shared" si="7"/>
        <v>0</v>
      </c>
    </row>
    <row r="576" spans="2:33" ht="16">
      <c r="B576" s="186" t="s">
        <v>123</v>
      </c>
      <c r="C576" s="192">
        <v>494</v>
      </c>
      <c r="D576" s="186" t="s">
        <v>437</v>
      </c>
      <c r="E576" s="193">
        <v>3</v>
      </c>
      <c r="F576" s="186" t="s">
        <v>398</v>
      </c>
      <c r="G576" s="186" t="s">
        <v>297</v>
      </c>
      <c r="H576" s="198">
        <f>VLOOKUP(B576,orig_GT_results_full_summary!$B$3:$AK$25,7, FALSE)</f>
        <v>4</v>
      </c>
      <c r="I576" s="192">
        <v>0</v>
      </c>
      <c r="J576" s="192">
        <v>0</v>
      </c>
      <c r="K576" s="192">
        <f t="shared" si="0"/>
        <v>0</v>
      </c>
      <c r="L576" s="193">
        <f t="shared" si="1"/>
        <v>0</v>
      </c>
      <c r="M576" s="186" t="s">
        <v>50</v>
      </c>
      <c r="N576" s="186" t="s">
        <v>297</v>
      </c>
      <c r="O576" s="199">
        <f>VLOOKUP(B576,orig_GT_results_full_summary!$B$3:$AK$25,15, FALSE)</f>
        <v>1</v>
      </c>
      <c r="P576" s="192">
        <v>0</v>
      </c>
      <c r="Q576" s="192">
        <v>0</v>
      </c>
      <c r="R576" s="192">
        <f t="shared" si="2"/>
        <v>0</v>
      </c>
      <c r="S576" s="193">
        <f t="shared" si="3"/>
        <v>0</v>
      </c>
      <c r="T576" s="186" t="s">
        <v>399</v>
      </c>
      <c r="U576" s="186" t="s">
        <v>297</v>
      </c>
      <c r="V576" s="200">
        <f>VLOOKUP(B576,orig_GT_results_full_summary!$B$3:$AK$25,24, FALSE)</f>
        <v>1</v>
      </c>
      <c r="W576" s="192">
        <v>0</v>
      </c>
      <c r="X576" s="192">
        <v>0</v>
      </c>
      <c r="Y576" s="192">
        <f t="shared" si="4"/>
        <v>0</v>
      </c>
      <c r="Z576" s="193">
        <f t="shared" si="5"/>
        <v>0</v>
      </c>
      <c r="AA576" s="186" t="s">
        <v>50</v>
      </c>
      <c r="AB576" s="186" t="s">
        <v>297</v>
      </c>
      <c r="AC576" s="192">
        <f>VLOOKUP(B576,orig_GT_results_full_summary!$B$3:$AK$25,33, FALSE)</f>
        <v>1</v>
      </c>
      <c r="AD576" s="192">
        <v>0</v>
      </c>
      <c r="AE576" s="192">
        <v>0</v>
      </c>
      <c r="AF576" s="194">
        <f t="shared" si="6"/>
        <v>0</v>
      </c>
      <c r="AG576" s="53">
        <f t="shared" si="7"/>
        <v>0</v>
      </c>
    </row>
    <row r="577" spans="2:33" ht="16">
      <c r="B577" s="186" t="s">
        <v>123</v>
      </c>
      <c r="C577" s="192">
        <v>495</v>
      </c>
      <c r="D577" s="186" t="s">
        <v>437</v>
      </c>
      <c r="E577" s="193">
        <v>3</v>
      </c>
      <c r="F577" s="186" t="s">
        <v>398</v>
      </c>
      <c r="G577" s="186" t="s">
        <v>297</v>
      </c>
      <c r="H577" s="198">
        <f>VLOOKUP(B577,orig_GT_results_full_summary!$B$3:$AK$25,7, FALSE)</f>
        <v>4</v>
      </c>
      <c r="I577" s="192">
        <v>0</v>
      </c>
      <c r="J577" s="192">
        <v>0</v>
      </c>
      <c r="K577" s="192">
        <f t="shared" si="0"/>
        <v>0</v>
      </c>
      <c r="L577" s="193">
        <f t="shared" si="1"/>
        <v>0</v>
      </c>
      <c r="M577" s="186" t="s">
        <v>50</v>
      </c>
      <c r="N577" s="186" t="s">
        <v>297</v>
      </c>
      <c r="O577" s="199">
        <f>VLOOKUP(B577,orig_GT_results_full_summary!$B$3:$AK$25,15, FALSE)</f>
        <v>1</v>
      </c>
      <c r="P577" s="192">
        <v>0</v>
      </c>
      <c r="Q577" s="192">
        <v>0</v>
      </c>
      <c r="R577" s="192">
        <f t="shared" si="2"/>
        <v>0</v>
      </c>
      <c r="S577" s="193">
        <f t="shared" si="3"/>
        <v>0</v>
      </c>
      <c r="T577" s="186" t="s">
        <v>399</v>
      </c>
      <c r="U577" s="186" t="s">
        <v>297</v>
      </c>
      <c r="V577" s="200">
        <f>VLOOKUP(B577,orig_GT_results_full_summary!$B$3:$AK$25,24, FALSE)</f>
        <v>1</v>
      </c>
      <c r="W577" s="192">
        <v>0</v>
      </c>
      <c r="X577" s="192">
        <v>0</v>
      </c>
      <c r="Y577" s="192">
        <f t="shared" si="4"/>
        <v>0</v>
      </c>
      <c r="Z577" s="193">
        <f t="shared" si="5"/>
        <v>0</v>
      </c>
      <c r="AA577" s="186" t="s">
        <v>50</v>
      </c>
      <c r="AB577" s="186" t="s">
        <v>297</v>
      </c>
      <c r="AC577" s="192">
        <f>VLOOKUP(B577,orig_GT_results_full_summary!$B$3:$AK$25,33, FALSE)</f>
        <v>1</v>
      </c>
      <c r="AD577" s="192">
        <v>0</v>
      </c>
      <c r="AE577" s="192">
        <v>0</v>
      </c>
      <c r="AF577" s="194">
        <f t="shared" si="6"/>
        <v>0</v>
      </c>
      <c r="AG577" s="53">
        <f t="shared" si="7"/>
        <v>0</v>
      </c>
    </row>
    <row r="578" spans="2:33" ht="16">
      <c r="B578" s="186" t="s">
        <v>123</v>
      </c>
      <c r="C578" s="192">
        <v>496</v>
      </c>
      <c r="D578" s="186" t="s">
        <v>438</v>
      </c>
      <c r="E578" s="193">
        <v>3</v>
      </c>
      <c r="F578" s="186" t="s">
        <v>398</v>
      </c>
      <c r="G578" s="186" t="s">
        <v>297</v>
      </c>
      <c r="H578" s="198">
        <f>VLOOKUP(B578,orig_GT_results_full_summary!$B$3:$AK$25,7, FALSE)</f>
        <v>4</v>
      </c>
      <c r="I578" s="192">
        <v>0</v>
      </c>
      <c r="J578" s="192">
        <v>0</v>
      </c>
      <c r="K578" s="192">
        <f t="shared" si="0"/>
        <v>0</v>
      </c>
      <c r="L578" s="193">
        <f t="shared" si="1"/>
        <v>0</v>
      </c>
      <c r="M578" s="186" t="s">
        <v>50</v>
      </c>
      <c r="N578" s="186" t="s">
        <v>297</v>
      </c>
      <c r="O578" s="199">
        <f>VLOOKUP(B578,orig_GT_results_full_summary!$B$3:$AK$25,15, FALSE)</f>
        <v>1</v>
      </c>
      <c r="P578" s="192">
        <v>0</v>
      </c>
      <c r="Q578" s="192">
        <v>0</v>
      </c>
      <c r="R578" s="192">
        <f t="shared" si="2"/>
        <v>0</v>
      </c>
      <c r="S578" s="193">
        <f t="shared" si="3"/>
        <v>0</v>
      </c>
      <c r="T578" s="186" t="s">
        <v>399</v>
      </c>
      <c r="U578" s="186" t="s">
        <v>297</v>
      </c>
      <c r="V578" s="200">
        <f>VLOOKUP(B578,orig_GT_results_full_summary!$B$3:$AK$25,24, FALSE)</f>
        <v>1</v>
      </c>
      <c r="W578" s="192">
        <v>0</v>
      </c>
      <c r="X578" s="192">
        <v>0</v>
      </c>
      <c r="Y578" s="192">
        <f t="shared" si="4"/>
        <v>0</v>
      </c>
      <c r="Z578" s="193">
        <f t="shared" si="5"/>
        <v>0</v>
      </c>
      <c r="AA578" s="186" t="s">
        <v>50</v>
      </c>
      <c r="AB578" s="186" t="s">
        <v>297</v>
      </c>
      <c r="AC578" s="192">
        <f>VLOOKUP(B578,orig_GT_results_full_summary!$B$3:$AK$25,33, FALSE)</f>
        <v>1</v>
      </c>
      <c r="AD578" s="192">
        <v>0</v>
      </c>
      <c r="AE578" s="192">
        <v>0</v>
      </c>
      <c r="AF578" s="194">
        <f t="shared" si="6"/>
        <v>0</v>
      </c>
      <c r="AG578" s="53">
        <f t="shared" si="7"/>
        <v>0</v>
      </c>
    </row>
    <row r="579" spans="2:33" ht="16">
      <c r="B579" s="186" t="s">
        <v>123</v>
      </c>
      <c r="C579" s="192">
        <v>497</v>
      </c>
      <c r="D579" s="186" t="s">
        <v>438</v>
      </c>
      <c r="E579" s="193">
        <v>3</v>
      </c>
      <c r="F579" s="186" t="s">
        <v>398</v>
      </c>
      <c r="G579" s="186" t="s">
        <v>297</v>
      </c>
      <c r="H579" s="198">
        <f>VLOOKUP(B579,orig_GT_results_full_summary!$B$3:$AK$25,7, FALSE)</f>
        <v>4</v>
      </c>
      <c r="I579" s="192">
        <v>0</v>
      </c>
      <c r="J579" s="192">
        <v>0</v>
      </c>
      <c r="K579" s="192">
        <f t="shared" si="0"/>
        <v>0</v>
      </c>
      <c r="L579" s="193">
        <f t="shared" si="1"/>
        <v>0</v>
      </c>
      <c r="M579" s="186" t="s">
        <v>50</v>
      </c>
      <c r="N579" s="186" t="s">
        <v>297</v>
      </c>
      <c r="O579" s="199">
        <f>VLOOKUP(B579,orig_GT_results_full_summary!$B$3:$AK$25,15, FALSE)</f>
        <v>1</v>
      </c>
      <c r="P579" s="192">
        <v>0</v>
      </c>
      <c r="Q579" s="192">
        <v>0</v>
      </c>
      <c r="R579" s="192">
        <f t="shared" si="2"/>
        <v>0</v>
      </c>
      <c r="S579" s="193">
        <f t="shared" si="3"/>
        <v>0</v>
      </c>
      <c r="T579" s="186" t="s">
        <v>399</v>
      </c>
      <c r="U579" s="186" t="s">
        <v>297</v>
      </c>
      <c r="V579" s="200">
        <f>VLOOKUP(B579,orig_GT_results_full_summary!$B$3:$AK$25,24, FALSE)</f>
        <v>1</v>
      </c>
      <c r="W579" s="192">
        <v>0</v>
      </c>
      <c r="X579" s="192">
        <v>0</v>
      </c>
      <c r="Y579" s="192">
        <f t="shared" si="4"/>
        <v>0</v>
      </c>
      <c r="Z579" s="193">
        <f t="shared" si="5"/>
        <v>0</v>
      </c>
      <c r="AA579" s="186" t="s">
        <v>50</v>
      </c>
      <c r="AB579" s="186" t="s">
        <v>297</v>
      </c>
      <c r="AC579" s="192">
        <f>VLOOKUP(B579,orig_GT_results_full_summary!$B$3:$AK$25,33, FALSE)</f>
        <v>1</v>
      </c>
      <c r="AD579" s="192">
        <v>0</v>
      </c>
      <c r="AE579" s="192">
        <v>0</v>
      </c>
      <c r="AF579" s="194">
        <f t="shared" si="6"/>
        <v>0</v>
      </c>
      <c r="AG579" s="53">
        <f t="shared" si="7"/>
        <v>0</v>
      </c>
    </row>
    <row r="580" spans="2:33" ht="16">
      <c r="B580" s="186" t="s">
        <v>123</v>
      </c>
      <c r="C580" s="192">
        <v>498</v>
      </c>
      <c r="D580" s="186" t="s">
        <v>438</v>
      </c>
      <c r="E580" s="193">
        <v>3</v>
      </c>
      <c r="F580" s="186" t="s">
        <v>398</v>
      </c>
      <c r="G580" s="186" t="s">
        <v>297</v>
      </c>
      <c r="H580" s="198">
        <f>VLOOKUP(B580,orig_GT_results_full_summary!$B$3:$AK$25,7, FALSE)</f>
        <v>4</v>
      </c>
      <c r="I580" s="192">
        <v>0</v>
      </c>
      <c r="J580" s="192">
        <v>0</v>
      </c>
      <c r="K580" s="192">
        <f t="shared" si="0"/>
        <v>0</v>
      </c>
      <c r="L580" s="193">
        <f t="shared" si="1"/>
        <v>0</v>
      </c>
      <c r="M580" s="186" t="s">
        <v>50</v>
      </c>
      <c r="N580" s="186" t="s">
        <v>297</v>
      </c>
      <c r="O580" s="199">
        <f>VLOOKUP(B580,orig_GT_results_full_summary!$B$3:$AK$25,15, FALSE)</f>
        <v>1</v>
      </c>
      <c r="P580" s="192">
        <v>0</v>
      </c>
      <c r="Q580" s="192">
        <v>0</v>
      </c>
      <c r="R580" s="192">
        <f t="shared" si="2"/>
        <v>0</v>
      </c>
      <c r="S580" s="193">
        <f t="shared" si="3"/>
        <v>0</v>
      </c>
      <c r="T580" s="186" t="s">
        <v>399</v>
      </c>
      <c r="U580" s="186" t="s">
        <v>297</v>
      </c>
      <c r="V580" s="200">
        <f>VLOOKUP(B580,orig_GT_results_full_summary!$B$3:$AK$25,24, FALSE)</f>
        <v>1</v>
      </c>
      <c r="W580" s="192">
        <v>0</v>
      </c>
      <c r="X580" s="192">
        <v>0</v>
      </c>
      <c r="Y580" s="192">
        <f t="shared" si="4"/>
        <v>0</v>
      </c>
      <c r="Z580" s="193">
        <f t="shared" si="5"/>
        <v>0</v>
      </c>
      <c r="AA580" s="186" t="s">
        <v>50</v>
      </c>
      <c r="AB580" s="186" t="s">
        <v>297</v>
      </c>
      <c r="AC580" s="192">
        <f>VLOOKUP(B580,orig_GT_results_full_summary!$B$3:$AK$25,33, FALSE)</f>
        <v>1</v>
      </c>
      <c r="AD580" s="192">
        <v>0</v>
      </c>
      <c r="AE580" s="192">
        <v>0</v>
      </c>
      <c r="AF580" s="194">
        <f t="shared" si="6"/>
        <v>0</v>
      </c>
      <c r="AG580" s="53">
        <f t="shared" si="7"/>
        <v>0</v>
      </c>
    </row>
    <row r="581" spans="2:33" ht="16">
      <c r="B581" s="186" t="s">
        <v>123</v>
      </c>
      <c r="C581" s="192">
        <v>499</v>
      </c>
      <c r="D581" s="186" t="s">
        <v>439</v>
      </c>
      <c r="E581" s="193">
        <v>3</v>
      </c>
      <c r="F581" s="186" t="s">
        <v>398</v>
      </c>
      <c r="G581" s="186" t="s">
        <v>297</v>
      </c>
      <c r="H581" s="198">
        <f>VLOOKUP(B581,orig_GT_results_full_summary!$B$3:$AK$25,7, FALSE)</f>
        <v>4</v>
      </c>
      <c r="I581" s="192">
        <v>0</v>
      </c>
      <c r="J581" s="192">
        <v>0</v>
      </c>
      <c r="K581" s="192">
        <f t="shared" si="0"/>
        <v>0</v>
      </c>
      <c r="L581" s="193">
        <f t="shared" si="1"/>
        <v>0</v>
      </c>
      <c r="M581" s="186" t="s">
        <v>50</v>
      </c>
      <c r="N581" s="186" t="s">
        <v>297</v>
      </c>
      <c r="O581" s="199">
        <f>VLOOKUP(B581,orig_GT_results_full_summary!$B$3:$AK$25,15, FALSE)</f>
        <v>1</v>
      </c>
      <c r="P581" s="192">
        <v>0</v>
      </c>
      <c r="Q581" s="192">
        <v>0</v>
      </c>
      <c r="R581" s="192">
        <f t="shared" si="2"/>
        <v>0</v>
      </c>
      <c r="S581" s="193">
        <f t="shared" si="3"/>
        <v>0</v>
      </c>
      <c r="T581" s="186" t="s">
        <v>399</v>
      </c>
      <c r="U581" s="186" t="s">
        <v>297</v>
      </c>
      <c r="V581" s="200">
        <f>VLOOKUP(B581,orig_GT_results_full_summary!$B$3:$AK$25,24, FALSE)</f>
        <v>1</v>
      </c>
      <c r="W581" s="192">
        <v>0</v>
      </c>
      <c r="X581" s="192">
        <v>0</v>
      </c>
      <c r="Y581" s="192">
        <f t="shared" si="4"/>
        <v>0</v>
      </c>
      <c r="Z581" s="193">
        <f t="shared" si="5"/>
        <v>0</v>
      </c>
      <c r="AA581" s="186" t="s">
        <v>50</v>
      </c>
      <c r="AB581" s="186" t="s">
        <v>297</v>
      </c>
      <c r="AC581" s="192">
        <f>VLOOKUP(B581,orig_GT_results_full_summary!$B$3:$AK$25,33, FALSE)</f>
        <v>1</v>
      </c>
      <c r="AD581" s="192">
        <v>0</v>
      </c>
      <c r="AE581" s="192">
        <v>0</v>
      </c>
      <c r="AF581" s="194">
        <f t="shared" si="6"/>
        <v>0</v>
      </c>
      <c r="AG581" s="53">
        <f t="shared" si="7"/>
        <v>0</v>
      </c>
    </row>
    <row r="582" spans="2:33" ht="16">
      <c r="B582" s="186" t="s">
        <v>123</v>
      </c>
      <c r="C582" s="192">
        <v>500</v>
      </c>
      <c r="D582" s="186" t="s">
        <v>439</v>
      </c>
      <c r="E582" s="193">
        <v>3</v>
      </c>
      <c r="F582" s="186" t="s">
        <v>398</v>
      </c>
      <c r="G582" s="186" t="s">
        <v>297</v>
      </c>
      <c r="H582" s="198">
        <f>VLOOKUP(B582,orig_GT_results_full_summary!$B$3:$AK$25,7, FALSE)</f>
        <v>4</v>
      </c>
      <c r="I582" s="192">
        <v>0</v>
      </c>
      <c r="J582" s="192">
        <v>0</v>
      </c>
      <c r="K582" s="192">
        <f t="shared" si="0"/>
        <v>0</v>
      </c>
      <c r="L582" s="193">
        <f t="shared" si="1"/>
        <v>0</v>
      </c>
      <c r="M582" s="186" t="s">
        <v>50</v>
      </c>
      <c r="N582" s="186" t="s">
        <v>297</v>
      </c>
      <c r="O582" s="199">
        <f>VLOOKUP(B582,orig_GT_results_full_summary!$B$3:$AK$25,15, FALSE)</f>
        <v>1</v>
      </c>
      <c r="P582" s="192">
        <v>0</v>
      </c>
      <c r="Q582" s="192">
        <v>0</v>
      </c>
      <c r="R582" s="192">
        <f t="shared" si="2"/>
        <v>0</v>
      </c>
      <c r="S582" s="193">
        <f t="shared" si="3"/>
        <v>0</v>
      </c>
      <c r="T582" s="186" t="s">
        <v>399</v>
      </c>
      <c r="U582" s="186" t="s">
        <v>297</v>
      </c>
      <c r="V582" s="200">
        <f>VLOOKUP(B582,orig_GT_results_full_summary!$B$3:$AK$25,24, FALSE)</f>
        <v>1</v>
      </c>
      <c r="W582" s="192">
        <v>0</v>
      </c>
      <c r="X582" s="192">
        <v>0</v>
      </c>
      <c r="Y582" s="192">
        <f t="shared" si="4"/>
        <v>0</v>
      </c>
      <c r="Z582" s="193">
        <f t="shared" si="5"/>
        <v>0</v>
      </c>
      <c r="AA582" s="186" t="s">
        <v>50</v>
      </c>
      <c r="AB582" s="186" t="s">
        <v>297</v>
      </c>
      <c r="AC582" s="192">
        <f>VLOOKUP(B582,orig_GT_results_full_summary!$B$3:$AK$25,33, FALSE)</f>
        <v>1</v>
      </c>
      <c r="AD582" s="192">
        <v>0</v>
      </c>
      <c r="AE582" s="192">
        <v>0</v>
      </c>
      <c r="AF582" s="194">
        <f t="shared" si="6"/>
        <v>0</v>
      </c>
      <c r="AG582" s="53">
        <f t="shared" si="7"/>
        <v>0</v>
      </c>
    </row>
    <row r="583" spans="2:33" ht="16">
      <c r="B583" s="186" t="s">
        <v>123</v>
      </c>
      <c r="C583" s="192">
        <v>501</v>
      </c>
      <c r="D583" s="186" t="s">
        <v>439</v>
      </c>
      <c r="E583" s="193">
        <v>3</v>
      </c>
      <c r="F583" s="186" t="s">
        <v>398</v>
      </c>
      <c r="G583" s="186" t="s">
        <v>297</v>
      </c>
      <c r="H583" s="198">
        <f>VLOOKUP(B583,orig_GT_results_full_summary!$B$3:$AK$25,7, FALSE)</f>
        <v>4</v>
      </c>
      <c r="I583" s="192">
        <v>0</v>
      </c>
      <c r="J583" s="192">
        <v>0</v>
      </c>
      <c r="K583" s="192">
        <f t="shared" si="0"/>
        <v>0</v>
      </c>
      <c r="L583" s="193">
        <f t="shared" si="1"/>
        <v>0</v>
      </c>
      <c r="M583" s="186" t="s">
        <v>50</v>
      </c>
      <c r="N583" s="186" t="s">
        <v>297</v>
      </c>
      <c r="O583" s="199">
        <f>VLOOKUP(B583,orig_GT_results_full_summary!$B$3:$AK$25,15, FALSE)</f>
        <v>1</v>
      </c>
      <c r="P583" s="192">
        <v>0</v>
      </c>
      <c r="Q583" s="192">
        <v>0</v>
      </c>
      <c r="R583" s="192">
        <f t="shared" si="2"/>
        <v>0</v>
      </c>
      <c r="S583" s="193">
        <f t="shared" si="3"/>
        <v>0</v>
      </c>
      <c r="T583" s="186" t="s">
        <v>399</v>
      </c>
      <c r="U583" s="186" t="s">
        <v>297</v>
      </c>
      <c r="V583" s="200">
        <f>VLOOKUP(B583,orig_GT_results_full_summary!$B$3:$AK$25,24, FALSE)</f>
        <v>1</v>
      </c>
      <c r="W583" s="192">
        <v>0</v>
      </c>
      <c r="X583" s="192">
        <v>0</v>
      </c>
      <c r="Y583" s="192">
        <f t="shared" si="4"/>
        <v>0</v>
      </c>
      <c r="Z583" s="193">
        <f t="shared" si="5"/>
        <v>0</v>
      </c>
      <c r="AA583" s="186" t="s">
        <v>50</v>
      </c>
      <c r="AB583" s="186" t="s">
        <v>297</v>
      </c>
      <c r="AC583" s="192">
        <f>VLOOKUP(B583,orig_GT_results_full_summary!$B$3:$AK$25,33, FALSE)</f>
        <v>1</v>
      </c>
      <c r="AD583" s="192">
        <v>0</v>
      </c>
      <c r="AE583" s="192">
        <v>0</v>
      </c>
      <c r="AF583" s="194">
        <f t="shared" si="6"/>
        <v>0</v>
      </c>
      <c r="AG583" s="53">
        <f t="shared" si="7"/>
        <v>0</v>
      </c>
    </row>
    <row r="584" spans="2:33" ht="16">
      <c r="B584" s="186" t="s">
        <v>123</v>
      </c>
      <c r="C584" s="192">
        <v>502</v>
      </c>
      <c r="D584" s="186" t="s">
        <v>440</v>
      </c>
      <c r="E584" s="193">
        <v>3</v>
      </c>
      <c r="F584" s="186" t="s">
        <v>398</v>
      </c>
      <c r="G584" s="186" t="s">
        <v>297</v>
      </c>
      <c r="H584" s="198">
        <f>VLOOKUP(B584,orig_GT_results_full_summary!$B$3:$AK$25,7, FALSE)</f>
        <v>4</v>
      </c>
      <c r="I584" s="192">
        <v>0</v>
      </c>
      <c r="J584" s="192">
        <v>0</v>
      </c>
      <c r="K584" s="192">
        <f t="shared" si="0"/>
        <v>0</v>
      </c>
      <c r="L584" s="193">
        <f t="shared" si="1"/>
        <v>0</v>
      </c>
      <c r="M584" s="186" t="s">
        <v>50</v>
      </c>
      <c r="N584" s="186" t="s">
        <v>297</v>
      </c>
      <c r="O584" s="199">
        <f>VLOOKUP(B584,orig_GT_results_full_summary!$B$3:$AK$25,15, FALSE)</f>
        <v>1</v>
      </c>
      <c r="P584" s="192">
        <v>0</v>
      </c>
      <c r="Q584" s="192">
        <v>0</v>
      </c>
      <c r="R584" s="192">
        <f t="shared" si="2"/>
        <v>0</v>
      </c>
      <c r="S584" s="193">
        <f t="shared" si="3"/>
        <v>0</v>
      </c>
      <c r="T584" s="186" t="s">
        <v>399</v>
      </c>
      <c r="U584" s="186" t="s">
        <v>297</v>
      </c>
      <c r="V584" s="200">
        <f>VLOOKUP(B584,orig_GT_results_full_summary!$B$3:$AK$25,24, FALSE)</f>
        <v>1</v>
      </c>
      <c r="W584" s="192">
        <v>0</v>
      </c>
      <c r="X584" s="192">
        <v>0</v>
      </c>
      <c r="Y584" s="192">
        <f t="shared" si="4"/>
        <v>0</v>
      </c>
      <c r="Z584" s="193">
        <f t="shared" si="5"/>
        <v>0</v>
      </c>
      <c r="AA584" s="186" t="s">
        <v>50</v>
      </c>
      <c r="AB584" s="186" t="s">
        <v>297</v>
      </c>
      <c r="AC584" s="192">
        <f>VLOOKUP(B584,orig_GT_results_full_summary!$B$3:$AK$25,33, FALSE)</f>
        <v>1</v>
      </c>
      <c r="AD584" s="192">
        <v>0</v>
      </c>
      <c r="AE584" s="192">
        <v>0</v>
      </c>
      <c r="AF584" s="194">
        <f t="shared" si="6"/>
        <v>0</v>
      </c>
      <c r="AG584" s="53">
        <f t="shared" si="7"/>
        <v>0</v>
      </c>
    </row>
    <row r="585" spans="2:33" ht="16">
      <c r="B585" s="186" t="s">
        <v>123</v>
      </c>
      <c r="C585" s="192">
        <v>503</v>
      </c>
      <c r="D585" s="186" t="s">
        <v>440</v>
      </c>
      <c r="E585" s="193">
        <v>3</v>
      </c>
      <c r="F585" s="186" t="s">
        <v>398</v>
      </c>
      <c r="G585" s="186" t="s">
        <v>297</v>
      </c>
      <c r="H585" s="198">
        <f>VLOOKUP(B585,orig_GT_results_full_summary!$B$3:$AK$25,7, FALSE)</f>
        <v>4</v>
      </c>
      <c r="I585" s="192">
        <v>0</v>
      </c>
      <c r="J585" s="192">
        <v>0</v>
      </c>
      <c r="K585" s="192">
        <f t="shared" si="0"/>
        <v>0</v>
      </c>
      <c r="L585" s="193">
        <f t="shared" si="1"/>
        <v>0</v>
      </c>
      <c r="M585" s="186" t="s">
        <v>50</v>
      </c>
      <c r="N585" s="186" t="s">
        <v>297</v>
      </c>
      <c r="O585" s="199">
        <f>VLOOKUP(B585,orig_GT_results_full_summary!$B$3:$AK$25,15, FALSE)</f>
        <v>1</v>
      </c>
      <c r="P585" s="192">
        <v>0</v>
      </c>
      <c r="Q585" s="192">
        <v>0</v>
      </c>
      <c r="R585" s="192">
        <f t="shared" si="2"/>
        <v>0</v>
      </c>
      <c r="S585" s="193">
        <f t="shared" si="3"/>
        <v>0</v>
      </c>
      <c r="T585" s="186" t="s">
        <v>399</v>
      </c>
      <c r="U585" s="186" t="s">
        <v>297</v>
      </c>
      <c r="V585" s="200">
        <f>VLOOKUP(B585,orig_GT_results_full_summary!$B$3:$AK$25,24, FALSE)</f>
        <v>1</v>
      </c>
      <c r="W585" s="192">
        <v>0</v>
      </c>
      <c r="X585" s="192">
        <v>0</v>
      </c>
      <c r="Y585" s="192">
        <f t="shared" si="4"/>
        <v>0</v>
      </c>
      <c r="Z585" s="193">
        <f t="shared" si="5"/>
        <v>0</v>
      </c>
      <c r="AA585" s="186" t="s">
        <v>50</v>
      </c>
      <c r="AB585" s="186" t="s">
        <v>297</v>
      </c>
      <c r="AC585" s="192">
        <f>VLOOKUP(B585,orig_GT_results_full_summary!$B$3:$AK$25,33, FALSE)</f>
        <v>1</v>
      </c>
      <c r="AD585" s="192">
        <v>0</v>
      </c>
      <c r="AE585" s="192">
        <v>0</v>
      </c>
      <c r="AF585" s="194">
        <f t="shared" si="6"/>
        <v>0</v>
      </c>
      <c r="AG585" s="53">
        <f t="shared" si="7"/>
        <v>0</v>
      </c>
    </row>
    <row r="586" spans="2:33" ht="16">
      <c r="B586" s="186" t="s">
        <v>123</v>
      </c>
      <c r="C586" s="192">
        <v>504</v>
      </c>
      <c r="D586" s="186" t="s">
        <v>440</v>
      </c>
      <c r="E586" s="193">
        <v>3</v>
      </c>
      <c r="F586" s="186" t="s">
        <v>398</v>
      </c>
      <c r="G586" s="186" t="s">
        <v>297</v>
      </c>
      <c r="H586" s="198">
        <f>VLOOKUP(B586,orig_GT_results_full_summary!$B$3:$AK$25,7, FALSE)</f>
        <v>4</v>
      </c>
      <c r="I586" s="192">
        <v>0</v>
      </c>
      <c r="J586" s="192">
        <v>0</v>
      </c>
      <c r="K586" s="192">
        <f t="shared" si="0"/>
        <v>0</v>
      </c>
      <c r="L586" s="193">
        <f t="shared" si="1"/>
        <v>0</v>
      </c>
      <c r="M586" s="186" t="s">
        <v>50</v>
      </c>
      <c r="N586" s="186" t="s">
        <v>297</v>
      </c>
      <c r="O586" s="199">
        <f>VLOOKUP(B586,orig_GT_results_full_summary!$B$3:$AK$25,15, FALSE)</f>
        <v>1</v>
      </c>
      <c r="P586" s="192">
        <v>0</v>
      </c>
      <c r="Q586" s="192">
        <v>0</v>
      </c>
      <c r="R586" s="192">
        <f t="shared" si="2"/>
        <v>0</v>
      </c>
      <c r="S586" s="193">
        <f t="shared" si="3"/>
        <v>0</v>
      </c>
      <c r="T586" s="186" t="s">
        <v>399</v>
      </c>
      <c r="U586" s="186" t="s">
        <v>297</v>
      </c>
      <c r="V586" s="200">
        <f>VLOOKUP(B586,orig_GT_results_full_summary!$B$3:$AK$25,24, FALSE)</f>
        <v>1</v>
      </c>
      <c r="W586" s="192">
        <v>0</v>
      </c>
      <c r="X586" s="192">
        <v>0</v>
      </c>
      <c r="Y586" s="192">
        <f t="shared" si="4"/>
        <v>0</v>
      </c>
      <c r="Z586" s="193">
        <f t="shared" si="5"/>
        <v>0</v>
      </c>
      <c r="AA586" s="186" t="s">
        <v>50</v>
      </c>
      <c r="AB586" s="186" t="s">
        <v>297</v>
      </c>
      <c r="AC586" s="192">
        <f>VLOOKUP(B586,orig_GT_results_full_summary!$B$3:$AK$25,33, FALSE)</f>
        <v>1</v>
      </c>
      <c r="AD586" s="192">
        <v>0</v>
      </c>
      <c r="AE586" s="192">
        <v>0</v>
      </c>
      <c r="AF586" s="194">
        <f t="shared" si="6"/>
        <v>0</v>
      </c>
      <c r="AG586" s="53">
        <f t="shared" si="7"/>
        <v>0</v>
      </c>
    </row>
    <row r="587" spans="2:33" ht="16">
      <c r="B587" s="186" t="s">
        <v>123</v>
      </c>
      <c r="C587" s="192">
        <v>505</v>
      </c>
      <c r="D587" s="186" t="s">
        <v>441</v>
      </c>
      <c r="E587" s="193">
        <v>3</v>
      </c>
      <c r="F587" s="186" t="s">
        <v>398</v>
      </c>
      <c r="G587" s="186" t="s">
        <v>297</v>
      </c>
      <c r="H587" s="198">
        <f>VLOOKUP(B587,orig_GT_results_full_summary!$B$3:$AK$25,7, FALSE)</f>
        <v>4</v>
      </c>
      <c r="I587" s="192">
        <v>0</v>
      </c>
      <c r="J587" s="192">
        <v>0</v>
      </c>
      <c r="K587" s="192">
        <f t="shared" si="0"/>
        <v>0</v>
      </c>
      <c r="L587" s="193">
        <f t="shared" si="1"/>
        <v>0</v>
      </c>
      <c r="M587" s="186" t="s">
        <v>50</v>
      </c>
      <c r="N587" s="186" t="s">
        <v>297</v>
      </c>
      <c r="O587" s="199">
        <f>VLOOKUP(B587,orig_GT_results_full_summary!$B$3:$AK$25,15, FALSE)</f>
        <v>1</v>
      </c>
      <c r="P587" s="192">
        <v>0</v>
      </c>
      <c r="Q587" s="192">
        <v>0</v>
      </c>
      <c r="R587" s="192">
        <f t="shared" si="2"/>
        <v>0</v>
      </c>
      <c r="S587" s="193">
        <f t="shared" si="3"/>
        <v>0</v>
      </c>
      <c r="T587" s="186" t="s">
        <v>399</v>
      </c>
      <c r="U587" s="186" t="s">
        <v>297</v>
      </c>
      <c r="V587" s="200">
        <f>VLOOKUP(B587,orig_GT_results_full_summary!$B$3:$AK$25,24, FALSE)</f>
        <v>1</v>
      </c>
      <c r="W587" s="192">
        <v>0</v>
      </c>
      <c r="X587" s="192">
        <v>0</v>
      </c>
      <c r="Y587" s="192">
        <f t="shared" si="4"/>
        <v>0</v>
      </c>
      <c r="Z587" s="193">
        <f t="shared" si="5"/>
        <v>0</v>
      </c>
      <c r="AA587" s="186" t="s">
        <v>50</v>
      </c>
      <c r="AB587" s="186" t="s">
        <v>297</v>
      </c>
      <c r="AC587" s="192">
        <f>VLOOKUP(B587,orig_GT_results_full_summary!$B$3:$AK$25,33, FALSE)</f>
        <v>1</v>
      </c>
      <c r="AD587" s="192">
        <v>0</v>
      </c>
      <c r="AE587" s="192">
        <v>0</v>
      </c>
      <c r="AF587" s="194">
        <f t="shared" si="6"/>
        <v>0</v>
      </c>
      <c r="AG587" s="53">
        <f t="shared" si="7"/>
        <v>0</v>
      </c>
    </row>
    <row r="588" spans="2:33" ht="16">
      <c r="B588" s="186" t="s">
        <v>123</v>
      </c>
      <c r="C588" s="192">
        <v>506</v>
      </c>
      <c r="D588" s="186" t="s">
        <v>441</v>
      </c>
      <c r="E588" s="193">
        <v>3</v>
      </c>
      <c r="F588" s="186" t="s">
        <v>398</v>
      </c>
      <c r="G588" s="186" t="s">
        <v>297</v>
      </c>
      <c r="H588" s="198">
        <f>VLOOKUP(B588,orig_GT_results_full_summary!$B$3:$AK$25,7, FALSE)</f>
        <v>4</v>
      </c>
      <c r="I588" s="192">
        <v>0</v>
      </c>
      <c r="J588" s="192">
        <v>0</v>
      </c>
      <c r="K588" s="192">
        <f t="shared" si="0"/>
        <v>0</v>
      </c>
      <c r="L588" s="193">
        <f t="shared" si="1"/>
        <v>0</v>
      </c>
      <c r="M588" s="186" t="s">
        <v>50</v>
      </c>
      <c r="N588" s="186" t="s">
        <v>297</v>
      </c>
      <c r="O588" s="199">
        <f>VLOOKUP(B588,orig_GT_results_full_summary!$B$3:$AK$25,15, FALSE)</f>
        <v>1</v>
      </c>
      <c r="P588" s="192">
        <v>0</v>
      </c>
      <c r="Q588" s="192">
        <v>0</v>
      </c>
      <c r="R588" s="192">
        <f t="shared" si="2"/>
        <v>0</v>
      </c>
      <c r="S588" s="193">
        <f t="shared" si="3"/>
        <v>0</v>
      </c>
      <c r="T588" s="186" t="s">
        <v>399</v>
      </c>
      <c r="U588" s="186" t="s">
        <v>297</v>
      </c>
      <c r="V588" s="200">
        <f>VLOOKUP(B588,orig_GT_results_full_summary!$B$3:$AK$25,24, FALSE)</f>
        <v>1</v>
      </c>
      <c r="W588" s="192">
        <v>0</v>
      </c>
      <c r="X588" s="192">
        <v>0</v>
      </c>
      <c r="Y588" s="192">
        <f t="shared" si="4"/>
        <v>0</v>
      </c>
      <c r="Z588" s="193">
        <f t="shared" si="5"/>
        <v>0</v>
      </c>
      <c r="AA588" s="186" t="s">
        <v>50</v>
      </c>
      <c r="AB588" s="186" t="s">
        <v>297</v>
      </c>
      <c r="AC588" s="192">
        <f>VLOOKUP(B588,orig_GT_results_full_summary!$B$3:$AK$25,33, FALSE)</f>
        <v>1</v>
      </c>
      <c r="AD588" s="192">
        <v>0</v>
      </c>
      <c r="AE588" s="192">
        <v>0</v>
      </c>
      <c r="AF588" s="194">
        <f t="shared" si="6"/>
        <v>0</v>
      </c>
      <c r="AG588" s="53">
        <f t="shared" si="7"/>
        <v>0</v>
      </c>
    </row>
    <row r="589" spans="2:33" ht="16">
      <c r="B589" s="186" t="s">
        <v>123</v>
      </c>
      <c r="C589" s="192">
        <v>507</v>
      </c>
      <c r="D589" s="186" t="s">
        <v>441</v>
      </c>
      <c r="E589" s="193">
        <v>3</v>
      </c>
      <c r="F589" s="186" t="s">
        <v>398</v>
      </c>
      <c r="G589" s="186" t="s">
        <v>297</v>
      </c>
      <c r="H589" s="198">
        <f>VLOOKUP(B589,orig_GT_results_full_summary!$B$3:$AK$25,7, FALSE)</f>
        <v>4</v>
      </c>
      <c r="I589" s="192">
        <v>0</v>
      </c>
      <c r="J589" s="192">
        <v>0</v>
      </c>
      <c r="K589" s="192">
        <f t="shared" si="0"/>
        <v>0</v>
      </c>
      <c r="L589" s="193">
        <f t="shared" si="1"/>
        <v>0</v>
      </c>
      <c r="M589" s="186" t="s">
        <v>50</v>
      </c>
      <c r="N589" s="186" t="s">
        <v>297</v>
      </c>
      <c r="O589" s="199">
        <f>VLOOKUP(B589,orig_GT_results_full_summary!$B$3:$AK$25,15, FALSE)</f>
        <v>1</v>
      </c>
      <c r="P589" s="192">
        <v>0</v>
      </c>
      <c r="Q589" s="192">
        <v>0</v>
      </c>
      <c r="R589" s="192">
        <f t="shared" si="2"/>
        <v>0</v>
      </c>
      <c r="S589" s="193">
        <f t="shared" si="3"/>
        <v>0</v>
      </c>
      <c r="T589" s="186" t="s">
        <v>399</v>
      </c>
      <c r="U589" s="186" t="s">
        <v>297</v>
      </c>
      <c r="V589" s="200">
        <f>VLOOKUP(B589,orig_GT_results_full_summary!$B$3:$AK$25,24, FALSE)</f>
        <v>1</v>
      </c>
      <c r="W589" s="192">
        <v>0</v>
      </c>
      <c r="X589" s="192">
        <v>0</v>
      </c>
      <c r="Y589" s="192">
        <f t="shared" si="4"/>
        <v>0</v>
      </c>
      <c r="Z589" s="193">
        <f t="shared" si="5"/>
        <v>0</v>
      </c>
      <c r="AA589" s="186" t="s">
        <v>50</v>
      </c>
      <c r="AB589" s="186" t="s">
        <v>297</v>
      </c>
      <c r="AC589" s="192">
        <f>VLOOKUP(B589,orig_GT_results_full_summary!$B$3:$AK$25,33, FALSE)</f>
        <v>1</v>
      </c>
      <c r="AD589" s="192">
        <v>0</v>
      </c>
      <c r="AE589" s="192">
        <v>0</v>
      </c>
      <c r="AF589" s="194">
        <f t="shared" si="6"/>
        <v>0</v>
      </c>
      <c r="AG589" s="53">
        <f t="shared" si="7"/>
        <v>0</v>
      </c>
    </row>
    <row r="590" spans="2:33" ht="16">
      <c r="B590" s="186" t="s">
        <v>123</v>
      </c>
      <c r="C590" s="192">
        <v>508</v>
      </c>
      <c r="D590" s="186" t="s">
        <v>442</v>
      </c>
      <c r="E590" s="193">
        <v>3</v>
      </c>
      <c r="F590" s="186" t="s">
        <v>398</v>
      </c>
      <c r="G590" s="186" t="s">
        <v>297</v>
      </c>
      <c r="H590" s="198">
        <f>VLOOKUP(B590,orig_GT_results_full_summary!$B$3:$AK$25,7, FALSE)</f>
        <v>4</v>
      </c>
      <c r="I590" s="192">
        <v>0</v>
      </c>
      <c r="J590" s="192">
        <v>0</v>
      </c>
      <c r="K590" s="192">
        <f t="shared" si="0"/>
        <v>0</v>
      </c>
      <c r="L590" s="193">
        <f t="shared" si="1"/>
        <v>0</v>
      </c>
      <c r="M590" s="186" t="s">
        <v>50</v>
      </c>
      <c r="N590" s="186" t="s">
        <v>297</v>
      </c>
      <c r="O590" s="199">
        <f>VLOOKUP(B590,orig_GT_results_full_summary!$B$3:$AK$25,15, FALSE)</f>
        <v>1</v>
      </c>
      <c r="P590" s="192">
        <v>0</v>
      </c>
      <c r="Q590" s="192">
        <v>0</v>
      </c>
      <c r="R590" s="192">
        <f t="shared" si="2"/>
        <v>0</v>
      </c>
      <c r="S590" s="193">
        <f t="shared" si="3"/>
        <v>0</v>
      </c>
      <c r="T590" s="186" t="s">
        <v>399</v>
      </c>
      <c r="U590" s="186" t="s">
        <v>297</v>
      </c>
      <c r="V590" s="200">
        <f>VLOOKUP(B590,orig_GT_results_full_summary!$B$3:$AK$25,24, FALSE)</f>
        <v>1</v>
      </c>
      <c r="W590" s="192">
        <v>0</v>
      </c>
      <c r="X590" s="192">
        <v>0</v>
      </c>
      <c r="Y590" s="192">
        <f t="shared" si="4"/>
        <v>0</v>
      </c>
      <c r="Z590" s="193">
        <f t="shared" si="5"/>
        <v>0</v>
      </c>
      <c r="AA590" s="186" t="s">
        <v>50</v>
      </c>
      <c r="AB590" s="186" t="s">
        <v>297</v>
      </c>
      <c r="AC590" s="192">
        <f>VLOOKUP(B590,orig_GT_results_full_summary!$B$3:$AK$25,33, FALSE)</f>
        <v>1</v>
      </c>
      <c r="AD590" s="192">
        <v>0</v>
      </c>
      <c r="AE590" s="192">
        <v>0</v>
      </c>
      <c r="AF590" s="194">
        <f t="shared" si="6"/>
        <v>0</v>
      </c>
      <c r="AG590" s="53">
        <f t="shared" si="7"/>
        <v>0</v>
      </c>
    </row>
    <row r="591" spans="2:33" ht="16">
      <c r="B591" s="186" t="s">
        <v>123</v>
      </c>
      <c r="C591" s="192">
        <v>509</v>
      </c>
      <c r="D591" s="186" t="s">
        <v>442</v>
      </c>
      <c r="E591" s="193">
        <v>3</v>
      </c>
      <c r="F591" s="186" t="s">
        <v>398</v>
      </c>
      <c r="G591" s="186" t="s">
        <v>297</v>
      </c>
      <c r="H591" s="198">
        <f>VLOOKUP(B591,orig_GT_results_full_summary!$B$3:$AK$25,7, FALSE)</f>
        <v>4</v>
      </c>
      <c r="I591" s="192">
        <v>0</v>
      </c>
      <c r="J591" s="192">
        <v>0</v>
      </c>
      <c r="K591" s="192">
        <f t="shared" si="0"/>
        <v>0</v>
      </c>
      <c r="L591" s="193">
        <f t="shared" si="1"/>
        <v>0</v>
      </c>
      <c r="M591" s="186" t="s">
        <v>50</v>
      </c>
      <c r="N591" s="186" t="s">
        <v>297</v>
      </c>
      <c r="O591" s="199">
        <f>VLOOKUP(B591,orig_GT_results_full_summary!$B$3:$AK$25,15, FALSE)</f>
        <v>1</v>
      </c>
      <c r="P591" s="192">
        <v>0</v>
      </c>
      <c r="Q591" s="192">
        <v>0</v>
      </c>
      <c r="R591" s="192">
        <f t="shared" si="2"/>
        <v>0</v>
      </c>
      <c r="S591" s="193">
        <f t="shared" si="3"/>
        <v>0</v>
      </c>
      <c r="T591" s="186" t="s">
        <v>399</v>
      </c>
      <c r="U591" s="186" t="s">
        <v>297</v>
      </c>
      <c r="V591" s="200">
        <f>VLOOKUP(B591,orig_GT_results_full_summary!$B$3:$AK$25,24, FALSE)</f>
        <v>1</v>
      </c>
      <c r="W591" s="192">
        <v>0</v>
      </c>
      <c r="X591" s="192">
        <v>0</v>
      </c>
      <c r="Y591" s="192">
        <f t="shared" si="4"/>
        <v>0</v>
      </c>
      <c r="Z591" s="193">
        <f t="shared" si="5"/>
        <v>0</v>
      </c>
      <c r="AA591" s="186" t="s">
        <v>50</v>
      </c>
      <c r="AB591" s="186" t="s">
        <v>297</v>
      </c>
      <c r="AC591" s="192">
        <f>VLOOKUP(B591,orig_GT_results_full_summary!$B$3:$AK$25,33, FALSE)</f>
        <v>1</v>
      </c>
      <c r="AD591" s="192">
        <v>0</v>
      </c>
      <c r="AE591" s="192">
        <v>0</v>
      </c>
      <c r="AF591" s="194">
        <f t="shared" si="6"/>
        <v>0</v>
      </c>
      <c r="AG591" s="53">
        <f t="shared" si="7"/>
        <v>0</v>
      </c>
    </row>
    <row r="592" spans="2:33" ht="16">
      <c r="B592" s="186" t="s">
        <v>123</v>
      </c>
      <c r="C592" s="192">
        <v>510</v>
      </c>
      <c r="D592" s="186" t="s">
        <v>442</v>
      </c>
      <c r="E592" s="193">
        <v>3</v>
      </c>
      <c r="F592" s="186" t="s">
        <v>398</v>
      </c>
      <c r="G592" s="186" t="s">
        <v>297</v>
      </c>
      <c r="H592" s="198">
        <f>VLOOKUP(B592,orig_GT_results_full_summary!$B$3:$AK$25,7, FALSE)</f>
        <v>4</v>
      </c>
      <c r="I592" s="192">
        <v>0</v>
      </c>
      <c r="J592" s="192">
        <v>0</v>
      </c>
      <c r="K592" s="192">
        <f t="shared" si="0"/>
        <v>0</v>
      </c>
      <c r="L592" s="193">
        <f t="shared" si="1"/>
        <v>0</v>
      </c>
      <c r="M592" s="186" t="s">
        <v>50</v>
      </c>
      <c r="N592" s="186" t="s">
        <v>297</v>
      </c>
      <c r="O592" s="199">
        <f>VLOOKUP(B592,orig_GT_results_full_summary!$B$3:$AK$25,15, FALSE)</f>
        <v>1</v>
      </c>
      <c r="P592" s="192">
        <v>0</v>
      </c>
      <c r="Q592" s="192">
        <v>0</v>
      </c>
      <c r="R592" s="192">
        <f t="shared" si="2"/>
        <v>0</v>
      </c>
      <c r="S592" s="193">
        <f t="shared" si="3"/>
        <v>0</v>
      </c>
      <c r="T592" s="186" t="s">
        <v>399</v>
      </c>
      <c r="U592" s="186" t="s">
        <v>297</v>
      </c>
      <c r="V592" s="200">
        <f>VLOOKUP(B592,orig_GT_results_full_summary!$B$3:$AK$25,24, FALSE)</f>
        <v>1</v>
      </c>
      <c r="W592" s="192">
        <v>0</v>
      </c>
      <c r="X592" s="192">
        <v>0</v>
      </c>
      <c r="Y592" s="192">
        <f t="shared" si="4"/>
        <v>0</v>
      </c>
      <c r="Z592" s="193">
        <f t="shared" si="5"/>
        <v>0</v>
      </c>
      <c r="AA592" s="186" t="s">
        <v>50</v>
      </c>
      <c r="AB592" s="186" t="s">
        <v>297</v>
      </c>
      <c r="AC592" s="192">
        <f>VLOOKUP(B592,orig_GT_results_full_summary!$B$3:$AK$25,33, FALSE)</f>
        <v>1</v>
      </c>
      <c r="AD592" s="192">
        <v>0</v>
      </c>
      <c r="AE592" s="192">
        <v>0</v>
      </c>
      <c r="AF592" s="194">
        <f t="shared" si="6"/>
        <v>0</v>
      </c>
      <c r="AG592" s="53">
        <f t="shared" si="7"/>
        <v>0</v>
      </c>
    </row>
    <row r="593" spans="2:33" ht="16">
      <c r="B593" s="186" t="s">
        <v>123</v>
      </c>
      <c r="C593" s="192">
        <v>511</v>
      </c>
      <c r="D593" s="186" t="s">
        <v>443</v>
      </c>
      <c r="E593" s="193">
        <v>3</v>
      </c>
      <c r="F593" s="186" t="s">
        <v>398</v>
      </c>
      <c r="G593" s="186" t="s">
        <v>297</v>
      </c>
      <c r="H593" s="198">
        <f>VLOOKUP(B593,orig_GT_results_full_summary!$B$3:$AK$25,7, FALSE)</f>
        <v>4</v>
      </c>
      <c r="I593" s="192">
        <v>0</v>
      </c>
      <c r="J593" s="192">
        <v>0</v>
      </c>
      <c r="K593" s="192">
        <f t="shared" si="0"/>
        <v>0</v>
      </c>
      <c r="L593" s="193">
        <f t="shared" si="1"/>
        <v>0</v>
      </c>
      <c r="M593" s="186" t="s">
        <v>50</v>
      </c>
      <c r="N593" s="186" t="s">
        <v>297</v>
      </c>
      <c r="O593" s="199">
        <f>VLOOKUP(B593,orig_GT_results_full_summary!$B$3:$AK$25,15, FALSE)</f>
        <v>1</v>
      </c>
      <c r="P593" s="192">
        <v>0</v>
      </c>
      <c r="Q593" s="192">
        <v>0</v>
      </c>
      <c r="R593" s="192">
        <f t="shared" si="2"/>
        <v>0</v>
      </c>
      <c r="S593" s="193">
        <f t="shared" si="3"/>
        <v>0</v>
      </c>
      <c r="T593" s="186" t="s">
        <v>399</v>
      </c>
      <c r="U593" s="186" t="s">
        <v>297</v>
      </c>
      <c r="V593" s="200">
        <f>VLOOKUP(B593,orig_GT_results_full_summary!$B$3:$AK$25,24, FALSE)</f>
        <v>1</v>
      </c>
      <c r="W593" s="192">
        <v>0</v>
      </c>
      <c r="X593" s="192">
        <v>0</v>
      </c>
      <c r="Y593" s="192">
        <f t="shared" si="4"/>
        <v>0</v>
      </c>
      <c r="Z593" s="193">
        <f t="shared" si="5"/>
        <v>0</v>
      </c>
      <c r="AA593" s="186" t="s">
        <v>50</v>
      </c>
      <c r="AB593" s="186" t="s">
        <v>297</v>
      </c>
      <c r="AC593" s="192">
        <f>VLOOKUP(B593,orig_GT_results_full_summary!$B$3:$AK$25,33, FALSE)</f>
        <v>1</v>
      </c>
      <c r="AD593" s="192">
        <v>0</v>
      </c>
      <c r="AE593" s="192">
        <v>0</v>
      </c>
      <c r="AF593" s="194">
        <f t="shared" si="6"/>
        <v>0</v>
      </c>
      <c r="AG593" s="53">
        <f t="shared" si="7"/>
        <v>0</v>
      </c>
    </row>
    <row r="594" spans="2:33" ht="16">
      <c r="B594" s="186" t="s">
        <v>123</v>
      </c>
      <c r="C594" s="192">
        <v>512</v>
      </c>
      <c r="D594" s="186" t="s">
        <v>443</v>
      </c>
      <c r="E594" s="193">
        <v>3</v>
      </c>
      <c r="F594" s="186" t="s">
        <v>398</v>
      </c>
      <c r="G594" s="186" t="s">
        <v>297</v>
      </c>
      <c r="H594" s="198">
        <f>VLOOKUP(B594,orig_GT_results_full_summary!$B$3:$AK$25,7, FALSE)</f>
        <v>4</v>
      </c>
      <c r="I594" s="192">
        <v>0</v>
      </c>
      <c r="J594" s="192">
        <v>0</v>
      </c>
      <c r="K594" s="192">
        <f t="shared" si="0"/>
        <v>0</v>
      </c>
      <c r="L594" s="193">
        <f t="shared" si="1"/>
        <v>0</v>
      </c>
      <c r="M594" s="186" t="s">
        <v>50</v>
      </c>
      <c r="N594" s="186" t="s">
        <v>297</v>
      </c>
      <c r="O594" s="199">
        <f>VLOOKUP(B594,orig_GT_results_full_summary!$B$3:$AK$25,15, FALSE)</f>
        <v>1</v>
      </c>
      <c r="P594" s="192">
        <v>0</v>
      </c>
      <c r="Q594" s="192">
        <v>0</v>
      </c>
      <c r="R594" s="192">
        <f t="shared" si="2"/>
        <v>0</v>
      </c>
      <c r="S594" s="193">
        <f t="shared" si="3"/>
        <v>0</v>
      </c>
      <c r="T594" s="186" t="s">
        <v>399</v>
      </c>
      <c r="U594" s="186" t="s">
        <v>297</v>
      </c>
      <c r="V594" s="200">
        <f>VLOOKUP(B594,orig_GT_results_full_summary!$B$3:$AK$25,24, FALSE)</f>
        <v>1</v>
      </c>
      <c r="W594" s="192">
        <v>0</v>
      </c>
      <c r="X594" s="192">
        <v>0</v>
      </c>
      <c r="Y594" s="192">
        <f t="shared" si="4"/>
        <v>0</v>
      </c>
      <c r="Z594" s="193">
        <f t="shared" si="5"/>
        <v>0</v>
      </c>
      <c r="AA594" s="186" t="s">
        <v>50</v>
      </c>
      <c r="AB594" s="186" t="s">
        <v>297</v>
      </c>
      <c r="AC594" s="192">
        <f>VLOOKUP(B594,orig_GT_results_full_summary!$B$3:$AK$25,33, FALSE)</f>
        <v>1</v>
      </c>
      <c r="AD594" s="192">
        <v>0</v>
      </c>
      <c r="AE594" s="192">
        <v>0</v>
      </c>
      <c r="AF594" s="194">
        <f t="shared" si="6"/>
        <v>0</v>
      </c>
      <c r="AG594" s="53">
        <f t="shared" si="7"/>
        <v>0</v>
      </c>
    </row>
    <row r="595" spans="2:33" ht="16">
      <c r="B595" s="186" t="s">
        <v>123</v>
      </c>
      <c r="C595" s="192">
        <v>513</v>
      </c>
      <c r="D595" s="186" t="s">
        <v>443</v>
      </c>
      <c r="E595" s="193">
        <v>3</v>
      </c>
      <c r="F595" s="186" t="s">
        <v>398</v>
      </c>
      <c r="G595" s="186" t="s">
        <v>297</v>
      </c>
      <c r="H595" s="198">
        <f>VLOOKUP(B595,orig_GT_results_full_summary!$B$3:$AK$25,7, FALSE)</f>
        <v>4</v>
      </c>
      <c r="I595" s="192">
        <v>0</v>
      </c>
      <c r="J595" s="192">
        <v>0</v>
      </c>
      <c r="K595" s="192">
        <f t="shared" si="0"/>
        <v>0</v>
      </c>
      <c r="L595" s="193">
        <f t="shared" si="1"/>
        <v>0</v>
      </c>
      <c r="M595" s="186" t="s">
        <v>50</v>
      </c>
      <c r="N595" s="186" t="s">
        <v>297</v>
      </c>
      <c r="O595" s="199">
        <f>VLOOKUP(B595,orig_GT_results_full_summary!$B$3:$AK$25,15, FALSE)</f>
        <v>1</v>
      </c>
      <c r="P595" s="192">
        <v>0</v>
      </c>
      <c r="Q595" s="192">
        <v>0</v>
      </c>
      <c r="R595" s="192">
        <f t="shared" si="2"/>
        <v>0</v>
      </c>
      <c r="S595" s="193">
        <f t="shared" si="3"/>
        <v>0</v>
      </c>
      <c r="T595" s="186" t="s">
        <v>399</v>
      </c>
      <c r="U595" s="186" t="s">
        <v>297</v>
      </c>
      <c r="V595" s="200">
        <f>VLOOKUP(B595,orig_GT_results_full_summary!$B$3:$AK$25,24, FALSE)</f>
        <v>1</v>
      </c>
      <c r="W595" s="192">
        <v>0</v>
      </c>
      <c r="X595" s="192">
        <v>0</v>
      </c>
      <c r="Y595" s="192">
        <f t="shared" si="4"/>
        <v>0</v>
      </c>
      <c r="Z595" s="193">
        <f t="shared" si="5"/>
        <v>0</v>
      </c>
      <c r="AA595" s="186" t="s">
        <v>50</v>
      </c>
      <c r="AB595" s="186" t="s">
        <v>297</v>
      </c>
      <c r="AC595" s="192">
        <f>VLOOKUP(B595,orig_GT_results_full_summary!$B$3:$AK$25,33, FALSE)</f>
        <v>1</v>
      </c>
      <c r="AD595" s="192">
        <v>0</v>
      </c>
      <c r="AE595" s="192">
        <v>0</v>
      </c>
      <c r="AF595" s="194">
        <f t="shared" si="6"/>
        <v>0</v>
      </c>
      <c r="AG595" s="53">
        <f t="shared" si="7"/>
        <v>0</v>
      </c>
    </row>
    <row r="596" spans="2:33" ht="16">
      <c r="B596" s="186" t="s">
        <v>123</v>
      </c>
      <c r="C596" s="192">
        <v>514</v>
      </c>
      <c r="D596" s="186" t="s">
        <v>444</v>
      </c>
      <c r="E596" s="193">
        <v>3</v>
      </c>
      <c r="F596" s="186" t="s">
        <v>398</v>
      </c>
      <c r="G596" s="186" t="s">
        <v>304</v>
      </c>
      <c r="H596" s="198">
        <f>VLOOKUP(B596,orig_GT_results_full_summary!$B$3:$AK$25,7, FALSE)</f>
        <v>4</v>
      </c>
      <c r="I596" s="192">
        <v>1</v>
      </c>
      <c r="J596" s="192">
        <v>0.33</v>
      </c>
      <c r="K596" s="192">
        <f t="shared" si="0"/>
        <v>0.25</v>
      </c>
      <c r="L596" s="193">
        <f t="shared" si="1"/>
        <v>0.31976744186046513</v>
      </c>
      <c r="M596" s="186" t="s">
        <v>50</v>
      </c>
      <c r="N596" s="186" t="s">
        <v>304</v>
      </c>
      <c r="O596" s="199">
        <f>VLOOKUP(B596,orig_GT_results_full_summary!$B$3:$AK$25,15, FALSE)</f>
        <v>1</v>
      </c>
      <c r="P596" s="192">
        <v>1</v>
      </c>
      <c r="Q596" s="192">
        <v>0.33</v>
      </c>
      <c r="R596" s="192">
        <f t="shared" si="2"/>
        <v>1</v>
      </c>
      <c r="S596" s="193">
        <f t="shared" si="3"/>
        <v>0.3536977491961415</v>
      </c>
      <c r="T596" s="186" t="s">
        <v>399</v>
      </c>
      <c r="U596" s="186" t="s">
        <v>297</v>
      </c>
      <c r="V596" s="200">
        <f>VLOOKUP(B596,orig_GT_results_full_summary!$B$3:$AK$25,24, FALSE)</f>
        <v>1</v>
      </c>
      <c r="W596" s="192">
        <v>0</v>
      </c>
      <c r="X596" s="192">
        <v>0</v>
      </c>
      <c r="Y596" s="192">
        <f t="shared" si="4"/>
        <v>0</v>
      </c>
      <c r="Z596" s="193">
        <f t="shared" si="5"/>
        <v>0</v>
      </c>
      <c r="AA596" s="186" t="s">
        <v>50</v>
      </c>
      <c r="AB596" s="186" t="s">
        <v>304</v>
      </c>
      <c r="AC596" s="192">
        <f>VLOOKUP(B596,orig_GT_results_full_summary!$B$3:$AK$25,33, FALSE)</f>
        <v>1</v>
      </c>
      <c r="AD596" s="192">
        <v>1</v>
      </c>
      <c r="AE596" s="192">
        <v>0.33</v>
      </c>
      <c r="AF596" s="194">
        <f t="shared" si="6"/>
        <v>1</v>
      </c>
      <c r="AG596" s="53">
        <f t="shared" si="7"/>
        <v>0.3536977491961415</v>
      </c>
    </row>
    <row r="597" spans="2:33" ht="16">
      <c r="B597" s="186" t="s">
        <v>123</v>
      </c>
      <c r="C597" s="192">
        <v>515</v>
      </c>
      <c r="D597" s="186" t="s">
        <v>444</v>
      </c>
      <c r="E597" s="193">
        <v>3</v>
      </c>
      <c r="F597" s="186" t="s">
        <v>398</v>
      </c>
      <c r="G597" s="186" t="s">
        <v>304</v>
      </c>
      <c r="H597" s="198">
        <f>VLOOKUP(B597,orig_GT_results_full_summary!$B$3:$AK$25,7, FALSE)</f>
        <v>4</v>
      </c>
      <c r="I597" s="192">
        <v>1</v>
      </c>
      <c r="J597" s="192">
        <v>0.33</v>
      </c>
      <c r="K597" s="192">
        <f t="shared" si="0"/>
        <v>0.25</v>
      </c>
      <c r="L597" s="193">
        <f t="shared" si="1"/>
        <v>0.31976744186046513</v>
      </c>
      <c r="M597" s="186" t="s">
        <v>50</v>
      </c>
      <c r="N597" s="186" t="s">
        <v>304</v>
      </c>
      <c r="O597" s="199">
        <f>VLOOKUP(B597,orig_GT_results_full_summary!$B$3:$AK$25,15, FALSE)</f>
        <v>1</v>
      </c>
      <c r="P597" s="192">
        <v>1</v>
      </c>
      <c r="Q597" s="192">
        <v>0.33</v>
      </c>
      <c r="R597" s="192">
        <f t="shared" si="2"/>
        <v>1</v>
      </c>
      <c r="S597" s="193">
        <f t="shared" si="3"/>
        <v>0.3536977491961415</v>
      </c>
      <c r="T597" s="186" t="s">
        <v>399</v>
      </c>
      <c r="U597" s="186" t="s">
        <v>297</v>
      </c>
      <c r="V597" s="200">
        <f>VLOOKUP(B597,orig_GT_results_full_summary!$B$3:$AK$25,24, FALSE)</f>
        <v>1</v>
      </c>
      <c r="W597" s="192">
        <v>0</v>
      </c>
      <c r="X597" s="192">
        <v>0</v>
      </c>
      <c r="Y597" s="192">
        <f t="shared" si="4"/>
        <v>0</v>
      </c>
      <c r="Z597" s="193">
        <f t="shared" si="5"/>
        <v>0</v>
      </c>
      <c r="AA597" s="186" t="s">
        <v>50</v>
      </c>
      <c r="AB597" s="186" t="s">
        <v>304</v>
      </c>
      <c r="AC597" s="192">
        <f>VLOOKUP(B597,orig_GT_results_full_summary!$B$3:$AK$25,33, FALSE)</f>
        <v>1</v>
      </c>
      <c r="AD597" s="192">
        <v>1</v>
      </c>
      <c r="AE597" s="192">
        <v>0.33</v>
      </c>
      <c r="AF597" s="194">
        <f t="shared" si="6"/>
        <v>1</v>
      </c>
      <c r="AG597" s="53">
        <f t="shared" si="7"/>
        <v>0.3536977491961415</v>
      </c>
    </row>
    <row r="598" spans="2:33" ht="16">
      <c r="B598" s="186" t="s">
        <v>123</v>
      </c>
      <c r="C598" s="192">
        <v>516</v>
      </c>
      <c r="D598" s="186" t="s">
        <v>445</v>
      </c>
      <c r="E598" s="193">
        <v>3</v>
      </c>
      <c r="F598" s="186" t="s">
        <v>398</v>
      </c>
      <c r="G598" s="186" t="s">
        <v>297</v>
      </c>
      <c r="H598" s="198">
        <f>VLOOKUP(B598,orig_GT_results_full_summary!$B$3:$AK$25,7, FALSE)</f>
        <v>4</v>
      </c>
      <c r="I598" s="192">
        <v>0</v>
      </c>
      <c r="J598" s="192">
        <v>0</v>
      </c>
      <c r="K598" s="192">
        <f t="shared" si="0"/>
        <v>0</v>
      </c>
      <c r="L598" s="193">
        <f t="shared" si="1"/>
        <v>0</v>
      </c>
      <c r="M598" s="186" t="s">
        <v>50</v>
      </c>
      <c r="N598" s="186" t="s">
        <v>297</v>
      </c>
      <c r="O598" s="199">
        <f>VLOOKUP(B598,orig_GT_results_full_summary!$B$3:$AK$25,15, FALSE)</f>
        <v>1</v>
      </c>
      <c r="P598" s="192">
        <v>0</v>
      </c>
      <c r="Q598" s="192">
        <v>0</v>
      </c>
      <c r="R598" s="192">
        <f t="shared" si="2"/>
        <v>0</v>
      </c>
      <c r="S598" s="193">
        <f t="shared" si="3"/>
        <v>0</v>
      </c>
      <c r="T598" s="186" t="s">
        <v>399</v>
      </c>
      <c r="U598" s="186" t="s">
        <v>297</v>
      </c>
      <c r="V598" s="200">
        <f>VLOOKUP(B598,orig_GT_results_full_summary!$B$3:$AK$25,24, FALSE)</f>
        <v>1</v>
      </c>
      <c r="W598" s="192">
        <v>0</v>
      </c>
      <c r="X598" s="192">
        <v>0</v>
      </c>
      <c r="Y598" s="192">
        <f t="shared" si="4"/>
        <v>0</v>
      </c>
      <c r="Z598" s="193">
        <f t="shared" si="5"/>
        <v>0</v>
      </c>
      <c r="AA598" s="186" t="s">
        <v>50</v>
      </c>
      <c r="AB598" s="186" t="s">
        <v>297</v>
      </c>
      <c r="AC598" s="192">
        <f>VLOOKUP(B598,orig_GT_results_full_summary!$B$3:$AK$25,33, FALSE)</f>
        <v>1</v>
      </c>
      <c r="AD598" s="192">
        <v>0</v>
      </c>
      <c r="AE598" s="192">
        <v>0</v>
      </c>
      <c r="AF598" s="194">
        <f t="shared" si="6"/>
        <v>0</v>
      </c>
      <c r="AG598" s="53">
        <f t="shared" si="7"/>
        <v>0</v>
      </c>
    </row>
    <row r="599" spans="2:33" ht="16">
      <c r="B599" s="186" t="s">
        <v>123</v>
      </c>
      <c r="C599" s="192">
        <v>517</v>
      </c>
      <c r="D599" s="186" t="s">
        <v>445</v>
      </c>
      <c r="E599" s="193">
        <v>3</v>
      </c>
      <c r="F599" s="186" t="s">
        <v>398</v>
      </c>
      <c r="G599" s="186" t="s">
        <v>297</v>
      </c>
      <c r="H599" s="198">
        <f>VLOOKUP(B599,orig_GT_results_full_summary!$B$3:$AK$25,7, FALSE)</f>
        <v>4</v>
      </c>
      <c r="I599" s="192">
        <v>0</v>
      </c>
      <c r="J599" s="192">
        <v>0</v>
      </c>
      <c r="K599" s="192">
        <f t="shared" si="0"/>
        <v>0</v>
      </c>
      <c r="L599" s="193">
        <f t="shared" si="1"/>
        <v>0</v>
      </c>
      <c r="M599" s="186" t="s">
        <v>50</v>
      </c>
      <c r="N599" s="186" t="s">
        <v>297</v>
      </c>
      <c r="O599" s="199">
        <f>VLOOKUP(B599,orig_GT_results_full_summary!$B$3:$AK$25,15, FALSE)</f>
        <v>1</v>
      </c>
      <c r="P599" s="192">
        <v>0</v>
      </c>
      <c r="Q599" s="192">
        <v>0</v>
      </c>
      <c r="R599" s="192">
        <f t="shared" si="2"/>
        <v>0</v>
      </c>
      <c r="S599" s="193">
        <f t="shared" si="3"/>
        <v>0</v>
      </c>
      <c r="T599" s="186" t="s">
        <v>399</v>
      </c>
      <c r="U599" s="186" t="s">
        <v>297</v>
      </c>
      <c r="V599" s="200">
        <f>VLOOKUP(B599,orig_GT_results_full_summary!$B$3:$AK$25,24, FALSE)</f>
        <v>1</v>
      </c>
      <c r="W599" s="192">
        <v>0</v>
      </c>
      <c r="X599" s="192">
        <v>0</v>
      </c>
      <c r="Y599" s="192">
        <f t="shared" si="4"/>
        <v>0</v>
      </c>
      <c r="Z599" s="193">
        <f t="shared" si="5"/>
        <v>0</v>
      </c>
      <c r="AA599" s="186" t="s">
        <v>50</v>
      </c>
      <c r="AB599" s="186" t="s">
        <v>297</v>
      </c>
      <c r="AC599" s="192">
        <f>VLOOKUP(B599,orig_GT_results_full_summary!$B$3:$AK$25,33, FALSE)</f>
        <v>1</v>
      </c>
      <c r="AD599" s="192">
        <v>0</v>
      </c>
      <c r="AE599" s="192">
        <v>0</v>
      </c>
      <c r="AF599" s="194">
        <f t="shared" si="6"/>
        <v>0</v>
      </c>
      <c r="AG599" s="53">
        <f t="shared" si="7"/>
        <v>0</v>
      </c>
    </row>
    <row r="600" spans="2:33" ht="16">
      <c r="B600" s="186" t="s">
        <v>123</v>
      </c>
      <c r="C600" s="192">
        <v>518</v>
      </c>
      <c r="D600" s="186" t="s">
        <v>445</v>
      </c>
      <c r="E600" s="193">
        <v>3</v>
      </c>
      <c r="F600" s="186" t="s">
        <v>398</v>
      </c>
      <c r="G600" s="186" t="s">
        <v>297</v>
      </c>
      <c r="H600" s="198">
        <f>VLOOKUP(B600,orig_GT_results_full_summary!$B$3:$AK$25,7, FALSE)</f>
        <v>4</v>
      </c>
      <c r="I600" s="192">
        <v>0</v>
      </c>
      <c r="J600" s="192">
        <v>0</v>
      </c>
      <c r="K600" s="192">
        <f t="shared" si="0"/>
        <v>0</v>
      </c>
      <c r="L600" s="193">
        <f t="shared" si="1"/>
        <v>0</v>
      </c>
      <c r="M600" s="186" t="s">
        <v>50</v>
      </c>
      <c r="N600" s="186" t="s">
        <v>297</v>
      </c>
      <c r="O600" s="199">
        <f>VLOOKUP(B600,orig_GT_results_full_summary!$B$3:$AK$25,15, FALSE)</f>
        <v>1</v>
      </c>
      <c r="P600" s="192">
        <v>0</v>
      </c>
      <c r="Q600" s="192">
        <v>0</v>
      </c>
      <c r="R600" s="192">
        <f t="shared" si="2"/>
        <v>0</v>
      </c>
      <c r="S600" s="193">
        <f t="shared" si="3"/>
        <v>0</v>
      </c>
      <c r="T600" s="186" t="s">
        <v>399</v>
      </c>
      <c r="U600" s="186" t="s">
        <v>297</v>
      </c>
      <c r="V600" s="200">
        <f>VLOOKUP(B600,orig_GT_results_full_summary!$B$3:$AK$25,24, FALSE)</f>
        <v>1</v>
      </c>
      <c r="W600" s="192">
        <v>0</v>
      </c>
      <c r="X600" s="192">
        <v>0</v>
      </c>
      <c r="Y600" s="192">
        <f t="shared" si="4"/>
        <v>0</v>
      </c>
      <c r="Z600" s="193">
        <f t="shared" si="5"/>
        <v>0</v>
      </c>
      <c r="AA600" s="186" t="s">
        <v>50</v>
      </c>
      <c r="AB600" s="186" t="s">
        <v>297</v>
      </c>
      <c r="AC600" s="192">
        <f>VLOOKUP(B600,orig_GT_results_full_summary!$B$3:$AK$25,33, FALSE)</f>
        <v>1</v>
      </c>
      <c r="AD600" s="192">
        <v>0</v>
      </c>
      <c r="AE600" s="192">
        <v>0</v>
      </c>
      <c r="AF600" s="194">
        <f t="shared" si="6"/>
        <v>0</v>
      </c>
      <c r="AG600" s="53">
        <f t="shared" si="7"/>
        <v>0</v>
      </c>
    </row>
    <row r="601" spans="2:33" ht="16">
      <c r="B601" s="186" t="s">
        <v>123</v>
      </c>
      <c r="C601" s="192">
        <v>519</v>
      </c>
      <c r="D601" s="186" t="s">
        <v>445</v>
      </c>
      <c r="E601" s="193">
        <v>3</v>
      </c>
      <c r="F601" s="186" t="s">
        <v>398</v>
      </c>
      <c r="G601" s="186" t="s">
        <v>297</v>
      </c>
      <c r="H601" s="198">
        <f>VLOOKUP(B601,orig_GT_results_full_summary!$B$3:$AK$25,7, FALSE)</f>
        <v>4</v>
      </c>
      <c r="I601" s="192">
        <v>0</v>
      </c>
      <c r="J601" s="192">
        <v>0</v>
      </c>
      <c r="K601" s="192">
        <f t="shared" si="0"/>
        <v>0</v>
      </c>
      <c r="L601" s="193">
        <f t="shared" si="1"/>
        <v>0</v>
      </c>
      <c r="M601" s="186" t="s">
        <v>50</v>
      </c>
      <c r="N601" s="186" t="s">
        <v>297</v>
      </c>
      <c r="O601" s="199">
        <f>VLOOKUP(B601,orig_GT_results_full_summary!$B$3:$AK$25,15, FALSE)</f>
        <v>1</v>
      </c>
      <c r="P601" s="192">
        <v>0</v>
      </c>
      <c r="Q601" s="192">
        <v>0</v>
      </c>
      <c r="R601" s="192">
        <f t="shared" si="2"/>
        <v>0</v>
      </c>
      <c r="S601" s="193">
        <f t="shared" si="3"/>
        <v>0</v>
      </c>
      <c r="T601" s="186" t="s">
        <v>399</v>
      </c>
      <c r="U601" s="186" t="s">
        <v>297</v>
      </c>
      <c r="V601" s="200">
        <f>VLOOKUP(B601,orig_GT_results_full_summary!$B$3:$AK$25,24, FALSE)</f>
        <v>1</v>
      </c>
      <c r="W601" s="192">
        <v>0</v>
      </c>
      <c r="X601" s="192">
        <v>0</v>
      </c>
      <c r="Y601" s="192">
        <f t="shared" si="4"/>
        <v>0</v>
      </c>
      <c r="Z601" s="193">
        <f t="shared" si="5"/>
        <v>0</v>
      </c>
      <c r="AA601" s="186" t="s">
        <v>50</v>
      </c>
      <c r="AB601" s="186" t="s">
        <v>297</v>
      </c>
      <c r="AC601" s="192">
        <f>VLOOKUP(B601,orig_GT_results_full_summary!$B$3:$AK$25,33, FALSE)</f>
        <v>1</v>
      </c>
      <c r="AD601" s="192">
        <v>0</v>
      </c>
      <c r="AE601" s="192">
        <v>0</v>
      </c>
      <c r="AF601" s="194">
        <f t="shared" si="6"/>
        <v>0</v>
      </c>
      <c r="AG601" s="53">
        <f t="shared" si="7"/>
        <v>0</v>
      </c>
    </row>
    <row r="602" spans="2:33" ht="16">
      <c r="B602" s="186" t="s">
        <v>123</v>
      </c>
      <c r="C602" s="192">
        <v>520</v>
      </c>
      <c r="D602" s="186" t="s">
        <v>445</v>
      </c>
      <c r="E602" s="193">
        <v>3</v>
      </c>
      <c r="F602" s="186" t="s">
        <v>398</v>
      </c>
      <c r="G602" s="186" t="s">
        <v>297</v>
      </c>
      <c r="H602" s="198">
        <f>VLOOKUP(B602,orig_GT_results_full_summary!$B$3:$AK$25,7, FALSE)</f>
        <v>4</v>
      </c>
      <c r="I602" s="192">
        <v>0</v>
      </c>
      <c r="J602" s="192">
        <v>0</v>
      </c>
      <c r="K602" s="192">
        <f t="shared" si="0"/>
        <v>0</v>
      </c>
      <c r="L602" s="193">
        <f t="shared" si="1"/>
        <v>0</v>
      </c>
      <c r="M602" s="186" t="s">
        <v>50</v>
      </c>
      <c r="N602" s="186" t="s">
        <v>297</v>
      </c>
      <c r="O602" s="199">
        <f>VLOOKUP(B602,orig_GT_results_full_summary!$B$3:$AK$25,15, FALSE)</f>
        <v>1</v>
      </c>
      <c r="P602" s="192">
        <v>0</v>
      </c>
      <c r="Q602" s="192">
        <v>0</v>
      </c>
      <c r="R602" s="192">
        <f t="shared" si="2"/>
        <v>0</v>
      </c>
      <c r="S602" s="193">
        <f t="shared" si="3"/>
        <v>0</v>
      </c>
      <c r="T602" s="186" t="s">
        <v>399</v>
      </c>
      <c r="U602" s="186" t="s">
        <v>297</v>
      </c>
      <c r="V602" s="200">
        <f>VLOOKUP(B602,orig_GT_results_full_summary!$B$3:$AK$25,24, FALSE)</f>
        <v>1</v>
      </c>
      <c r="W602" s="192">
        <v>0</v>
      </c>
      <c r="X602" s="192">
        <v>0</v>
      </c>
      <c r="Y602" s="192">
        <f t="shared" si="4"/>
        <v>0</v>
      </c>
      <c r="Z602" s="193">
        <f t="shared" si="5"/>
        <v>0</v>
      </c>
      <c r="AA602" s="186" t="s">
        <v>50</v>
      </c>
      <c r="AB602" s="186" t="s">
        <v>297</v>
      </c>
      <c r="AC602" s="192">
        <f>VLOOKUP(B602,orig_GT_results_full_summary!$B$3:$AK$25,33, FALSE)</f>
        <v>1</v>
      </c>
      <c r="AD602" s="192">
        <v>0</v>
      </c>
      <c r="AE602" s="192">
        <v>0</v>
      </c>
      <c r="AF602" s="194">
        <f t="shared" si="6"/>
        <v>0</v>
      </c>
      <c r="AG602" s="53">
        <f t="shared" si="7"/>
        <v>0</v>
      </c>
    </row>
    <row r="603" spans="2:33" ht="16">
      <c r="B603" s="186" t="s">
        <v>123</v>
      </c>
      <c r="C603" s="192">
        <v>521</v>
      </c>
      <c r="D603" s="186" t="s">
        <v>446</v>
      </c>
      <c r="E603" s="193">
        <v>3</v>
      </c>
      <c r="F603" s="186" t="s">
        <v>398</v>
      </c>
      <c r="G603" s="186" t="s">
        <v>304</v>
      </c>
      <c r="H603" s="198">
        <f>VLOOKUP(B603,orig_GT_results_full_summary!$B$3:$AK$25,7, FALSE)</f>
        <v>4</v>
      </c>
      <c r="I603" s="192">
        <v>1</v>
      </c>
      <c r="J603" s="192">
        <v>0.33</v>
      </c>
      <c r="K603" s="192">
        <f t="shared" si="0"/>
        <v>0.25</v>
      </c>
      <c r="L603" s="193">
        <f t="shared" si="1"/>
        <v>0.31976744186046513</v>
      </c>
      <c r="M603" s="186" t="s">
        <v>50</v>
      </c>
      <c r="N603" s="186" t="s">
        <v>297</v>
      </c>
      <c r="O603" s="199">
        <f>VLOOKUP(B603,orig_GT_results_full_summary!$B$3:$AK$25,15, FALSE)</f>
        <v>1</v>
      </c>
      <c r="P603" s="192">
        <v>0</v>
      </c>
      <c r="Q603" s="192">
        <v>0</v>
      </c>
      <c r="R603" s="192">
        <f t="shared" si="2"/>
        <v>0</v>
      </c>
      <c r="S603" s="193">
        <f t="shared" si="3"/>
        <v>0</v>
      </c>
      <c r="T603" s="186" t="s">
        <v>399</v>
      </c>
      <c r="U603" s="186" t="s">
        <v>297</v>
      </c>
      <c r="V603" s="200">
        <f>VLOOKUP(B603,orig_GT_results_full_summary!$B$3:$AK$25,24, FALSE)</f>
        <v>1</v>
      </c>
      <c r="W603" s="192">
        <v>0</v>
      </c>
      <c r="X603" s="192">
        <v>0</v>
      </c>
      <c r="Y603" s="192">
        <f t="shared" si="4"/>
        <v>0</v>
      </c>
      <c r="Z603" s="193">
        <f t="shared" si="5"/>
        <v>0</v>
      </c>
      <c r="AA603" s="186" t="s">
        <v>50</v>
      </c>
      <c r="AB603" s="186" t="s">
        <v>297</v>
      </c>
      <c r="AC603" s="192">
        <f>VLOOKUP(B603,orig_GT_results_full_summary!$B$3:$AK$25,33, FALSE)</f>
        <v>1</v>
      </c>
      <c r="AD603" s="192">
        <v>0</v>
      </c>
      <c r="AE603" s="192">
        <v>0</v>
      </c>
      <c r="AF603" s="194">
        <f t="shared" si="6"/>
        <v>0</v>
      </c>
      <c r="AG603" s="53">
        <f t="shared" si="7"/>
        <v>0</v>
      </c>
    </row>
    <row r="604" spans="2:33" ht="16">
      <c r="B604" s="186" t="s">
        <v>123</v>
      </c>
      <c r="C604" s="192">
        <v>522</v>
      </c>
      <c r="D604" s="186" t="s">
        <v>446</v>
      </c>
      <c r="E604" s="193">
        <v>3</v>
      </c>
      <c r="F604" s="186" t="s">
        <v>398</v>
      </c>
      <c r="G604" s="186" t="s">
        <v>304</v>
      </c>
      <c r="H604" s="198">
        <f>VLOOKUP(B604,orig_GT_results_full_summary!$B$3:$AK$25,7, FALSE)</f>
        <v>4</v>
      </c>
      <c r="I604" s="192">
        <v>1</v>
      </c>
      <c r="J604" s="192">
        <v>0.33</v>
      </c>
      <c r="K604" s="192">
        <f t="shared" si="0"/>
        <v>0.25</v>
      </c>
      <c r="L604" s="193">
        <f t="shared" si="1"/>
        <v>0.31976744186046513</v>
      </c>
      <c r="M604" s="186" t="s">
        <v>50</v>
      </c>
      <c r="N604" s="186" t="s">
        <v>297</v>
      </c>
      <c r="O604" s="199">
        <f>VLOOKUP(B604,orig_GT_results_full_summary!$B$3:$AK$25,15, FALSE)</f>
        <v>1</v>
      </c>
      <c r="P604" s="192">
        <v>0</v>
      </c>
      <c r="Q604" s="192">
        <v>0</v>
      </c>
      <c r="R604" s="192">
        <f t="shared" si="2"/>
        <v>0</v>
      </c>
      <c r="S604" s="193">
        <f t="shared" si="3"/>
        <v>0</v>
      </c>
      <c r="T604" s="186" t="s">
        <v>399</v>
      </c>
      <c r="U604" s="186" t="s">
        <v>297</v>
      </c>
      <c r="V604" s="200">
        <f>VLOOKUP(B604,orig_GT_results_full_summary!$B$3:$AK$25,24, FALSE)</f>
        <v>1</v>
      </c>
      <c r="W604" s="192">
        <v>0</v>
      </c>
      <c r="X604" s="192">
        <v>0</v>
      </c>
      <c r="Y604" s="192">
        <f t="shared" si="4"/>
        <v>0</v>
      </c>
      <c r="Z604" s="193">
        <f t="shared" si="5"/>
        <v>0</v>
      </c>
      <c r="AA604" s="186" t="s">
        <v>50</v>
      </c>
      <c r="AB604" s="186" t="s">
        <v>297</v>
      </c>
      <c r="AC604" s="192">
        <f>VLOOKUP(B604,orig_GT_results_full_summary!$B$3:$AK$25,33, FALSE)</f>
        <v>1</v>
      </c>
      <c r="AD604" s="192">
        <v>0</v>
      </c>
      <c r="AE604" s="192">
        <v>0</v>
      </c>
      <c r="AF604" s="194">
        <f t="shared" si="6"/>
        <v>0</v>
      </c>
      <c r="AG604" s="53">
        <f t="shared" si="7"/>
        <v>0</v>
      </c>
    </row>
    <row r="605" spans="2:33" ht="16">
      <c r="B605" s="186" t="s">
        <v>123</v>
      </c>
      <c r="C605" s="192">
        <v>523</v>
      </c>
      <c r="D605" s="186" t="s">
        <v>447</v>
      </c>
      <c r="E605" s="193">
        <v>3</v>
      </c>
      <c r="F605" s="186" t="s">
        <v>398</v>
      </c>
      <c r="G605" s="186" t="s">
        <v>304</v>
      </c>
      <c r="H605" s="198">
        <f>VLOOKUP(B605,orig_GT_results_full_summary!$B$3:$AK$25,7, FALSE)</f>
        <v>4</v>
      </c>
      <c r="I605" s="192">
        <v>1</v>
      </c>
      <c r="J605" s="192">
        <v>0.33</v>
      </c>
      <c r="K605" s="192">
        <f t="shared" si="0"/>
        <v>0.25</v>
      </c>
      <c r="L605" s="193">
        <f t="shared" si="1"/>
        <v>0.31976744186046513</v>
      </c>
      <c r="M605" s="186" t="s">
        <v>50</v>
      </c>
      <c r="N605" s="186" t="s">
        <v>297</v>
      </c>
      <c r="O605" s="199">
        <f>VLOOKUP(B605,orig_GT_results_full_summary!$B$3:$AK$25,15, FALSE)</f>
        <v>1</v>
      </c>
      <c r="P605" s="192">
        <v>0</v>
      </c>
      <c r="Q605" s="192">
        <v>0</v>
      </c>
      <c r="R605" s="192">
        <f t="shared" si="2"/>
        <v>0</v>
      </c>
      <c r="S605" s="193">
        <f t="shared" si="3"/>
        <v>0</v>
      </c>
      <c r="T605" s="186" t="s">
        <v>399</v>
      </c>
      <c r="U605" s="186" t="s">
        <v>297</v>
      </c>
      <c r="V605" s="200">
        <f>VLOOKUP(B605,orig_GT_results_full_summary!$B$3:$AK$25,24, FALSE)</f>
        <v>1</v>
      </c>
      <c r="W605" s="192">
        <v>0</v>
      </c>
      <c r="X605" s="192">
        <v>0</v>
      </c>
      <c r="Y605" s="192">
        <f t="shared" si="4"/>
        <v>0</v>
      </c>
      <c r="Z605" s="193">
        <f t="shared" si="5"/>
        <v>0</v>
      </c>
      <c r="AA605" s="186" t="s">
        <v>50</v>
      </c>
      <c r="AB605" s="186" t="s">
        <v>297</v>
      </c>
      <c r="AC605" s="192">
        <f>VLOOKUP(B605,orig_GT_results_full_summary!$B$3:$AK$25,33, FALSE)</f>
        <v>1</v>
      </c>
      <c r="AD605" s="192">
        <v>0</v>
      </c>
      <c r="AE605" s="192">
        <v>0</v>
      </c>
      <c r="AF605" s="194">
        <f t="shared" si="6"/>
        <v>0</v>
      </c>
      <c r="AG605" s="53">
        <f t="shared" si="7"/>
        <v>0</v>
      </c>
    </row>
    <row r="606" spans="2:33" ht="16">
      <c r="B606" s="186" t="s">
        <v>123</v>
      </c>
      <c r="C606" s="192">
        <v>524</v>
      </c>
      <c r="D606" s="186" t="s">
        <v>447</v>
      </c>
      <c r="E606" s="193">
        <v>3</v>
      </c>
      <c r="F606" s="186" t="s">
        <v>398</v>
      </c>
      <c r="G606" s="186" t="s">
        <v>304</v>
      </c>
      <c r="H606" s="198">
        <f>VLOOKUP(B606,orig_GT_results_full_summary!$B$3:$AK$25,7, FALSE)</f>
        <v>4</v>
      </c>
      <c r="I606" s="192">
        <v>1</v>
      </c>
      <c r="J606" s="192">
        <v>0.33</v>
      </c>
      <c r="K606" s="192">
        <f t="shared" si="0"/>
        <v>0.25</v>
      </c>
      <c r="L606" s="193">
        <f t="shared" si="1"/>
        <v>0.31976744186046513</v>
      </c>
      <c r="M606" s="186" t="s">
        <v>50</v>
      </c>
      <c r="N606" s="186" t="s">
        <v>297</v>
      </c>
      <c r="O606" s="199">
        <f>VLOOKUP(B606,orig_GT_results_full_summary!$B$3:$AK$25,15, FALSE)</f>
        <v>1</v>
      </c>
      <c r="P606" s="192">
        <v>0</v>
      </c>
      <c r="Q606" s="192">
        <v>0</v>
      </c>
      <c r="R606" s="192">
        <f t="shared" si="2"/>
        <v>0</v>
      </c>
      <c r="S606" s="193">
        <f t="shared" si="3"/>
        <v>0</v>
      </c>
      <c r="T606" s="186" t="s">
        <v>399</v>
      </c>
      <c r="U606" s="186" t="s">
        <v>297</v>
      </c>
      <c r="V606" s="200">
        <f>VLOOKUP(B606,orig_GT_results_full_summary!$B$3:$AK$25,24, FALSE)</f>
        <v>1</v>
      </c>
      <c r="W606" s="192">
        <v>0</v>
      </c>
      <c r="X606" s="192">
        <v>0</v>
      </c>
      <c r="Y606" s="192">
        <f t="shared" si="4"/>
        <v>0</v>
      </c>
      <c r="Z606" s="193">
        <f t="shared" si="5"/>
        <v>0</v>
      </c>
      <c r="AA606" s="186" t="s">
        <v>50</v>
      </c>
      <c r="AB606" s="186" t="s">
        <v>297</v>
      </c>
      <c r="AC606" s="192">
        <f>VLOOKUP(B606,orig_GT_results_full_summary!$B$3:$AK$25,33, FALSE)</f>
        <v>1</v>
      </c>
      <c r="AD606" s="192">
        <v>0</v>
      </c>
      <c r="AE606" s="192">
        <v>0</v>
      </c>
      <c r="AF606" s="194">
        <f t="shared" si="6"/>
        <v>0</v>
      </c>
      <c r="AG606" s="53">
        <f t="shared" si="7"/>
        <v>0</v>
      </c>
    </row>
    <row r="607" spans="2:33" ht="16">
      <c r="B607" s="186" t="s">
        <v>123</v>
      </c>
      <c r="C607" s="192">
        <v>525</v>
      </c>
      <c r="D607" s="186" t="s">
        <v>447</v>
      </c>
      <c r="E607" s="193">
        <v>3</v>
      </c>
      <c r="F607" s="186" t="s">
        <v>398</v>
      </c>
      <c r="G607" s="186" t="s">
        <v>304</v>
      </c>
      <c r="H607" s="198">
        <f>VLOOKUP(B607,orig_GT_results_full_summary!$B$3:$AK$25,7, FALSE)</f>
        <v>4</v>
      </c>
      <c r="I607" s="192">
        <v>1</v>
      </c>
      <c r="J607" s="192">
        <v>0.33</v>
      </c>
      <c r="K607" s="192">
        <f t="shared" si="0"/>
        <v>0.25</v>
      </c>
      <c r="L607" s="193">
        <f t="shared" si="1"/>
        <v>0.31976744186046513</v>
      </c>
      <c r="M607" s="186" t="s">
        <v>50</v>
      </c>
      <c r="N607" s="186" t="s">
        <v>297</v>
      </c>
      <c r="O607" s="199">
        <f>VLOOKUP(B607,orig_GT_results_full_summary!$B$3:$AK$25,15, FALSE)</f>
        <v>1</v>
      </c>
      <c r="P607" s="192">
        <v>0</v>
      </c>
      <c r="Q607" s="192">
        <v>0</v>
      </c>
      <c r="R607" s="192">
        <f t="shared" si="2"/>
        <v>0</v>
      </c>
      <c r="S607" s="193">
        <f t="shared" si="3"/>
        <v>0</v>
      </c>
      <c r="T607" s="186" t="s">
        <v>399</v>
      </c>
      <c r="U607" s="186" t="s">
        <v>297</v>
      </c>
      <c r="V607" s="200">
        <f>VLOOKUP(B607,orig_GT_results_full_summary!$B$3:$AK$25,24, FALSE)</f>
        <v>1</v>
      </c>
      <c r="W607" s="192">
        <v>0</v>
      </c>
      <c r="X607" s="192">
        <v>0</v>
      </c>
      <c r="Y607" s="192">
        <f t="shared" si="4"/>
        <v>0</v>
      </c>
      <c r="Z607" s="193">
        <f t="shared" si="5"/>
        <v>0</v>
      </c>
      <c r="AA607" s="186" t="s">
        <v>50</v>
      </c>
      <c r="AB607" s="186" t="s">
        <v>297</v>
      </c>
      <c r="AC607" s="192">
        <f>VLOOKUP(B607,orig_GT_results_full_summary!$B$3:$AK$25,33, FALSE)</f>
        <v>1</v>
      </c>
      <c r="AD607" s="192">
        <v>0</v>
      </c>
      <c r="AE607" s="192">
        <v>0</v>
      </c>
      <c r="AF607" s="194">
        <f t="shared" si="6"/>
        <v>0</v>
      </c>
      <c r="AG607" s="53">
        <f t="shared" si="7"/>
        <v>0</v>
      </c>
    </row>
    <row r="608" spans="2:33" ht="16">
      <c r="B608" s="186" t="s">
        <v>123</v>
      </c>
      <c r="C608" s="192">
        <v>526</v>
      </c>
      <c r="D608" s="186" t="s">
        <v>447</v>
      </c>
      <c r="E608" s="193">
        <v>3</v>
      </c>
      <c r="F608" s="186" t="s">
        <v>398</v>
      </c>
      <c r="G608" s="186" t="s">
        <v>304</v>
      </c>
      <c r="H608" s="198">
        <f>VLOOKUP(B608,orig_GT_results_full_summary!$B$3:$AK$25,7, FALSE)</f>
        <v>4</v>
      </c>
      <c r="I608" s="192">
        <v>1</v>
      </c>
      <c r="J608" s="192">
        <v>0.33</v>
      </c>
      <c r="K608" s="192">
        <f t="shared" si="0"/>
        <v>0.25</v>
      </c>
      <c r="L608" s="193">
        <f t="shared" si="1"/>
        <v>0.31976744186046513</v>
      </c>
      <c r="M608" s="186" t="s">
        <v>50</v>
      </c>
      <c r="N608" s="186" t="s">
        <v>297</v>
      </c>
      <c r="O608" s="199">
        <f>VLOOKUP(B608,orig_GT_results_full_summary!$B$3:$AK$25,15, FALSE)</f>
        <v>1</v>
      </c>
      <c r="P608" s="192">
        <v>0</v>
      </c>
      <c r="Q608" s="192">
        <v>0</v>
      </c>
      <c r="R608" s="192">
        <f t="shared" si="2"/>
        <v>0</v>
      </c>
      <c r="S608" s="193">
        <f t="shared" si="3"/>
        <v>0</v>
      </c>
      <c r="T608" s="186" t="s">
        <v>399</v>
      </c>
      <c r="U608" s="186" t="s">
        <v>297</v>
      </c>
      <c r="V608" s="200">
        <f>VLOOKUP(B608,orig_GT_results_full_summary!$B$3:$AK$25,24, FALSE)</f>
        <v>1</v>
      </c>
      <c r="W608" s="192">
        <v>0</v>
      </c>
      <c r="X608" s="192">
        <v>0</v>
      </c>
      <c r="Y608" s="192">
        <f t="shared" si="4"/>
        <v>0</v>
      </c>
      <c r="Z608" s="193">
        <f t="shared" si="5"/>
        <v>0</v>
      </c>
      <c r="AA608" s="186" t="s">
        <v>50</v>
      </c>
      <c r="AB608" s="186" t="s">
        <v>297</v>
      </c>
      <c r="AC608" s="192">
        <f>VLOOKUP(B608,orig_GT_results_full_summary!$B$3:$AK$25,33, FALSE)</f>
        <v>1</v>
      </c>
      <c r="AD608" s="192">
        <v>0</v>
      </c>
      <c r="AE608" s="192">
        <v>0</v>
      </c>
      <c r="AF608" s="194">
        <f t="shared" si="6"/>
        <v>0</v>
      </c>
      <c r="AG608" s="53">
        <f t="shared" si="7"/>
        <v>0</v>
      </c>
    </row>
    <row r="609" spans="2:33" ht="16">
      <c r="B609" s="186" t="s">
        <v>123</v>
      </c>
      <c r="C609" s="192">
        <v>528</v>
      </c>
      <c r="D609" s="186" t="s">
        <v>447</v>
      </c>
      <c r="E609" s="193">
        <v>3</v>
      </c>
      <c r="F609" s="186" t="s">
        <v>398</v>
      </c>
      <c r="G609" s="186" t="s">
        <v>304</v>
      </c>
      <c r="H609" s="198">
        <f>VLOOKUP(B609,orig_GT_results_full_summary!$B$3:$AK$25,7, FALSE)</f>
        <v>4</v>
      </c>
      <c r="I609" s="192">
        <v>1</v>
      </c>
      <c r="J609" s="192">
        <v>0.33</v>
      </c>
      <c r="K609" s="192">
        <f t="shared" si="0"/>
        <v>0.25</v>
      </c>
      <c r="L609" s="193">
        <f t="shared" si="1"/>
        <v>0.31976744186046513</v>
      </c>
      <c r="M609" s="186" t="s">
        <v>50</v>
      </c>
      <c r="N609" s="186" t="s">
        <v>297</v>
      </c>
      <c r="O609" s="199">
        <f>VLOOKUP(B609,orig_GT_results_full_summary!$B$3:$AK$25,15, FALSE)</f>
        <v>1</v>
      </c>
      <c r="P609" s="192">
        <v>0</v>
      </c>
      <c r="Q609" s="192">
        <v>0</v>
      </c>
      <c r="R609" s="192">
        <f t="shared" si="2"/>
        <v>0</v>
      </c>
      <c r="S609" s="193">
        <f t="shared" si="3"/>
        <v>0</v>
      </c>
      <c r="T609" s="186" t="s">
        <v>399</v>
      </c>
      <c r="U609" s="186" t="s">
        <v>297</v>
      </c>
      <c r="V609" s="200">
        <f>VLOOKUP(B609,orig_GT_results_full_summary!$B$3:$AK$25,24, FALSE)</f>
        <v>1</v>
      </c>
      <c r="W609" s="192">
        <v>0</v>
      </c>
      <c r="X609" s="192">
        <v>0</v>
      </c>
      <c r="Y609" s="192">
        <f t="shared" si="4"/>
        <v>0</v>
      </c>
      <c r="Z609" s="193">
        <f t="shared" si="5"/>
        <v>0</v>
      </c>
      <c r="AA609" s="186" t="s">
        <v>50</v>
      </c>
      <c r="AB609" s="186" t="s">
        <v>297</v>
      </c>
      <c r="AC609" s="192">
        <f>VLOOKUP(B609,orig_GT_results_full_summary!$B$3:$AK$25,33, FALSE)</f>
        <v>1</v>
      </c>
      <c r="AD609" s="192">
        <v>0</v>
      </c>
      <c r="AE609" s="192">
        <v>0</v>
      </c>
      <c r="AF609" s="194">
        <f t="shared" si="6"/>
        <v>0</v>
      </c>
      <c r="AG609" s="53">
        <f t="shared" si="7"/>
        <v>0</v>
      </c>
    </row>
    <row r="610" spans="2:33" ht="16">
      <c r="B610" s="186" t="s">
        <v>123</v>
      </c>
      <c r="C610" s="192">
        <v>530</v>
      </c>
      <c r="D610" s="186" t="s">
        <v>447</v>
      </c>
      <c r="E610" s="193">
        <v>3</v>
      </c>
      <c r="F610" s="186" t="s">
        <v>398</v>
      </c>
      <c r="G610" s="186" t="s">
        <v>304</v>
      </c>
      <c r="H610" s="198">
        <f>VLOOKUP(B610,orig_GT_results_full_summary!$B$3:$AK$25,7, FALSE)</f>
        <v>4</v>
      </c>
      <c r="I610" s="192">
        <v>1</v>
      </c>
      <c r="J610" s="192">
        <v>0.33</v>
      </c>
      <c r="K610" s="192">
        <f t="shared" si="0"/>
        <v>0.25</v>
      </c>
      <c r="L610" s="193">
        <f t="shared" si="1"/>
        <v>0.31976744186046513</v>
      </c>
      <c r="M610" s="186" t="s">
        <v>50</v>
      </c>
      <c r="N610" s="186" t="s">
        <v>297</v>
      </c>
      <c r="O610" s="199">
        <f>VLOOKUP(B610,orig_GT_results_full_summary!$B$3:$AK$25,15, FALSE)</f>
        <v>1</v>
      </c>
      <c r="P610" s="192">
        <v>0</v>
      </c>
      <c r="Q610" s="192">
        <v>0</v>
      </c>
      <c r="R610" s="192">
        <f t="shared" si="2"/>
        <v>0</v>
      </c>
      <c r="S610" s="193">
        <f t="shared" si="3"/>
        <v>0</v>
      </c>
      <c r="T610" s="186" t="s">
        <v>399</v>
      </c>
      <c r="U610" s="186" t="s">
        <v>297</v>
      </c>
      <c r="V610" s="200">
        <f>VLOOKUP(B610,orig_GT_results_full_summary!$B$3:$AK$25,24, FALSE)</f>
        <v>1</v>
      </c>
      <c r="W610" s="192">
        <v>0</v>
      </c>
      <c r="X610" s="192">
        <v>0</v>
      </c>
      <c r="Y610" s="192">
        <f t="shared" si="4"/>
        <v>0</v>
      </c>
      <c r="Z610" s="193">
        <f t="shared" si="5"/>
        <v>0</v>
      </c>
      <c r="AA610" s="186" t="s">
        <v>50</v>
      </c>
      <c r="AB610" s="186" t="s">
        <v>297</v>
      </c>
      <c r="AC610" s="192">
        <f>VLOOKUP(B610,orig_GT_results_full_summary!$B$3:$AK$25,33, FALSE)</f>
        <v>1</v>
      </c>
      <c r="AD610" s="192">
        <v>0</v>
      </c>
      <c r="AE610" s="192">
        <v>0</v>
      </c>
      <c r="AF610" s="194">
        <f t="shared" si="6"/>
        <v>0</v>
      </c>
      <c r="AG610" s="53">
        <f t="shared" si="7"/>
        <v>0</v>
      </c>
    </row>
    <row r="611" spans="2:33" ht="16">
      <c r="B611" s="186" t="s">
        <v>123</v>
      </c>
      <c r="C611" s="192">
        <v>532</v>
      </c>
      <c r="D611" s="186" t="s">
        <v>447</v>
      </c>
      <c r="E611" s="193">
        <v>3</v>
      </c>
      <c r="F611" s="186" t="s">
        <v>398</v>
      </c>
      <c r="G611" s="186" t="s">
        <v>304</v>
      </c>
      <c r="H611" s="198">
        <f>VLOOKUP(B611,orig_GT_results_full_summary!$B$3:$AK$25,7, FALSE)</f>
        <v>4</v>
      </c>
      <c r="I611" s="192">
        <v>1</v>
      </c>
      <c r="J611" s="192">
        <v>0.33</v>
      </c>
      <c r="K611" s="192">
        <f t="shared" si="0"/>
        <v>0.25</v>
      </c>
      <c r="L611" s="193">
        <f t="shared" si="1"/>
        <v>0.31976744186046513</v>
      </c>
      <c r="M611" s="186" t="s">
        <v>50</v>
      </c>
      <c r="N611" s="186" t="s">
        <v>297</v>
      </c>
      <c r="O611" s="199">
        <f>VLOOKUP(B611,orig_GT_results_full_summary!$B$3:$AK$25,15, FALSE)</f>
        <v>1</v>
      </c>
      <c r="P611" s="192">
        <v>0</v>
      </c>
      <c r="Q611" s="192">
        <v>0</v>
      </c>
      <c r="R611" s="192">
        <f t="shared" si="2"/>
        <v>0</v>
      </c>
      <c r="S611" s="193">
        <f t="shared" si="3"/>
        <v>0</v>
      </c>
      <c r="T611" s="186" t="s">
        <v>399</v>
      </c>
      <c r="U611" s="186" t="s">
        <v>297</v>
      </c>
      <c r="V611" s="200">
        <f>VLOOKUP(B611,orig_GT_results_full_summary!$B$3:$AK$25,24, FALSE)</f>
        <v>1</v>
      </c>
      <c r="W611" s="192">
        <v>0</v>
      </c>
      <c r="X611" s="192">
        <v>0</v>
      </c>
      <c r="Y611" s="192">
        <f t="shared" si="4"/>
        <v>0</v>
      </c>
      <c r="Z611" s="193">
        <f t="shared" si="5"/>
        <v>0</v>
      </c>
      <c r="AA611" s="186" t="s">
        <v>50</v>
      </c>
      <c r="AB611" s="186" t="s">
        <v>297</v>
      </c>
      <c r="AC611" s="192">
        <f>VLOOKUP(B611,orig_GT_results_full_summary!$B$3:$AK$25,33, FALSE)</f>
        <v>1</v>
      </c>
      <c r="AD611" s="192">
        <v>0</v>
      </c>
      <c r="AE611" s="192">
        <v>0</v>
      </c>
      <c r="AF611" s="194">
        <f t="shared" si="6"/>
        <v>0</v>
      </c>
      <c r="AG611" s="53">
        <f t="shared" si="7"/>
        <v>0</v>
      </c>
    </row>
    <row r="612" spans="2:33" ht="16">
      <c r="B612" s="186" t="s">
        <v>123</v>
      </c>
      <c r="C612" s="192">
        <v>533</v>
      </c>
      <c r="D612" s="186" t="s">
        <v>447</v>
      </c>
      <c r="E612" s="193">
        <v>3</v>
      </c>
      <c r="F612" s="186" t="s">
        <v>398</v>
      </c>
      <c r="G612" s="186" t="s">
        <v>304</v>
      </c>
      <c r="H612" s="198">
        <f>VLOOKUP(B612,orig_GT_results_full_summary!$B$3:$AK$25,7, FALSE)</f>
        <v>4</v>
      </c>
      <c r="I612" s="192">
        <v>1</v>
      </c>
      <c r="J612" s="192">
        <v>0.33</v>
      </c>
      <c r="K612" s="192">
        <f t="shared" si="0"/>
        <v>0.25</v>
      </c>
      <c r="L612" s="193">
        <f t="shared" si="1"/>
        <v>0.31976744186046513</v>
      </c>
      <c r="M612" s="186" t="s">
        <v>50</v>
      </c>
      <c r="N612" s="186" t="s">
        <v>297</v>
      </c>
      <c r="O612" s="199">
        <f>VLOOKUP(B612,orig_GT_results_full_summary!$B$3:$AK$25,15, FALSE)</f>
        <v>1</v>
      </c>
      <c r="P612" s="192">
        <v>0</v>
      </c>
      <c r="Q612" s="192">
        <v>0</v>
      </c>
      <c r="R612" s="192">
        <f t="shared" si="2"/>
        <v>0</v>
      </c>
      <c r="S612" s="193">
        <f t="shared" si="3"/>
        <v>0</v>
      </c>
      <c r="T612" s="186" t="s">
        <v>399</v>
      </c>
      <c r="U612" s="186" t="s">
        <v>297</v>
      </c>
      <c r="V612" s="200">
        <f>VLOOKUP(B612,orig_GT_results_full_summary!$B$3:$AK$25,24, FALSE)</f>
        <v>1</v>
      </c>
      <c r="W612" s="192">
        <v>0</v>
      </c>
      <c r="X612" s="192">
        <v>0</v>
      </c>
      <c r="Y612" s="192">
        <f t="shared" si="4"/>
        <v>0</v>
      </c>
      <c r="Z612" s="193">
        <f t="shared" si="5"/>
        <v>0</v>
      </c>
      <c r="AA612" s="186" t="s">
        <v>50</v>
      </c>
      <c r="AB612" s="186" t="s">
        <v>297</v>
      </c>
      <c r="AC612" s="192">
        <f>VLOOKUP(B612,orig_GT_results_full_summary!$B$3:$AK$25,33, FALSE)</f>
        <v>1</v>
      </c>
      <c r="AD612" s="192">
        <v>0</v>
      </c>
      <c r="AE612" s="192">
        <v>0</v>
      </c>
      <c r="AF612" s="194">
        <f t="shared" si="6"/>
        <v>0</v>
      </c>
      <c r="AG612" s="53">
        <f t="shared" si="7"/>
        <v>0</v>
      </c>
    </row>
    <row r="613" spans="2:33" ht="16">
      <c r="B613" s="186" t="s">
        <v>123</v>
      </c>
      <c r="C613" s="192">
        <v>534</v>
      </c>
      <c r="D613" s="186" t="s">
        <v>447</v>
      </c>
      <c r="E613" s="193">
        <v>3</v>
      </c>
      <c r="F613" s="186" t="s">
        <v>398</v>
      </c>
      <c r="G613" s="186" t="s">
        <v>304</v>
      </c>
      <c r="H613" s="198">
        <f>VLOOKUP(B613,orig_GT_results_full_summary!$B$3:$AK$25,7, FALSE)</f>
        <v>4</v>
      </c>
      <c r="I613" s="192">
        <v>1</v>
      </c>
      <c r="J613" s="192">
        <v>0.33</v>
      </c>
      <c r="K613" s="192">
        <f t="shared" si="0"/>
        <v>0.25</v>
      </c>
      <c r="L613" s="193">
        <f t="shared" si="1"/>
        <v>0.31976744186046513</v>
      </c>
      <c r="M613" s="186" t="s">
        <v>50</v>
      </c>
      <c r="N613" s="186" t="s">
        <v>297</v>
      </c>
      <c r="O613" s="199">
        <f>VLOOKUP(B613,orig_GT_results_full_summary!$B$3:$AK$25,15, FALSE)</f>
        <v>1</v>
      </c>
      <c r="P613" s="192">
        <v>0</v>
      </c>
      <c r="Q613" s="192">
        <v>0</v>
      </c>
      <c r="R613" s="192">
        <f t="shared" si="2"/>
        <v>0</v>
      </c>
      <c r="S613" s="193">
        <f t="shared" si="3"/>
        <v>0</v>
      </c>
      <c r="T613" s="186" t="s">
        <v>399</v>
      </c>
      <c r="U613" s="186" t="s">
        <v>297</v>
      </c>
      <c r="V613" s="200">
        <f>VLOOKUP(B613,orig_GT_results_full_summary!$B$3:$AK$25,24, FALSE)</f>
        <v>1</v>
      </c>
      <c r="W613" s="192">
        <v>0</v>
      </c>
      <c r="X613" s="192">
        <v>0</v>
      </c>
      <c r="Y613" s="192">
        <f t="shared" si="4"/>
        <v>0</v>
      </c>
      <c r="Z613" s="193">
        <f t="shared" si="5"/>
        <v>0</v>
      </c>
      <c r="AA613" s="186" t="s">
        <v>50</v>
      </c>
      <c r="AB613" s="186" t="s">
        <v>297</v>
      </c>
      <c r="AC613" s="192">
        <f>VLOOKUP(B613,orig_GT_results_full_summary!$B$3:$AK$25,33, FALSE)</f>
        <v>1</v>
      </c>
      <c r="AD613" s="192">
        <v>0</v>
      </c>
      <c r="AE613" s="192">
        <v>0</v>
      </c>
      <c r="AF613" s="194">
        <f t="shared" si="6"/>
        <v>0</v>
      </c>
      <c r="AG613" s="53">
        <f t="shared" si="7"/>
        <v>0</v>
      </c>
    </row>
    <row r="614" spans="2:33" ht="16">
      <c r="B614" s="186" t="s">
        <v>123</v>
      </c>
      <c r="C614" s="192">
        <v>535</v>
      </c>
      <c r="D614" s="186" t="s">
        <v>448</v>
      </c>
      <c r="E614" s="193">
        <v>3</v>
      </c>
      <c r="F614" s="186" t="s">
        <v>398</v>
      </c>
      <c r="G614" s="186" t="s">
        <v>297</v>
      </c>
      <c r="H614" s="198">
        <f>VLOOKUP(B614,orig_GT_results_full_summary!$B$3:$AK$25,7, FALSE)</f>
        <v>4</v>
      </c>
      <c r="I614" s="192">
        <v>0</v>
      </c>
      <c r="J614" s="192">
        <v>0</v>
      </c>
      <c r="K614" s="192">
        <f t="shared" si="0"/>
        <v>0</v>
      </c>
      <c r="L614" s="193">
        <f t="shared" si="1"/>
        <v>0</v>
      </c>
      <c r="M614" s="186" t="s">
        <v>50</v>
      </c>
      <c r="N614" s="186" t="s">
        <v>297</v>
      </c>
      <c r="O614" s="199">
        <f>VLOOKUP(B614,orig_GT_results_full_summary!$B$3:$AK$25,15, FALSE)</f>
        <v>1</v>
      </c>
      <c r="P614" s="192">
        <v>0</v>
      </c>
      <c r="Q614" s="192">
        <v>0</v>
      </c>
      <c r="R614" s="192">
        <f t="shared" si="2"/>
        <v>0</v>
      </c>
      <c r="S614" s="193">
        <f t="shared" si="3"/>
        <v>0</v>
      </c>
      <c r="T614" s="186" t="s">
        <v>399</v>
      </c>
      <c r="U614" s="186" t="s">
        <v>297</v>
      </c>
      <c r="V614" s="200">
        <f>VLOOKUP(B614,orig_GT_results_full_summary!$B$3:$AK$25,24, FALSE)</f>
        <v>1</v>
      </c>
      <c r="W614" s="192">
        <v>0</v>
      </c>
      <c r="X614" s="192">
        <v>0</v>
      </c>
      <c r="Y614" s="192">
        <f t="shared" si="4"/>
        <v>0</v>
      </c>
      <c r="Z614" s="193">
        <f t="shared" si="5"/>
        <v>0</v>
      </c>
      <c r="AA614" s="186" t="s">
        <v>50</v>
      </c>
      <c r="AB614" s="186" t="s">
        <v>297</v>
      </c>
      <c r="AC614" s="192">
        <f>VLOOKUP(B614,orig_GT_results_full_summary!$B$3:$AK$25,33, FALSE)</f>
        <v>1</v>
      </c>
      <c r="AD614" s="192">
        <v>0</v>
      </c>
      <c r="AE614" s="192">
        <v>0</v>
      </c>
      <c r="AF614" s="194">
        <f t="shared" si="6"/>
        <v>0</v>
      </c>
      <c r="AG614" s="53">
        <f t="shared" si="7"/>
        <v>0</v>
      </c>
    </row>
    <row r="615" spans="2:33" ht="16">
      <c r="B615" s="186" t="s">
        <v>123</v>
      </c>
      <c r="C615" s="192">
        <v>536</v>
      </c>
      <c r="D615" s="186" t="s">
        <v>448</v>
      </c>
      <c r="E615" s="193">
        <v>3</v>
      </c>
      <c r="F615" s="186" t="s">
        <v>398</v>
      </c>
      <c r="G615" s="186" t="s">
        <v>297</v>
      </c>
      <c r="H615" s="198">
        <f>VLOOKUP(B615,orig_GT_results_full_summary!$B$3:$AK$25,7, FALSE)</f>
        <v>4</v>
      </c>
      <c r="I615" s="192">
        <v>0</v>
      </c>
      <c r="J615" s="192">
        <v>0</v>
      </c>
      <c r="K615" s="192">
        <f t="shared" si="0"/>
        <v>0</v>
      </c>
      <c r="L615" s="193">
        <f t="shared" si="1"/>
        <v>0</v>
      </c>
      <c r="M615" s="186" t="s">
        <v>50</v>
      </c>
      <c r="N615" s="186" t="s">
        <v>297</v>
      </c>
      <c r="O615" s="199">
        <f>VLOOKUP(B615,orig_GT_results_full_summary!$B$3:$AK$25,15, FALSE)</f>
        <v>1</v>
      </c>
      <c r="P615" s="192">
        <v>0</v>
      </c>
      <c r="Q615" s="192">
        <v>0</v>
      </c>
      <c r="R615" s="192">
        <f t="shared" si="2"/>
        <v>0</v>
      </c>
      <c r="S615" s="193">
        <f t="shared" si="3"/>
        <v>0</v>
      </c>
      <c r="T615" s="186" t="s">
        <v>399</v>
      </c>
      <c r="U615" s="186" t="s">
        <v>297</v>
      </c>
      <c r="V615" s="200">
        <f>VLOOKUP(B615,orig_GT_results_full_summary!$B$3:$AK$25,24, FALSE)</f>
        <v>1</v>
      </c>
      <c r="W615" s="192">
        <v>0</v>
      </c>
      <c r="X615" s="192">
        <v>0</v>
      </c>
      <c r="Y615" s="192">
        <f t="shared" si="4"/>
        <v>0</v>
      </c>
      <c r="Z615" s="193">
        <f t="shared" si="5"/>
        <v>0</v>
      </c>
      <c r="AA615" s="186" t="s">
        <v>50</v>
      </c>
      <c r="AB615" s="186" t="s">
        <v>297</v>
      </c>
      <c r="AC615" s="192">
        <f>VLOOKUP(B615,orig_GT_results_full_summary!$B$3:$AK$25,33, FALSE)</f>
        <v>1</v>
      </c>
      <c r="AD615" s="192">
        <v>0</v>
      </c>
      <c r="AE615" s="192">
        <v>0</v>
      </c>
      <c r="AF615" s="194">
        <f t="shared" si="6"/>
        <v>0</v>
      </c>
      <c r="AG615" s="53">
        <f t="shared" si="7"/>
        <v>0</v>
      </c>
    </row>
    <row r="616" spans="2:33" ht="16">
      <c r="B616" s="186" t="s">
        <v>123</v>
      </c>
      <c r="C616" s="192">
        <v>537</v>
      </c>
      <c r="D616" s="186" t="s">
        <v>402</v>
      </c>
      <c r="E616" s="193">
        <v>2</v>
      </c>
      <c r="F616" s="186" t="s">
        <v>398</v>
      </c>
      <c r="G616" s="186" t="s">
        <v>288</v>
      </c>
      <c r="H616" s="198">
        <f>VLOOKUP(B616,orig_GT_results_full_summary!$B$3:$AK$25,7, FALSE)</f>
        <v>4</v>
      </c>
      <c r="I616" s="192">
        <v>0</v>
      </c>
      <c r="J616" s="192">
        <v>0</v>
      </c>
      <c r="K616" s="192">
        <f t="shared" si="0"/>
        <v>0</v>
      </c>
      <c r="L616" s="193">
        <f t="shared" si="1"/>
        <v>0</v>
      </c>
      <c r="M616" s="186" t="s">
        <v>50</v>
      </c>
      <c r="N616" s="186" t="s">
        <v>288</v>
      </c>
      <c r="O616" s="199">
        <f>VLOOKUP(B616,orig_GT_results_full_summary!$B$3:$AK$25,15, FALSE)</f>
        <v>1</v>
      </c>
      <c r="P616" s="192">
        <v>0</v>
      </c>
      <c r="Q616" s="192">
        <v>0</v>
      </c>
      <c r="R616" s="192">
        <f t="shared" si="2"/>
        <v>0</v>
      </c>
      <c r="S616" s="193">
        <f t="shared" si="3"/>
        <v>0</v>
      </c>
      <c r="T616" s="186" t="s">
        <v>399</v>
      </c>
      <c r="U616" s="186" t="s">
        <v>288</v>
      </c>
      <c r="V616" s="200">
        <f>VLOOKUP(B616,orig_GT_results_full_summary!$B$3:$AK$25,24, FALSE)</f>
        <v>1</v>
      </c>
      <c r="W616" s="192">
        <v>0</v>
      </c>
      <c r="X616" s="192">
        <v>0</v>
      </c>
      <c r="Y616" s="192">
        <f t="shared" si="4"/>
        <v>0</v>
      </c>
      <c r="Z616" s="193">
        <f t="shared" si="5"/>
        <v>0</v>
      </c>
      <c r="AA616" s="186" t="s">
        <v>50</v>
      </c>
      <c r="AB616" s="186" t="s">
        <v>288</v>
      </c>
      <c r="AC616" s="192">
        <f>VLOOKUP(B616,orig_GT_results_full_summary!$B$3:$AK$25,33, FALSE)</f>
        <v>1</v>
      </c>
      <c r="AD616" s="192">
        <v>0</v>
      </c>
      <c r="AE616" s="192">
        <v>0</v>
      </c>
      <c r="AF616" s="194">
        <f t="shared" si="6"/>
        <v>0</v>
      </c>
      <c r="AG616" s="53">
        <f t="shared" si="7"/>
        <v>0</v>
      </c>
    </row>
    <row r="617" spans="2:33" ht="16">
      <c r="B617" s="186" t="s">
        <v>123</v>
      </c>
      <c r="C617" s="192">
        <v>550</v>
      </c>
      <c r="D617" s="186" t="s">
        <v>322</v>
      </c>
      <c r="E617" s="193">
        <v>2</v>
      </c>
      <c r="F617" s="186" t="s">
        <v>398</v>
      </c>
      <c r="G617" s="186" t="s">
        <v>287</v>
      </c>
      <c r="H617" s="198">
        <f>VLOOKUP(B617,orig_GT_results_full_summary!$B$3:$AK$25,7, FALSE)</f>
        <v>4</v>
      </c>
      <c r="I617" s="192">
        <v>1</v>
      </c>
      <c r="J617" s="192">
        <v>0.5</v>
      </c>
      <c r="K617" s="192">
        <f t="shared" si="0"/>
        <v>0.25</v>
      </c>
      <c r="L617" s="193">
        <f t="shared" si="1"/>
        <v>0.45454545454545453</v>
      </c>
      <c r="M617" s="186" t="s">
        <v>50</v>
      </c>
      <c r="N617" s="186" t="s">
        <v>287</v>
      </c>
      <c r="O617" s="199">
        <f>VLOOKUP(B617,orig_GT_results_full_summary!$B$3:$AK$25,15, FALSE)</f>
        <v>1</v>
      </c>
      <c r="P617" s="192">
        <v>1</v>
      </c>
      <c r="Q617" s="192">
        <v>0.5</v>
      </c>
      <c r="R617" s="192">
        <f t="shared" si="2"/>
        <v>1</v>
      </c>
      <c r="S617" s="193">
        <f t="shared" si="3"/>
        <v>0.52631578947368418</v>
      </c>
      <c r="T617" s="186" t="s">
        <v>399</v>
      </c>
      <c r="U617" s="186" t="s">
        <v>290</v>
      </c>
      <c r="V617" s="200">
        <f>VLOOKUP(B617,orig_GT_results_full_summary!$B$3:$AK$25,24, FALSE)</f>
        <v>1</v>
      </c>
      <c r="W617" s="192">
        <v>1</v>
      </c>
      <c r="X617" s="192">
        <v>0.5</v>
      </c>
      <c r="Y617" s="192">
        <f t="shared" si="4"/>
        <v>1</v>
      </c>
      <c r="Z617" s="193">
        <f t="shared" si="5"/>
        <v>0.52631578947368418</v>
      </c>
      <c r="AA617" s="186" t="s">
        <v>50</v>
      </c>
      <c r="AB617" s="186" t="s">
        <v>287</v>
      </c>
      <c r="AC617" s="192">
        <f>VLOOKUP(B617,orig_GT_results_full_summary!$B$3:$AK$25,33, FALSE)</f>
        <v>1</v>
      </c>
      <c r="AD617" s="192">
        <v>1</v>
      </c>
      <c r="AE617" s="192">
        <v>0.5</v>
      </c>
      <c r="AF617" s="194">
        <f t="shared" si="6"/>
        <v>1</v>
      </c>
      <c r="AG617" s="53">
        <f t="shared" si="7"/>
        <v>0.52631578947368418</v>
      </c>
    </row>
    <row r="618" spans="2:33" ht="16">
      <c r="B618" s="186" t="s">
        <v>134</v>
      </c>
      <c r="C618" s="192">
        <v>11</v>
      </c>
      <c r="D618" s="186" t="s">
        <v>449</v>
      </c>
      <c r="E618" s="193">
        <v>1</v>
      </c>
      <c r="F618" s="186" t="s">
        <v>51</v>
      </c>
      <c r="G618" s="186" t="s">
        <v>281</v>
      </c>
      <c r="H618" s="198">
        <f>VLOOKUP(B618,orig_GT_results_full_summary!$B$3:$AK$25,7, FALSE)</f>
        <v>3</v>
      </c>
      <c r="I618" s="192">
        <v>0</v>
      </c>
      <c r="J618" s="192">
        <v>0</v>
      </c>
      <c r="K618" s="192">
        <f t="shared" si="0"/>
        <v>0</v>
      </c>
      <c r="L618" s="193">
        <f t="shared" si="1"/>
        <v>0</v>
      </c>
      <c r="M618" s="186" t="s">
        <v>282</v>
      </c>
      <c r="N618" s="186" t="s">
        <v>281</v>
      </c>
      <c r="O618" s="199">
        <f>VLOOKUP(B618,orig_GT_results_full_summary!$B$3:$AK$25,15, FALSE)</f>
        <v>0</v>
      </c>
      <c r="P618" s="192">
        <v>0</v>
      </c>
      <c r="Q618" s="192">
        <v>0</v>
      </c>
      <c r="R618" s="192">
        <f t="shared" si="2"/>
        <v>0</v>
      </c>
      <c r="S618" s="193">
        <f t="shared" si="3"/>
        <v>0</v>
      </c>
      <c r="T618" s="186" t="s">
        <v>282</v>
      </c>
      <c r="U618" s="186" t="s">
        <v>281</v>
      </c>
      <c r="V618" s="200">
        <f>VLOOKUP(B618,orig_GT_results_full_summary!$B$3:$AK$25,24, FALSE)</f>
        <v>0</v>
      </c>
      <c r="W618" s="192">
        <v>0</v>
      </c>
      <c r="X618" s="192">
        <v>0</v>
      </c>
      <c r="Y618" s="192">
        <f t="shared" si="4"/>
        <v>0</v>
      </c>
      <c r="Z618" s="193">
        <f t="shared" si="5"/>
        <v>0</v>
      </c>
      <c r="AA618" s="186" t="s">
        <v>282</v>
      </c>
      <c r="AB618" s="186" t="s">
        <v>281</v>
      </c>
      <c r="AC618" s="192">
        <f>VLOOKUP(B618,orig_GT_results_full_summary!$B$3:$AK$25,33, FALSE)</f>
        <v>0</v>
      </c>
      <c r="AD618" s="192">
        <v>0</v>
      </c>
      <c r="AE618" s="192">
        <v>0</v>
      </c>
      <c r="AF618" s="194">
        <f t="shared" si="6"/>
        <v>0</v>
      </c>
      <c r="AG618" s="53">
        <f t="shared" si="7"/>
        <v>0</v>
      </c>
    </row>
    <row r="619" spans="2:33" ht="16">
      <c r="B619" s="186" t="s">
        <v>134</v>
      </c>
      <c r="C619" s="192">
        <v>12</v>
      </c>
      <c r="D619" s="186" t="s">
        <v>449</v>
      </c>
      <c r="E619" s="193">
        <v>1</v>
      </c>
      <c r="F619" s="186" t="s">
        <v>51</v>
      </c>
      <c r="G619" s="186" t="s">
        <v>281</v>
      </c>
      <c r="H619" s="198">
        <f>VLOOKUP(B619,orig_GT_results_full_summary!$B$3:$AK$25,7, FALSE)</f>
        <v>3</v>
      </c>
      <c r="I619" s="192">
        <v>0</v>
      </c>
      <c r="J619" s="192">
        <v>0</v>
      </c>
      <c r="K619" s="192">
        <f t="shared" si="0"/>
        <v>0</v>
      </c>
      <c r="L619" s="193">
        <f t="shared" si="1"/>
        <v>0</v>
      </c>
      <c r="M619" s="186" t="s">
        <v>282</v>
      </c>
      <c r="N619" s="186" t="s">
        <v>281</v>
      </c>
      <c r="O619" s="199">
        <f>VLOOKUP(B619,orig_GT_results_full_summary!$B$3:$AK$25,15, FALSE)</f>
        <v>0</v>
      </c>
      <c r="P619" s="192">
        <v>0</v>
      </c>
      <c r="Q619" s="192">
        <v>0</v>
      </c>
      <c r="R619" s="192">
        <f t="shared" si="2"/>
        <v>0</v>
      </c>
      <c r="S619" s="193">
        <f t="shared" si="3"/>
        <v>0</v>
      </c>
      <c r="T619" s="186" t="s">
        <v>282</v>
      </c>
      <c r="U619" s="186" t="s">
        <v>281</v>
      </c>
      <c r="V619" s="200">
        <f>VLOOKUP(B619,orig_GT_results_full_summary!$B$3:$AK$25,24, FALSE)</f>
        <v>0</v>
      </c>
      <c r="W619" s="192">
        <v>0</v>
      </c>
      <c r="X619" s="192">
        <v>0</v>
      </c>
      <c r="Y619" s="192">
        <f t="shared" si="4"/>
        <v>0</v>
      </c>
      <c r="Z619" s="193">
        <f t="shared" si="5"/>
        <v>0</v>
      </c>
      <c r="AA619" s="186" t="s">
        <v>282</v>
      </c>
      <c r="AB619" s="186" t="s">
        <v>281</v>
      </c>
      <c r="AC619" s="192">
        <f>VLOOKUP(B619,orig_GT_results_full_summary!$B$3:$AK$25,33, FALSE)</f>
        <v>0</v>
      </c>
      <c r="AD619" s="192">
        <v>0</v>
      </c>
      <c r="AE619" s="192">
        <v>0</v>
      </c>
      <c r="AF619" s="194">
        <f t="shared" si="6"/>
        <v>0</v>
      </c>
      <c r="AG619" s="53">
        <f t="shared" si="7"/>
        <v>0</v>
      </c>
    </row>
    <row r="620" spans="2:33" ht="16">
      <c r="B620" s="186" t="s">
        <v>134</v>
      </c>
      <c r="C620" s="192">
        <v>13</v>
      </c>
      <c r="D620" s="186" t="s">
        <v>449</v>
      </c>
      <c r="E620" s="193">
        <v>1</v>
      </c>
      <c r="F620" s="186" t="s">
        <v>51</v>
      </c>
      <c r="G620" s="186" t="s">
        <v>281</v>
      </c>
      <c r="H620" s="198">
        <f>VLOOKUP(B620,orig_GT_results_full_summary!$B$3:$AK$25,7, FALSE)</f>
        <v>3</v>
      </c>
      <c r="I620" s="192">
        <v>0</v>
      </c>
      <c r="J620" s="192">
        <v>0</v>
      </c>
      <c r="K620" s="192">
        <f t="shared" si="0"/>
        <v>0</v>
      </c>
      <c r="L620" s="193">
        <f t="shared" si="1"/>
        <v>0</v>
      </c>
      <c r="M620" s="186" t="s">
        <v>282</v>
      </c>
      <c r="N620" s="186" t="s">
        <v>281</v>
      </c>
      <c r="O620" s="199">
        <f>VLOOKUP(B620,orig_GT_results_full_summary!$B$3:$AK$25,15, FALSE)</f>
        <v>0</v>
      </c>
      <c r="P620" s="192">
        <v>0</v>
      </c>
      <c r="Q620" s="192">
        <v>0</v>
      </c>
      <c r="R620" s="192">
        <f t="shared" si="2"/>
        <v>0</v>
      </c>
      <c r="S620" s="193">
        <f t="shared" si="3"/>
        <v>0</v>
      </c>
      <c r="T620" s="186" t="s">
        <v>282</v>
      </c>
      <c r="U620" s="186" t="s">
        <v>281</v>
      </c>
      <c r="V620" s="200">
        <f>VLOOKUP(B620,orig_GT_results_full_summary!$B$3:$AK$25,24, FALSE)</f>
        <v>0</v>
      </c>
      <c r="W620" s="192">
        <v>0</v>
      </c>
      <c r="X620" s="192">
        <v>0</v>
      </c>
      <c r="Y620" s="192">
        <f t="shared" si="4"/>
        <v>0</v>
      </c>
      <c r="Z620" s="193">
        <f t="shared" si="5"/>
        <v>0</v>
      </c>
      <c r="AA620" s="186" t="s">
        <v>282</v>
      </c>
      <c r="AB620" s="186" t="s">
        <v>281</v>
      </c>
      <c r="AC620" s="192">
        <f>VLOOKUP(B620,orig_GT_results_full_summary!$B$3:$AK$25,33, FALSE)</f>
        <v>0</v>
      </c>
      <c r="AD620" s="192">
        <v>0</v>
      </c>
      <c r="AE620" s="192">
        <v>0</v>
      </c>
      <c r="AF620" s="194">
        <f t="shared" si="6"/>
        <v>0</v>
      </c>
      <c r="AG620" s="53">
        <f t="shared" si="7"/>
        <v>0</v>
      </c>
    </row>
    <row r="621" spans="2:33" ht="16">
      <c r="B621" s="186" t="s">
        <v>134</v>
      </c>
      <c r="C621" s="192">
        <v>50</v>
      </c>
      <c r="D621" s="186" t="s">
        <v>15</v>
      </c>
      <c r="E621" s="193">
        <v>1</v>
      </c>
      <c r="F621" s="186" t="s">
        <v>51</v>
      </c>
      <c r="G621" s="186" t="s">
        <v>285</v>
      </c>
      <c r="H621" s="198">
        <f>VLOOKUP(B621,orig_GT_results_full_summary!$B$3:$AK$25,7, FALSE)</f>
        <v>3</v>
      </c>
      <c r="I621" s="192">
        <v>1</v>
      </c>
      <c r="J621" s="192">
        <v>1</v>
      </c>
      <c r="K621" s="192">
        <f t="shared" si="0"/>
        <v>0.33333333333333331</v>
      </c>
      <c r="L621" s="193">
        <f t="shared" si="1"/>
        <v>0.83333333333333326</v>
      </c>
      <c r="M621" s="186" t="s">
        <v>282</v>
      </c>
      <c r="N621" s="186" t="s">
        <v>281</v>
      </c>
      <c r="O621" s="199">
        <f>VLOOKUP(B621,orig_GT_results_full_summary!$B$3:$AK$25,15, FALSE)</f>
        <v>0</v>
      </c>
      <c r="P621" s="192">
        <v>0</v>
      </c>
      <c r="Q621" s="192">
        <v>0</v>
      </c>
      <c r="R621" s="192">
        <f t="shared" si="2"/>
        <v>0</v>
      </c>
      <c r="S621" s="193">
        <f t="shared" si="3"/>
        <v>0</v>
      </c>
      <c r="T621" s="186" t="s">
        <v>282</v>
      </c>
      <c r="U621" s="186" t="s">
        <v>281</v>
      </c>
      <c r="V621" s="200">
        <f>VLOOKUP(B621,orig_GT_results_full_summary!$B$3:$AK$25,24, FALSE)</f>
        <v>0</v>
      </c>
      <c r="W621" s="192">
        <v>0</v>
      </c>
      <c r="X621" s="192">
        <v>0</v>
      </c>
      <c r="Y621" s="192">
        <f t="shared" si="4"/>
        <v>0</v>
      </c>
      <c r="Z621" s="193">
        <f t="shared" si="5"/>
        <v>0</v>
      </c>
      <c r="AA621" s="186" t="s">
        <v>282</v>
      </c>
      <c r="AB621" s="186" t="s">
        <v>281</v>
      </c>
      <c r="AC621" s="192">
        <f>VLOOKUP(B621,orig_GT_results_full_summary!$B$3:$AK$25,33, FALSE)</f>
        <v>0</v>
      </c>
      <c r="AD621" s="192">
        <v>0</v>
      </c>
      <c r="AE621" s="192">
        <v>0</v>
      </c>
      <c r="AF621" s="194">
        <f t="shared" si="6"/>
        <v>0</v>
      </c>
      <c r="AG621" s="53">
        <f t="shared" si="7"/>
        <v>0</v>
      </c>
    </row>
    <row r="622" spans="2:33" ht="16">
      <c r="B622" s="186" t="s">
        <v>134</v>
      </c>
      <c r="C622" s="192">
        <v>54</v>
      </c>
      <c r="D622" s="186" t="s">
        <v>15</v>
      </c>
      <c r="E622" s="193">
        <v>1</v>
      </c>
      <c r="F622" s="186" t="s">
        <v>51</v>
      </c>
      <c r="G622" s="186" t="s">
        <v>285</v>
      </c>
      <c r="H622" s="198">
        <f>VLOOKUP(B622,orig_GT_results_full_summary!$B$3:$AK$25,7, FALSE)</f>
        <v>3</v>
      </c>
      <c r="I622" s="192">
        <v>1</v>
      </c>
      <c r="J622" s="192">
        <v>1</v>
      </c>
      <c r="K622" s="192">
        <f t="shared" si="0"/>
        <v>0.33333333333333331</v>
      </c>
      <c r="L622" s="193">
        <f t="shared" si="1"/>
        <v>0.83333333333333326</v>
      </c>
      <c r="M622" s="186" t="s">
        <v>282</v>
      </c>
      <c r="N622" s="186" t="s">
        <v>281</v>
      </c>
      <c r="O622" s="199">
        <f>VLOOKUP(B622,orig_GT_results_full_summary!$B$3:$AK$25,15, FALSE)</f>
        <v>0</v>
      </c>
      <c r="P622" s="192">
        <v>0</v>
      </c>
      <c r="Q622" s="192">
        <v>0</v>
      </c>
      <c r="R622" s="192">
        <f t="shared" si="2"/>
        <v>0</v>
      </c>
      <c r="S622" s="193">
        <f t="shared" si="3"/>
        <v>0</v>
      </c>
      <c r="T622" s="186" t="s">
        <v>282</v>
      </c>
      <c r="U622" s="186" t="s">
        <v>281</v>
      </c>
      <c r="V622" s="200">
        <f>VLOOKUP(B622,orig_GT_results_full_summary!$B$3:$AK$25,24, FALSE)</f>
        <v>0</v>
      </c>
      <c r="W622" s="192">
        <v>0</v>
      </c>
      <c r="X622" s="192">
        <v>0</v>
      </c>
      <c r="Y622" s="192">
        <f t="shared" si="4"/>
        <v>0</v>
      </c>
      <c r="Z622" s="193">
        <f t="shared" si="5"/>
        <v>0</v>
      </c>
      <c r="AA622" s="186" t="s">
        <v>282</v>
      </c>
      <c r="AB622" s="186" t="s">
        <v>281</v>
      </c>
      <c r="AC622" s="192">
        <f>VLOOKUP(B622,orig_GT_results_full_summary!$B$3:$AK$25,33, FALSE)</f>
        <v>0</v>
      </c>
      <c r="AD622" s="192">
        <v>0</v>
      </c>
      <c r="AE622" s="192">
        <v>0</v>
      </c>
      <c r="AF622" s="194">
        <f t="shared" si="6"/>
        <v>0</v>
      </c>
      <c r="AG622" s="53">
        <f t="shared" si="7"/>
        <v>0</v>
      </c>
    </row>
    <row r="623" spans="2:33" ht="16">
      <c r="B623" s="186" t="s">
        <v>134</v>
      </c>
      <c r="C623" s="192">
        <v>67</v>
      </c>
      <c r="D623" s="186" t="s">
        <v>450</v>
      </c>
      <c r="E623" s="193">
        <v>2</v>
      </c>
      <c r="F623" s="186" t="s">
        <v>51</v>
      </c>
      <c r="G623" s="186" t="s">
        <v>288</v>
      </c>
      <c r="H623" s="198">
        <f>VLOOKUP(B623,orig_GT_results_full_summary!$B$3:$AK$25,7, FALSE)</f>
        <v>3</v>
      </c>
      <c r="I623" s="192">
        <v>0</v>
      </c>
      <c r="J623" s="192">
        <v>0</v>
      </c>
      <c r="K623" s="192">
        <f t="shared" si="0"/>
        <v>0</v>
      </c>
      <c r="L623" s="193">
        <f t="shared" si="1"/>
        <v>0</v>
      </c>
      <c r="M623" s="186" t="s">
        <v>282</v>
      </c>
      <c r="N623" s="186" t="s">
        <v>288</v>
      </c>
      <c r="O623" s="199">
        <f>VLOOKUP(B623,orig_GT_results_full_summary!$B$3:$AK$25,15, FALSE)</f>
        <v>0</v>
      </c>
      <c r="P623" s="192">
        <v>0</v>
      </c>
      <c r="Q623" s="192">
        <v>0</v>
      </c>
      <c r="R623" s="192">
        <f t="shared" si="2"/>
        <v>0</v>
      </c>
      <c r="S623" s="193">
        <f t="shared" si="3"/>
        <v>0</v>
      </c>
      <c r="T623" s="186" t="s">
        <v>282</v>
      </c>
      <c r="U623" s="186" t="s">
        <v>288</v>
      </c>
      <c r="V623" s="200">
        <f>VLOOKUP(B623,orig_GT_results_full_summary!$B$3:$AK$25,24, FALSE)</f>
        <v>0</v>
      </c>
      <c r="W623" s="192">
        <v>0</v>
      </c>
      <c r="X623" s="192">
        <v>0</v>
      </c>
      <c r="Y623" s="192">
        <f t="shared" si="4"/>
        <v>0</v>
      </c>
      <c r="Z623" s="193">
        <f t="shared" si="5"/>
        <v>0</v>
      </c>
      <c r="AA623" s="186" t="s">
        <v>282</v>
      </c>
      <c r="AB623" s="186" t="s">
        <v>288</v>
      </c>
      <c r="AC623" s="192">
        <f>VLOOKUP(B623,orig_GT_results_full_summary!$B$3:$AK$25,33, FALSE)</f>
        <v>0</v>
      </c>
      <c r="AD623" s="192">
        <v>0</v>
      </c>
      <c r="AE623" s="192">
        <v>0</v>
      </c>
      <c r="AF623" s="194">
        <f t="shared" si="6"/>
        <v>0</v>
      </c>
      <c r="AG623" s="53">
        <f t="shared" si="7"/>
        <v>0</v>
      </c>
    </row>
    <row r="624" spans="2:33" ht="16">
      <c r="B624" s="186" t="s">
        <v>134</v>
      </c>
      <c r="C624" s="192">
        <v>72</v>
      </c>
      <c r="D624" s="186" t="s">
        <v>451</v>
      </c>
      <c r="E624" s="193">
        <v>2</v>
      </c>
      <c r="F624" s="186" t="s">
        <v>51</v>
      </c>
      <c r="G624" s="186" t="s">
        <v>288</v>
      </c>
      <c r="H624" s="198">
        <f>VLOOKUP(B624,orig_GT_results_full_summary!$B$3:$AK$25,7, FALSE)</f>
        <v>3</v>
      </c>
      <c r="I624" s="192">
        <v>0</v>
      </c>
      <c r="J624" s="192">
        <v>0</v>
      </c>
      <c r="K624" s="192">
        <f t="shared" si="0"/>
        <v>0</v>
      </c>
      <c r="L624" s="193">
        <f t="shared" si="1"/>
        <v>0</v>
      </c>
      <c r="M624" s="186" t="s">
        <v>282</v>
      </c>
      <c r="N624" s="186" t="s">
        <v>288</v>
      </c>
      <c r="O624" s="199">
        <f>VLOOKUP(B624,orig_GT_results_full_summary!$B$3:$AK$25,15, FALSE)</f>
        <v>0</v>
      </c>
      <c r="P624" s="192">
        <v>0</v>
      </c>
      <c r="Q624" s="192">
        <v>0</v>
      </c>
      <c r="R624" s="192">
        <f t="shared" si="2"/>
        <v>0</v>
      </c>
      <c r="S624" s="193">
        <f t="shared" si="3"/>
        <v>0</v>
      </c>
      <c r="T624" s="186" t="s">
        <v>282</v>
      </c>
      <c r="U624" s="186" t="s">
        <v>288</v>
      </c>
      <c r="V624" s="200">
        <f>VLOOKUP(B624,orig_GT_results_full_summary!$B$3:$AK$25,24, FALSE)</f>
        <v>0</v>
      </c>
      <c r="W624" s="192">
        <v>0</v>
      </c>
      <c r="X624" s="192">
        <v>0</v>
      </c>
      <c r="Y624" s="192">
        <f t="shared" si="4"/>
        <v>0</v>
      </c>
      <c r="Z624" s="193">
        <f t="shared" si="5"/>
        <v>0</v>
      </c>
      <c r="AA624" s="186" t="s">
        <v>282</v>
      </c>
      <c r="AB624" s="186" t="s">
        <v>288</v>
      </c>
      <c r="AC624" s="192">
        <f>VLOOKUP(B624,orig_GT_results_full_summary!$B$3:$AK$25,33, FALSE)</f>
        <v>0</v>
      </c>
      <c r="AD624" s="192">
        <v>0</v>
      </c>
      <c r="AE624" s="192">
        <v>0</v>
      </c>
      <c r="AF624" s="194">
        <f t="shared" si="6"/>
        <v>0</v>
      </c>
      <c r="AG624" s="53">
        <f t="shared" si="7"/>
        <v>0</v>
      </c>
    </row>
    <row r="625" spans="2:33" ht="16">
      <c r="B625" s="186" t="s">
        <v>134</v>
      </c>
      <c r="C625" s="192">
        <v>73</v>
      </c>
      <c r="D625" s="186" t="s">
        <v>451</v>
      </c>
      <c r="E625" s="193">
        <v>2</v>
      </c>
      <c r="F625" s="186" t="s">
        <v>51</v>
      </c>
      <c r="G625" s="186" t="s">
        <v>288</v>
      </c>
      <c r="H625" s="198">
        <f>VLOOKUP(B625,orig_GT_results_full_summary!$B$3:$AK$25,7, FALSE)</f>
        <v>3</v>
      </c>
      <c r="I625" s="192">
        <v>0</v>
      </c>
      <c r="J625" s="192">
        <v>0</v>
      </c>
      <c r="K625" s="192">
        <f t="shared" si="0"/>
        <v>0</v>
      </c>
      <c r="L625" s="193">
        <f t="shared" si="1"/>
        <v>0</v>
      </c>
      <c r="M625" s="186" t="s">
        <v>282</v>
      </c>
      <c r="N625" s="186" t="s">
        <v>288</v>
      </c>
      <c r="O625" s="199">
        <f>VLOOKUP(B625,orig_GT_results_full_summary!$B$3:$AK$25,15, FALSE)</f>
        <v>0</v>
      </c>
      <c r="P625" s="192">
        <v>0</v>
      </c>
      <c r="Q625" s="192">
        <v>0</v>
      </c>
      <c r="R625" s="192">
        <f t="shared" si="2"/>
        <v>0</v>
      </c>
      <c r="S625" s="193">
        <f t="shared" si="3"/>
        <v>0</v>
      </c>
      <c r="T625" s="186" t="s">
        <v>282</v>
      </c>
      <c r="U625" s="186" t="s">
        <v>288</v>
      </c>
      <c r="V625" s="200">
        <f>VLOOKUP(B625,orig_GT_results_full_summary!$B$3:$AK$25,24, FALSE)</f>
        <v>0</v>
      </c>
      <c r="W625" s="192">
        <v>0</v>
      </c>
      <c r="X625" s="192">
        <v>0</v>
      </c>
      <c r="Y625" s="192">
        <f t="shared" si="4"/>
        <v>0</v>
      </c>
      <c r="Z625" s="193">
        <f t="shared" si="5"/>
        <v>0</v>
      </c>
      <c r="AA625" s="186" t="s">
        <v>282</v>
      </c>
      <c r="AB625" s="186" t="s">
        <v>288</v>
      </c>
      <c r="AC625" s="192">
        <f>VLOOKUP(B625,orig_GT_results_full_summary!$B$3:$AK$25,33, FALSE)</f>
        <v>0</v>
      </c>
      <c r="AD625" s="192">
        <v>0</v>
      </c>
      <c r="AE625" s="192">
        <v>0</v>
      </c>
      <c r="AF625" s="194">
        <f t="shared" si="6"/>
        <v>0</v>
      </c>
      <c r="AG625" s="53">
        <f t="shared" si="7"/>
        <v>0</v>
      </c>
    </row>
    <row r="626" spans="2:33" ht="16">
      <c r="B626" s="186" t="s">
        <v>134</v>
      </c>
      <c r="C626" s="192">
        <v>75</v>
      </c>
      <c r="D626" s="186" t="s">
        <v>452</v>
      </c>
      <c r="E626" s="193">
        <v>2</v>
      </c>
      <c r="F626" s="186" t="s">
        <v>51</v>
      </c>
      <c r="G626" s="186" t="s">
        <v>288</v>
      </c>
      <c r="H626" s="198">
        <f>VLOOKUP(B626,orig_GT_results_full_summary!$B$3:$AK$25,7, FALSE)</f>
        <v>3</v>
      </c>
      <c r="I626" s="192">
        <v>0</v>
      </c>
      <c r="J626" s="192">
        <v>0</v>
      </c>
      <c r="K626" s="192">
        <f t="shared" si="0"/>
        <v>0</v>
      </c>
      <c r="L626" s="193">
        <f t="shared" si="1"/>
        <v>0</v>
      </c>
      <c r="M626" s="186" t="s">
        <v>282</v>
      </c>
      <c r="N626" s="186" t="s">
        <v>288</v>
      </c>
      <c r="O626" s="199">
        <f>VLOOKUP(B626,orig_GT_results_full_summary!$B$3:$AK$25,15, FALSE)</f>
        <v>0</v>
      </c>
      <c r="P626" s="192">
        <v>0</v>
      </c>
      <c r="Q626" s="192">
        <v>0</v>
      </c>
      <c r="R626" s="192">
        <f t="shared" si="2"/>
        <v>0</v>
      </c>
      <c r="S626" s="193">
        <f t="shared" si="3"/>
        <v>0</v>
      </c>
      <c r="T626" s="186" t="s">
        <v>282</v>
      </c>
      <c r="U626" s="186" t="s">
        <v>288</v>
      </c>
      <c r="V626" s="200">
        <f>VLOOKUP(B626,orig_GT_results_full_summary!$B$3:$AK$25,24, FALSE)</f>
        <v>0</v>
      </c>
      <c r="W626" s="192">
        <v>0</v>
      </c>
      <c r="X626" s="192">
        <v>0</v>
      </c>
      <c r="Y626" s="192">
        <f t="shared" si="4"/>
        <v>0</v>
      </c>
      <c r="Z626" s="193">
        <f t="shared" si="5"/>
        <v>0</v>
      </c>
      <c r="AA626" s="186" t="s">
        <v>282</v>
      </c>
      <c r="AB626" s="186" t="s">
        <v>288</v>
      </c>
      <c r="AC626" s="192">
        <f>VLOOKUP(B626,orig_GT_results_full_summary!$B$3:$AK$25,33, FALSE)</f>
        <v>0</v>
      </c>
      <c r="AD626" s="192">
        <v>0</v>
      </c>
      <c r="AE626" s="192">
        <v>0</v>
      </c>
      <c r="AF626" s="194">
        <f t="shared" si="6"/>
        <v>0</v>
      </c>
      <c r="AG626" s="53">
        <f t="shared" si="7"/>
        <v>0</v>
      </c>
    </row>
    <row r="627" spans="2:33" ht="16">
      <c r="B627" s="186" t="s">
        <v>134</v>
      </c>
      <c r="C627" s="192">
        <v>76</v>
      </c>
      <c r="D627" s="186" t="s">
        <v>452</v>
      </c>
      <c r="E627" s="193">
        <v>2</v>
      </c>
      <c r="F627" s="186" t="s">
        <v>51</v>
      </c>
      <c r="G627" s="186" t="s">
        <v>288</v>
      </c>
      <c r="H627" s="198">
        <f>VLOOKUP(B627,orig_GT_results_full_summary!$B$3:$AK$25,7, FALSE)</f>
        <v>3</v>
      </c>
      <c r="I627" s="192">
        <v>0</v>
      </c>
      <c r="J627" s="192">
        <v>0</v>
      </c>
      <c r="K627" s="192">
        <f t="shared" si="0"/>
        <v>0</v>
      </c>
      <c r="L627" s="193">
        <f t="shared" si="1"/>
        <v>0</v>
      </c>
      <c r="M627" s="186" t="s">
        <v>282</v>
      </c>
      <c r="N627" s="186" t="s">
        <v>288</v>
      </c>
      <c r="O627" s="199">
        <f>VLOOKUP(B627,orig_GT_results_full_summary!$B$3:$AK$25,15, FALSE)</f>
        <v>0</v>
      </c>
      <c r="P627" s="192">
        <v>0</v>
      </c>
      <c r="Q627" s="192">
        <v>0</v>
      </c>
      <c r="R627" s="192">
        <f t="shared" si="2"/>
        <v>0</v>
      </c>
      <c r="S627" s="193">
        <f t="shared" si="3"/>
        <v>0</v>
      </c>
      <c r="T627" s="186" t="s">
        <v>282</v>
      </c>
      <c r="U627" s="186" t="s">
        <v>288</v>
      </c>
      <c r="V627" s="200">
        <f>VLOOKUP(B627,orig_GT_results_full_summary!$B$3:$AK$25,24, FALSE)</f>
        <v>0</v>
      </c>
      <c r="W627" s="192">
        <v>0</v>
      </c>
      <c r="X627" s="192">
        <v>0</v>
      </c>
      <c r="Y627" s="192">
        <f t="shared" si="4"/>
        <v>0</v>
      </c>
      <c r="Z627" s="193">
        <f t="shared" si="5"/>
        <v>0</v>
      </c>
      <c r="AA627" s="186" t="s">
        <v>282</v>
      </c>
      <c r="AB627" s="186" t="s">
        <v>288</v>
      </c>
      <c r="AC627" s="192">
        <f>VLOOKUP(B627,orig_GT_results_full_summary!$B$3:$AK$25,33, FALSE)</f>
        <v>0</v>
      </c>
      <c r="AD627" s="192">
        <v>0</v>
      </c>
      <c r="AE627" s="192">
        <v>0</v>
      </c>
      <c r="AF627" s="194">
        <f t="shared" si="6"/>
        <v>0</v>
      </c>
      <c r="AG627" s="53">
        <f t="shared" si="7"/>
        <v>0</v>
      </c>
    </row>
    <row r="628" spans="2:33" ht="16">
      <c r="B628" s="186" t="s">
        <v>134</v>
      </c>
      <c r="C628" s="192">
        <v>77</v>
      </c>
      <c r="D628" s="186" t="s">
        <v>452</v>
      </c>
      <c r="E628" s="193">
        <v>2</v>
      </c>
      <c r="F628" s="186" t="s">
        <v>51</v>
      </c>
      <c r="G628" s="186" t="s">
        <v>288</v>
      </c>
      <c r="H628" s="198">
        <f>VLOOKUP(B628,orig_GT_results_full_summary!$B$3:$AK$25,7, FALSE)</f>
        <v>3</v>
      </c>
      <c r="I628" s="192">
        <v>0</v>
      </c>
      <c r="J628" s="192">
        <v>0</v>
      </c>
      <c r="K628" s="192">
        <f t="shared" si="0"/>
        <v>0</v>
      </c>
      <c r="L628" s="193">
        <f t="shared" si="1"/>
        <v>0</v>
      </c>
      <c r="M628" s="186" t="s">
        <v>282</v>
      </c>
      <c r="N628" s="186" t="s">
        <v>288</v>
      </c>
      <c r="O628" s="199">
        <f>VLOOKUP(B628,orig_GT_results_full_summary!$B$3:$AK$25,15, FALSE)</f>
        <v>0</v>
      </c>
      <c r="P628" s="192">
        <v>0</v>
      </c>
      <c r="Q628" s="192">
        <v>0</v>
      </c>
      <c r="R628" s="192">
        <f t="shared" si="2"/>
        <v>0</v>
      </c>
      <c r="S628" s="193">
        <f t="shared" si="3"/>
        <v>0</v>
      </c>
      <c r="T628" s="186" t="s">
        <v>282</v>
      </c>
      <c r="U628" s="186" t="s">
        <v>288</v>
      </c>
      <c r="V628" s="200">
        <f>VLOOKUP(B628,orig_GT_results_full_summary!$B$3:$AK$25,24, FALSE)</f>
        <v>0</v>
      </c>
      <c r="W628" s="192">
        <v>0</v>
      </c>
      <c r="X628" s="192">
        <v>0</v>
      </c>
      <c r="Y628" s="192">
        <f t="shared" si="4"/>
        <v>0</v>
      </c>
      <c r="Z628" s="193">
        <f t="shared" si="5"/>
        <v>0</v>
      </c>
      <c r="AA628" s="186" t="s">
        <v>282</v>
      </c>
      <c r="AB628" s="186" t="s">
        <v>288</v>
      </c>
      <c r="AC628" s="192">
        <f>VLOOKUP(B628,orig_GT_results_full_summary!$B$3:$AK$25,33, FALSE)</f>
        <v>0</v>
      </c>
      <c r="AD628" s="192">
        <v>0</v>
      </c>
      <c r="AE628" s="192">
        <v>0</v>
      </c>
      <c r="AF628" s="194">
        <f t="shared" si="6"/>
        <v>0</v>
      </c>
      <c r="AG628" s="53">
        <f t="shared" si="7"/>
        <v>0</v>
      </c>
    </row>
    <row r="629" spans="2:33" ht="16">
      <c r="B629" s="186" t="s">
        <v>134</v>
      </c>
      <c r="C629" s="192">
        <v>78</v>
      </c>
      <c r="D629" s="186" t="s">
        <v>453</v>
      </c>
      <c r="E629" s="193">
        <v>2</v>
      </c>
      <c r="F629" s="186" t="s">
        <v>51</v>
      </c>
      <c r="G629" s="186" t="s">
        <v>288</v>
      </c>
      <c r="H629" s="198">
        <f>VLOOKUP(B629,orig_GT_results_full_summary!$B$3:$AK$25,7, FALSE)</f>
        <v>3</v>
      </c>
      <c r="I629" s="192">
        <v>0</v>
      </c>
      <c r="J629" s="192">
        <v>0</v>
      </c>
      <c r="K629" s="192">
        <f t="shared" si="0"/>
        <v>0</v>
      </c>
      <c r="L629" s="193">
        <f t="shared" si="1"/>
        <v>0</v>
      </c>
      <c r="M629" s="186" t="s">
        <v>282</v>
      </c>
      <c r="N629" s="186" t="s">
        <v>288</v>
      </c>
      <c r="O629" s="199">
        <f>VLOOKUP(B629,orig_GT_results_full_summary!$B$3:$AK$25,15, FALSE)</f>
        <v>0</v>
      </c>
      <c r="P629" s="192">
        <v>0</v>
      </c>
      <c r="Q629" s="192">
        <v>0</v>
      </c>
      <c r="R629" s="192">
        <f t="shared" si="2"/>
        <v>0</v>
      </c>
      <c r="S629" s="193">
        <f t="shared" si="3"/>
        <v>0</v>
      </c>
      <c r="T629" s="186" t="s">
        <v>282</v>
      </c>
      <c r="U629" s="186" t="s">
        <v>288</v>
      </c>
      <c r="V629" s="200">
        <f>VLOOKUP(B629,orig_GT_results_full_summary!$B$3:$AK$25,24, FALSE)</f>
        <v>0</v>
      </c>
      <c r="W629" s="192">
        <v>0</v>
      </c>
      <c r="X629" s="192">
        <v>0</v>
      </c>
      <c r="Y629" s="192">
        <f t="shared" si="4"/>
        <v>0</v>
      </c>
      <c r="Z629" s="193">
        <f t="shared" si="5"/>
        <v>0</v>
      </c>
      <c r="AA629" s="186" t="s">
        <v>282</v>
      </c>
      <c r="AB629" s="186" t="s">
        <v>288</v>
      </c>
      <c r="AC629" s="192">
        <f>VLOOKUP(B629,orig_GT_results_full_summary!$B$3:$AK$25,33, FALSE)</f>
        <v>0</v>
      </c>
      <c r="AD629" s="192">
        <v>0</v>
      </c>
      <c r="AE629" s="192">
        <v>0</v>
      </c>
      <c r="AF629" s="194">
        <f t="shared" si="6"/>
        <v>0</v>
      </c>
      <c r="AG629" s="53">
        <f t="shared" si="7"/>
        <v>0</v>
      </c>
    </row>
    <row r="630" spans="2:33" ht="16">
      <c r="B630" s="186" t="s">
        <v>134</v>
      </c>
      <c r="C630" s="192">
        <v>79</v>
      </c>
      <c r="D630" s="186" t="s">
        <v>453</v>
      </c>
      <c r="E630" s="193">
        <v>2</v>
      </c>
      <c r="F630" s="186" t="s">
        <v>51</v>
      </c>
      <c r="G630" s="186" t="s">
        <v>288</v>
      </c>
      <c r="H630" s="198">
        <f>VLOOKUP(B630,orig_GT_results_full_summary!$B$3:$AK$25,7, FALSE)</f>
        <v>3</v>
      </c>
      <c r="I630" s="192">
        <v>0</v>
      </c>
      <c r="J630" s="192">
        <v>0</v>
      </c>
      <c r="K630" s="192">
        <f t="shared" si="0"/>
        <v>0</v>
      </c>
      <c r="L630" s="193">
        <f t="shared" si="1"/>
        <v>0</v>
      </c>
      <c r="M630" s="186" t="s">
        <v>282</v>
      </c>
      <c r="N630" s="186" t="s">
        <v>288</v>
      </c>
      <c r="O630" s="199">
        <f>VLOOKUP(B630,orig_GT_results_full_summary!$B$3:$AK$25,15, FALSE)</f>
        <v>0</v>
      </c>
      <c r="P630" s="192">
        <v>0</v>
      </c>
      <c r="Q630" s="192">
        <v>0</v>
      </c>
      <c r="R630" s="192">
        <f t="shared" si="2"/>
        <v>0</v>
      </c>
      <c r="S630" s="193">
        <f t="shared" si="3"/>
        <v>0</v>
      </c>
      <c r="T630" s="186" t="s">
        <v>282</v>
      </c>
      <c r="U630" s="186" t="s">
        <v>288</v>
      </c>
      <c r="V630" s="200">
        <f>VLOOKUP(B630,orig_GT_results_full_summary!$B$3:$AK$25,24, FALSE)</f>
        <v>0</v>
      </c>
      <c r="W630" s="192">
        <v>0</v>
      </c>
      <c r="X630" s="192">
        <v>0</v>
      </c>
      <c r="Y630" s="192">
        <f t="shared" si="4"/>
        <v>0</v>
      </c>
      <c r="Z630" s="193">
        <f t="shared" si="5"/>
        <v>0</v>
      </c>
      <c r="AA630" s="186" t="s">
        <v>282</v>
      </c>
      <c r="AB630" s="186" t="s">
        <v>288</v>
      </c>
      <c r="AC630" s="192">
        <f>VLOOKUP(B630,orig_GT_results_full_summary!$B$3:$AK$25,33, FALSE)</f>
        <v>0</v>
      </c>
      <c r="AD630" s="192">
        <v>0</v>
      </c>
      <c r="AE630" s="192">
        <v>0</v>
      </c>
      <c r="AF630" s="194">
        <f t="shared" si="6"/>
        <v>0</v>
      </c>
      <c r="AG630" s="53">
        <f t="shared" si="7"/>
        <v>0</v>
      </c>
    </row>
    <row r="631" spans="2:33" ht="16">
      <c r="B631" s="186" t="s">
        <v>134</v>
      </c>
      <c r="C631" s="192">
        <v>80</v>
      </c>
      <c r="D631" s="186" t="s">
        <v>453</v>
      </c>
      <c r="E631" s="193">
        <v>2</v>
      </c>
      <c r="F631" s="186" t="s">
        <v>51</v>
      </c>
      <c r="G631" s="186" t="s">
        <v>288</v>
      </c>
      <c r="H631" s="198">
        <f>VLOOKUP(B631,orig_GT_results_full_summary!$B$3:$AK$25,7, FALSE)</f>
        <v>3</v>
      </c>
      <c r="I631" s="192">
        <v>0</v>
      </c>
      <c r="J631" s="192">
        <v>0</v>
      </c>
      <c r="K631" s="192">
        <f t="shared" si="0"/>
        <v>0</v>
      </c>
      <c r="L631" s="193">
        <f t="shared" si="1"/>
        <v>0</v>
      </c>
      <c r="M631" s="186" t="s">
        <v>282</v>
      </c>
      <c r="N631" s="186" t="s">
        <v>288</v>
      </c>
      <c r="O631" s="199">
        <f>VLOOKUP(B631,orig_GT_results_full_summary!$B$3:$AK$25,15, FALSE)</f>
        <v>0</v>
      </c>
      <c r="P631" s="192">
        <v>0</v>
      </c>
      <c r="Q631" s="192">
        <v>0</v>
      </c>
      <c r="R631" s="192">
        <f t="shared" si="2"/>
        <v>0</v>
      </c>
      <c r="S631" s="193">
        <f t="shared" si="3"/>
        <v>0</v>
      </c>
      <c r="T631" s="186" t="s">
        <v>282</v>
      </c>
      <c r="U631" s="186" t="s">
        <v>288</v>
      </c>
      <c r="V631" s="200">
        <f>VLOOKUP(B631,orig_GT_results_full_summary!$B$3:$AK$25,24, FALSE)</f>
        <v>0</v>
      </c>
      <c r="W631" s="192">
        <v>0</v>
      </c>
      <c r="X631" s="192">
        <v>0</v>
      </c>
      <c r="Y631" s="192">
        <f t="shared" si="4"/>
        <v>0</v>
      </c>
      <c r="Z631" s="193">
        <f t="shared" si="5"/>
        <v>0</v>
      </c>
      <c r="AA631" s="186" t="s">
        <v>282</v>
      </c>
      <c r="AB631" s="186" t="s">
        <v>288</v>
      </c>
      <c r="AC631" s="192">
        <f>VLOOKUP(B631,orig_GT_results_full_summary!$B$3:$AK$25,33, FALSE)</f>
        <v>0</v>
      </c>
      <c r="AD631" s="192">
        <v>0</v>
      </c>
      <c r="AE631" s="192">
        <v>0</v>
      </c>
      <c r="AF631" s="194">
        <f t="shared" si="6"/>
        <v>0</v>
      </c>
      <c r="AG631" s="53">
        <f t="shared" si="7"/>
        <v>0</v>
      </c>
    </row>
    <row r="632" spans="2:33" ht="16">
      <c r="B632" s="186" t="s">
        <v>134</v>
      </c>
      <c r="C632" s="192">
        <v>81</v>
      </c>
      <c r="D632" s="186" t="s">
        <v>373</v>
      </c>
      <c r="E632" s="193">
        <v>2</v>
      </c>
      <c r="F632" s="186" t="s">
        <v>51</v>
      </c>
      <c r="G632" s="186" t="s">
        <v>288</v>
      </c>
      <c r="H632" s="198">
        <f>VLOOKUP(B632,orig_GT_results_full_summary!$B$3:$AK$25,7, FALSE)</f>
        <v>3</v>
      </c>
      <c r="I632" s="192">
        <v>0</v>
      </c>
      <c r="J632" s="192">
        <v>0</v>
      </c>
      <c r="K632" s="192">
        <f t="shared" si="0"/>
        <v>0</v>
      </c>
      <c r="L632" s="193">
        <f t="shared" si="1"/>
        <v>0</v>
      </c>
      <c r="M632" s="186" t="s">
        <v>282</v>
      </c>
      <c r="N632" s="186" t="s">
        <v>288</v>
      </c>
      <c r="O632" s="199">
        <f>VLOOKUP(B632,orig_GT_results_full_summary!$B$3:$AK$25,15, FALSE)</f>
        <v>0</v>
      </c>
      <c r="P632" s="192">
        <v>0</v>
      </c>
      <c r="Q632" s="192">
        <v>0</v>
      </c>
      <c r="R632" s="192">
        <f t="shared" si="2"/>
        <v>0</v>
      </c>
      <c r="S632" s="193">
        <f t="shared" si="3"/>
        <v>0</v>
      </c>
      <c r="T632" s="186" t="s">
        <v>282</v>
      </c>
      <c r="U632" s="186" t="s">
        <v>288</v>
      </c>
      <c r="V632" s="200">
        <f>VLOOKUP(B632,orig_GT_results_full_summary!$B$3:$AK$25,24, FALSE)</f>
        <v>0</v>
      </c>
      <c r="W632" s="192">
        <v>0</v>
      </c>
      <c r="X632" s="192">
        <v>0</v>
      </c>
      <c r="Y632" s="192">
        <f t="shared" si="4"/>
        <v>0</v>
      </c>
      <c r="Z632" s="193">
        <f t="shared" si="5"/>
        <v>0</v>
      </c>
      <c r="AA632" s="186" t="s">
        <v>282</v>
      </c>
      <c r="AB632" s="186" t="s">
        <v>288</v>
      </c>
      <c r="AC632" s="192">
        <f>VLOOKUP(B632,orig_GT_results_full_summary!$B$3:$AK$25,33, FALSE)</f>
        <v>0</v>
      </c>
      <c r="AD632" s="192">
        <v>0</v>
      </c>
      <c r="AE632" s="192">
        <v>0</v>
      </c>
      <c r="AF632" s="194">
        <f t="shared" si="6"/>
        <v>0</v>
      </c>
      <c r="AG632" s="53">
        <f t="shared" si="7"/>
        <v>0</v>
      </c>
    </row>
    <row r="633" spans="2:33" ht="16">
      <c r="B633" s="186" t="s">
        <v>134</v>
      </c>
      <c r="C633" s="192">
        <v>82</v>
      </c>
      <c r="D633" s="186" t="s">
        <v>373</v>
      </c>
      <c r="E633" s="193">
        <v>2</v>
      </c>
      <c r="F633" s="186" t="s">
        <v>51</v>
      </c>
      <c r="G633" s="186" t="s">
        <v>288</v>
      </c>
      <c r="H633" s="198">
        <f>VLOOKUP(B633,orig_GT_results_full_summary!$B$3:$AK$25,7, FALSE)</f>
        <v>3</v>
      </c>
      <c r="I633" s="192">
        <v>0</v>
      </c>
      <c r="J633" s="192">
        <v>0</v>
      </c>
      <c r="K633" s="192">
        <f t="shared" si="0"/>
        <v>0</v>
      </c>
      <c r="L633" s="193">
        <f t="shared" si="1"/>
        <v>0</v>
      </c>
      <c r="M633" s="186" t="s">
        <v>282</v>
      </c>
      <c r="N633" s="186" t="s">
        <v>288</v>
      </c>
      <c r="O633" s="199">
        <f>VLOOKUP(B633,orig_GT_results_full_summary!$B$3:$AK$25,15, FALSE)</f>
        <v>0</v>
      </c>
      <c r="P633" s="192">
        <v>0</v>
      </c>
      <c r="Q633" s="192">
        <v>0</v>
      </c>
      <c r="R633" s="192">
        <f t="shared" si="2"/>
        <v>0</v>
      </c>
      <c r="S633" s="193">
        <f t="shared" si="3"/>
        <v>0</v>
      </c>
      <c r="T633" s="186" t="s">
        <v>282</v>
      </c>
      <c r="U633" s="186" t="s">
        <v>288</v>
      </c>
      <c r="V633" s="200">
        <f>VLOOKUP(B633,orig_GT_results_full_summary!$B$3:$AK$25,24, FALSE)</f>
        <v>0</v>
      </c>
      <c r="W633" s="192">
        <v>0</v>
      </c>
      <c r="X633" s="192">
        <v>0</v>
      </c>
      <c r="Y633" s="192">
        <f t="shared" si="4"/>
        <v>0</v>
      </c>
      <c r="Z633" s="193">
        <f t="shared" si="5"/>
        <v>0</v>
      </c>
      <c r="AA633" s="186" t="s">
        <v>282</v>
      </c>
      <c r="AB633" s="186" t="s">
        <v>288</v>
      </c>
      <c r="AC633" s="192">
        <f>VLOOKUP(B633,orig_GT_results_full_summary!$B$3:$AK$25,33, FALSE)</f>
        <v>0</v>
      </c>
      <c r="AD633" s="192">
        <v>0</v>
      </c>
      <c r="AE633" s="192">
        <v>0</v>
      </c>
      <c r="AF633" s="194">
        <f t="shared" si="6"/>
        <v>0</v>
      </c>
      <c r="AG633" s="53">
        <f t="shared" si="7"/>
        <v>0</v>
      </c>
    </row>
    <row r="634" spans="2:33" ht="16">
      <c r="B634" s="186" t="s">
        <v>134</v>
      </c>
      <c r="C634" s="192">
        <v>83</v>
      </c>
      <c r="D634" s="186" t="s">
        <v>373</v>
      </c>
      <c r="E634" s="193">
        <v>2</v>
      </c>
      <c r="F634" s="186" t="s">
        <v>51</v>
      </c>
      <c r="G634" s="186" t="s">
        <v>288</v>
      </c>
      <c r="H634" s="198">
        <f>VLOOKUP(B634,orig_GT_results_full_summary!$B$3:$AK$25,7, FALSE)</f>
        <v>3</v>
      </c>
      <c r="I634" s="192">
        <v>0</v>
      </c>
      <c r="J634" s="192">
        <v>0</v>
      </c>
      <c r="K634" s="192">
        <f t="shared" si="0"/>
        <v>0</v>
      </c>
      <c r="L634" s="193">
        <f t="shared" si="1"/>
        <v>0</v>
      </c>
      <c r="M634" s="186" t="s">
        <v>282</v>
      </c>
      <c r="N634" s="186" t="s">
        <v>288</v>
      </c>
      <c r="O634" s="199">
        <f>VLOOKUP(B634,orig_GT_results_full_summary!$B$3:$AK$25,15, FALSE)</f>
        <v>0</v>
      </c>
      <c r="P634" s="192">
        <v>0</v>
      </c>
      <c r="Q634" s="192">
        <v>0</v>
      </c>
      <c r="R634" s="192">
        <f t="shared" si="2"/>
        <v>0</v>
      </c>
      <c r="S634" s="193">
        <f t="shared" si="3"/>
        <v>0</v>
      </c>
      <c r="T634" s="186" t="s">
        <v>282</v>
      </c>
      <c r="U634" s="186" t="s">
        <v>288</v>
      </c>
      <c r="V634" s="200">
        <f>VLOOKUP(B634,orig_GT_results_full_summary!$B$3:$AK$25,24, FALSE)</f>
        <v>0</v>
      </c>
      <c r="W634" s="192">
        <v>0</v>
      </c>
      <c r="X634" s="192">
        <v>0</v>
      </c>
      <c r="Y634" s="192">
        <f t="shared" si="4"/>
        <v>0</v>
      </c>
      <c r="Z634" s="193">
        <f t="shared" si="5"/>
        <v>0</v>
      </c>
      <c r="AA634" s="186" t="s">
        <v>282</v>
      </c>
      <c r="AB634" s="186" t="s">
        <v>288</v>
      </c>
      <c r="AC634" s="192">
        <f>VLOOKUP(B634,orig_GT_results_full_summary!$B$3:$AK$25,33, FALSE)</f>
        <v>0</v>
      </c>
      <c r="AD634" s="192">
        <v>0</v>
      </c>
      <c r="AE634" s="192">
        <v>0</v>
      </c>
      <c r="AF634" s="194">
        <f t="shared" si="6"/>
        <v>0</v>
      </c>
      <c r="AG634" s="53">
        <f t="shared" si="7"/>
        <v>0</v>
      </c>
    </row>
    <row r="635" spans="2:33" ht="16">
      <c r="B635" s="186" t="s">
        <v>134</v>
      </c>
      <c r="C635" s="192">
        <v>84</v>
      </c>
      <c r="D635" s="186" t="s">
        <v>454</v>
      </c>
      <c r="E635" s="193">
        <v>2</v>
      </c>
      <c r="F635" s="186" t="s">
        <v>51</v>
      </c>
      <c r="G635" s="186" t="s">
        <v>288</v>
      </c>
      <c r="H635" s="198">
        <f>VLOOKUP(B635,orig_GT_results_full_summary!$B$3:$AK$25,7, FALSE)</f>
        <v>3</v>
      </c>
      <c r="I635" s="192">
        <v>0</v>
      </c>
      <c r="J635" s="192">
        <v>0</v>
      </c>
      <c r="K635" s="192">
        <f t="shared" si="0"/>
        <v>0</v>
      </c>
      <c r="L635" s="193">
        <f t="shared" si="1"/>
        <v>0</v>
      </c>
      <c r="M635" s="186" t="s">
        <v>282</v>
      </c>
      <c r="N635" s="186" t="s">
        <v>288</v>
      </c>
      <c r="O635" s="199">
        <f>VLOOKUP(B635,orig_GT_results_full_summary!$B$3:$AK$25,15, FALSE)</f>
        <v>0</v>
      </c>
      <c r="P635" s="192">
        <v>0</v>
      </c>
      <c r="Q635" s="192">
        <v>0</v>
      </c>
      <c r="R635" s="192">
        <f t="shared" si="2"/>
        <v>0</v>
      </c>
      <c r="S635" s="193">
        <f t="shared" si="3"/>
        <v>0</v>
      </c>
      <c r="T635" s="186" t="s">
        <v>282</v>
      </c>
      <c r="U635" s="186" t="s">
        <v>288</v>
      </c>
      <c r="V635" s="200">
        <f>VLOOKUP(B635,orig_GT_results_full_summary!$B$3:$AK$25,24, FALSE)</f>
        <v>0</v>
      </c>
      <c r="W635" s="192">
        <v>0</v>
      </c>
      <c r="X635" s="192">
        <v>0</v>
      </c>
      <c r="Y635" s="192">
        <f t="shared" si="4"/>
        <v>0</v>
      </c>
      <c r="Z635" s="193">
        <f t="shared" si="5"/>
        <v>0</v>
      </c>
      <c r="AA635" s="186" t="s">
        <v>282</v>
      </c>
      <c r="AB635" s="186" t="s">
        <v>288</v>
      </c>
      <c r="AC635" s="192">
        <f>VLOOKUP(B635,orig_GT_results_full_summary!$B$3:$AK$25,33, FALSE)</f>
        <v>0</v>
      </c>
      <c r="AD635" s="192">
        <v>0</v>
      </c>
      <c r="AE635" s="192">
        <v>0</v>
      </c>
      <c r="AF635" s="194">
        <f t="shared" si="6"/>
        <v>0</v>
      </c>
      <c r="AG635" s="53">
        <f t="shared" si="7"/>
        <v>0</v>
      </c>
    </row>
    <row r="636" spans="2:33" ht="16">
      <c r="B636" s="186" t="s">
        <v>134</v>
      </c>
      <c r="C636" s="192">
        <v>85</v>
      </c>
      <c r="D636" s="186" t="s">
        <v>454</v>
      </c>
      <c r="E636" s="193">
        <v>2</v>
      </c>
      <c r="F636" s="186" t="s">
        <v>51</v>
      </c>
      <c r="G636" s="186" t="s">
        <v>288</v>
      </c>
      <c r="H636" s="198">
        <f>VLOOKUP(B636,orig_GT_results_full_summary!$B$3:$AK$25,7, FALSE)</f>
        <v>3</v>
      </c>
      <c r="I636" s="192">
        <v>0</v>
      </c>
      <c r="J636" s="192">
        <v>0</v>
      </c>
      <c r="K636" s="192">
        <f t="shared" si="0"/>
        <v>0</v>
      </c>
      <c r="L636" s="193">
        <f t="shared" si="1"/>
        <v>0</v>
      </c>
      <c r="M636" s="186" t="s">
        <v>282</v>
      </c>
      <c r="N636" s="186" t="s">
        <v>288</v>
      </c>
      <c r="O636" s="199">
        <f>VLOOKUP(B636,orig_GT_results_full_summary!$B$3:$AK$25,15, FALSE)</f>
        <v>0</v>
      </c>
      <c r="P636" s="192">
        <v>0</v>
      </c>
      <c r="Q636" s="192">
        <v>0</v>
      </c>
      <c r="R636" s="192">
        <f t="shared" si="2"/>
        <v>0</v>
      </c>
      <c r="S636" s="193">
        <f t="shared" si="3"/>
        <v>0</v>
      </c>
      <c r="T636" s="186" t="s">
        <v>282</v>
      </c>
      <c r="U636" s="186" t="s">
        <v>288</v>
      </c>
      <c r="V636" s="200">
        <f>VLOOKUP(B636,orig_GT_results_full_summary!$B$3:$AK$25,24, FALSE)</f>
        <v>0</v>
      </c>
      <c r="W636" s="192">
        <v>0</v>
      </c>
      <c r="X636" s="192">
        <v>0</v>
      </c>
      <c r="Y636" s="192">
        <f t="shared" si="4"/>
        <v>0</v>
      </c>
      <c r="Z636" s="193">
        <f t="shared" si="5"/>
        <v>0</v>
      </c>
      <c r="AA636" s="186" t="s">
        <v>282</v>
      </c>
      <c r="AB636" s="186" t="s">
        <v>288</v>
      </c>
      <c r="AC636" s="192">
        <f>VLOOKUP(B636,orig_GT_results_full_summary!$B$3:$AK$25,33, FALSE)</f>
        <v>0</v>
      </c>
      <c r="AD636" s="192">
        <v>0</v>
      </c>
      <c r="AE636" s="192">
        <v>0</v>
      </c>
      <c r="AF636" s="194">
        <f t="shared" si="6"/>
        <v>0</v>
      </c>
      <c r="AG636" s="53">
        <f t="shared" si="7"/>
        <v>0</v>
      </c>
    </row>
    <row r="637" spans="2:33" ht="16">
      <c r="B637" s="186" t="s">
        <v>134</v>
      </c>
      <c r="C637" s="192">
        <v>86</v>
      </c>
      <c r="D637" s="186" t="s">
        <v>454</v>
      </c>
      <c r="E637" s="193">
        <v>2</v>
      </c>
      <c r="F637" s="186" t="s">
        <v>51</v>
      </c>
      <c r="G637" s="186" t="s">
        <v>288</v>
      </c>
      <c r="H637" s="198">
        <f>VLOOKUP(B637,orig_GT_results_full_summary!$B$3:$AK$25,7, FALSE)</f>
        <v>3</v>
      </c>
      <c r="I637" s="192">
        <v>0</v>
      </c>
      <c r="J637" s="192">
        <v>0</v>
      </c>
      <c r="K637" s="192">
        <f t="shared" si="0"/>
        <v>0</v>
      </c>
      <c r="L637" s="193">
        <f t="shared" si="1"/>
        <v>0</v>
      </c>
      <c r="M637" s="186" t="s">
        <v>282</v>
      </c>
      <c r="N637" s="186" t="s">
        <v>288</v>
      </c>
      <c r="O637" s="199">
        <f>VLOOKUP(B637,orig_GT_results_full_summary!$B$3:$AK$25,15, FALSE)</f>
        <v>0</v>
      </c>
      <c r="P637" s="192">
        <v>0</v>
      </c>
      <c r="Q637" s="192">
        <v>0</v>
      </c>
      <c r="R637" s="192">
        <f t="shared" si="2"/>
        <v>0</v>
      </c>
      <c r="S637" s="193">
        <f t="shared" si="3"/>
        <v>0</v>
      </c>
      <c r="T637" s="186" t="s">
        <v>282</v>
      </c>
      <c r="U637" s="186" t="s">
        <v>288</v>
      </c>
      <c r="V637" s="200">
        <f>VLOOKUP(B637,orig_GT_results_full_summary!$B$3:$AK$25,24, FALSE)</f>
        <v>0</v>
      </c>
      <c r="W637" s="192">
        <v>0</v>
      </c>
      <c r="X637" s="192">
        <v>0</v>
      </c>
      <c r="Y637" s="192">
        <f t="shared" si="4"/>
        <v>0</v>
      </c>
      <c r="Z637" s="193">
        <f t="shared" si="5"/>
        <v>0</v>
      </c>
      <c r="AA637" s="186" t="s">
        <v>282</v>
      </c>
      <c r="AB637" s="186" t="s">
        <v>288</v>
      </c>
      <c r="AC637" s="192">
        <f>VLOOKUP(B637,orig_GT_results_full_summary!$B$3:$AK$25,33, FALSE)</f>
        <v>0</v>
      </c>
      <c r="AD637" s="192">
        <v>0</v>
      </c>
      <c r="AE637" s="192">
        <v>0</v>
      </c>
      <c r="AF637" s="194">
        <f t="shared" si="6"/>
        <v>0</v>
      </c>
      <c r="AG637" s="53">
        <f t="shared" si="7"/>
        <v>0</v>
      </c>
    </row>
    <row r="638" spans="2:33" ht="16">
      <c r="B638" s="186" t="s">
        <v>134</v>
      </c>
      <c r="C638" s="192">
        <v>87</v>
      </c>
      <c r="D638" s="186" t="s">
        <v>455</v>
      </c>
      <c r="E638" s="193">
        <v>2</v>
      </c>
      <c r="F638" s="186" t="s">
        <v>51</v>
      </c>
      <c r="G638" s="186" t="s">
        <v>288</v>
      </c>
      <c r="H638" s="198">
        <f>VLOOKUP(B638,orig_GT_results_full_summary!$B$3:$AK$25,7, FALSE)</f>
        <v>3</v>
      </c>
      <c r="I638" s="192">
        <v>0</v>
      </c>
      <c r="J638" s="192">
        <v>0</v>
      </c>
      <c r="K638" s="192">
        <f t="shared" si="0"/>
        <v>0</v>
      </c>
      <c r="L638" s="193">
        <f t="shared" si="1"/>
        <v>0</v>
      </c>
      <c r="M638" s="186" t="s">
        <v>282</v>
      </c>
      <c r="N638" s="186" t="s">
        <v>288</v>
      </c>
      <c r="O638" s="199">
        <f>VLOOKUP(B638,orig_GT_results_full_summary!$B$3:$AK$25,15, FALSE)</f>
        <v>0</v>
      </c>
      <c r="P638" s="192">
        <v>0</v>
      </c>
      <c r="Q638" s="192">
        <v>0</v>
      </c>
      <c r="R638" s="192">
        <f t="shared" si="2"/>
        <v>0</v>
      </c>
      <c r="S638" s="193">
        <f t="shared" si="3"/>
        <v>0</v>
      </c>
      <c r="T638" s="186" t="s">
        <v>282</v>
      </c>
      <c r="U638" s="186" t="s">
        <v>288</v>
      </c>
      <c r="V638" s="200">
        <f>VLOOKUP(B638,orig_GT_results_full_summary!$B$3:$AK$25,24, FALSE)</f>
        <v>0</v>
      </c>
      <c r="W638" s="192">
        <v>0</v>
      </c>
      <c r="X638" s="192">
        <v>0</v>
      </c>
      <c r="Y638" s="192">
        <f t="shared" si="4"/>
        <v>0</v>
      </c>
      <c r="Z638" s="193">
        <f t="shared" si="5"/>
        <v>0</v>
      </c>
      <c r="AA638" s="186" t="s">
        <v>282</v>
      </c>
      <c r="AB638" s="186" t="s">
        <v>288</v>
      </c>
      <c r="AC638" s="192">
        <f>VLOOKUP(B638,orig_GT_results_full_summary!$B$3:$AK$25,33, FALSE)</f>
        <v>0</v>
      </c>
      <c r="AD638" s="192">
        <v>0</v>
      </c>
      <c r="AE638" s="192">
        <v>0</v>
      </c>
      <c r="AF638" s="194">
        <f t="shared" si="6"/>
        <v>0</v>
      </c>
      <c r="AG638" s="53">
        <f t="shared" si="7"/>
        <v>0</v>
      </c>
    </row>
    <row r="639" spans="2:33" ht="16">
      <c r="B639" s="186" t="s">
        <v>134</v>
      </c>
      <c r="C639" s="192">
        <v>88</v>
      </c>
      <c r="D639" s="186" t="s">
        <v>455</v>
      </c>
      <c r="E639" s="193">
        <v>2</v>
      </c>
      <c r="F639" s="186" t="s">
        <v>51</v>
      </c>
      <c r="G639" s="186" t="s">
        <v>288</v>
      </c>
      <c r="H639" s="198">
        <f>VLOOKUP(B639,orig_GT_results_full_summary!$B$3:$AK$25,7, FALSE)</f>
        <v>3</v>
      </c>
      <c r="I639" s="192">
        <v>0</v>
      </c>
      <c r="J639" s="192">
        <v>0</v>
      </c>
      <c r="K639" s="192">
        <f t="shared" si="0"/>
        <v>0</v>
      </c>
      <c r="L639" s="193">
        <f t="shared" si="1"/>
        <v>0</v>
      </c>
      <c r="M639" s="186" t="s">
        <v>282</v>
      </c>
      <c r="N639" s="186" t="s">
        <v>288</v>
      </c>
      <c r="O639" s="199">
        <f>VLOOKUP(B639,orig_GT_results_full_summary!$B$3:$AK$25,15, FALSE)</f>
        <v>0</v>
      </c>
      <c r="P639" s="192">
        <v>0</v>
      </c>
      <c r="Q639" s="192">
        <v>0</v>
      </c>
      <c r="R639" s="192">
        <f t="shared" si="2"/>
        <v>0</v>
      </c>
      <c r="S639" s="193">
        <f t="shared" si="3"/>
        <v>0</v>
      </c>
      <c r="T639" s="186" t="s">
        <v>282</v>
      </c>
      <c r="U639" s="186" t="s">
        <v>288</v>
      </c>
      <c r="V639" s="200">
        <f>VLOOKUP(B639,orig_GT_results_full_summary!$B$3:$AK$25,24, FALSE)</f>
        <v>0</v>
      </c>
      <c r="W639" s="192">
        <v>0</v>
      </c>
      <c r="X639" s="192">
        <v>0</v>
      </c>
      <c r="Y639" s="192">
        <f t="shared" si="4"/>
        <v>0</v>
      </c>
      <c r="Z639" s="193">
        <f t="shared" si="5"/>
        <v>0</v>
      </c>
      <c r="AA639" s="186" t="s">
        <v>282</v>
      </c>
      <c r="AB639" s="186" t="s">
        <v>288</v>
      </c>
      <c r="AC639" s="192">
        <f>VLOOKUP(B639,orig_GT_results_full_summary!$B$3:$AK$25,33, FALSE)</f>
        <v>0</v>
      </c>
      <c r="AD639" s="192">
        <v>0</v>
      </c>
      <c r="AE639" s="192">
        <v>0</v>
      </c>
      <c r="AF639" s="194">
        <f t="shared" si="6"/>
        <v>0</v>
      </c>
      <c r="AG639" s="53">
        <f t="shared" si="7"/>
        <v>0</v>
      </c>
    </row>
    <row r="640" spans="2:33" ht="16">
      <c r="B640" s="186" t="s">
        <v>134</v>
      </c>
      <c r="C640" s="192">
        <v>89</v>
      </c>
      <c r="D640" s="186" t="s">
        <v>455</v>
      </c>
      <c r="E640" s="193">
        <v>2</v>
      </c>
      <c r="F640" s="186" t="s">
        <v>51</v>
      </c>
      <c r="G640" s="186" t="s">
        <v>288</v>
      </c>
      <c r="H640" s="198">
        <f>VLOOKUP(B640,orig_GT_results_full_summary!$B$3:$AK$25,7, FALSE)</f>
        <v>3</v>
      </c>
      <c r="I640" s="192">
        <v>0</v>
      </c>
      <c r="J640" s="192">
        <v>0</v>
      </c>
      <c r="K640" s="192">
        <f t="shared" si="0"/>
        <v>0</v>
      </c>
      <c r="L640" s="193">
        <f t="shared" si="1"/>
        <v>0</v>
      </c>
      <c r="M640" s="186" t="s">
        <v>282</v>
      </c>
      <c r="N640" s="186" t="s">
        <v>288</v>
      </c>
      <c r="O640" s="199">
        <f>VLOOKUP(B640,orig_GT_results_full_summary!$B$3:$AK$25,15, FALSE)</f>
        <v>0</v>
      </c>
      <c r="P640" s="192">
        <v>0</v>
      </c>
      <c r="Q640" s="192">
        <v>0</v>
      </c>
      <c r="R640" s="192">
        <f t="shared" si="2"/>
        <v>0</v>
      </c>
      <c r="S640" s="193">
        <f t="shared" si="3"/>
        <v>0</v>
      </c>
      <c r="T640" s="186" t="s">
        <v>282</v>
      </c>
      <c r="U640" s="186" t="s">
        <v>288</v>
      </c>
      <c r="V640" s="200">
        <f>VLOOKUP(B640,orig_GT_results_full_summary!$B$3:$AK$25,24, FALSE)</f>
        <v>0</v>
      </c>
      <c r="W640" s="192">
        <v>0</v>
      </c>
      <c r="X640" s="192">
        <v>0</v>
      </c>
      <c r="Y640" s="192">
        <f t="shared" si="4"/>
        <v>0</v>
      </c>
      <c r="Z640" s="193">
        <f t="shared" si="5"/>
        <v>0</v>
      </c>
      <c r="AA640" s="186" t="s">
        <v>282</v>
      </c>
      <c r="AB640" s="186" t="s">
        <v>288</v>
      </c>
      <c r="AC640" s="192">
        <f>VLOOKUP(B640,orig_GT_results_full_summary!$B$3:$AK$25,33, FALSE)</f>
        <v>0</v>
      </c>
      <c r="AD640" s="192">
        <v>0</v>
      </c>
      <c r="AE640" s="192">
        <v>0</v>
      </c>
      <c r="AF640" s="194">
        <f t="shared" si="6"/>
        <v>0</v>
      </c>
      <c r="AG640" s="53">
        <f t="shared" si="7"/>
        <v>0</v>
      </c>
    </row>
    <row r="641" spans="2:33" ht="16">
      <c r="B641" s="186" t="s">
        <v>134</v>
      </c>
      <c r="C641" s="192">
        <v>90</v>
      </c>
      <c r="D641" s="186" t="s">
        <v>456</v>
      </c>
      <c r="E641" s="193">
        <v>2</v>
      </c>
      <c r="F641" s="186" t="s">
        <v>51</v>
      </c>
      <c r="G641" s="186" t="s">
        <v>288</v>
      </c>
      <c r="H641" s="198">
        <f>VLOOKUP(B641,orig_GT_results_full_summary!$B$3:$AK$25,7, FALSE)</f>
        <v>3</v>
      </c>
      <c r="I641" s="192">
        <v>0</v>
      </c>
      <c r="J641" s="192">
        <v>0</v>
      </c>
      <c r="K641" s="192">
        <f t="shared" si="0"/>
        <v>0</v>
      </c>
      <c r="L641" s="193">
        <f t="shared" si="1"/>
        <v>0</v>
      </c>
      <c r="M641" s="186" t="s">
        <v>282</v>
      </c>
      <c r="N641" s="186" t="s">
        <v>288</v>
      </c>
      <c r="O641" s="199">
        <f>VLOOKUP(B641,orig_GT_results_full_summary!$B$3:$AK$25,15, FALSE)</f>
        <v>0</v>
      </c>
      <c r="P641" s="192">
        <v>0</v>
      </c>
      <c r="Q641" s="192">
        <v>0</v>
      </c>
      <c r="R641" s="192">
        <f t="shared" si="2"/>
        <v>0</v>
      </c>
      <c r="S641" s="193">
        <f t="shared" si="3"/>
        <v>0</v>
      </c>
      <c r="T641" s="186" t="s">
        <v>282</v>
      </c>
      <c r="U641" s="186" t="s">
        <v>288</v>
      </c>
      <c r="V641" s="200">
        <f>VLOOKUP(B641,orig_GT_results_full_summary!$B$3:$AK$25,24, FALSE)</f>
        <v>0</v>
      </c>
      <c r="W641" s="192">
        <v>0</v>
      </c>
      <c r="X641" s="192">
        <v>0</v>
      </c>
      <c r="Y641" s="192">
        <f t="shared" si="4"/>
        <v>0</v>
      </c>
      <c r="Z641" s="193">
        <f t="shared" si="5"/>
        <v>0</v>
      </c>
      <c r="AA641" s="186" t="s">
        <v>282</v>
      </c>
      <c r="AB641" s="186" t="s">
        <v>288</v>
      </c>
      <c r="AC641" s="192">
        <f>VLOOKUP(B641,orig_GT_results_full_summary!$B$3:$AK$25,33, FALSE)</f>
        <v>0</v>
      </c>
      <c r="AD641" s="192">
        <v>0</v>
      </c>
      <c r="AE641" s="192">
        <v>0</v>
      </c>
      <c r="AF641" s="194">
        <f t="shared" si="6"/>
        <v>0</v>
      </c>
      <c r="AG641" s="53">
        <f t="shared" si="7"/>
        <v>0</v>
      </c>
    </row>
    <row r="642" spans="2:33" ht="16">
      <c r="B642" s="186" t="s">
        <v>134</v>
      </c>
      <c r="C642" s="192">
        <v>91</v>
      </c>
      <c r="D642" s="186" t="s">
        <v>456</v>
      </c>
      <c r="E642" s="193">
        <v>2</v>
      </c>
      <c r="F642" s="186" t="s">
        <v>51</v>
      </c>
      <c r="G642" s="186" t="s">
        <v>288</v>
      </c>
      <c r="H642" s="198">
        <f>VLOOKUP(B642,orig_GT_results_full_summary!$B$3:$AK$25,7, FALSE)</f>
        <v>3</v>
      </c>
      <c r="I642" s="192">
        <v>0</v>
      </c>
      <c r="J642" s="192">
        <v>0</v>
      </c>
      <c r="K642" s="192">
        <f t="shared" si="0"/>
        <v>0</v>
      </c>
      <c r="L642" s="193">
        <f t="shared" si="1"/>
        <v>0</v>
      </c>
      <c r="M642" s="186" t="s">
        <v>282</v>
      </c>
      <c r="N642" s="186" t="s">
        <v>288</v>
      </c>
      <c r="O642" s="199">
        <f>VLOOKUP(B642,orig_GT_results_full_summary!$B$3:$AK$25,15, FALSE)</f>
        <v>0</v>
      </c>
      <c r="P642" s="192">
        <v>0</v>
      </c>
      <c r="Q642" s="192">
        <v>0</v>
      </c>
      <c r="R642" s="192">
        <f t="shared" si="2"/>
        <v>0</v>
      </c>
      <c r="S642" s="193">
        <f t="shared" si="3"/>
        <v>0</v>
      </c>
      <c r="T642" s="186" t="s">
        <v>282</v>
      </c>
      <c r="U642" s="186" t="s">
        <v>288</v>
      </c>
      <c r="V642" s="200">
        <f>VLOOKUP(B642,orig_GT_results_full_summary!$B$3:$AK$25,24, FALSE)</f>
        <v>0</v>
      </c>
      <c r="W642" s="192">
        <v>0</v>
      </c>
      <c r="X642" s="192">
        <v>0</v>
      </c>
      <c r="Y642" s="192">
        <f t="shared" si="4"/>
        <v>0</v>
      </c>
      <c r="Z642" s="193">
        <f t="shared" si="5"/>
        <v>0</v>
      </c>
      <c r="AA642" s="186" t="s">
        <v>282</v>
      </c>
      <c r="AB642" s="186" t="s">
        <v>288</v>
      </c>
      <c r="AC642" s="192">
        <f>VLOOKUP(B642,orig_GT_results_full_summary!$B$3:$AK$25,33, FALSE)</f>
        <v>0</v>
      </c>
      <c r="AD642" s="192">
        <v>0</v>
      </c>
      <c r="AE642" s="192">
        <v>0</v>
      </c>
      <c r="AF642" s="194">
        <f t="shared" si="6"/>
        <v>0</v>
      </c>
      <c r="AG642" s="53">
        <f t="shared" si="7"/>
        <v>0</v>
      </c>
    </row>
    <row r="643" spans="2:33" ht="16">
      <c r="B643" s="186" t="s">
        <v>134</v>
      </c>
      <c r="C643" s="192">
        <v>92</v>
      </c>
      <c r="D643" s="186" t="s">
        <v>456</v>
      </c>
      <c r="E643" s="193">
        <v>2</v>
      </c>
      <c r="F643" s="186" t="s">
        <v>51</v>
      </c>
      <c r="G643" s="186" t="s">
        <v>288</v>
      </c>
      <c r="H643" s="198">
        <f>VLOOKUP(B643,orig_GT_results_full_summary!$B$3:$AK$25,7, FALSE)</f>
        <v>3</v>
      </c>
      <c r="I643" s="192">
        <v>0</v>
      </c>
      <c r="J643" s="192">
        <v>0</v>
      </c>
      <c r="K643" s="192">
        <f t="shared" si="0"/>
        <v>0</v>
      </c>
      <c r="L643" s="193">
        <f t="shared" si="1"/>
        <v>0</v>
      </c>
      <c r="M643" s="186" t="s">
        <v>282</v>
      </c>
      <c r="N643" s="186" t="s">
        <v>288</v>
      </c>
      <c r="O643" s="199">
        <f>VLOOKUP(B643,orig_GT_results_full_summary!$B$3:$AK$25,15, FALSE)</f>
        <v>0</v>
      </c>
      <c r="P643" s="192">
        <v>0</v>
      </c>
      <c r="Q643" s="192">
        <v>0</v>
      </c>
      <c r="R643" s="192">
        <f t="shared" si="2"/>
        <v>0</v>
      </c>
      <c r="S643" s="193">
        <f t="shared" si="3"/>
        <v>0</v>
      </c>
      <c r="T643" s="186" t="s">
        <v>282</v>
      </c>
      <c r="U643" s="186" t="s">
        <v>288</v>
      </c>
      <c r="V643" s="200">
        <f>VLOOKUP(B643,orig_GT_results_full_summary!$B$3:$AK$25,24, FALSE)</f>
        <v>0</v>
      </c>
      <c r="W643" s="192">
        <v>0</v>
      </c>
      <c r="X643" s="192">
        <v>0</v>
      </c>
      <c r="Y643" s="192">
        <f t="shared" si="4"/>
        <v>0</v>
      </c>
      <c r="Z643" s="193">
        <f t="shared" si="5"/>
        <v>0</v>
      </c>
      <c r="AA643" s="186" t="s">
        <v>282</v>
      </c>
      <c r="AB643" s="186" t="s">
        <v>288</v>
      </c>
      <c r="AC643" s="192">
        <f>VLOOKUP(B643,orig_GT_results_full_summary!$B$3:$AK$25,33, FALSE)</f>
        <v>0</v>
      </c>
      <c r="AD643" s="192">
        <v>0</v>
      </c>
      <c r="AE643" s="192">
        <v>0</v>
      </c>
      <c r="AF643" s="194">
        <f t="shared" si="6"/>
        <v>0</v>
      </c>
      <c r="AG643" s="53">
        <f t="shared" si="7"/>
        <v>0</v>
      </c>
    </row>
    <row r="644" spans="2:33" ht="16">
      <c r="B644" s="186" t="s">
        <v>134</v>
      </c>
      <c r="C644" s="192">
        <v>93</v>
      </c>
      <c r="D644" s="186" t="s">
        <v>457</v>
      </c>
      <c r="E644" s="193">
        <v>2</v>
      </c>
      <c r="F644" s="186" t="s">
        <v>51</v>
      </c>
      <c r="G644" s="186" t="s">
        <v>288</v>
      </c>
      <c r="H644" s="198">
        <f>VLOOKUP(B644,orig_GT_results_full_summary!$B$3:$AK$25,7, FALSE)</f>
        <v>3</v>
      </c>
      <c r="I644" s="192">
        <v>0</v>
      </c>
      <c r="J644" s="192">
        <v>0</v>
      </c>
      <c r="K644" s="192">
        <f t="shared" si="0"/>
        <v>0</v>
      </c>
      <c r="L644" s="193">
        <f t="shared" si="1"/>
        <v>0</v>
      </c>
      <c r="M644" s="186" t="s">
        <v>282</v>
      </c>
      <c r="N644" s="186" t="s">
        <v>288</v>
      </c>
      <c r="O644" s="199">
        <f>VLOOKUP(B644,orig_GT_results_full_summary!$B$3:$AK$25,15, FALSE)</f>
        <v>0</v>
      </c>
      <c r="P644" s="192">
        <v>0</v>
      </c>
      <c r="Q644" s="192">
        <v>0</v>
      </c>
      <c r="R644" s="192">
        <f t="shared" si="2"/>
        <v>0</v>
      </c>
      <c r="S644" s="193">
        <f t="shared" si="3"/>
        <v>0</v>
      </c>
      <c r="T644" s="186" t="s">
        <v>282</v>
      </c>
      <c r="U644" s="186" t="s">
        <v>288</v>
      </c>
      <c r="V644" s="200">
        <f>VLOOKUP(B644,orig_GT_results_full_summary!$B$3:$AK$25,24, FALSE)</f>
        <v>0</v>
      </c>
      <c r="W644" s="192">
        <v>0</v>
      </c>
      <c r="X644" s="192">
        <v>0</v>
      </c>
      <c r="Y644" s="192">
        <f t="shared" si="4"/>
        <v>0</v>
      </c>
      <c r="Z644" s="193">
        <f t="shared" si="5"/>
        <v>0</v>
      </c>
      <c r="AA644" s="186" t="s">
        <v>282</v>
      </c>
      <c r="AB644" s="186" t="s">
        <v>288</v>
      </c>
      <c r="AC644" s="192">
        <f>VLOOKUP(B644,orig_GT_results_full_summary!$B$3:$AK$25,33, FALSE)</f>
        <v>0</v>
      </c>
      <c r="AD644" s="192">
        <v>0</v>
      </c>
      <c r="AE644" s="192">
        <v>0</v>
      </c>
      <c r="AF644" s="194">
        <f t="shared" si="6"/>
        <v>0</v>
      </c>
      <c r="AG644" s="53">
        <f t="shared" si="7"/>
        <v>0</v>
      </c>
    </row>
    <row r="645" spans="2:33" ht="16">
      <c r="B645" s="186" t="s">
        <v>134</v>
      </c>
      <c r="C645" s="192">
        <v>94</v>
      </c>
      <c r="D645" s="186" t="s">
        <v>457</v>
      </c>
      <c r="E645" s="193">
        <v>2</v>
      </c>
      <c r="F645" s="186" t="s">
        <v>51</v>
      </c>
      <c r="G645" s="186" t="s">
        <v>288</v>
      </c>
      <c r="H645" s="198">
        <f>VLOOKUP(B645,orig_GT_results_full_summary!$B$3:$AK$25,7, FALSE)</f>
        <v>3</v>
      </c>
      <c r="I645" s="192">
        <v>0</v>
      </c>
      <c r="J645" s="192">
        <v>0</v>
      </c>
      <c r="K645" s="192">
        <f t="shared" si="0"/>
        <v>0</v>
      </c>
      <c r="L645" s="193">
        <f t="shared" si="1"/>
        <v>0</v>
      </c>
      <c r="M645" s="186" t="s">
        <v>282</v>
      </c>
      <c r="N645" s="186" t="s">
        <v>288</v>
      </c>
      <c r="O645" s="199">
        <f>VLOOKUP(B645,orig_GT_results_full_summary!$B$3:$AK$25,15, FALSE)</f>
        <v>0</v>
      </c>
      <c r="P645" s="192">
        <v>0</v>
      </c>
      <c r="Q645" s="192">
        <v>0</v>
      </c>
      <c r="R645" s="192">
        <f t="shared" si="2"/>
        <v>0</v>
      </c>
      <c r="S645" s="193">
        <f t="shared" si="3"/>
        <v>0</v>
      </c>
      <c r="T645" s="186" t="s">
        <v>282</v>
      </c>
      <c r="U645" s="186" t="s">
        <v>288</v>
      </c>
      <c r="V645" s="200">
        <f>VLOOKUP(B645,orig_GT_results_full_summary!$B$3:$AK$25,24, FALSE)</f>
        <v>0</v>
      </c>
      <c r="W645" s="192">
        <v>0</v>
      </c>
      <c r="X645" s="192">
        <v>0</v>
      </c>
      <c r="Y645" s="192">
        <f t="shared" si="4"/>
        <v>0</v>
      </c>
      <c r="Z645" s="193">
        <f t="shared" si="5"/>
        <v>0</v>
      </c>
      <c r="AA645" s="186" t="s">
        <v>282</v>
      </c>
      <c r="AB645" s="186" t="s">
        <v>288</v>
      </c>
      <c r="AC645" s="192">
        <f>VLOOKUP(B645,orig_GT_results_full_summary!$B$3:$AK$25,33, FALSE)</f>
        <v>0</v>
      </c>
      <c r="AD645" s="192">
        <v>0</v>
      </c>
      <c r="AE645" s="192">
        <v>0</v>
      </c>
      <c r="AF645" s="194">
        <f t="shared" si="6"/>
        <v>0</v>
      </c>
      <c r="AG645" s="53">
        <f t="shared" si="7"/>
        <v>0</v>
      </c>
    </row>
    <row r="646" spans="2:33" ht="16">
      <c r="B646" s="186" t="s">
        <v>134</v>
      </c>
      <c r="C646" s="192">
        <v>95</v>
      </c>
      <c r="D646" s="186" t="s">
        <v>457</v>
      </c>
      <c r="E646" s="193">
        <v>2</v>
      </c>
      <c r="F646" s="186" t="s">
        <v>51</v>
      </c>
      <c r="G646" s="186" t="s">
        <v>288</v>
      </c>
      <c r="H646" s="198">
        <f>VLOOKUP(B646,orig_GT_results_full_summary!$B$3:$AK$25,7, FALSE)</f>
        <v>3</v>
      </c>
      <c r="I646" s="192">
        <v>0</v>
      </c>
      <c r="J646" s="192">
        <v>0</v>
      </c>
      <c r="K646" s="192">
        <f t="shared" si="0"/>
        <v>0</v>
      </c>
      <c r="L646" s="193">
        <f t="shared" si="1"/>
        <v>0</v>
      </c>
      <c r="M646" s="186" t="s">
        <v>282</v>
      </c>
      <c r="N646" s="186" t="s">
        <v>288</v>
      </c>
      <c r="O646" s="199">
        <f>VLOOKUP(B646,orig_GT_results_full_summary!$B$3:$AK$25,15, FALSE)</f>
        <v>0</v>
      </c>
      <c r="P646" s="192">
        <v>0</v>
      </c>
      <c r="Q646" s="192">
        <v>0</v>
      </c>
      <c r="R646" s="192">
        <f t="shared" si="2"/>
        <v>0</v>
      </c>
      <c r="S646" s="193">
        <f t="shared" si="3"/>
        <v>0</v>
      </c>
      <c r="T646" s="186" t="s">
        <v>282</v>
      </c>
      <c r="U646" s="186" t="s">
        <v>288</v>
      </c>
      <c r="V646" s="200">
        <f>VLOOKUP(B646,orig_GT_results_full_summary!$B$3:$AK$25,24, FALSE)</f>
        <v>0</v>
      </c>
      <c r="W646" s="192">
        <v>0</v>
      </c>
      <c r="X646" s="192">
        <v>0</v>
      </c>
      <c r="Y646" s="192">
        <f t="shared" si="4"/>
        <v>0</v>
      </c>
      <c r="Z646" s="193">
        <f t="shared" si="5"/>
        <v>0</v>
      </c>
      <c r="AA646" s="186" t="s">
        <v>282</v>
      </c>
      <c r="AB646" s="186" t="s">
        <v>288</v>
      </c>
      <c r="AC646" s="192">
        <f>VLOOKUP(B646,orig_GT_results_full_summary!$B$3:$AK$25,33, FALSE)</f>
        <v>0</v>
      </c>
      <c r="AD646" s="192">
        <v>0</v>
      </c>
      <c r="AE646" s="192">
        <v>0</v>
      </c>
      <c r="AF646" s="194">
        <f t="shared" si="6"/>
        <v>0</v>
      </c>
      <c r="AG646" s="53">
        <f t="shared" si="7"/>
        <v>0</v>
      </c>
    </row>
    <row r="647" spans="2:33" ht="16">
      <c r="B647" s="186" t="s">
        <v>134</v>
      </c>
      <c r="C647" s="192">
        <v>96</v>
      </c>
      <c r="D647" s="186" t="s">
        <v>458</v>
      </c>
      <c r="E647" s="193">
        <v>2</v>
      </c>
      <c r="F647" s="186" t="s">
        <v>51</v>
      </c>
      <c r="G647" s="186" t="s">
        <v>288</v>
      </c>
      <c r="H647" s="198">
        <f>VLOOKUP(B647,orig_GT_results_full_summary!$B$3:$AK$25,7, FALSE)</f>
        <v>3</v>
      </c>
      <c r="I647" s="192">
        <v>0</v>
      </c>
      <c r="J647" s="192">
        <v>0</v>
      </c>
      <c r="K647" s="192">
        <f t="shared" si="0"/>
        <v>0</v>
      </c>
      <c r="L647" s="193">
        <f t="shared" si="1"/>
        <v>0</v>
      </c>
      <c r="M647" s="186" t="s">
        <v>282</v>
      </c>
      <c r="N647" s="186" t="s">
        <v>288</v>
      </c>
      <c r="O647" s="199">
        <f>VLOOKUP(B647,orig_GT_results_full_summary!$B$3:$AK$25,15, FALSE)</f>
        <v>0</v>
      </c>
      <c r="P647" s="192">
        <v>0</v>
      </c>
      <c r="Q647" s="192">
        <v>0</v>
      </c>
      <c r="R647" s="192">
        <f t="shared" si="2"/>
        <v>0</v>
      </c>
      <c r="S647" s="193">
        <f t="shared" si="3"/>
        <v>0</v>
      </c>
      <c r="T647" s="186" t="s">
        <v>282</v>
      </c>
      <c r="U647" s="186" t="s">
        <v>288</v>
      </c>
      <c r="V647" s="200">
        <f>VLOOKUP(B647,orig_GT_results_full_summary!$B$3:$AK$25,24, FALSE)</f>
        <v>0</v>
      </c>
      <c r="W647" s="192">
        <v>0</v>
      </c>
      <c r="X647" s="192">
        <v>0</v>
      </c>
      <c r="Y647" s="192">
        <f t="shared" si="4"/>
        <v>0</v>
      </c>
      <c r="Z647" s="193">
        <f t="shared" si="5"/>
        <v>0</v>
      </c>
      <c r="AA647" s="186" t="s">
        <v>282</v>
      </c>
      <c r="AB647" s="186" t="s">
        <v>288</v>
      </c>
      <c r="AC647" s="192">
        <f>VLOOKUP(B647,orig_GT_results_full_summary!$B$3:$AK$25,33, FALSE)</f>
        <v>0</v>
      </c>
      <c r="AD647" s="192">
        <v>0</v>
      </c>
      <c r="AE647" s="192">
        <v>0</v>
      </c>
      <c r="AF647" s="194">
        <f t="shared" si="6"/>
        <v>0</v>
      </c>
      <c r="AG647" s="53">
        <f t="shared" si="7"/>
        <v>0</v>
      </c>
    </row>
    <row r="648" spans="2:33" ht="16">
      <c r="B648" s="186" t="s">
        <v>134</v>
      </c>
      <c r="C648" s="192">
        <v>97</v>
      </c>
      <c r="D648" s="186" t="s">
        <v>458</v>
      </c>
      <c r="E648" s="193">
        <v>2</v>
      </c>
      <c r="F648" s="186" t="s">
        <v>51</v>
      </c>
      <c r="G648" s="186" t="s">
        <v>288</v>
      </c>
      <c r="H648" s="198">
        <f>VLOOKUP(B648,orig_GT_results_full_summary!$B$3:$AK$25,7, FALSE)</f>
        <v>3</v>
      </c>
      <c r="I648" s="192">
        <v>0</v>
      </c>
      <c r="J648" s="192">
        <v>0</v>
      </c>
      <c r="K648" s="192">
        <f t="shared" si="0"/>
        <v>0</v>
      </c>
      <c r="L648" s="193">
        <f t="shared" si="1"/>
        <v>0</v>
      </c>
      <c r="M648" s="186" t="s">
        <v>282</v>
      </c>
      <c r="N648" s="186" t="s">
        <v>288</v>
      </c>
      <c r="O648" s="199">
        <f>VLOOKUP(B648,orig_GT_results_full_summary!$B$3:$AK$25,15, FALSE)</f>
        <v>0</v>
      </c>
      <c r="P648" s="192">
        <v>0</v>
      </c>
      <c r="Q648" s="192">
        <v>0</v>
      </c>
      <c r="R648" s="192">
        <f t="shared" si="2"/>
        <v>0</v>
      </c>
      <c r="S648" s="193">
        <f t="shared" si="3"/>
        <v>0</v>
      </c>
      <c r="T648" s="186" t="s">
        <v>282</v>
      </c>
      <c r="U648" s="186" t="s">
        <v>288</v>
      </c>
      <c r="V648" s="200">
        <f>VLOOKUP(B648,orig_GT_results_full_summary!$B$3:$AK$25,24, FALSE)</f>
        <v>0</v>
      </c>
      <c r="W648" s="192">
        <v>0</v>
      </c>
      <c r="X648" s="192">
        <v>0</v>
      </c>
      <c r="Y648" s="192">
        <f t="shared" si="4"/>
        <v>0</v>
      </c>
      <c r="Z648" s="193">
        <f t="shared" si="5"/>
        <v>0</v>
      </c>
      <c r="AA648" s="186" t="s">
        <v>282</v>
      </c>
      <c r="AB648" s="186" t="s">
        <v>288</v>
      </c>
      <c r="AC648" s="192">
        <f>VLOOKUP(B648,orig_GT_results_full_summary!$B$3:$AK$25,33, FALSE)</f>
        <v>0</v>
      </c>
      <c r="AD648" s="192">
        <v>0</v>
      </c>
      <c r="AE648" s="192">
        <v>0</v>
      </c>
      <c r="AF648" s="194">
        <f t="shared" si="6"/>
        <v>0</v>
      </c>
      <c r="AG648" s="53">
        <f t="shared" si="7"/>
        <v>0</v>
      </c>
    </row>
    <row r="649" spans="2:33" ht="16">
      <c r="B649" s="186" t="s">
        <v>134</v>
      </c>
      <c r="C649" s="192">
        <v>98</v>
      </c>
      <c r="D649" s="186" t="s">
        <v>458</v>
      </c>
      <c r="E649" s="193">
        <v>2</v>
      </c>
      <c r="F649" s="186" t="s">
        <v>51</v>
      </c>
      <c r="G649" s="186" t="s">
        <v>288</v>
      </c>
      <c r="H649" s="198">
        <f>VLOOKUP(B649,orig_GT_results_full_summary!$B$3:$AK$25,7, FALSE)</f>
        <v>3</v>
      </c>
      <c r="I649" s="192">
        <v>0</v>
      </c>
      <c r="J649" s="192">
        <v>0</v>
      </c>
      <c r="K649" s="192">
        <f t="shared" si="0"/>
        <v>0</v>
      </c>
      <c r="L649" s="193">
        <f t="shared" si="1"/>
        <v>0</v>
      </c>
      <c r="M649" s="186" t="s">
        <v>282</v>
      </c>
      <c r="N649" s="186" t="s">
        <v>288</v>
      </c>
      <c r="O649" s="199">
        <f>VLOOKUP(B649,orig_GT_results_full_summary!$B$3:$AK$25,15, FALSE)</f>
        <v>0</v>
      </c>
      <c r="P649" s="192">
        <v>0</v>
      </c>
      <c r="Q649" s="192">
        <v>0</v>
      </c>
      <c r="R649" s="192">
        <f t="shared" si="2"/>
        <v>0</v>
      </c>
      <c r="S649" s="193">
        <f t="shared" si="3"/>
        <v>0</v>
      </c>
      <c r="T649" s="186" t="s">
        <v>282</v>
      </c>
      <c r="U649" s="186" t="s">
        <v>288</v>
      </c>
      <c r="V649" s="200">
        <f>VLOOKUP(B649,orig_GT_results_full_summary!$B$3:$AK$25,24, FALSE)</f>
        <v>0</v>
      </c>
      <c r="W649" s="192">
        <v>0</v>
      </c>
      <c r="X649" s="192">
        <v>0</v>
      </c>
      <c r="Y649" s="192">
        <f t="shared" si="4"/>
        <v>0</v>
      </c>
      <c r="Z649" s="193">
        <f t="shared" si="5"/>
        <v>0</v>
      </c>
      <c r="AA649" s="186" t="s">
        <v>282</v>
      </c>
      <c r="AB649" s="186" t="s">
        <v>288</v>
      </c>
      <c r="AC649" s="192">
        <f>VLOOKUP(B649,orig_GT_results_full_summary!$B$3:$AK$25,33, FALSE)</f>
        <v>0</v>
      </c>
      <c r="AD649" s="192">
        <v>0</v>
      </c>
      <c r="AE649" s="192">
        <v>0</v>
      </c>
      <c r="AF649" s="194">
        <f t="shared" si="6"/>
        <v>0</v>
      </c>
      <c r="AG649" s="53">
        <f t="shared" si="7"/>
        <v>0</v>
      </c>
    </row>
    <row r="650" spans="2:33" ht="16">
      <c r="B650" s="186" t="s">
        <v>134</v>
      </c>
      <c r="C650" s="192">
        <v>105</v>
      </c>
      <c r="D650" s="186" t="s">
        <v>459</v>
      </c>
      <c r="E650" s="193">
        <v>2</v>
      </c>
      <c r="F650" s="186" t="s">
        <v>51</v>
      </c>
      <c r="G650" s="186" t="s">
        <v>288</v>
      </c>
      <c r="H650" s="198">
        <f>VLOOKUP(B650,orig_GT_results_full_summary!$B$3:$AK$25,7, FALSE)</f>
        <v>3</v>
      </c>
      <c r="I650" s="192">
        <v>0</v>
      </c>
      <c r="J650" s="192">
        <v>0</v>
      </c>
      <c r="K650" s="192">
        <f t="shared" si="0"/>
        <v>0</v>
      </c>
      <c r="L650" s="193">
        <f t="shared" si="1"/>
        <v>0</v>
      </c>
      <c r="M650" s="186" t="s">
        <v>282</v>
      </c>
      <c r="N650" s="186" t="s">
        <v>288</v>
      </c>
      <c r="O650" s="199">
        <f>VLOOKUP(B650,orig_GT_results_full_summary!$B$3:$AK$25,15, FALSE)</f>
        <v>0</v>
      </c>
      <c r="P650" s="192">
        <v>0</v>
      </c>
      <c r="Q650" s="192">
        <v>0</v>
      </c>
      <c r="R650" s="192">
        <f t="shared" si="2"/>
        <v>0</v>
      </c>
      <c r="S650" s="193">
        <f t="shared" si="3"/>
        <v>0</v>
      </c>
      <c r="T650" s="186" t="s">
        <v>282</v>
      </c>
      <c r="U650" s="186" t="s">
        <v>288</v>
      </c>
      <c r="V650" s="200">
        <f>VLOOKUP(B650,orig_GT_results_full_summary!$B$3:$AK$25,24, FALSE)</f>
        <v>0</v>
      </c>
      <c r="W650" s="192">
        <v>0</v>
      </c>
      <c r="X650" s="192">
        <v>0</v>
      </c>
      <c r="Y650" s="192">
        <f t="shared" si="4"/>
        <v>0</v>
      </c>
      <c r="Z650" s="193">
        <f t="shared" si="5"/>
        <v>0</v>
      </c>
      <c r="AA650" s="186" t="s">
        <v>282</v>
      </c>
      <c r="AB650" s="186" t="s">
        <v>288</v>
      </c>
      <c r="AC650" s="192">
        <f>VLOOKUP(B650,orig_GT_results_full_summary!$B$3:$AK$25,33, FALSE)</f>
        <v>0</v>
      </c>
      <c r="AD650" s="192">
        <v>0</v>
      </c>
      <c r="AE650" s="192">
        <v>0</v>
      </c>
      <c r="AF650" s="194">
        <f t="shared" si="6"/>
        <v>0</v>
      </c>
      <c r="AG650" s="53">
        <f t="shared" si="7"/>
        <v>0</v>
      </c>
    </row>
    <row r="651" spans="2:33" ht="16">
      <c r="B651" s="186" t="s">
        <v>134</v>
      </c>
      <c r="C651" s="192">
        <v>106</v>
      </c>
      <c r="D651" s="186" t="s">
        <v>459</v>
      </c>
      <c r="E651" s="193">
        <v>2</v>
      </c>
      <c r="F651" s="186" t="s">
        <v>51</v>
      </c>
      <c r="G651" s="186" t="s">
        <v>288</v>
      </c>
      <c r="H651" s="198">
        <f>VLOOKUP(B651,orig_GT_results_full_summary!$B$3:$AK$25,7, FALSE)</f>
        <v>3</v>
      </c>
      <c r="I651" s="192">
        <v>0</v>
      </c>
      <c r="J651" s="192">
        <v>0</v>
      </c>
      <c r="K651" s="192">
        <f t="shared" si="0"/>
        <v>0</v>
      </c>
      <c r="L651" s="193">
        <f t="shared" si="1"/>
        <v>0</v>
      </c>
      <c r="M651" s="186" t="s">
        <v>282</v>
      </c>
      <c r="N651" s="186" t="s">
        <v>288</v>
      </c>
      <c r="O651" s="199">
        <f>VLOOKUP(B651,orig_GT_results_full_summary!$B$3:$AK$25,15, FALSE)</f>
        <v>0</v>
      </c>
      <c r="P651" s="192">
        <v>0</v>
      </c>
      <c r="Q651" s="192">
        <v>0</v>
      </c>
      <c r="R651" s="192">
        <f t="shared" si="2"/>
        <v>0</v>
      </c>
      <c r="S651" s="193">
        <f t="shared" si="3"/>
        <v>0</v>
      </c>
      <c r="T651" s="186" t="s">
        <v>282</v>
      </c>
      <c r="U651" s="186" t="s">
        <v>288</v>
      </c>
      <c r="V651" s="200">
        <f>VLOOKUP(B651,orig_GT_results_full_summary!$B$3:$AK$25,24, FALSE)</f>
        <v>0</v>
      </c>
      <c r="W651" s="192">
        <v>0</v>
      </c>
      <c r="X651" s="192">
        <v>0</v>
      </c>
      <c r="Y651" s="192">
        <f t="shared" si="4"/>
        <v>0</v>
      </c>
      <c r="Z651" s="193">
        <f t="shared" si="5"/>
        <v>0</v>
      </c>
      <c r="AA651" s="186" t="s">
        <v>282</v>
      </c>
      <c r="AB651" s="186" t="s">
        <v>288</v>
      </c>
      <c r="AC651" s="192">
        <f>VLOOKUP(B651,orig_GT_results_full_summary!$B$3:$AK$25,33, FALSE)</f>
        <v>0</v>
      </c>
      <c r="AD651" s="192">
        <v>0</v>
      </c>
      <c r="AE651" s="192">
        <v>0</v>
      </c>
      <c r="AF651" s="194">
        <f t="shared" si="6"/>
        <v>0</v>
      </c>
      <c r="AG651" s="53">
        <f t="shared" si="7"/>
        <v>0</v>
      </c>
    </row>
    <row r="652" spans="2:33" ht="16">
      <c r="B652" s="186" t="s">
        <v>134</v>
      </c>
      <c r="C652" s="192">
        <v>107</v>
      </c>
      <c r="D652" s="186" t="s">
        <v>459</v>
      </c>
      <c r="E652" s="193">
        <v>2</v>
      </c>
      <c r="F652" s="186" t="s">
        <v>51</v>
      </c>
      <c r="G652" s="186" t="s">
        <v>288</v>
      </c>
      <c r="H652" s="198">
        <f>VLOOKUP(B652,orig_GT_results_full_summary!$B$3:$AK$25,7, FALSE)</f>
        <v>3</v>
      </c>
      <c r="I652" s="192">
        <v>0</v>
      </c>
      <c r="J652" s="192">
        <v>0</v>
      </c>
      <c r="K652" s="192">
        <f t="shared" si="0"/>
        <v>0</v>
      </c>
      <c r="L652" s="193">
        <f t="shared" si="1"/>
        <v>0</v>
      </c>
      <c r="M652" s="186" t="s">
        <v>282</v>
      </c>
      <c r="N652" s="186" t="s">
        <v>288</v>
      </c>
      <c r="O652" s="199">
        <f>VLOOKUP(B652,orig_GT_results_full_summary!$B$3:$AK$25,15, FALSE)</f>
        <v>0</v>
      </c>
      <c r="P652" s="192">
        <v>0</v>
      </c>
      <c r="Q652" s="192">
        <v>0</v>
      </c>
      <c r="R652" s="192">
        <f t="shared" si="2"/>
        <v>0</v>
      </c>
      <c r="S652" s="193">
        <f t="shared" si="3"/>
        <v>0</v>
      </c>
      <c r="T652" s="186" t="s">
        <v>282</v>
      </c>
      <c r="U652" s="186" t="s">
        <v>288</v>
      </c>
      <c r="V652" s="200">
        <f>VLOOKUP(B652,orig_GT_results_full_summary!$B$3:$AK$25,24, FALSE)</f>
        <v>0</v>
      </c>
      <c r="W652" s="192">
        <v>0</v>
      </c>
      <c r="X652" s="192">
        <v>0</v>
      </c>
      <c r="Y652" s="192">
        <f t="shared" si="4"/>
        <v>0</v>
      </c>
      <c r="Z652" s="193">
        <f t="shared" si="5"/>
        <v>0</v>
      </c>
      <c r="AA652" s="186" t="s">
        <v>282</v>
      </c>
      <c r="AB652" s="186" t="s">
        <v>288</v>
      </c>
      <c r="AC652" s="192">
        <f>VLOOKUP(B652,orig_GT_results_full_summary!$B$3:$AK$25,33, FALSE)</f>
        <v>0</v>
      </c>
      <c r="AD652" s="192">
        <v>0</v>
      </c>
      <c r="AE652" s="192">
        <v>0</v>
      </c>
      <c r="AF652" s="194">
        <f t="shared" si="6"/>
        <v>0</v>
      </c>
      <c r="AG652" s="53">
        <f t="shared" si="7"/>
        <v>0</v>
      </c>
    </row>
    <row r="653" spans="2:33" ht="16">
      <c r="B653" s="186" t="s">
        <v>134</v>
      </c>
      <c r="C653" s="192">
        <v>108</v>
      </c>
      <c r="D653" s="186" t="s">
        <v>459</v>
      </c>
      <c r="E653" s="193">
        <v>2</v>
      </c>
      <c r="F653" s="186" t="s">
        <v>51</v>
      </c>
      <c r="G653" s="186" t="s">
        <v>288</v>
      </c>
      <c r="H653" s="198">
        <f>VLOOKUP(B653,orig_GT_results_full_summary!$B$3:$AK$25,7, FALSE)</f>
        <v>3</v>
      </c>
      <c r="I653" s="192">
        <v>0</v>
      </c>
      <c r="J653" s="192">
        <v>0</v>
      </c>
      <c r="K653" s="192">
        <f t="shared" si="0"/>
        <v>0</v>
      </c>
      <c r="L653" s="193">
        <f t="shared" si="1"/>
        <v>0</v>
      </c>
      <c r="M653" s="186" t="s">
        <v>282</v>
      </c>
      <c r="N653" s="186" t="s">
        <v>288</v>
      </c>
      <c r="O653" s="199">
        <f>VLOOKUP(B653,orig_GT_results_full_summary!$B$3:$AK$25,15, FALSE)</f>
        <v>0</v>
      </c>
      <c r="P653" s="192">
        <v>0</v>
      </c>
      <c r="Q653" s="192">
        <v>0</v>
      </c>
      <c r="R653" s="192">
        <f t="shared" si="2"/>
        <v>0</v>
      </c>
      <c r="S653" s="193">
        <f t="shared" si="3"/>
        <v>0</v>
      </c>
      <c r="T653" s="186" t="s">
        <v>282</v>
      </c>
      <c r="U653" s="186" t="s">
        <v>288</v>
      </c>
      <c r="V653" s="200">
        <f>VLOOKUP(B653,orig_GT_results_full_summary!$B$3:$AK$25,24, FALSE)</f>
        <v>0</v>
      </c>
      <c r="W653" s="192">
        <v>0</v>
      </c>
      <c r="X653" s="192">
        <v>0</v>
      </c>
      <c r="Y653" s="192">
        <f t="shared" si="4"/>
        <v>0</v>
      </c>
      <c r="Z653" s="193">
        <f t="shared" si="5"/>
        <v>0</v>
      </c>
      <c r="AA653" s="186" t="s">
        <v>282</v>
      </c>
      <c r="AB653" s="186" t="s">
        <v>288</v>
      </c>
      <c r="AC653" s="192">
        <f>VLOOKUP(B653,orig_GT_results_full_summary!$B$3:$AK$25,33, FALSE)</f>
        <v>0</v>
      </c>
      <c r="AD653" s="192">
        <v>0</v>
      </c>
      <c r="AE653" s="192">
        <v>0</v>
      </c>
      <c r="AF653" s="194">
        <f t="shared" si="6"/>
        <v>0</v>
      </c>
      <c r="AG653" s="53">
        <f t="shared" si="7"/>
        <v>0</v>
      </c>
    </row>
    <row r="654" spans="2:33" ht="16">
      <c r="B654" s="186" t="s">
        <v>134</v>
      </c>
      <c r="C654" s="192">
        <v>109</v>
      </c>
      <c r="D654" s="186" t="s">
        <v>460</v>
      </c>
      <c r="E654" s="193">
        <v>2</v>
      </c>
      <c r="F654" s="186" t="s">
        <v>51</v>
      </c>
      <c r="G654" s="186" t="s">
        <v>288</v>
      </c>
      <c r="H654" s="198">
        <f>VLOOKUP(B654,orig_GT_results_full_summary!$B$3:$AK$25,7, FALSE)</f>
        <v>3</v>
      </c>
      <c r="I654" s="192">
        <v>0</v>
      </c>
      <c r="J654" s="192">
        <v>0</v>
      </c>
      <c r="K654" s="192">
        <f t="shared" si="0"/>
        <v>0</v>
      </c>
      <c r="L654" s="193">
        <f t="shared" si="1"/>
        <v>0</v>
      </c>
      <c r="M654" s="186" t="s">
        <v>282</v>
      </c>
      <c r="N654" s="186" t="s">
        <v>288</v>
      </c>
      <c r="O654" s="199">
        <f>VLOOKUP(B654,orig_GT_results_full_summary!$B$3:$AK$25,15, FALSE)</f>
        <v>0</v>
      </c>
      <c r="P654" s="192">
        <v>0</v>
      </c>
      <c r="Q654" s="192">
        <v>0</v>
      </c>
      <c r="R654" s="192">
        <f t="shared" si="2"/>
        <v>0</v>
      </c>
      <c r="S654" s="193">
        <f t="shared" si="3"/>
        <v>0</v>
      </c>
      <c r="T654" s="186" t="s">
        <v>282</v>
      </c>
      <c r="U654" s="186" t="s">
        <v>288</v>
      </c>
      <c r="V654" s="200">
        <f>VLOOKUP(B654,orig_GT_results_full_summary!$B$3:$AK$25,24, FALSE)</f>
        <v>0</v>
      </c>
      <c r="W654" s="192">
        <v>0</v>
      </c>
      <c r="X654" s="192">
        <v>0</v>
      </c>
      <c r="Y654" s="192">
        <f t="shared" si="4"/>
        <v>0</v>
      </c>
      <c r="Z654" s="193">
        <f t="shared" si="5"/>
        <v>0</v>
      </c>
      <c r="AA654" s="186" t="s">
        <v>282</v>
      </c>
      <c r="AB654" s="186" t="s">
        <v>288</v>
      </c>
      <c r="AC654" s="192">
        <f>VLOOKUP(B654,orig_GT_results_full_summary!$B$3:$AK$25,33, FALSE)</f>
        <v>0</v>
      </c>
      <c r="AD654" s="192">
        <v>0</v>
      </c>
      <c r="AE654" s="192">
        <v>0</v>
      </c>
      <c r="AF654" s="194">
        <f t="shared" si="6"/>
        <v>0</v>
      </c>
      <c r="AG654" s="53">
        <f t="shared" si="7"/>
        <v>0</v>
      </c>
    </row>
    <row r="655" spans="2:33" ht="16">
      <c r="B655" s="186" t="s">
        <v>134</v>
      </c>
      <c r="C655" s="192">
        <v>110</v>
      </c>
      <c r="D655" s="186" t="s">
        <v>460</v>
      </c>
      <c r="E655" s="193">
        <v>2</v>
      </c>
      <c r="F655" s="186" t="s">
        <v>51</v>
      </c>
      <c r="G655" s="186" t="s">
        <v>288</v>
      </c>
      <c r="H655" s="198">
        <f>VLOOKUP(B655,orig_GT_results_full_summary!$B$3:$AK$25,7, FALSE)</f>
        <v>3</v>
      </c>
      <c r="I655" s="192">
        <v>0</v>
      </c>
      <c r="J655" s="192">
        <v>0</v>
      </c>
      <c r="K655" s="192">
        <f t="shared" si="0"/>
        <v>0</v>
      </c>
      <c r="L655" s="193">
        <f t="shared" si="1"/>
        <v>0</v>
      </c>
      <c r="M655" s="186" t="s">
        <v>282</v>
      </c>
      <c r="N655" s="186" t="s">
        <v>288</v>
      </c>
      <c r="O655" s="199">
        <f>VLOOKUP(B655,orig_GT_results_full_summary!$B$3:$AK$25,15, FALSE)</f>
        <v>0</v>
      </c>
      <c r="P655" s="192">
        <v>0</v>
      </c>
      <c r="Q655" s="192">
        <v>0</v>
      </c>
      <c r="R655" s="192">
        <f t="shared" si="2"/>
        <v>0</v>
      </c>
      <c r="S655" s="193">
        <f t="shared" si="3"/>
        <v>0</v>
      </c>
      <c r="T655" s="186" t="s">
        <v>282</v>
      </c>
      <c r="U655" s="186" t="s">
        <v>288</v>
      </c>
      <c r="V655" s="200">
        <f>VLOOKUP(B655,orig_GT_results_full_summary!$B$3:$AK$25,24, FALSE)</f>
        <v>0</v>
      </c>
      <c r="W655" s="192">
        <v>0</v>
      </c>
      <c r="X655" s="192">
        <v>0</v>
      </c>
      <c r="Y655" s="192">
        <f t="shared" si="4"/>
        <v>0</v>
      </c>
      <c r="Z655" s="193">
        <f t="shared" si="5"/>
        <v>0</v>
      </c>
      <c r="AA655" s="186" t="s">
        <v>282</v>
      </c>
      <c r="AB655" s="186" t="s">
        <v>288</v>
      </c>
      <c r="AC655" s="192">
        <f>VLOOKUP(B655,orig_GT_results_full_summary!$B$3:$AK$25,33, FALSE)</f>
        <v>0</v>
      </c>
      <c r="AD655" s="192">
        <v>0</v>
      </c>
      <c r="AE655" s="192">
        <v>0</v>
      </c>
      <c r="AF655" s="194">
        <f t="shared" si="6"/>
        <v>0</v>
      </c>
      <c r="AG655" s="53">
        <f t="shared" si="7"/>
        <v>0</v>
      </c>
    </row>
    <row r="656" spans="2:33" ht="16">
      <c r="B656" s="186" t="s">
        <v>134</v>
      </c>
      <c r="C656" s="192">
        <v>120</v>
      </c>
      <c r="D656" s="186" t="s">
        <v>461</v>
      </c>
      <c r="E656" s="193">
        <v>2</v>
      </c>
      <c r="F656" s="186" t="s">
        <v>51</v>
      </c>
      <c r="G656" s="186" t="s">
        <v>287</v>
      </c>
      <c r="H656" s="198">
        <f>VLOOKUP(B656,orig_GT_results_full_summary!$B$3:$AK$25,7, FALSE)</f>
        <v>3</v>
      </c>
      <c r="I656" s="192">
        <v>1</v>
      </c>
      <c r="J656" s="192">
        <v>0.5</v>
      </c>
      <c r="K656" s="192">
        <f t="shared" si="0"/>
        <v>0.33333333333333331</v>
      </c>
      <c r="L656" s="193">
        <f t="shared" si="1"/>
        <v>0.47619047619047616</v>
      </c>
      <c r="M656" s="186" t="s">
        <v>282</v>
      </c>
      <c r="N656" s="186" t="s">
        <v>288</v>
      </c>
      <c r="O656" s="199">
        <f>VLOOKUP(B656,orig_GT_results_full_summary!$B$3:$AK$25,15, FALSE)</f>
        <v>0</v>
      </c>
      <c r="P656" s="192">
        <v>0</v>
      </c>
      <c r="Q656" s="192">
        <v>0</v>
      </c>
      <c r="R656" s="192">
        <f t="shared" si="2"/>
        <v>0</v>
      </c>
      <c r="S656" s="193">
        <f t="shared" si="3"/>
        <v>0</v>
      </c>
      <c r="T656" s="186" t="s">
        <v>282</v>
      </c>
      <c r="U656" s="186" t="s">
        <v>288</v>
      </c>
      <c r="V656" s="200">
        <f>VLOOKUP(B656,orig_GT_results_full_summary!$B$3:$AK$25,24, FALSE)</f>
        <v>0</v>
      </c>
      <c r="W656" s="192">
        <v>0</v>
      </c>
      <c r="X656" s="192">
        <v>0</v>
      </c>
      <c r="Y656" s="192">
        <f t="shared" si="4"/>
        <v>0</v>
      </c>
      <c r="Z656" s="193">
        <f t="shared" si="5"/>
        <v>0</v>
      </c>
      <c r="AA656" s="186" t="s">
        <v>282</v>
      </c>
      <c r="AB656" s="186" t="s">
        <v>288</v>
      </c>
      <c r="AC656" s="192">
        <f>VLOOKUP(B656,orig_GT_results_full_summary!$B$3:$AK$25,33, FALSE)</f>
        <v>0</v>
      </c>
      <c r="AD656" s="192">
        <v>0</v>
      </c>
      <c r="AE656" s="192">
        <v>0</v>
      </c>
      <c r="AF656" s="194">
        <f t="shared" si="6"/>
        <v>0</v>
      </c>
      <c r="AG656" s="53">
        <f t="shared" si="7"/>
        <v>0</v>
      </c>
    </row>
    <row r="657" spans="2:33" ht="16">
      <c r="B657" s="186" t="s">
        <v>134</v>
      </c>
      <c r="C657" s="192">
        <v>122</v>
      </c>
      <c r="D657" s="186" t="s">
        <v>461</v>
      </c>
      <c r="E657" s="193">
        <v>2</v>
      </c>
      <c r="F657" s="186" t="s">
        <v>51</v>
      </c>
      <c r="G657" s="186" t="s">
        <v>287</v>
      </c>
      <c r="H657" s="198">
        <f>VLOOKUP(B657,orig_GT_results_full_summary!$B$3:$AK$25,7, FALSE)</f>
        <v>3</v>
      </c>
      <c r="I657" s="192">
        <v>1</v>
      </c>
      <c r="J657" s="192">
        <v>0.5</v>
      </c>
      <c r="K657" s="192">
        <f t="shared" si="0"/>
        <v>0.33333333333333331</v>
      </c>
      <c r="L657" s="193">
        <f t="shared" si="1"/>
        <v>0.47619047619047616</v>
      </c>
      <c r="M657" s="186" t="s">
        <v>282</v>
      </c>
      <c r="N657" s="186" t="s">
        <v>288</v>
      </c>
      <c r="O657" s="199">
        <f>VLOOKUP(B657,orig_GT_results_full_summary!$B$3:$AK$25,15, FALSE)</f>
        <v>0</v>
      </c>
      <c r="P657" s="192">
        <v>0</v>
      </c>
      <c r="Q657" s="192">
        <v>0</v>
      </c>
      <c r="R657" s="192">
        <f t="shared" si="2"/>
        <v>0</v>
      </c>
      <c r="S657" s="193">
        <f t="shared" si="3"/>
        <v>0</v>
      </c>
      <c r="T657" s="186" t="s">
        <v>282</v>
      </c>
      <c r="U657" s="186" t="s">
        <v>288</v>
      </c>
      <c r="V657" s="200">
        <f>VLOOKUP(B657,orig_GT_results_full_summary!$B$3:$AK$25,24, FALSE)</f>
        <v>0</v>
      </c>
      <c r="W657" s="192">
        <v>0</v>
      </c>
      <c r="X657" s="192">
        <v>0</v>
      </c>
      <c r="Y657" s="192">
        <f t="shared" si="4"/>
        <v>0</v>
      </c>
      <c r="Z657" s="193">
        <f t="shared" si="5"/>
        <v>0</v>
      </c>
      <c r="AA657" s="186" t="s">
        <v>282</v>
      </c>
      <c r="AB657" s="186" t="s">
        <v>288</v>
      </c>
      <c r="AC657" s="192">
        <f>VLOOKUP(B657,orig_GT_results_full_summary!$B$3:$AK$25,33, FALSE)</f>
        <v>0</v>
      </c>
      <c r="AD657" s="192">
        <v>0</v>
      </c>
      <c r="AE657" s="192">
        <v>0</v>
      </c>
      <c r="AF657" s="194">
        <f t="shared" si="6"/>
        <v>0</v>
      </c>
      <c r="AG657" s="53">
        <f t="shared" si="7"/>
        <v>0</v>
      </c>
    </row>
    <row r="658" spans="2:33" ht="16">
      <c r="B658" s="186" t="s">
        <v>134</v>
      </c>
      <c r="C658" s="192">
        <v>123</v>
      </c>
      <c r="D658" s="186" t="s">
        <v>462</v>
      </c>
      <c r="E658" s="193">
        <v>2</v>
      </c>
      <c r="F658" s="186" t="s">
        <v>51</v>
      </c>
      <c r="G658" s="186" t="s">
        <v>288</v>
      </c>
      <c r="H658" s="198">
        <f>VLOOKUP(B658,orig_GT_results_full_summary!$B$3:$AK$25,7, FALSE)</f>
        <v>3</v>
      </c>
      <c r="I658" s="192">
        <v>0</v>
      </c>
      <c r="J658" s="192">
        <v>0</v>
      </c>
      <c r="K658" s="192">
        <f t="shared" si="0"/>
        <v>0</v>
      </c>
      <c r="L658" s="193">
        <f t="shared" si="1"/>
        <v>0</v>
      </c>
      <c r="M658" s="186" t="s">
        <v>282</v>
      </c>
      <c r="N658" s="186" t="s">
        <v>288</v>
      </c>
      <c r="O658" s="199">
        <f>VLOOKUP(B658,orig_GT_results_full_summary!$B$3:$AK$25,15, FALSE)</f>
        <v>0</v>
      </c>
      <c r="P658" s="192">
        <v>0</v>
      </c>
      <c r="Q658" s="192">
        <v>0</v>
      </c>
      <c r="R658" s="192">
        <f t="shared" si="2"/>
        <v>0</v>
      </c>
      <c r="S658" s="193">
        <f t="shared" si="3"/>
        <v>0</v>
      </c>
      <c r="T658" s="186" t="s">
        <v>282</v>
      </c>
      <c r="U658" s="186" t="s">
        <v>288</v>
      </c>
      <c r="V658" s="200">
        <f>VLOOKUP(B658,orig_GT_results_full_summary!$B$3:$AK$25,24, FALSE)</f>
        <v>0</v>
      </c>
      <c r="W658" s="192">
        <v>0</v>
      </c>
      <c r="X658" s="192">
        <v>0</v>
      </c>
      <c r="Y658" s="192">
        <f t="shared" si="4"/>
        <v>0</v>
      </c>
      <c r="Z658" s="193">
        <f t="shared" si="5"/>
        <v>0</v>
      </c>
      <c r="AA658" s="186" t="s">
        <v>282</v>
      </c>
      <c r="AB658" s="186" t="s">
        <v>288</v>
      </c>
      <c r="AC658" s="192">
        <f>VLOOKUP(B658,orig_GT_results_full_summary!$B$3:$AK$25,33, FALSE)</f>
        <v>0</v>
      </c>
      <c r="AD658" s="192">
        <v>0</v>
      </c>
      <c r="AE658" s="192">
        <v>0</v>
      </c>
      <c r="AF658" s="194">
        <f t="shared" si="6"/>
        <v>0</v>
      </c>
      <c r="AG658" s="53">
        <f t="shared" si="7"/>
        <v>0</v>
      </c>
    </row>
    <row r="659" spans="2:33" ht="16">
      <c r="B659" s="186" t="s">
        <v>134</v>
      </c>
      <c r="C659" s="192">
        <v>124</v>
      </c>
      <c r="D659" s="186" t="s">
        <v>462</v>
      </c>
      <c r="E659" s="193">
        <v>2</v>
      </c>
      <c r="F659" s="186" t="s">
        <v>51</v>
      </c>
      <c r="G659" s="186" t="s">
        <v>288</v>
      </c>
      <c r="H659" s="198">
        <f>VLOOKUP(B659,orig_GT_results_full_summary!$B$3:$AK$25,7, FALSE)</f>
        <v>3</v>
      </c>
      <c r="I659" s="192">
        <v>0</v>
      </c>
      <c r="J659" s="192">
        <v>0</v>
      </c>
      <c r="K659" s="192">
        <f t="shared" si="0"/>
        <v>0</v>
      </c>
      <c r="L659" s="193">
        <f t="shared" si="1"/>
        <v>0</v>
      </c>
      <c r="M659" s="186" t="s">
        <v>282</v>
      </c>
      <c r="N659" s="186" t="s">
        <v>288</v>
      </c>
      <c r="O659" s="199">
        <f>VLOOKUP(B659,orig_GT_results_full_summary!$B$3:$AK$25,15, FALSE)</f>
        <v>0</v>
      </c>
      <c r="P659" s="192">
        <v>0</v>
      </c>
      <c r="Q659" s="192">
        <v>0</v>
      </c>
      <c r="R659" s="192">
        <f t="shared" si="2"/>
        <v>0</v>
      </c>
      <c r="S659" s="193">
        <f t="shared" si="3"/>
        <v>0</v>
      </c>
      <c r="T659" s="186" t="s">
        <v>282</v>
      </c>
      <c r="U659" s="186" t="s">
        <v>288</v>
      </c>
      <c r="V659" s="200">
        <f>VLOOKUP(B659,orig_GT_results_full_summary!$B$3:$AK$25,24, FALSE)</f>
        <v>0</v>
      </c>
      <c r="W659" s="192">
        <v>0</v>
      </c>
      <c r="X659" s="192">
        <v>0</v>
      </c>
      <c r="Y659" s="192">
        <f t="shared" si="4"/>
        <v>0</v>
      </c>
      <c r="Z659" s="193">
        <f t="shared" si="5"/>
        <v>0</v>
      </c>
      <c r="AA659" s="186" t="s">
        <v>282</v>
      </c>
      <c r="AB659" s="186" t="s">
        <v>288</v>
      </c>
      <c r="AC659" s="192">
        <f>VLOOKUP(B659,orig_GT_results_full_summary!$B$3:$AK$25,33, FALSE)</f>
        <v>0</v>
      </c>
      <c r="AD659" s="192">
        <v>0</v>
      </c>
      <c r="AE659" s="192">
        <v>0</v>
      </c>
      <c r="AF659" s="194">
        <f t="shared" si="6"/>
        <v>0</v>
      </c>
      <c r="AG659" s="53">
        <f t="shared" si="7"/>
        <v>0</v>
      </c>
    </row>
    <row r="660" spans="2:33" ht="16">
      <c r="B660" s="186" t="s">
        <v>134</v>
      </c>
      <c r="C660" s="192">
        <v>125</v>
      </c>
      <c r="D660" s="186" t="s">
        <v>463</v>
      </c>
      <c r="E660" s="193">
        <v>2</v>
      </c>
      <c r="F660" s="186" t="s">
        <v>51</v>
      </c>
      <c r="G660" s="186" t="s">
        <v>288</v>
      </c>
      <c r="H660" s="198">
        <f>VLOOKUP(B660,orig_GT_results_full_summary!$B$3:$AK$25,7, FALSE)</f>
        <v>3</v>
      </c>
      <c r="I660" s="192">
        <v>0</v>
      </c>
      <c r="J660" s="192">
        <v>0</v>
      </c>
      <c r="K660" s="192">
        <f t="shared" si="0"/>
        <v>0</v>
      </c>
      <c r="L660" s="193">
        <f t="shared" si="1"/>
        <v>0</v>
      </c>
      <c r="M660" s="186" t="s">
        <v>282</v>
      </c>
      <c r="N660" s="186" t="s">
        <v>288</v>
      </c>
      <c r="O660" s="199">
        <f>VLOOKUP(B660,orig_GT_results_full_summary!$B$3:$AK$25,15, FALSE)</f>
        <v>0</v>
      </c>
      <c r="P660" s="192">
        <v>0</v>
      </c>
      <c r="Q660" s="192">
        <v>0</v>
      </c>
      <c r="R660" s="192">
        <f t="shared" si="2"/>
        <v>0</v>
      </c>
      <c r="S660" s="193">
        <f t="shared" si="3"/>
        <v>0</v>
      </c>
      <c r="T660" s="186" t="s">
        <v>282</v>
      </c>
      <c r="U660" s="186" t="s">
        <v>288</v>
      </c>
      <c r="V660" s="200">
        <f>VLOOKUP(B660,orig_GT_results_full_summary!$B$3:$AK$25,24, FALSE)</f>
        <v>0</v>
      </c>
      <c r="W660" s="192">
        <v>0</v>
      </c>
      <c r="X660" s="192">
        <v>0</v>
      </c>
      <c r="Y660" s="192">
        <f t="shared" si="4"/>
        <v>0</v>
      </c>
      <c r="Z660" s="193">
        <f t="shared" si="5"/>
        <v>0</v>
      </c>
      <c r="AA660" s="186" t="s">
        <v>282</v>
      </c>
      <c r="AB660" s="186" t="s">
        <v>288</v>
      </c>
      <c r="AC660" s="192">
        <f>VLOOKUP(B660,orig_GT_results_full_summary!$B$3:$AK$25,33, FALSE)</f>
        <v>0</v>
      </c>
      <c r="AD660" s="192">
        <v>0</v>
      </c>
      <c r="AE660" s="192">
        <v>0</v>
      </c>
      <c r="AF660" s="194">
        <f t="shared" si="6"/>
        <v>0</v>
      </c>
      <c r="AG660" s="53">
        <f t="shared" si="7"/>
        <v>0</v>
      </c>
    </row>
    <row r="661" spans="2:33" ht="16">
      <c r="B661" s="186" t="s">
        <v>134</v>
      </c>
      <c r="C661" s="192">
        <v>126</v>
      </c>
      <c r="D661" s="186" t="s">
        <v>463</v>
      </c>
      <c r="E661" s="193">
        <v>2</v>
      </c>
      <c r="F661" s="186" t="s">
        <v>51</v>
      </c>
      <c r="G661" s="186" t="s">
        <v>288</v>
      </c>
      <c r="H661" s="198">
        <f>VLOOKUP(B661,orig_GT_results_full_summary!$B$3:$AK$25,7, FALSE)</f>
        <v>3</v>
      </c>
      <c r="I661" s="192">
        <v>0</v>
      </c>
      <c r="J661" s="192">
        <v>0</v>
      </c>
      <c r="K661" s="192">
        <f t="shared" si="0"/>
        <v>0</v>
      </c>
      <c r="L661" s="193">
        <f t="shared" si="1"/>
        <v>0</v>
      </c>
      <c r="M661" s="186" t="s">
        <v>282</v>
      </c>
      <c r="N661" s="186" t="s">
        <v>288</v>
      </c>
      <c r="O661" s="199">
        <f>VLOOKUP(B661,orig_GT_results_full_summary!$B$3:$AK$25,15, FALSE)</f>
        <v>0</v>
      </c>
      <c r="P661" s="192">
        <v>0</v>
      </c>
      <c r="Q661" s="192">
        <v>0</v>
      </c>
      <c r="R661" s="192">
        <f t="shared" si="2"/>
        <v>0</v>
      </c>
      <c r="S661" s="193">
        <f t="shared" si="3"/>
        <v>0</v>
      </c>
      <c r="T661" s="186" t="s">
        <v>282</v>
      </c>
      <c r="U661" s="186" t="s">
        <v>288</v>
      </c>
      <c r="V661" s="200">
        <f>VLOOKUP(B661,orig_GT_results_full_summary!$B$3:$AK$25,24, FALSE)</f>
        <v>0</v>
      </c>
      <c r="W661" s="192">
        <v>0</v>
      </c>
      <c r="X661" s="192">
        <v>0</v>
      </c>
      <c r="Y661" s="192">
        <f t="shared" si="4"/>
        <v>0</v>
      </c>
      <c r="Z661" s="193">
        <f t="shared" si="5"/>
        <v>0</v>
      </c>
      <c r="AA661" s="186" t="s">
        <v>282</v>
      </c>
      <c r="AB661" s="186" t="s">
        <v>288</v>
      </c>
      <c r="AC661" s="192">
        <f>VLOOKUP(B661,orig_GT_results_full_summary!$B$3:$AK$25,33, FALSE)</f>
        <v>0</v>
      </c>
      <c r="AD661" s="192">
        <v>0</v>
      </c>
      <c r="AE661" s="192">
        <v>0</v>
      </c>
      <c r="AF661" s="194">
        <f t="shared" si="6"/>
        <v>0</v>
      </c>
      <c r="AG661" s="53">
        <f t="shared" si="7"/>
        <v>0</v>
      </c>
    </row>
    <row r="662" spans="2:33" ht="16">
      <c r="B662" s="186" t="s">
        <v>134</v>
      </c>
      <c r="C662" s="192">
        <v>128</v>
      </c>
      <c r="D662" s="186" t="s">
        <v>450</v>
      </c>
      <c r="E662" s="193">
        <v>2</v>
      </c>
      <c r="F662" s="186" t="s">
        <v>51</v>
      </c>
      <c r="G662" s="186" t="s">
        <v>288</v>
      </c>
      <c r="H662" s="198">
        <f>VLOOKUP(B662,orig_GT_results_full_summary!$B$3:$AK$25,7, FALSE)</f>
        <v>3</v>
      </c>
      <c r="I662" s="192">
        <v>0</v>
      </c>
      <c r="J662" s="192">
        <v>0</v>
      </c>
      <c r="K662" s="192">
        <f t="shared" si="0"/>
        <v>0</v>
      </c>
      <c r="L662" s="193">
        <f t="shared" si="1"/>
        <v>0</v>
      </c>
      <c r="M662" s="186" t="s">
        <v>282</v>
      </c>
      <c r="N662" s="186" t="s">
        <v>288</v>
      </c>
      <c r="O662" s="199">
        <f>VLOOKUP(B662,orig_GT_results_full_summary!$B$3:$AK$25,15, FALSE)</f>
        <v>0</v>
      </c>
      <c r="P662" s="192">
        <v>0</v>
      </c>
      <c r="Q662" s="192">
        <v>0</v>
      </c>
      <c r="R662" s="192">
        <f t="shared" si="2"/>
        <v>0</v>
      </c>
      <c r="S662" s="193">
        <f t="shared" si="3"/>
        <v>0</v>
      </c>
      <c r="T662" s="186" t="s">
        <v>282</v>
      </c>
      <c r="U662" s="186" t="s">
        <v>288</v>
      </c>
      <c r="V662" s="200">
        <f>VLOOKUP(B662,orig_GT_results_full_summary!$B$3:$AK$25,24, FALSE)</f>
        <v>0</v>
      </c>
      <c r="W662" s="192">
        <v>0</v>
      </c>
      <c r="X662" s="192">
        <v>0</v>
      </c>
      <c r="Y662" s="192">
        <f t="shared" si="4"/>
        <v>0</v>
      </c>
      <c r="Z662" s="193">
        <f t="shared" si="5"/>
        <v>0</v>
      </c>
      <c r="AA662" s="186" t="s">
        <v>282</v>
      </c>
      <c r="AB662" s="186" t="s">
        <v>288</v>
      </c>
      <c r="AC662" s="192">
        <f>VLOOKUP(B662,orig_GT_results_full_summary!$B$3:$AK$25,33, FALSE)</f>
        <v>0</v>
      </c>
      <c r="AD662" s="192">
        <v>0</v>
      </c>
      <c r="AE662" s="192">
        <v>0</v>
      </c>
      <c r="AF662" s="194">
        <f t="shared" si="6"/>
        <v>0</v>
      </c>
      <c r="AG662" s="53">
        <f t="shared" si="7"/>
        <v>0</v>
      </c>
    </row>
    <row r="663" spans="2:33" ht="16">
      <c r="B663" s="186" t="s">
        <v>134</v>
      </c>
      <c r="C663" s="192">
        <v>133</v>
      </c>
      <c r="D663" s="186" t="s">
        <v>451</v>
      </c>
      <c r="E663" s="193">
        <v>2</v>
      </c>
      <c r="F663" s="186" t="s">
        <v>51</v>
      </c>
      <c r="G663" s="186" t="s">
        <v>288</v>
      </c>
      <c r="H663" s="198">
        <f>VLOOKUP(B663,orig_GT_results_full_summary!$B$3:$AK$25,7, FALSE)</f>
        <v>3</v>
      </c>
      <c r="I663" s="192">
        <v>0</v>
      </c>
      <c r="J663" s="192">
        <v>0</v>
      </c>
      <c r="K663" s="192">
        <f t="shared" si="0"/>
        <v>0</v>
      </c>
      <c r="L663" s="193">
        <f t="shared" si="1"/>
        <v>0</v>
      </c>
      <c r="M663" s="186" t="s">
        <v>282</v>
      </c>
      <c r="N663" s="186" t="s">
        <v>288</v>
      </c>
      <c r="O663" s="199">
        <f>VLOOKUP(B663,orig_GT_results_full_summary!$B$3:$AK$25,15, FALSE)</f>
        <v>0</v>
      </c>
      <c r="P663" s="192">
        <v>0</v>
      </c>
      <c r="Q663" s="192">
        <v>0</v>
      </c>
      <c r="R663" s="192">
        <f t="shared" si="2"/>
        <v>0</v>
      </c>
      <c r="S663" s="193">
        <f t="shared" si="3"/>
        <v>0</v>
      </c>
      <c r="T663" s="186" t="s">
        <v>282</v>
      </c>
      <c r="U663" s="186" t="s">
        <v>288</v>
      </c>
      <c r="V663" s="200">
        <f>VLOOKUP(B663,orig_GT_results_full_summary!$B$3:$AK$25,24, FALSE)</f>
        <v>0</v>
      </c>
      <c r="W663" s="192">
        <v>0</v>
      </c>
      <c r="X663" s="192">
        <v>0</v>
      </c>
      <c r="Y663" s="192">
        <f t="shared" si="4"/>
        <v>0</v>
      </c>
      <c r="Z663" s="193">
        <f t="shared" si="5"/>
        <v>0</v>
      </c>
      <c r="AA663" s="186" t="s">
        <v>282</v>
      </c>
      <c r="AB663" s="186" t="s">
        <v>288</v>
      </c>
      <c r="AC663" s="192">
        <f>VLOOKUP(B663,orig_GT_results_full_summary!$B$3:$AK$25,33, FALSE)</f>
        <v>0</v>
      </c>
      <c r="AD663" s="192">
        <v>0</v>
      </c>
      <c r="AE663" s="192">
        <v>0</v>
      </c>
      <c r="AF663" s="194">
        <f t="shared" si="6"/>
        <v>0</v>
      </c>
      <c r="AG663" s="53">
        <f t="shared" si="7"/>
        <v>0</v>
      </c>
    </row>
    <row r="664" spans="2:33" ht="16">
      <c r="B664" s="186" t="s">
        <v>134</v>
      </c>
      <c r="C664" s="192">
        <v>136</v>
      </c>
      <c r="D664" s="186" t="s">
        <v>452</v>
      </c>
      <c r="E664" s="193">
        <v>2</v>
      </c>
      <c r="F664" s="186" t="s">
        <v>51</v>
      </c>
      <c r="G664" s="186" t="s">
        <v>288</v>
      </c>
      <c r="H664" s="198">
        <f>VLOOKUP(B664,orig_GT_results_full_summary!$B$3:$AK$25,7, FALSE)</f>
        <v>3</v>
      </c>
      <c r="I664" s="192">
        <v>0</v>
      </c>
      <c r="J664" s="192">
        <v>0</v>
      </c>
      <c r="K664" s="192">
        <f t="shared" si="0"/>
        <v>0</v>
      </c>
      <c r="L664" s="193">
        <f t="shared" si="1"/>
        <v>0</v>
      </c>
      <c r="M664" s="186" t="s">
        <v>282</v>
      </c>
      <c r="N664" s="186" t="s">
        <v>288</v>
      </c>
      <c r="O664" s="199">
        <f>VLOOKUP(B664,orig_GT_results_full_summary!$B$3:$AK$25,15, FALSE)</f>
        <v>0</v>
      </c>
      <c r="P664" s="192">
        <v>0</v>
      </c>
      <c r="Q664" s="192">
        <v>0</v>
      </c>
      <c r="R664" s="192">
        <f t="shared" si="2"/>
        <v>0</v>
      </c>
      <c r="S664" s="193">
        <f t="shared" si="3"/>
        <v>0</v>
      </c>
      <c r="T664" s="186" t="s">
        <v>282</v>
      </c>
      <c r="U664" s="186" t="s">
        <v>288</v>
      </c>
      <c r="V664" s="200">
        <f>VLOOKUP(B664,orig_GT_results_full_summary!$B$3:$AK$25,24, FALSE)</f>
        <v>0</v>
      </c>
      <c r="W664" s="192">
        <v>0</v>
      </c>
      <c r="X664" s="192">
        <v>0</v>
      </c>
      <c r="Y664" s="192">
        <f t="shared" si="4"/>
        <v>0</v>
      </c>
      <c r="Z664" s="193">
        <f t="shared" si="5"/>
        <v>0</v>
      </c>
      <c r="AA664" s="186" t="s">
        <v>282</v>
      </c>
      <c r="AB664" s="186" t="s">
        <v>288</v>
      </c>
      <c r="AC664" s="192">
        <f>VLOOKUP(B664,orig_GT_results_full_summary!$B$3:$AK$25,33, FALSE)</f>
        <v>0</v>
      </c>
      <c r="AD664" s="192">
        <v>0</v>
      </c>
      <c r="AE664" s="192">
        <v>0</v>
      </c>
      <c r="AF664" s="194">
        <f t="shared" si="6"/>
        <v>0</v>
      </c>
      <c r="AG664" s="53">
        <f t="shared" si="7"/>
        <v>0</v>
      </c>
    </row>
    <row r="665" spans="2:33" ht="16">
      <c r="B665" s="186" t="s">
        <v>134</v>
      </c>
      <c r="C665" s="192">
        <v>137</v>
      </c>
      <c r="D665" s="186" t="s">
        <v>452</v>
      </c>
      <c r="E665" s="193">
        <v>2</v>
      </c>
      <c r="F665" s="186" t="s">
        <v>51</v>
      </c>
      <c r="G665" s="186" t="s">
        <v>288</v>
      </c>
      <c r="H665" s="198">
        <f>VLOOKUP(B665,orig_GT_results_full_summary!$B$3:$AK$25,7, FALSE)</f>
        <v>3</v>
      </c>
      <c r="I665" s="192">
        <v>0</v>
      </c>
      <c r="J665" s="192">
        <v>0</v>
      </c>
      <c r="K665" s="192">
        <f t="shared" si="0"/>
        <v>0</v>
      </c>
      <c r="L665" s="193">
        <f t="shared" si="1"/>
        <v>0</v>
      </c>
      <c r="M665" s="186" t="s">
        <v>282</v>
      </c>
      <c r="N665" s="186" t="s">
        <v>288</v>
      </c>
      <c r="O665" s="199">
        <f>VLOOKUP(B665,orig_GT_results_full_summary!$B$3:$AK$25,15, FALSE)</f>
        <v>0</v>
      </c>
      <c r="P665" s="192">
        <v>0</v>
      </c>
      <c r="Q665" s="192">
        <v>0</v>
      </c>
      <c r="R665" s="192">
        <f t="shared" si="2"/>
        <v>0</v>
      </c>
      <c r="S665" s="193">
        <f t="shared" si="3"/>
        <v>0</v>
      </c>
      <c r="T665" s="186" t="s">
        <v>282</v>
      </c>
      <c r="U665" s="186" t="s">
        <v>288</v>
      </c>
      <c r="V665" s="200">
        <f>VLOOKUP(B665,orig_GT_results_full_summary!$B$3:$AK$25,24, FALSE)</f>
        <v>0</v>
      </c>
      <c r="W665" s="192">
        <v>0</v>
      </c>
      <c r="X665" s="192">
        <v>0</v>
      </c>
      <c r="Y665" s="192">
        <f t="shared" si="4"/>
        <v>0</v>
      </c>
      <c r="Z665" s="193">
        <f t="shared" si="5"/>
        <v>0</v>
      </c>
      <c r="AA665" s="186" t="s">
        <v>282</v>
      </c>
      <c r="AB665" s="186" t="s">
        <v>288</v>
      </c>
      <c r="AC665" s="192">
        <f>VLOOKUP(B665,orig_GT_results_full_summary!$B$3:$AK$25,33, FALSE)</f>
        <v>0</v>
      </c>
      <c r="AD665" s="192">
        <v>0</v>
      </c>
      <c r="AE665" s="192">
        <v>0</v>
      </c>
      <c r="AF665" s="194">
        <f t="shared" si="6"/>
        <v>0</v>
      </c>
      <c r="AG665" s="53">
        <f t="shared" si="7"/>
        <v>0</v>
      </c>
    </row>
    <row r="666" spans="2:33" ht="16">
      <c r="B666" s="186" t="s">
        <v>134</v>
      </c>
      <c r="C666" s="192">
        <v>138</v>
      </c>
      <c r="D666" s="186" t="s">
        <v>452</v>
      </c>
      <c r="E666" s="193">
        <v>2</v>
      </c>
      <c r="F666" s="186" t="s">
        <v>51</v>
      </c>
      <c r="G666" s="186" t="s">
        <v>288</v>
      </c>
      <c r="H666" s="198">
        <f>VLOOKUP(B666,orig_GT_results_full_summary!$B$3:$AK$25,7, FALSE)</f>
        <v>3</v>
      </c>
      <c r="I666" s="192">
        <v>0</v>
      </c>
      <c r="J666" s="192">
        <v>0</v>
      </c>
      <c r="K666" s="192">
        <f t="shared" si="0"/>
        <v>0</v>
      </c>
      <c r="L666" s="193">
        <f t="shared" si="1"/>
        <v>0</v>
      </c>
      <c r="M666" s="186" t="s">
        <v>282</v>
      </c>
      <c r="N666" s="186" t="s">
        <v>288</v>
      </c>
      <c r="O666" s="199">
        <f>VLOOKUP(B666,orig_GT_results_full_summary!$B$3:$AK$25,15, FALSE)</f>
        <v>0</v>
      </c>
      <c r="P666" s="192">
        <v>0</v>
      </c>
      <c r="Q666" s="192">
        <v>0</v>
      </c>
      <c r="R666" s="192">
        <f t="shared" si="2"/>
        <v>0</v>
      </c>
      <c r="S666" s="193">
        <f t="shared" si="3"/>
        <v>0</v>
      </c>
      <c r="T666" s="186" t="s">
        <v>282</v>
      </c>
      <c r="U666" s="186" t="s">
        <v>288</v>
      </c>
      <c r="V666" s="200">
        <f>VLOOKUP(B666,orig_GT_results_full_summary!$B$3:$AK$25,24, FALSE)</f>
        <v>0</v>
      </c>
      <c r="W666" s="192">
        <v>0</v>
      </c>
      <c r="X666" s="192">
        <v>0</v>
      </c>
      <c r="Y666" s="192">
        <f t="shared" si="4"/>
        <v>0</v>
      </c>
      <c r="Z666" s="193">
        <f t="shared" si="5"/>
        <v>0</v>
      </c>
      <c r="AA666" s="186" t="s">
        <v>282</v>
      </c>
      <c r="AB666" s="186" t="s">
        <v>288</v>
      </c>
      <c r="AC666" s="192">
        <f>VLOOKUP(B666,orig_GT_results_full_summary!$B$3:$AK$25,33, FALSE)</f>
        <v>0</v>
      </c>
      <c r="AD666" s="192">
        <v>0</v>
      </c>
      <c r="AE666" s="192">
        <v>0</v>
      </c>
      <c r="AF666" s="194">
        <f t="shared" si="6"/>
        <v>0</v>
      </c>
      <c r="AG666" s="53">
        <f t="shared" si="7"/>
        <v>0</v>
      </c>
    </row>
    <row r="667" spans="2:33" ht="16">
      <c r="B667" s="186" t="s">
        <v>134</v>
      </c>
      <c r="C667" s="192">
        <v>139</v>
      </c>
      <c r="D667" s="186" t="s">
        <v>453</v>
      </c>
      <c r="E667" s="193">
        <v>2</v>
      </c>
      <c r="F667" s="186" t="s">
        <v>51</v>
      </c>
      <c r="G667" s="186" t="s">
        <v>288</v>
      </c>
      <c r="H667" s="198">
        <f>VLOOKUP(B667,orig_GT_results_full_summary!$B$3:$AK$25,7, FALSE)</f>
        <v>3</v>
      </c>
      <c r="I667" s="192">
        <v>0</v>
      </c>
      <c r="J667" s="192">
        <v>0</v>
      </c>
      <c r="K667" s="192">
        <f t="shared" si="0"/>
        <v>0</v>
      </c>
      <c r="L667" s="193">
        <f t="shared" si="1"/>
        <v>0</v>
      </c>
      <c r="M667" s="186" t="s">
        <v>282</v>
      </c>
      <c r="N667" s="186" t="s">
        <v>288</v>
      </c>
      <c r="O667" s="199">
        <f>VLOOKUP(B667,orig_GT_results_full_summary!$B$3:$AK$25,15, FALSE)</f>
        <v>0</v>
      </c>
      <c r="P667" s="192">
        <v>0</v>
      </c>
      <c r="Q667" s="192">
        <v>0</v>
      </c>
      <c r="R667" s="192">
        <f t="shared" si="2"/>
        <v>0</v>
      </c>
      <c r="S667" s="193">
        <f t="shared" si="3"/>
        <v>0</v>
      </c>
      <c r="T667" s="186" t="s">
        <v>282</v>
      </c>
      <c r="U667" s="186" t="s">
        <v>288</v>
      </c>
      <c r="V667" s="200">
        <f>VLOOKUP(B667,orig_GT_results_full_summary!$B$3:$AK$25,24, FALSE)</f>
        <v>0</v>
      </c>
      <c r="W667" s="192">
        <v>0</v>
      </c>
      <c r="X667" s="192">
        <v>0</v>
      </c>
      <c r="Y667" s="192">
        <f t="shared" si="4"/>
        <v>0</v>
      </c>
      <c r="Z667" s="193">
        <f t="shared" si="5"/>
        <v>0</v>
      </c>
      <c r="AA667" s="186" t="s">
        <v>282</v>
      </c>
      <c r="AB667" s="186" t="s">
        <v>288</v>
      </c>
      <c r="AC667" s="192">
        <f>VLOOKUP(B667,orig_GT_results_full_summary!$B$3:$AK$25,33, FALSE)</f>
        <v>0</v>
      </c>
      <c r="AD667" s="192">
        <v>0</v>
      </c>
      <c r="AE667" s="192">
        <v>0</v>
      </c>
      <c r="AF667" s="194">
        <f t="shared" si="6"/>
        <v>0</v>
      </c>
      <c r="AG667" s="53">
        <f t="shared" si="7"/>
        <v>0</v>
      </c>
    </row>
    <row r="668" spans="2:33" ht="16">
      <c r="B668" s="186" t="s">
        <v>134</v>
      </c>
      <c r="C668" s="192">
        <v>140</v>
      </c>
      <c r="D668" s="186" t="s">
        <v>453</v>
      </c>
      <c r="E668" s="193">
        <v>2</v>
      </c>
      <c r="F668" s="186" t="s">
        <v>51</v>
      </c>
      <c r="G668" s="186" t="s">
        <v>288</v>
      </c>
      <c r="H668" s="198">
        <f>VLOOKUP(B668,orig_GT_results_full_summary!$B$3:$AK$25,7, FALSE)</f>
        <v>3</v>
      </c>
      <c r="I668" s="192">
        <v>0</v>
      </c>
      <c r="J668" s="192">
        <v>0</v>
      </c>
      <c r="K668" s="192">
        <f t="shared" si="0"/>
        <v>0</v>
      </c>
      <c r="L668" s="193">
        <f t="shared" si="1"/>
        <v>0</v>
      </c>
      <c r="M668" s="186" t="s">
        <v>282</v>
      </c>
      <c r="N668" s="186" t="s">
        <v>288</v>
      </c>
      <c r="O668" s="199">
        <f>VLOOKUP(B668,orig_GT_results_full_summary!$B$3:$AK$25,15, FALSE)</f>
        <v>0</v>
      </c>
      <c r="P668" s="192">
        <v>0</v>
      </c>
      <c r="Q668" s="192">
        <v>0</v>
      </c>
      <c r="R668" s="192">
        <f t="shared" si="2"/>
        <v>0</v>
      </c>
      <c r="S668" s="193">
        <f t="shared" si="3"/>
        <v>0</v>
      </c>
      <c r="T668" s="186" t="s">
        <v>282</v>
      </c>
      <c r="U668" s="186" t="s">
        <v>288</v>
      </c>
      <c r="V668" s="200">
        <f>VLOOKUP(B668,orig_GT_results_full_summary!$B$3:$AK$25,24, FALSE)</f>
        <v>0</v>
      </c>
      <c r="W668" s="192">
        <v>0</v>
      </c>
      <c r="X668" s="192">
        <v>0</v>
      </c>
      <c r="Y668" s="192">
        <f t="shared" si="4"/>
        <v>0</v>
      </c>
      <c r="Z668" s="193">
        <f t="shared" si="5"/>
        <v>0</v>
      </c>
      <c r="AA668" s="186" t="s">
        <v>282</v>
      </c>
      <c r="AB668" s="186" t="s">
        <v>288</v>
      </c>
      <c r="AC668" s="192">
        <f>VLOOKUP(B668,orig_GT_results_full_summary!$B$3:$AK$25,33, FALSE)</f>
        <v>0</v>
      </c>
      <c r="AD668" s="192">
        <v>0</v>
      </c>
      <c r="AE668" s="192">
        <v>0</v>
      </c>
      <c r="AF668" s="194">
        <f t="shared" si="6"/>
        <v>0</v>
      </c>
      <c r="AG668" s="53">
        <f t="shared" si="7"/>
        <v>0</v>
      </c>
    </row>
    <row r="669" spans="2:33" ht="16">
      <c r="B669" s="186" t="s">
        <v>134</v>
      </c>
      <c r="C669" s="192">
        <v>141</v>
      </c>
      <c r="D669" s="186" t="s">
        <v>453</v>
      </c>
      <c r="E669" s="193">
        <v>2</v>
      </c>
      <c r="F669" s="186" t="s">
        <v>51</v>
      </c>
      <c r="G669" s="186" t="s">
        <v>288</v>
      </c>
      <c r="H669" s="198">
        <f>VLOOKUP(B669,orig_GT_results_full_summary!$B$3:$AK$25,7, FALSE)</f>
        <v>3</v>
      </c>
      <c r="I669" s="192">
        <v>0</v>
      </c>
      <c r="J669" s="192">
        <v>0</v>
      </c>
      <c r="K669" s="192">
        <f t="shared" si="0"/>
        <v>0</v>
      </c>
      <c r="L669" s="193">
        <f t="shared" si="1"/>
        <v>0</v>
      </c>
      <c r="M669" s="186" t="s">
        <v>282</v>
      </c>
      <c r="N669" s="186" t="s">
        <v>288</v>
      </c>
      <c r="O669" s="199">
        <f>VLOOKUP(B669,orig_GT_results_full_summary!$B$3:$AK$25,15, FALSE)</f>
        <v>0</v>
      </c>
      <c r="P669" s="192">
        <v>0</v>
      </c>
      <c r="Q669" s="192">
        <v>0</v>
      </c>
      <c r="R669" s="192">
        <f t="shared" si="2"/>
        <v>0</v>
      </c>
      <c r="S669" s="193">
        <f t="shared" si="3"/>
        <v>0</v>
      </c>
      <c r="T669" s="186" t="s">
        <v>282</v>
      </c>
      <c r="U669" s="186" t="s">
        <v>288</v>
      </c>
      <c r="V669" s="200">
        <f>VLOOKUP(B669,orig_GT_results_full_summary!$B$3:$AK$25,24, FALSE)</f>
        <v>0</v>
      </c>
      <c r="W669" s="192">
        <v>0</v>
      </c>
      <c r="X669" s="192">
        <v>0</v>
      </c>
      <c r="Y669" s="192">
        <f t="shared" si="4"/>
        <v>0</v>
      </c>
      <c r="Z669" s="193">
        <f t="shared" si="5"/>
        <v>0</v>
      </c>
      <c r="AA669" s="186" t="s">
        <v>282</v>
      </c>
      <c r="AB669" s="186" t="s">
        <v>288</v>
      </c>
      <c r="AC669" s="192">
        <f>VLOOKUP(B669,orig_GT_results_full_summary!$B$3:$AK$25,33, FALSE)</f>
        <v>0</v>
      </c>
      <c r="AD669" s="192">
        <v>0</v>
      </c>
      <c r="AE669" s="192">
        <v>0</v>
      </c>
      <c r="AF669" s="194">
        <f t="shared" si="6"/>
        <v>0</v>
      </c>
      <c r="AG669" s="53">
        <f t="shared" si="7"/>
        <v>0</v>
      </c>
    </row>
    <row r="670" spans="2:33" ht="16">
      <c r="B670" s="186" t="s">
        <v>134</v>
      </c>
      <c r="C670" s="192">
        <v>142</v>
      </c>
      <c r="D670" s="186" t="s">
        <v>373</v>
      </c>
      <c r="E670" s="193">
        <v>2</v>
      </c>
      <c r="F670" s="186" t="s">
        <v>51</v>
      </c>
      <c r="G670" s="186" t="s">
        <v>288</v>
      </c>
      <c r="H670" s="198">
        <f>VLOOKUP(B670,orig_GT_results_full_summary!$B$3:$AK$25,7, FALSE)</f>
        <v>3</v>
      </c>
      <c r="I670" s="192">
        <v>0</v>
      </c>
      <c r="J670" s="192">
        <v>0</v>
      </c>
      <c r="K670" s="192">
        <f t="shared" si="0"/>
        <v>0</v>
      </c>
      <c r="L670" s="193">
        <f t="shared" si="1"/>
        <v>0</v>
      </c>
      <c r="M670" s="186" t="s">
        <v>282</v>
      </c>
      <c r="N670" s="186" t="s">
        <v>288</v>
      </c>
      <c r="O670" s="199">
        <f>VLOOKUP(B670,orig_GT_results_full_summary!$B$3:$AK$25,15, FALSE)</f>
        <v>0</v>
      </c>
      <c r="P670" s="192">
        <v>0</v>
      </c>
      <c r="Q670" s="192">
        <v>0</v>
      </c>
      <c r="R670" s="192">
        <f t="shared" si="2"/>
        <v>0</v>
      </c>
      <c r="S670" s="193">
        <f t="shared" si="3"/>
        <v>0</v>
      </c>
      <c r="T670" s="186" t="s">
        <v>282</v>
      </c>
      <c r="U670" s="186" t="s">
        <v>288</v>
      </c>
      <c r="V670" s="200">
        <f>VLOOKUP(B670,orig_GT_results_full_summary!$B$3:$AK$25,24, FALSE)</f>
        <v>0</v>
      </c>
      <c r="W670" s="192">
        <v>0</v>
      </c>
      <c r="X670" s="192">
        <v>0</v>
      </c>
      <c r="Y670" s="192">
        <f t="shared" si="4"/>
        <v>0</v>
      </c>
      <c r="Z670" s="193">
        <f t="shared" si="5"/>
        <v>0</v>
      </c>
      <c r="AA670" s="186" t="s">
        <v>282</v>
      </c>
      <c r="AB670" s="186" t="s">
        <v>288</v>
      </c>
      <c r="AC670" s="192">
        <f>VLOOKUP(B670,orig_GT_results_full_summary!$B$3:$AK$25,33, FALSE)</f>
        <v>0</v>
      </c>
      <c r="AD670" s="192">
        <v>0</v>
      </c>
      <c r="AE670" s="192">
        <v>0</v>
      </c>
      <c r="AF670" s="194">
        <f t="shared" si="6"/>
        <v>0</v>
      </c>
      <c r="AG670" s="53">
        <f t="shared" si="7"/>
        <v>0</v>
      </c>
    </row>
    <row r="671" spans="2:33" ht="16">
      <c r="B671" s="186" t="s">
        <v>134</v>
      </c>
      <c r="C671" s="192">
        <v>143</v>
      </c>
      <c r="D671" s="186" t="s">
        <v>373</v>
      </c>
      <c r="E671" s="193">
        <v>2</v>
      </c>
      <c r="F671" s="186" t="s">
        <v>51</v>
      </c>
      <c r="G671" s="186" t="s">
        <v>288</v>
      </c>
      <c r="H671" s="198">
        <f>VLOOKUP(B671,orig_GT_results_full_summary!$B$3:$AK$25,7, FALSE)</f>
        <v>3</v>
      </c>
      <c r="I671" s="192">
        <v>0</v>
      </c>
      <c r="J671" s="192">
        <v>0</v>
      </c>
      <c r="K671" s="192">
        <f t="shared" si="0"/>
        <v>0</v>
      </c>
      <c r="L671" s="193">
        <f t="shared" si="1"/>
        <v>0</v>
      </c>
      <c r="M671" s="186" t="s">
        <v>282</v>
      </c>
      <c r="N671" s="186" t="s">
        <v>288</v>
      </c>
      <c r="O671" s="199">
        <f>VLOOKUP(B671,orig_GT_results_full_summary!$B$3:$AK$25,15, FALSE)</f>
        <v>0</v>
      </c>
      <c r="P671" s="192">
        <v>0</v>
      </c>
      <c r="Q671" s="192">
        <v>0</v>
      </c>
      <c r="R671" s="192">
        <f t="shared" si="2"/>
        <v>0</v>
      </c>
      <c r="S671" s="193">
        <f t="shared" si="3"/>
        <v>0</v>
      </c>
      <c r="T671" s="186" t="s">
        <v>282</v>
      </c>
      <c r="U671" s="186" t="s">
        <v>288</v>
      </c>
      <c r="V671" s="200">
        <f>VLOOKUP(B671,orig_GT_results_full_summary!$B$3:$AK$25,24, FALSE)</f>
        <v>0</v>
      </c>
      <c r="W671" s="192">
        <v>0</v>
      </c>
      <c r="X671" s="192">
        <v>0</v>
      </c>
      <c r="Y671" s="192">
        <f t="shared" si="4"/>
        <v>0</v>
      </c>
      <c r="Z671" s="193">
        <f t="shared" si="5"/>
        <v>0</v>
      </c>
      <c r="AA671" s="186" t="s">
        <v>282</v>
      </c>
      <c r="AB671" s="186" t="s">
        <v>288</v>
      </c>
      <c r="AC671" s="192">
        <f>VLOOKUP(B671,orig_GT_results_full_summary!$B$3:$AK$25,33, FALSE)</f>
        <v>0</v>
      </c>
      <c r="AD671" s="192">
        <v>0</v>
      </c>
      <c r="AE671" s="192">
        <v>0</v>
      </c>
      <c r="AF671" s="194">
        <f t="shared" si="6"/>
        <v>0</v>
      </c>
      <c r="AG671" s="53">
        <f t="shared" si="7"/>
        <v>0</v>
      </c>
    </row>
    <row r="672" spans="2:33" ht="16">
      <c r="B672" s="186" t="s">
        <v>134</v>
      </c>
      <c r="C672" s="192">
        <v>144</v>
      </c>
      <c r="D672" s="186" t="s">
        <v>373</v>
      </c>
      <c r="E672" s="193">
        <v>2</v>
      </c>
      <c r="F672" s="186" t="s">
        <v>51</v>
      </c>
      <c r="G672" s="186" t="s">
        <v>288</v>
      </c>
      <c r="H672" s="198">
        <f>VLOOKUP(B672,orig_GT_results_full_summary!$B$3:$AK$25,7, FALSE)</f>
        <v>3</v>
      </c>
      <c r="I672" s="192">
        <v>0</v>
      </c>
      <c r="J672" s="192">
        <v>0</v>
      </c>
      <c r="K672" s="192">
        <f t="shared" si="0"/>
        <v>0</v>
      </c>
      <c r="L672" s="193">
        <f t="shared" si="1"/>
        <v>0</v>
      </c>
      <c r="M672" s="186" t="s">
        <v>282</v>
      </c>
      <c r="N672" s="186" t="s">
        <v>288</v>
      </c>
      <c r="O672" s="199">
        <f>VLOOKUP(B672,orig_GT_results_full_summary!$B$3:$AK$25,15, FALSE)</f>
        <v>0</v>
      </c>
      <c r="P672" s="192">
        <v>0</v>
      </c>
      <c r="Q672" s="192">
        <v>0</v>
      </c>
      <c r="R672" s="192">
        <f t="shared" si="2"/>
        <v>0</v>
      </c>
      <c r="S672" s="193">
        <f t="shared" si="3"/>
        <v>0</v>
      </c>
      <c r="T672" s="186" t="s">
        <v>282</v>
      </c>
      <c r="U672" s="186" t="s">
        <v>288</v>
      </c>
      <c r="V672" s="200">
        <f>VLOOKUP(B672,orig_GT_results_full_summary!$B$3:$AK$25,24, FALSE)</f>
        <v>0</v>
      </c>
      <c r="W672" s="192">
        <v>0</v>
      </c>
      <c r="X672" s="192">
        <v>0</v>
      </c>
      <c r="Y672" s="192">
        <f t="shared" si="4"/>
        <v>0</v>
      </c>
      <c r="Z672" s="193">
        <f t="shared" si="5"/>
        <v>0</v>
      </c>
      <c r="AA672" s="186" t="s">
        <v>282</v>
      </c>
      <c r="AB672" s="186" t="s">
        <v>288</v>
      </c>
      <c r="AC672" s="192">
        <f>VLOOKUP(B672,orig_GT_results_full_summary!$B$3:$AK$25,33, FALSE)</f>
        <v>0</v>
      </c>
      <c r="AD672" s="192">
        <v>0</v>
      </c>
      <c r="AE672" s="192">
        <v>0</v>
      </c>
      <c r="AF672" s="194">
        <f t="shared" si="6"/>
        <v>0</v>
      </c>
      <c r="AG672" s="53">
        <f t="shared" si="7"/>
        <v>0</v>
      </c>
    </row>
    <row r="673" spans="2:33" ht="16">
      <c r="B673" s="186" t="s">
        <v>134</v>
      </c>
      <c r="C673" s="192">
        <v>145</v>
      </c>
      <c r="D673" s="186" t="s">
        <v>454</v>
      </c>
      <c r="E673" s="193">
        <v>2</v>
      </c>
      <c r="F673" s="186" t="s">
        <v>51</v>
      </c>
      <c r="G673" s="186" t="s">
        <v>288</v>
      </c>
      <c r="H673" s="198">
        <f>VLOOKUP(B673,orig_GT_results_full_summary!$B$3:$AK$25,7, FALSE)</f>
        <v>3</v>
      </c>
      <c r="I673" s="192">
        <v>0</v>
      </c>
      <c r="J673" s="192">
        <v>0</v>
      </c>
      <c r="K673" s="192">
        <f t="shared" si="0"/>
        <v>0</v>
      </c>
      <c r="L673" s="193">
        <f t="shared" si="1"/>
        <v>0</v>
      </c>
      <c r="M673" s="186" t="s">
        <v>282</v>
      </c>
      <c r="N673" s="186" t="s">
        <v>288</v>
      </c>
      <c r="O673" s="199">
        <f>VLOOKUP(B673,orig_GT_results_full_summary!$B$3:$AK$25,15, FALSE)</f>
        <v>0</v>
      </c>
      <c r="P673" s="192">
        <v>0</v>
      </c>
      <c r="Q673" s="192">
        <v>0</v>
      </c>
      <c r="R673" s="192">
        <f t="shared" si="2"/>
        <v>0</v>
      </c>
      <c r="S673" s="193">
        <f t="shared" si="3"/>
        <v>0</v>
      </c>
      <c r="T673" s="186" t="s">
        <v>282</v>
      </c>
      <c r="U673" s="186" t="s">
        <v>288</v>
      </c>
      <c r="V673" s="200">
        <f>VLOOKUP(B673,orig_GT_results_full_summary!$B$3:$AK$25,24, FALSE)</f>
        <v>0</v>
      </c>
      <c r="W673" s="192">
        <v>0</v>
      </c>
      <c r="X673" s="192">
        <v>0</v>
      </c>
      <c r="Y673" s="192">
        <f t="shared" si="4"/>
        <v>0</v>
      </c>
      <c r="Z673" s="193">
        <f t="shared" si="5"/>
        <v>0</v>
      </c>
      <c r="AA673" s="186" t="s">
        <v>282</v>
      </c>
      <c r="AB673" s="186" t="s">
        <v>288</v>
      </c>
      <c r="AC673" s="192">
        <f>VLOOKUP(B673,orig_GT_results_full_summary!$B$3:$AK$25,33, FALSE)</f>
        <v>0</v>
      </c>
      <c r="AD673" s="192">
        <v>0</v>
      </c>
      <c r="AE673" s="192">
        <v>0</v>
      </c>
      <c r="AF673" s="194">
        <f t="shared" si="6"/>
        <v>0</v>
      </c>
      <c r="AG673" s="53">
        <f t="shared" si="7"/>
        <v>0</v>
      </c>
    </row>
    <row r="674" spans="2:33" ht="16">
      <c r="B674" s="186" t="s">
        <v>134</v>
      </c>
      <c r="C674" s="192">
        <v>146</v>
      </c>
      <c r="D674" s="186" t="s">
        <v>454</v>
      </c>
      <c r="E674" s="193">
        <v>2</v>
      </c>
      <c r="F674" s="186" t="s">
        <v>51</v>
      </c>
      <c r="G674" s="186" t="s">
        <v>288</v>
      </c>
      <c r="H674" s="198">
        <f>VLOOKUP(B674,orig_GT_results_full_summary!$B$3:$AK$25,7, FALSE)</f>
        <v>3</v>
      </c>
      <c r="I674" s="192">
        <v>0</v>
      </c>
      <c r="J674" s="192">
        <v>0</v>
      </c>
      <c r="K674" s="192">
        <f t="shared" si="0"/>
        <v>0</v>
      </c>
      <c r="L674" s="193">
        <f t="shared" si="1"/>
        <v>0</v>
      </c>
      <c r="M674" s="186" t="s">
        <v>282</v>
      </c>
      <c r="N674" s="186" t="s">
        <v>288</v>
      </c>
      <c r="O674" s="199">
        <f>VLOOKUP(B674,orig_GT_results_full_summary!$B$3:$AK$25,15, FALSE)</f>
        <v>0</v>
      </c>
      <c r="P674" s="192">
        <v>0</v>
      </c>
      <c r="Q674" s="192">
        <v>0</v>
      </c>
      <c r="R674" s="192">
        <f t="shared" si="2"/>
        <v>0</v>
      </c>
      <c r="S674" s="193">
        <f t="shared" si="3"/>
        <v>0</v>
      </c>
      <c r="T674" s="186" t="s">
        <v>282</v>
      </c>
      <c r="U674" s="186" t="s">
        <v>288</v>
      </c>
      <c r="V674" s="200">
        <f>VLOOKUP(B674,orig_GT_results_full_summary!$B$3:$AK$25,24, FALSE)</f>
        <v>0</v>
      </c>
      <c r="W674" s="192">
        <v>0</v>
      </c>
      <c r="X674" s="192">
        <v>0</v>
      </c>
      <c r="Y674" s="192">
        <f t="shared" si="4"/>
        <v>0</v>
      </c>
      <c r="Z674" s="193">
        <f t="shared" si="5"/>
        <v>0</v>
      </c>
      <c r="AA674" s="186" t="s">
        <v>282</v>
      </c>
      <c r="AB674" s="186" t="s">
        <v>288</v>
      </c>
      <c r="AC674" s="192">
        <f>VLOOKUP(B674,orig_GT_results_full_summary!$B$3:$AK$25,33, FALSE)</f>
        <v>0</v>
      </c>
      <c r="AD674" s="192">
        <v>0</v>
      </c>
      <c r="AE674" s="192">
        <v>0</v>
      </c>
      <c r="AF674" s="194">
        <f t="shared" si="6"/>
        <v>0</v>
      </c>
      <c r="AG674" s="53">
        <f t="shared" si="7"/>
        <v>0</v>
      </c>
    </row>
    <row r="675" spans="2:33" ht="16">
      <c r="B675" s="186" t="s">
        <v>134</v>
      </c>
      <c r="C675" s="192">
        <v>147</v>
      </c>
      <c r="D675" s="186" t="s">
        <v>454</v>
      </c>
      <c r="E675" s="193">
        <v>2</v>
      </c>
      <c r="F675" s="186" t="s">
        <v>51</v>
      </c>
      <c r="G675" s="186" t="s">
        <v>288</v>
      </c>
      <c r="H675" s="198">
        <f>VLOOKUP(B675,orig_GT_results_full_summary!$B$3:$AK$25,7, FALSE)</f>
        <v>3</v>
      </c>
      <c r="I675" s="192">
        <v>0</v>
      </c>
      <c r="J675" s="192">
        <v>0</v>
      </c>
      <c r="K675" s="192">
        <f t="shared" si="0"/>
        <v>0</v>
      </c>
      <c r="L675" s="193">
        <f t="shared" si="1"/>
        <v>0</v>
      </c>
      <c r="M675" s="186" t="s">
        <v>282</v>
      </c>
      <c r="N675" s="186" t="s">
        <v>288</v>
      </c>
      <c r="O675" s="199">
        <f>VLOOKUP(B675,orig_GT_results_full_summary!$B$3:$AK$25,15, FALSE)</f>
        <v>0</v>
      </c>
      <c r="P675" s="192">
        <v>0</v>
      </c>
      <c r="Q675" s="192">
        <v>0</v>
      </c>
      <c r="R675" s="192">
        <f t="shared" si="2"/>
        <v>0</v>
      </c>
      <c r="S675" s="193">
        <f t="shared" si="3"/>
        <v>0</v>
      </c>
      <c r="T675" s="186" t="s">
        <v>282</v>
      </c>
      <c r="U675" s="186" t="s">
        <v>288</v>
      </c>
      <c r="V675" s="200">
        <f>VLOOKUP(B675,orig_GT_results_full_summary!$B$3:$AK$25,24, FALSE)</f>
        <v>0</v>
      </c>
      <c r="W675" s="192">
        <v>0</v>
      </c>
      <c r="X675" s="192">
        <v>0</v>
      </c>
      <c r="Y675" s="192">
        <f t="shared" si="4"/>
        <v>0</v>
      </c>
      <c r="Z675" s="193">
        <f t="shared" si="5"/>
        <v>0</v>
      </c>
      <c r="AA675" s="186" t="s">
        <v>282</v>
      </c>
      <c r="AB675" s="186" t="s">
        <v>288</v>
      </c>
      <c r="AC675" s="192">
        <f>VLOOKUP(B675,orig_GT_results_full_summary!$B$3:$AK$25,33, FALSE)</f>
        <v>0</v>
      </c>
      <c r="AD675" s="192">
        <v>0</v>
      </c>
      <c r="AE675" s="192">
        <v>0</v>
      </c>
      <c r="AF675" s="194">
        <f t="shared" si="6"/>
        <v>0</v>
      </c>
      <c r="AG675" s="53">
        <f t="shared" si="7"/>
        <v>0</v>
      </c>
    </row>
    <row r="676" spans="2:33" ht="16">
      <c r="B676" s="186" t="s">
        <v>134</v>
      </c>
      <c r="C676" s="192">
        <v>148</v>
      </c>
      <c r="D676" s="186" t="s">
        <v>455</v>
      </c>
      <c r="E676" s="193">
        <v>2</v>
      </c>
      <c r="F676" s="186" t="s">
        <v>51</v>
      </c>
      <c r="G676" s="186" t="s">
        <v>288</v>
      </c>
      <c r="H676" s="198">
        <f>VLOOKUP(B676,orig_GT_results_full_summary!$B$3:$AK$25,7, FALSE)</f>
        <v>3</v>
      </c>
      <c r="I676" s="192">
        <v>0</v>
      </c>
      <c r="J676" s="192">
        <v>0</v>
      </c>
      <c r="K676" s="192">
        <f t="shared" si="0"/>
        <v>0</v>
      </c>
      <c r="L676" s="193">
        <f t="shared" si="1"/>
        <v>0</v>
      </c>
      <c r="M676" s="186" t="s">
        <v>282</v>
      </c>
      <c r="N676" s="186" t="s">
        <v>288</v>
      </c>
      <c r="O676" s="199">
        <f>VLOOKUP(B676,orig_GT_results_full_summary!$B$3:$AK$25,15, FALSE)</f>
        <v>0</v>
      </c>
      <c r="P676" s="192">
        <v>0</v>
      </c>
      <c r="Q676" s="192">
        <v>0</v>
      </c>
      <c r="R676" s="192">
        <f t="shared" si="2"/>
        <v>0</v>
      </c>
      <c r="S676" s="193">
        <f t="shared" si="3"/>
        <v>0</v>
      </c>
      <c r="T676" s="186" t="s">
        <v>282</v>
      </c>
      <c r="U676" s="186" t="s">
        <v>288</v>
      </c>
      <c r="V676" s="200">
        <f>VLOOKUP(B676,orig_GT_results_full_summary!$B$3:$AK$25,24, FALSE)</f>
        <v>0</v>
      </c>
      <c r="W676" s="192">
        <v>0</v>
      </c>
      <c r="X676" s="192">
        <v>0</v>
      </c>
      <c r="Y676" s="192">
        <f t="shared" si="4"/>
        <v>0</v>
      </c>
      <c r="Z676" s="193">
        <f t="shared" si="5"/>
        <v>0</v>
      </c>
      <c r="AA676" s="186" t="s">
        <v>282</v>
      </c>
      <c r="AB676" s="186" t="s">
        <v>288</v>
      </c>
      <c r="AC676" s="192">
        <f>VLOOKUP(B676,orig_GT_results_full_summary!$B$3:$AK$25,33, FALSE)</f>
        <v>0</v>
      </c>
      <c r="AD676" s="192">
        <v>0</v>
      </c>
      <c r="AE676" s="192">
        <v>0</v>
      </c>
      <c r="AF676" s="194">
        <f t="shared" si="6"/>
        <v>0</v>
      </c>
      <c r="AG676" s="53">
        <f t="shared" si="7"/>
        <v>0</v>
      </c>
    </row>
    <row r="677" spans="2:33" ht="16">
      <c r="B677" s="186" t="s">
        <v>134</v>
      </c>
      <c r="C677" s="192">
        <v>149</v>
      </c>
      <c r="D677" s="186" t="s">
        <v>455</v>
      </c>
      <c r="E677" s="193">
        <v>2</v>
      </c>
      <c r="F677" s="186" t="s">
        <v>51</v>
      </c>
      <c r="G677" s="186" t="s">
        <v>288</v>
      </c>
      <c r="H677" s="198">
        <f>VLOOKUP(B677,orig_GT_results_full_summary!$B$3:$AK$25,7, FALSE)</f>
        <v>3</v>
      </c>
      <c r="I677" s="192">
        <v>0</v>
      </c>
      <c r="J677" s="192">
        <v>0</v>
      </c>
      <c r="K677" s="192">
        <f t="shared" si="0"/>
        <v>0</v>
      </c>
      <c r="L677" s="193">
        <f t="shared" si="1"/>
        <v>0</v>
      </c>
      <c r="M677" s="186" t="s">
        <v>282</v>
      </c>
      <c r="N677" s="186" t="s">
        <v>288</v>
      </c>
      <c r="O677" s="199">
        <f>VLOOKUP(B677,orig_GT_results_full_summary!$B$3:$AK$25,15, FALSE)</f>
        <v>0</v>
      </c>
      <c r="P677" s="192">
        <v>0</v>
      </c>
      <c r="Q677" s="192">
        <v>0</v>
      </c>
      <c r="R677" s="192">
        <f t="shared" si="2"/>
        <v>0</v>
      </c>
      <c r="S677" s="193">
        <f t="shared" si="3"/>
        <v>0</v>
      </c>
      <c r="T677" s="186" t="s">
        <v>282</v>
      </c>
      <c r="U677" s="186" t="s">
        <v>288</v>
      </c>
      <c r="V677" s="200">
        <f>VLOOKUP(B677,orig_GT_results_full_summary!$B$3:$AK$25,24, FALSE)</f>
        <v>0</v>
      </c>
      <c r="W677" s="192">
        <v>0</v>
      </c>
      <c r="X677" s="192">
        <v>0</v>
      </c>
      <c r="Y677" s="192">
        <f t="shared" si="4"/>
        <v>0</v>
      </c>
      <c r="Z677" s="193">
        <f t="shared" si="5"/>
        <v>0</v>
      </c>
      <c r="AA677" s="186" t="s">
        <v>282</v>
      </c>
      <c r="AB677" s="186" t="s">
        <v>288</v>
      </c>
      <c r="AC677" s="192">
        <f>VLOOKUP(B677,orig_GT_results_full_summary!$B$3:$AK$25,33, FALSE)</f>
        <v>0</v>
      </c>
      <c r="AD677" s="192">
        <v>0</v>
      </c>
      <c r="AE677" s="192">
        <v>0</v>
      </c>
      <c r="AF677" s="194">
        <f t="shared" si="6"/>
        <v>0</v>
      </c>
      <c r="AG677" s="53">
        <f t="shared" si="7"/>
        <v>0</v>
      </c>
    </row>
    <row r="678" spans="2:33" ht="16">
      <c r="B678" s="186" t="s">
        <v>134</v>
      </c>
      <c r="C678" s="192">
        <v>150</v>
      </c>
      <c r="D678" s="186" t="s">
        <v>455</v>
      </c>
      <c r="E678" s="193">
        <v>2</v>
      </c>
      <c r="F678" s="186" t="s">
        <v>51</v>
      </c>
      <c r="G678" s="186" t="s">
        <v>288</v>
      </c>
      <c r="H678" s="198">
        <f>VLOOKUP(B678,orig_GT_results_full_summary!$B$3:$AK$25,7, FALSE)</f>
        <v>3</v>
      </c>
      <c r="I678" s="192">
        <v>0</v>
      </c>
      <c r="J678" s="192">
        <v>0</v>
      </c>
      <c r="K678" s="192">
        <f t="shared" si="0"/>
        <v>0</v>
      </c>
      <c r="L678" s="193">
        <f t="shared" si="1"/>
        <v>0</v>
      </c>
      <c r="M678" s="186" t="s">
        <v>282</v>
      </c>
      <c r="N678" s="186" t="s">
        <v>288</v>
      </c>
      <c r="O678" s="199">
        <f>VLOOKUP(B678,orig_GT_results_full_summary!$B$3:$AK$25,15, FALSE)</f>
        <v>0</v>
      </c>
      <c r="P678" s="192">
        <v>0</v>
      </c>
      <c r="Q678" s="192">
        <v>0</v>
      </c>
      <c r="R678" s="192">
        <f t="shared" si="2"/>
        <v>0</v>
      </c>
      <c r="S678" s="193">
        <f t="shared" si="3"/>
        <v>0</v>
      </c>
      <c r="T678" s="186" t="s">
        <v>282</v>
      </c>
      <c r="U678" s="186" t="s">
        <v>288</v>
      </c>
      <c r="V678" s="200">
        <f>VLOOKUP(B678,orig_GT_results_full_summary!$B$3:$AK$25,24, FALSE)</f>
        <v>0</v>
      </c>
      <c r="W678" s="192">
        <v>0</v>
      </c>
      <c r="X678" s="192">
        <v>0</v>
      </c>
      <c r="Y678" s="192">
        <f t="shared" si="4"/>
        <v>0</v>
      </c>
      <c r="Z678" s="193">
        <f t="shared" si="5"/>
        <v>0</v>
      </c>
      <c r="AA678" s="186" t="s">
        <v>282</v>
      </c>
      <c r="AB678" s="186" t="s">
        <v>288</v>
      </c>
      <c r="AC678" s="192">
        <f>VLOOKUP(B678,orig_GT_results_full_summary!$B$3:$AK$25,33, FALSE)</f>
        <v>0</v>
      </c>
      <c r="AD678" s="192">
        <v>0</v>
      </c>
      <c r="AE678" s="192">
        <v>0</v>
      </c>
      <c r="AF678" s="194">
        <f t="shared" si="6"/>
        <v>0</v>
      </c>
      <c r="AG678" s="53">
        <f t="shared" si="7"/>
        <v>0</v>
      </c>
    </row>
    <row r="679" spans="2:33" ht="16">
      <c r="B679" s="186" t="s">
        <v>134</v>
      </c>
      <c r="C679" s="192">
        <v>151</v>
      </c>
      <c r="D679" s="186" t="s">
        <v>456</v>
      </c>
      <c r="E679" s="193">
        <v>2</v>
      </c>
      <c r="F679" s="186" t="s">
        <v>51</v>
      </c>
      <c r="G679" s="186" t="s">
        <v>288</v>
      </c>
      <c r="H679" s="198">
        <f>VLOOKUP(B679,orig_GT_results_full_summary!$B$3:$AK$25,7, FALSE)</f>
        <v>3</v>
      </c>
      <c r="I679" s="192">
        <v>0</v>
      </c>
      <c r="J679" s="192">
        <v>0</v>
      </c>
      <c r="K679" s="192">
        <f t="shared" si="0"/>
        <v>0</v>
      </c>
      <c r="L679" s="193">
        <f t="shared" si="1"/>
        <v>0</v>
      </c>
      <c r="M679" s="186" t="s">
        <v>282</v>
      </c>
      <c r="N679" s="186" t="s">
        <v>288</v>
      </c>
      <c r="O679" s="199">
        <f>VLOOKUP(B679,orig_GT_results_full_summary!$B$3:$AK$25,15, FALSE)</f>
        <v>0</v>
      </c>
      <c r="P679" s="192">
        <v>0</v>
      </c>
      <c r="Q679" s="192">
        <v>0</v>
      </c>
      <c r="R679" s="192">
        <f t="shared" si="2"/>
        <v>0</v>
      </c>
      <c r="S679" s="193">
        <f t="shared" si="3"/>
        <v>0</v>
      </c>
      <c r="T679" s="186" t="s">
        <v>282</v>
      </c>
      <c r="U679" s="186" t="s">
        <v>288</v>
      </c>
      <c r="V679" s="200">
        <f>VLOOKUP(B679,orig_GT_results_full_summary!$B$3:$AK$25,24, FALSE)</f>
        <v>0</v>
      </c>
      <c r="W679" s="192">
        <v>0</v>
      </c>
      <c r="X679" s="192">
        <v>0</v>
      </c>
      <c r="Y679" s="192">
        <f t="shared" si="4"/>
        <v>0</v>
      </c>
      <c r="Z679" s="193">
        <f t="shared" si="5"/>
        <v>0</v>
      </c>
      <c r="AA679" s="186" t="s">
        <v>282</v>
      </c>
      <c r="AB679" s="186" t="s">
        <v>288</v>
      </c>
      <c r="AC679" s="192">
        <f>VLOOKUP(B679,orig_GT_results_full_summary!$B$3:$AK$25,33, FALSE)</f>
        <v>0</v>
      </c>
      <c r="AD679" s="192">
        <v>0</v>
      </c>
      <c r="AE679" s="192">
        <v>0</v>
      </c>
      <c r="AF679" s="194">
        <f t="shared" si="6"/>
        <v>0</v>
      </c>
      <c r="AG679" s="53">
        <f t="shared" si="7"/>
        <v>0</v>
      </c>
    </row>
    <row r="680" spans="2:33" ht="16">
      <c r="B680" s="186" t="s">
        <v>134</v>
      </c>
      <c r="C680" s="192">
        <v>152</v>
      </c>
      <c r="D680" s="186" t="s">
        <v>456</v>
      </c>
      <c r="E680" s="193">
        <v>2</v>
      </c>
      <c r="F680" s="186" t="s">
        <v>51</v>
      </c>
      <c r="G680" s="186" t="s">
        <v>288</v>
      </c>
      <c r="H680" s="198">
        <f>VLOOKUP(B680,orig_GT_results_full_summary!$B$3:$AK$25,7, FALSE)</f>
        <v>3</v>
      </c>
      <c r="I680" s="192">
        <v>0</v>
      </c>
      <c r="J680" s="192">
        <v>0</v>
      </c>
      <c r="K680" s="192">
        <f t="shared" si="0"/>
        <v>0</v>
      </c>
      <c r="L680" s="193">
        <f t="shared" si="1"/>
        <v>0</v>
      </c>
      <c r="M680" s="186" t="s">
        <v>282</v>
      </c>
      <c r="N680" s="186" t="s">
        <v>288</v>
      </c>
      <c r="O680" s="199">
        <f>VLOOKUP(B680,orig_GT_results_full_summary!$B$3:$AK$25,15, FALSE)</f>
        <v>0</v>
      </c>
      <c r="P680" s="192">
        <v>0</v>
      </c>
      <c r="Q680" s="192">
        <v>0</v>
      </c>
      <c r="R680" s="192">
        <f t="shared" si="2"/>
        <v>0</v>
      </c>
      <c r="S680" s="193">
        <f t="shared" si="3"/>
        <v>0</v>
      </c>
      <c r="T680" s="186" t="s">
        <v>282</v>
      </c>
      <c r="U680" s="186" t="s">
        <v>288</v>
      </c>
      <c r="V680" s="200">
        <f>VLOOKUP(B680,orig_GT_results_full_summary!$B$3:$AK$25,24, FALSE)</f>
        <v>0</v>
      </c>
      <c r="W680" s="192">
        <v>0</v>
      </c>
      <c r="X680" s="192">
        <v>0</v>
      </c>
      <c r="Y680" s="192">
        <f t="shared" si="4"/>
        <v>0</v>
      </c>
      <c r="Z680" s="193">
        <f t="shared" si="5"/>
        <v>0</v>
      </c>
      <c r="AA680" s="186" t="s">
        <v>282</v>
      </c>
      <c r="AB680" s="186" t="s">
        <v>288</v>
      </c>
      <c r="AC680" s="192">
        <f>VLOOKUP(B680,orig_GT_results_full_summary!$B$3:$AK$25,33, FALSE)</f>
        <v>0</v>
      </c>
      <c r="AD680" s="192">
        <v>0</v>
      </c>
      <c r="AE680" s="192">
        <v>0</v>
      </c>
      <c r="AF680" s="194">
        <f t="shared" si="6"/>
        <v>0</v>
      </c>
      <c r="AG680" s="53">
        <f t="shared" si="7"/>
        <v>0</v>
      </c>
    </row>
    <row r="681" spans="2:33" ht="16">
      <c r="B681" s="186" t="s">
        <v>134</v>
      </c>
      <c r="C681" s="192">
        <v>153</v>
      </c>
      <c r="D681" s="186" t="s">
        <v>456</v>
      </c>
      <c r="E681" s="193">
        <v>2</v>
      </c>
      <c r="F681" s="186" t="s">
        <v>51</v>
      </c>
      <c r="G681" s="186" t="s">
        <v>288</v>
      </c>
      <c r="H681" s="198">
        <f>VLOOKUP(B681,orig_GT_results_full_summary!$B$3:$AK$25,7, FALSE)</f>
        <v>3</v>
      </c>
      <c r="I681" s="192">
        <v>0</v>
      </c>
      <c r="J681" s="192">
        <v>0</v>
      </c>
      <c r="K681" s="192">
        <f t="shared" si="0"/>
        <v>0</v>
      </c>
      <c r="L681" s="193">
        <f t="shared" si="1"/>
        <v>0</v>
      </c>
      <c r="M681" s="186" t="s">
        <v>282</v>
      </c>
      <c r="N681" s="186" t="s">
        <v>288</v>
      </c>
      <c r="O681" s="199">
        <f>VLOOKUP(B681,orig_GT_results_full_summary!$B$3:$AK$25,15, FALSE)</f>
        <v>0</v>
      </c>
      <c r="P681" s="192">
        <v>0</v>
      </c>
      <c r="Q681" s="192">
        <v>0</v>
      </c>
      <c r="R681" s="192">
        <f t="shared" si="2"/>
        <v>0</v>
      </c>
      <c r="S681" s="193">
        <f t="shared" si="3"/>
        <v>0</v>
      </c>
      <c r="T681" s="186" t="s">
        <v>282</v>
      </c>
      <c r="U681" s="186" t="s">
        <v>288</v>
      </c>
      <c r="V681" s="200">
        <f>VLOOKUP(B681,orig_GT_results_full_summary!$B$3:$AK$25,24, FALSE)</f>
        <v>0</v>
      </c>
      <c r="W681" s="192">
        <v>0</v>
      </c>
      <c r="X681" s="192">
        <v>0</v>
      </c>
      <c r="Y681" s="192">
        <f t="shared" si="4"/>
        <v>0</v>
      </c>
      <c r="Z681" s="193">
        <f t="shared" si="5"/>
        <v>0</v>
      </c>
      <c r="AA681" s="186" t="s">
        <v>282</v>
      </c>
      <c r="AB681" s="186" t="s">
        <v>288</v>
      </c>
      <c r="AC681" s="192">
        <f>VLOOKUP(B681,orig_GT_results_full_summary!$B$3:$AK$25,33, FALSE)</f>
        <v>0</v>
      </c>
      <c r="AD681" s="192">
        <v>0</v>
      </c>
      <c r="AE681" s="192">
        <v>0</v>
      </c>
      <c r="AF681" s="194">
        <f t="shared" si="6"/>
        <v>0</v>
      </c>
      <c r="AG681" s="53">
        <f t="shared" si="7"/>
        <v>0</v>
      </c>
    </row>
    <row r="682" spans="2:33" ht="16">
      <c r="B682" s="186" t="s">
        <v>134</v>
      </c>
      <c r="C682" s="192">
        <v>154</v>
      </c>
      <c r="D682" s="186" t="s">
        <v>457</v>
      </c>
      <c r="E682" s="193">
        <v>2</v>
      </c>
      <c r="F682" s="186" t="s">
        <v>51</v>
      </c>
      <c r="G682" s="186" t="s">
        <v>288</v>
      </c>
      <c r="H682" s="198">
        <f>VLOOKUP(B682,orig_GT_results_full_summary!$B$3:$AK$25,7, FALSE)</f>
        <v>3</v>
      </c>
      <c r="I682" s="192">
        <v>0</v>
      </c>
      <c r="J682" s="192">
        <v>0</v>
      </c>
      <c r="K682" s="192">
        <f t="shared" si="0"/>
        <v>0</v>
      </c>
      <c r="L682" s="193">
        <f t="shared" si="1"/>
        <v>0</v>
      </c>
      <c r="M682" s="186" t="s">
        <v>282</v>
      </c>
      <c r="N682" s="186" t="s">
        <v>288</v>
      </c>
      <c r="O682" s="199">
        <f>VLOOKUP(B682,orig_GT_results_full_summary!$B$3:$AK$25,15, FALSE)</f>
        <v>0</v>
      </c>
      <c r="P682" s="192">
        <v>0</v>
      </c>
      <c r="Q682" s="192">
        <v>0</v>
      </c>
      <c r="R682" s="192">
        <f t="shared" si="2"/>
        <v>0</v>
      </c>
      <c r="S682" s="193">
        <f t="shared" si="3"/>
        <v>0</v>
      </c>
      <c r="T682" s="186" t="s">
        <v>282</v>
      </c>
      <c r="U682" s="186" t="s">
        <v>288</v>
      </c>
      <c r="V682" s="200">
        <f>VLOOKUP(B682,orig_GT_results_full_summary!$B$3:$AK$25,24, FALSE)</f>
        <v>0</v>
      </c>
      <c r="W682" s="192">
        <v>0</v>
      </c>
      <c r="X682" s="192">
        <v>0</v>
      </c>
      <c r="Y682" s="192">
        <f t="shared" si="4"/>
        <v>0</v>
      </c>
      <c r="Z682" s="193">
        <f t="shared" si="5"/>
        <v>0</v>
      </c>
      <c r="AA682" s="186" t="s">
        <v>282</v>
      </c>
      <c r="AB682" s="186" t="s">
        <v>288</v>
      </c>
      <c r="AC682" s="192">
        <f>VLOOKUP(B682,orig_GT_results_full_summary!$B$3:$AK$25,33, FALSE)</f>
        <v>0</v>
      </c>
      <c r="AD682" s="192">
        <v>0</v>
      </c>
      <c r="AE682" s="192">
        <v>0</v>
      </c>
      <c r="AF682" s="194">
        <f t="shared" si="6"/>
        <v>0</v>
      </c>
      <c r="AG682" s="53">
        <f t="shared" si="7"/>
        <v>0</v>
      </c>
    </row>
    <row r="683" spans="2:33" ht="16">
      <c r="B683" s="186" t="s">
        <v>134</v>
      </c>
      <c r="C683" s="192">
        <v>155</v>
      </c>
      <c r="D683" s="186" t="s">
        <v>457</v>
      </c>
      <c r="E683" s="193">
        <v>2</v>
      </c>
      <c r="F683" s="186" t="s">
        <v>51</v>
      </c>
      <c r="G683" s="186" t="s">
        <v>288</v>
      </c>
      <c r="H683" s="198">
        <f>VLOOKUP(B683,orig_GT_results_full_summary!$B$3:$AK$25,7, FALSE)</f>
        <v>3</v>
      </c>
      <c r="I683" s="192">
        <v>0</v>
      </c>
      <c r="J683" s="192">
        <v>0</v>
      </c>
      <c r="K683" s="192">
        <f t="shared" si="0"/>
        <v>0</v>
      </c>
      <c r="L683" s="193">
        <f t="shared" si="1"/>
        <v>0</v>
      </c>
      <c r="M683" s="186" t="s">
        <v>282</v>
      </c>
      <c r="N683" s="186" t="s">
        <v>288</v>
      </c>
      <c r="O683" s="199">
        <f>VLOOKUP(B683,orig_GT_results_full_summary!$B$3:$AK$25,15, FALSE)</f>
        <v>0</v>
      </c>
      <c r="P683" s="192">
        <v>0</v>
      </c>
      <c r="Q683" s="192">
        <v>0</v>
      </c>
      <c r="R683" s="192">
        <f t="shared" si="2"/>
        <v>0</v>
      </c>
      <c r="S683" s="193">
        <f t="shared" si="3"/>
        <v>0</v>
      </c>
      <c r="T683" s="186" t="s">
        <v>282</v>
      </c>
      <c r="U683" s="186" t="s">
        <v>288</v>
      </c>
      <c r="V683" s="200">
        <f>VLOOKUP(B683,orig_GT_results_full_summary!$B$3:$AK$25,24, FALSE)</f>
        <v>0</v>
      </c>
      <c r="W683" s="192">
        <v>0</v>
      </c>
      <c r="X683" s="192">
        <v>0</v>
      </c>
      <c r="Y683" s="192">
        <f t="shared" si="4"/>
        <v>0</v>
      </c>
      <c r="Z683" s="193">
        <f t="shared" si="5"/>
        <v>0</v>
      </c>
      <c r="AA683" s="186" t="s">
        <v>282</v>
      </c>
      <c r="AB683" s="186" t="s">
        <v>288</v>
      </c>
      <c r="AC683" s="192">
        <f>VLOOKUP(B683,orig_GT_results_full_summary!$B$3:$AK$25,33, FALSE)</f>
        <v>0</v>
      </c>
      <c r="AD683" s="192">
        <v>0</v>
      </c>
      <c r="AE683" s="192">
        <v>0</v>
      </c>
      <c r="AF683" s="194">
        <f t="shared" si="6"/>
        <v>0</v>
      </c>
      <c r="AG683" s="53">
        <f t="shared" si="7"/>
        <v>0</v>
      </c>
    </row>
    <row r="684" spans="2:33" ht="16">
      <c r="B684" s="186" t="s">
        <v>134</v>
      </c>
      <c r="C684" s="192">
        <v>156</v>
      </c>
      <c r="D684" s="186" t="s">
        <v>457</v>
      </c>
      <c r="E684" s="193">
        <v>2</v>
      </c>
      <c r="F684" s="186" t="s">
        <v>51</v>
      </c>
      <c r="G684" s="186" t="s">
        <v>288</v>
      </c>
      <c r="H684" s="198">
        <f>VLOOKUP(B684,orig_GT_results_full_summary!$B$3:$AK$25,7, FALSE)</f>
        <v>3</v>
      </c>
      <c r="I684" s="192">
        <v>0</v>
      </c>
      <c r="J684" s="192">
        <v>0</v>
      </c>
      <c r="K684" s="192">
        <f t="shared" si="0"/>
        <v>0</v>
      </c>
      <c r="L684" s="193">
        <f t="shared" si="1"/>
        <v>0</v>
      </c>
      <c r="M684" s="186" t="s">
        <v>282</v>
      </c>
      <c r="N684" s="186" t="s">
        <v>288</v>
      </c>
      <c r="O684" s="199">
        <f>VLOOKUP(B684,orig_GT_results_full_summary!$B$3:$AK$25,15, FALSE)</f>
        <v>0</v>
      </c>
      <c r="P684" s="192">
        <v>0</v>
      </c>
      <c r="Q684" s="192">
        <v>0</v>
      </c>
      <c r="R684" s="192">
        <f t="shared" si="2"/>
        <v>0</v>
      </c>
      <c r="S684" s="193">
        <f t="shared" si="3"/>
        <v>0</v>
      </c>
      <c r="T684" s="186" t="s">
        <v>282</v>
      </c>
      <c r="U684" s="186" t="s">
        <v>288</v>
      </c>
      <c r="V684" s="200">
        <f>VLOOKUP(B684,orig_GT_results_full_summary!$B$3:$AK$25,24, FALSE)</f>
        <v>0</v>
      </c>
      <c r="W684" s="192">
        <v>0</v>
      </c>
      <c r="X684" s="192">
        <v>0</v>
      </c>
      <c r="Y684" s="192">
        <f t="shared" si="4"/>
        <v>0</v>
      </c>
      <c r="Z684" s="193">
        <f t="shared" si="5"/>
        <v>0</v>
      </c>
      <c r="AA684" s="186" t="s">
        <v>282</v>
      </c>
      <c r="AB684" s="186" t="s">
        <v>288</v>
      </c>
      <c r="AC684" s="192">
        <f>VLOOKUP(B684,orig_GT_results_full_summary!$B$3:$AK$25,33, FALSE)</f>
        <v>0</v>
      </c>
      <c r="AD684" s="192">
        <v>0</v>
      </c>
      <c r="AE684" s="192">
        <v>0</v>
      </c>
      <c r="AF684" s="194">
        <f t="shared" si="6"/>
        <v>0</v>
      </c>
      <c r="AG684" s="53">
        <f t="shared" si="7"/>
        <v>0</v>
      </c>
    </row>
    <row r="685" spans="2:33" ht="16">
      <c r="B685" s="186" t="s">
        <v>134</v>
      </c>
      <c r="C685" s="192">
        <v>157</v>
      </c>
      <c r="D685" s="186" t="s">
        <v>458</v>
      </c>
      <c r="E685" s="193">
        <v>2</v>
      </c>
      <c r="F685" s="186" t="s">
        <v>51</v>
      </c>
      <c r="G685" s="186" t="s">
        <v>288</v>
      </c>
      <c r="H685" s="198">
        <f>VLOOKUP(B685,orig_GT_results_full_summary!$B$3:$AK$25,7, FALSE)</f>
        <v>3</v>
      </c>
      <c r="I685" s="192">
        <v>0</v>
      </c>
      <c r="J685" s="192">
        <v>0</v>
      </c>
      <c r="K685" s="192">
        <f t="shared" si="0"/>
        <v>0</v>
      </c>
      <c r="L685" s="193">
        <f t="shared" si="1"/>
        <v>0</v>
      </c>
      <c r="M685" s="186" t="s">
        <v>282</v>
      </c>
      <c r="N685" s="186" t="s">
        <v>288</v>
      </c>
      <c r="O685" s="199">
        <f>VLOOKUP(B685,orig_GT_results_full_summary!$B$3:$AK$25,15, FALSE)</f>
        <v>0</v>
      </c>
      <c r="P685" s="192">
        <v>0</v>
      </c>
      <c r="Q685" s="192">
        <v>0</v>
      </c>
      <c r="R685" s="192">
        <f t="shared" si="2"/>
        <v>0</v>
      </c>
      <c r="S685" s="193">
        <f t="shared" si="3"/>
        <v>0</v>
      </c>
      <c r="T685" s="186" t="s">
        <v>282</v>
      </c>
      <c r="U685" s="186" t="s">
        <v>288</v>
      </c>
      <c r="V685" s="200">
        <f>VLOOKUP(B685,orig_GT_results_full_summary!$B$3:$AK$25,24, FALSE)</f>
        <v>0</v>
      </c>
      <c r="W685" s="192">
        <v>0</v>
      </c>
      <c r="X685" s="192">
        <v>0</v>
      </c>
      <c r="Y685" s="192">
        <f t="shared" si="4"/>
        <v>0</v>
      </c>
      <c r="Z685" s="193">
        <f t="shared" si="5"/>
        <v>0</v>
      </c>
      <c r="AA685" s="186" t="s">
        <v>282</v>
      </c>
      <c r="AB685" s="186" t="s">
        <v>288</v>
      </c>
      <c r="AC685" s="192">
        <f>VLOOKUP(B685,orig_GT_results_full_summary!$B$3:$AK$25,33, FALSE)</f>
        <v>0</v>
      </c>
      <c r="AD685" s="192">
        <v>0</v>
      </c>
      <c r="AE685" s="192">
        <v>0</v>
      </c>
      <c r="AF685" s="194">
        <f t="shared" si="6"/>
        <v>0</v>
      </c>
      <c r="AG685" s="53">
        <f t="shared" si="7"/>
        <v>0</v>
      </c>
    </row>
    <row r="686" spans="2:33" ht="16">
      <c r="B686" s="186" t="s">
        <v>134</v>
      </c>
      <c r="C686" s="192">
        <v>158</v>
      </c>
      <c r="D686" s="186" t="s">
        <v>458</v>
      </c>
      <c r="E686" s="193">
        <v>2</v>
      </c>
      <c r="F686" s="186" t="s">
        <v>51</v>
      </c>
      <c r="G686" s="186" t="s">
        <v>288</v>
      </c>
      <c r="H686" s="198">
        <f>VLOOKUP(B686,orig_GT_results_full_summary!$B$3:$AK$25,7, FALSE)</f>
        <v>3</v>
      </c>
      <c r="I686" s="192">
        <v>0</v>
      </c>
      <c r="J686" s="192">
        <v>0</v>
      </c>
      <c r="K686" s="192">
        <f t="shared" si="0"/>
        <v>0</v>
      </c>
      <c r="L686" s="193">
        <f t="shared" si="1"/>
        <v>0</v>
      </c>
      <c r="M686" s="186" t="s">
        <v>282</v>
      </c>
      <c r="N686" s="186" t="s">
        <v>288</v>
      </c>
      <c r="O686" s="199">
        <f>VLOOKUP(B686,orig_GT_results_full_summary!$B$3:$AK$25,15, FALSE)</f>
        <v>0</v>
      </c>
      <c r="P686" s="192">
        <v>0</v>
      </c>
      <c r="Q686" s="192">
        <v>0</v>
      </c>
      <c r="R686" s="192">
        <f t="shared" si="2"/>
        <v>0</v>
      </c>
      <c r="S686" s="193">
        <f t="shared" si="3"/>
        <v>0</v>
      </c>
      <c r="T686" s="186" t="s">
        <v>282</v>
      </c>
      <c r="U686" s="186" t="s">
        <v>288</v>
      </c>
      <c r="V686" s="200">
        <f>VLOOKUP(B686,orig_GT_results_full_summary!$B$3:$AK$25,24, FALSE)</f>
        <v>0</v>
      </c>
      <c r="W686" s="192">
        <v>0</v>
      </c>
      <c r="X686" s="192">
        <v>0</v>
      </c>
      <c r="Y686" s="192">
        <f t="shared" si="4"/>
        <v>0</v>
      </c>
      <c r="Z686" s="193">
        <f t="shared" si="5"/>
        <v>0</v>
      </c>
      <c r="AA686" s="186" t="s">
        <v>282</v>
      </c>
      <c r="AB686" s="186" t="s">
        <v>288</v>
      </c>
      <c r="AC686" s="192">
        <f>VLOOKUP(B686,orig_GT_results_full_summary!$B$3:$AK$25,33, FALSE)</f>
        <v>0</v>
      </c>
      <c r="AD686" s="192">
        <v>0</v>
      </c>
      <c r="AE686" s="192">
        <v>0</v>
      </c>
      <c r="AF686" s="194">
        <f t="shared" si="6"/>
        <v>0</v>
      </c>
      <c r="AG686" s="53">
        <f t="shared" si="7"/>
        <v>0</v>
      </c>
    </row>
    <row r="687" spans="2:33" ht="16">
      <c r="B687" s="186" t="s">
        <v>134</v>
      </c>
      <c r="C687" s="192">
        <v>159</v>
      </c>
      <c r="D687" s="186" t="s">
        <v>458</v>
      </c>
      <c r="E687" s="193">
        <v>2</v>
      </c>
      <c r="F687" s="186" t="s">
        <v>51</v>
      </c>
      <c r="G687" s="186" t="s">
        <v>288</v>
      </c>
      <c r="H687" s="198">
        <f>VLOOKUP(B687,orig_GT_results_full_summary!$B$3:$AK$25,7, FALSE)</f>
        <v>3</v>
      </c>
      <c r="I687" s="192">
        <v>0</v>
      </c>
      <c r="J687" s="192">
        <v>0</v>
      </c>
      <c r="K687" s="192">
        <f t="shared" si="0"/>
        <v>0</v>
      </c>
      <c r="L687" s="193">
        <f t="shared" si="1"/>
        <v>0</v>
      </c>
      <c r="M687" s="186" t="s">
        <v>282</v>
      </c>
      <c r="N687" s="186" t="s">
        <v>288</v>
      </c>
      <c r="O687" s="199">
        <f>VLOOKUP(B687,orig_GT_results_full_summary!$B$3:$AK$25,15, FALSE)</f>
        <v>0</v>
      </c>
      <c r="P687" s="192">
        <v>0</v>
      </c>
      <c r="Q687" s="192">
        <v>0</v>
      </c>
      <c r="R687" s="192">
        <f t="shared" si="2"/>
        <v>0</v>
      </c>
      <c r="S687" s="193">
        <f t="shared" si="3"/>
        <v>0</v>
      </c>
      <c r="T687" s="186" t="s">
        <v>282</v>
      </c>
      <c r="U687" s="186" t="s">
        <v>288</v>
      </c>
      <c r="V687" s="200">
        <f>VLOOKUP(B687,orig_GT_results_full_summary!$B$3:$AK$25,24, FALSE)</f>
        <v>0</v>
      </c>
      <c r="W687" s="192">
        <v>0</v>
      </c>
      <c r="X687" s="192">
        <v>0</v>
      </c>
      <c r="Y687" s="192">
        <f t="shared" si="4"/>
        <v>0</v>
      </c>
      <c r="Z687" s="193">
        <f t="shared" si="5"/>
        <v>0</v>
      </c>
      <c r="AA687" s="186" t="s">
        <v>282</v>
      </c>
      <c r="AB687" s="186" t="s">
        <v>288</v>
      </c>
      <c r="AC687" s="192">
        <f>VLOOKUP(B687,orig_GT_results_full_summary!$B$3:$AK$25,33, FALSE)</f>
        <v>0</v>
      </c>
      <c r="AD687" s="192">
        <v>0</v>
      </c>
      <c r="AE687" s="192">
        <v>0</v>
      </c>
      <c r="AF687" s="194">
        <f t="shared" si="6"/>
        <v>0</v>
      </c>
      <c r="AG687" s="53">
        <f t="shared" si="7"/>
        <v>0</v>
      </c>
    </row>
    <row r="688" spans="2:33" ht="16">
      <c r="B688" s="186" t="s">
        <v>134</v>
      </c>
      <c r="C688" s="192">
        <v>163</v>
      </c>
      <c r="D688" s="186" t="s">
        <v>464</v>
      </c>
      <c r="E688" s="193">
        <v>2</v>
      </c>
      <c r="F688" s="186" t="s">
        <v>51</v>
      </c>
      <c r="G688" s="186" t="s">
        <v>287</v>
      </c>
      <c r="H688" s="198">
        <f>VLOOKUP(B688,orig_GT_results_full_summary!$B$3:$AK$25,7, FALSE)</f>
        <v>3</v>
      </c>
      <c r="I688" s="192">
        <v>1</v>
      </c>
      <c r="J688" s="192">
        <v>0.5</v>
      </c>
      <c r="K688" s="192">
        <f t="shared" si="0"/>
        <v>0.33333333333333331</v>
      </c>
      <c r="L688" s="193">
        <f t="shared" si="1"/>
        <v>0.47619047619047616</v>
      </c>
      <c r="M688" s="186" t="s">
        <v>282</v>
      </c>
      <c r="N688" s="186" t="s">
        <v>288</v>
      </c>
      <c r="O688" s="199">
        <f>VLOOKUP(B688,orig_GT_results_full_summary!$B$3:$AK$25,15, FALSE)</f>
        <v>0</v>
      </c>
      <c r="P688" s="192">
        <v>0</v>
      </c>
      <c r="Q688" s="192">
        <v>0</v>
      </c>
      <c r="R688" s="192">
        <f t="shared" si="2"/>
        <v>0</v>
      </c>
      <c r="S688" s="193">
        <f t="shared" si="3"/>
        <v>0</v>
      </c>
      <c r="T688" s="186" t="s">
        <v>282</v>
      </c>
      <c r="U688" s="186" t="s">
        <v>288</v>
      </c>
      <c r="V688" s="200">
        <f>VLOOKUP(B688,orig_GT_results_full_summary!$B$3:$AK$25,24, FALSE)</f>
        <v>0</v>
      </c>
      <c r="W688" s="192">
        <v>0</v>
      </c>
      <c r="X688" s="192">
        <v>0</v>
      </c>
      <c r="Y688" s="192">
        <f t="shared" si="4"/>
        <v>0</v>
      </c>
      <c r="Z688" s="193">
        <f t="shared" si="5"/>
        <v>0</v>
      </c>
      <c r="AA688" s="186" t="s">
        <v>282</v>
      </c>
      <c r="AB688" s="186" t="s">
        <v>288</v>
      </c>
      <c r="AC688" s="192">
        <f>VLOOKUP(B688,orig_GT_results_full_summary!$B$3:$AK$25,33, FALSE)</f>
        <v>0</v>
      </c>
      <c r="AD688" s="192">
        <v>0</v>
      </c>
      <c r="AE688" s="192">
        <v>0</v>
      </c>
      <c r="AF688" s="194">
        <f t="shared" si="6"/>
        <v>0</v>
      </c>
      <c r="AG688" s="53">
        <f t="shared" si="7"/>
        <v>0</v>
      </c>
    </row>
    <row r="689" spans="2:33" ht="16">
      <c r="B689" s="186" t="s">
        <v>134</v>
      </c>
      <c r="C689" s="192">
        <v>165</v>
      </c>
      <c r="D689" s="186" t="s">
        <v>459</v>
      </c>
      <c r="E689" s="193">
        <v>2</v>
      </c>
      <c r="F689" s="186" t="s">
        <v>51</v>
      </c>
      <c r="G689" s="186" t="s">
        <v>288</v>
      </c>
      <c r="H689" s="198">
        <f>VLOOKUP(B689,orig_GT_results_full_summary!$B$3:$AK$25,7, FALSE)</f>
        <v>3</v>
      </c>
      <c r="I689" s="192">
        <v>0</v>
      </c>
      <c r="J689" s="192">
        <v>0</v>
      </c>
      <c r="K689" s="192">
        <f t="shared" si="0"/>
        <v>0</v>
      </c>
      <c r="L689" s="193">
        <f t="shared" si="1"/>
        <v>0</v>
      </c>
      <c r="M689" s="186" t="s">
        <v>282</v>
      </c>
      <c r="N689" s="186" t="s">
        <v>288</v>
      </c>
      <c r="O689" s="199">
        <f>VLOOKUP(B689,orig_GT_results_full_summary!$B$3:$AK$25,15, FALSE)</f>
        <v>0</v>
      </c>
      <c r="P689" s="192">
        <v>0</v>
      </c>
      <c r="Q689" s="192">
        <v>0</v>
      </c>
      <c r="R689" s="192">
        <f t="shared" si="2"/>
        <v>0</v>
      </c>
      <c r="S689" s="193">
        <f t="shared" si="3"/>
        <v>0</v>
      </c>
      <c r="T689" s="186" t="s">
        <v>282</v>
      </c>
      <c r="U689" s="186" t="s">
        <v>288</v>
      </c>
      <c r="V689" s="200">
        <f>VLOOKUP(B689,orig_GT_results_full_summary!$B$3:$AK$25,24, FALSE)</f>
        <v>0</v>
      </c>
      <c r="W689" s="192">
        <v>0</v>
      </c>
      <c r="X689" s="192">
        <v>0</v>
      </c>
      <c r="Y689" s="192">
        <f t="shared" si="4"/>
        <v>0</v>
      </c>
      <c r="Z689" s="193">
        <f t="shared" si="5"/>
        <v>0</v>
      </c>
      <c r="AA689" s="186" t="s">
        <v>282</v>
      </c>
      <c r="AB689" s="186" t="s">
        <v>288</v>
      </c>
      <c r="AC689" s="192">
        <f>VLOOKUP(B689,orig_GT_results_full_summary!$B$3:$AK$25,33, FALSE)</f>
        <v>0</v>
      </c>
      <c r="AD689" s="192">
        <v>0</v>
      </c>
      <c r="AE689" s="192">
        <v>0</v>
      </c>
      <c r="AF689" s="194">
        <f t="shared" si="6"/>
        <v>0</v>
      </c>
      <c r="AG689" s="53">
        <f t="shared" si="7"/>
        <v>0</v>
      </c>
    </row>
    <row r="690" spans="2:33" ht="16">
      <c r="B690" s="186" t="s">
        <v>134</v>
      </c>
      <c r="C690" s="192">
        <v>166</v>
      </c>
      <c r="D690" s="186" t="s">
        <v>459</v>
      </c>
      <c r="E690" s="193">
        <v>2</v>
      </c>
      <c r="F690" s="186" t="s">
        <v>51</v>
      </c>
      <c r="G690" s="186" t="s">
        <v>288</v>
      </c>
      <c r="H690" s="198">
        <f>VLOOKUP(B690,orig_GT_results_full_summary!$B$3:$AK$25,7, FALSE)</f>
        <v>3</v>
      </c>
      <c r="I690" s="192">
        <v>0</v>
      </c>
      <c r="J690" s="192">
        <v>0</v>
      </c>
      <c r="K690" s="192">
        <f t="shared" si="0"/>
        <v>0</v>
      </c>
      <c r="L690" s="193">
        <f t="shared" si="1"/>
        <v>0</v>
      </c>
      <c r="M690" s="186" t="s">
        <v>282</v>
      </c>
      <c r="N690" s="186" t="s">
        <v>288</v>
      </c>
      <c r="O690" s="199">
        <f>VLOOKUP(B690,orig_GT_results_full_summary!$B$3:$AK$25,15, FALSE)</f>
        <v>0</v>
      </c>
      <c r="P690" s="192">
        <v>0</v>
      </c>
      <c r="Q690" s="192">
        <v>0</v>
      </c>
      <c r="R690" s="192">
        <f t="shared" si="2"/>
        <v>0</v>
      </c>
      <c r="S690" s="193">
        <f t="shared" si="3"/>
        <v>0</v>
      </c>
      <c r="T690" s="186" t="s">
        <v>282</v>
      </c>
      <c r="U690" s="186" t="s">
        <v>288</v>
      </c>
      <c r="V690" s="200">
        <f>VLOOKUP(B690,orig_GT_results_full_summary!$B$3:$AK$25,24, FALSE)</f>
        <v>0</v>
      </c>
      <c r="W690" s="192">
        <v>0</v>
      </c>
      <c r="X690" s="192">
        <v>0</v>
      </c>
      <c r="Y690" s="192">
        <f t="shared" si="4"/>
        <v>0</v>
      </c>
      <c r="Z690" s="193">
        <f t="shared" si="5"/>
        <v>0</v>
      </c>
      <c r="AA690" s="186" t="s">
        <v>282</v>
      </c>
      <c r="AB690" s="186" t="s">
        <v>288</v>
      </c>
      <c r="AC690" s="192">
        <f>VLOOKUP(B690,orig_GT_results_full_summary!$B$3:$AK$25,33, FALSE)</f>
        <v>0</v>
      </c>
      <c r="AD690" s="192">
        <v>0</v>
      </c>
      <c r="AE690" s="192">
        <v>0</v>
      </c>
      <c r="AF690" s="194">
        <f t="shared" si="6"/>
        <v>0</v>
      </c>
      <c r="AG690" s="53">
        <f t="shared" si="7"/>
        <v>0</v>
      </c>
    </row>
    <row r="691" spans="2:33" ht="16">
      <c r="B691" s="186" t="s">
        <v>134</v>
      </c>
      <c r="C691" s="192">
        <v>167</v>
      </c>
      <c r="D691" s="186" t="s">
        <v>459</v>
      </c>
      <c r="E691" s="193">
        <v>2</v>
      </c>
      <c r="F691" s="186" t="s">
        <v>51</v>
      </c>
      <c r="G691" s="186" t="s">
        <v>288</v>
      </c>
      <c r="H691" s="198">
        <f>VLOOKUP(B691,orig_GT_results_full_summary!$B$3:$AK$25,7, FALSE)</f>
        <v>3</v>
      </c>
      <c r="I691" s="192">
        <v>0</v>
      </c>
      <c r="J691" s="192">
        <v>0</v>
      </c>
      <c r="K691" s="192">
        <f t="shared" si="0"/>
        <v>0</v>
      </c>
      <c r="L691" s="193">
        <f t="shared" si="1"/>
        <v>0</v>
      </c>
      <c r="M691" s="186" t="s">
        <v>282</v>
      </c>
      <c r="N691" s="186" t="s">
        <v>288</v>
      </c>
      <c r="O691" s="199">
        <f>VLOOKUP(B691,orig_GT_results_full_summary!$B$3:$AK$25,15, FALSE)</f>
        <v>0</v>
      </c>
      <c r="P691" s="192">
        <v>0</v>
      </c>
      <c r="Q691" s="192">
        <v>0</v>
      </c>
      <c r="R691" s="192">
        <f t="shared" si="2"/>
        <v>0</v>
      </c>
      <c r="S691" s="193">
        <f t="shared" si="3"/>
        <v>0</v>
      </c>
      <c r="T691" s="186" t="s">
        <v>282</v>
      </c>
      <c r="U691" s="186" t="s">
        <v>288</v>
      </c>
      <c r="V691" s="200">
        <f>VLOOKUP(B691,orig_GT_results_full_summary!$B$3:$AK$25,24, FALSE)</f>
        <v>0</v>
      </c>
      <c r="W691" s="192">
        <v>0</v>
      </c>
      <c r="X691" s="192">
        <v>0</v>
      </c>
      <c r="Y691" s="192">
        <f t="shared" si="4"/>
        <v>0</v>
      </c>
      <c r="Z691" s="193">
        <f t="shared" si="5"/>
        <v>0</v>
      </c>
      <c r="AA691" s="186" t="s">
        <v>282</v>
      </c>
      <c r="AB691" s="186" t="s">
        <v>288</v>
      </c>
      <c r="AC691" s="192">
        <f>VLOOKUP(B691,orig_GT_results_full_summary!$B$3:$AK$25,33, FALSE)</f>
        <v>0</v>
      </c>
      <c r="AD691" s="192">
        <v>0</v>
      </c>
      <c r="AE691" s="192">
        <v>0</v>
      </c>
      <c r="AF691" s="194">
        <f t="shared" si="6"/>
        <v>0</v>
      </c>
      <c r="AG691" s="53">
        <f t="shared" si="7"/>
        <v>0</v>
      </c>
    </row>
    <row r="692" spans="2:33" ht="16">
      <c r="B692" s="186" t="s">
        <v>134</v>
      </c>
      <c r="C692" s="192">
        <v>168</v>
      </c>
      <c r="D692" s="186" t="s">
        <v>459</v>
      </c>
      <c r="E692" s="193">
        <v>2</v>
      </c>
      <c r="F692" s="186" t="s">
        <v>51</v>
      </c>
      <c r="G692" s="186" t="s">
        <v>288</v>
      </c>
      <c r="H692" s="198">
        <f>VLOOKUP(B692,orig_GT_results_full_summary!$B$3:$AK$25,7, FALSE)</f>
        <v>3</v>
      </c>
      <c r="I692" s="192">
        <v>0</v>
      </c>
      <c r="J692" s="192">
        <v>0</v>
      </c>
      <c r="K692" s="192">
        <f t="shared" si="0"/>
        <v>0</v>
      </c>
      <c r="L692" s="193">
        <f t="shared" si="1"/>
        <v>0</v>
      </c>
      <c r="M692" s="186" t="s">
        <v>282</v>
      </c>
      <c r="N692" s="186" t="s">
        <v>288</v>
      </c>
      <c r="O692" s="199">
        <f>VLOOKUP(B692,orig_GT_results_full_summary!$B$3:$AK$25,15, FALSE)</f>
        <v>0</v>
      </c>
      <c r="P692" s="192">
        <v>0</v>
      </c>
      <c r="Q692" s="192">
        <v>0</v>
      </c>
      <c r="R692" s="192">
        <f t="shared" si="2"/>
        <v>0</v>
      </c>
      <c r="S692" s="193">
        <f t="shared" si="3"/>
        <v>0</v>
      </c>
      <c r="T692" s="186" t="s">
        <v>282</v>
      </c>
      <c r="U692" s="186" t="s">
        <v>288</v>
      </c>
      <c r="V692" s="200">
        <f>VLOOKUP(B692,orig_GT_results_full_summary!$B$3:$AK$25,24, FALSE)</f>
        <v>0</v>
      </c>
      <c r="W692" s="192">
        <v>0</v>
      </c>
      <c r="X692" s="192">
        <v>0</v>
      </c>
      <c r="Y692" s="192">
        <f t="shared" si="4"/>
        <v>0</v>
      </c>
      <c r="Z692" s="193">
        <f t="shared" si="5"/>
        <v>0</v>
      </c>
      <c r="AA692" s="186" t="s">
        <v>282</v>
      </c>
      <c r="AB692" s="186" t="s">
        <v>288</v>
      </c>
      <c r="AC692" s="192">
        <f>VLOOKUP(B692,orig_GT_results_full_summary!$B$3:$AK$25,33, FALSE)</f>
        <v>0</v>
      </c>
      <c r="AD692" s="192">
        <v>0</v>
      </c>
      <c r="AE692" s="192">
        <v>0</v>
      </c>
      <c r="AF692" s="194">
        <f t="shared" si="6"/>
        <v>0</v>
      </c>
      <c r="AG692" s="53">
        <f t="shared" si="7"/>
        <v>0</v>
      </c>
    </row>
    <row r="693" spans="2:33" ht="16">
      <c r="B693" s="186" t="s">
        <v>134</v>
      </c>
      <c r="C693" s="192">
        <v>170</v>
      </c>
      <c r="D693" s="186" t="s">
        <v>460</v>
      </c>
      <c r="E693" s="193">
        <v>2</v>
      </c>
      <c r="F693" s="186" t="s">
        <v>51</v>
      </c>
      <c r="G693" s="186" t="s">
        <v>288</v>
      </c>
      <c r="H693" s="198">
        <f>VLOOKUP(B693,orig_GT_results_full_summary!$B$3:$AK$25,7, FALSE)</f>
        <v>3</v>
      </c>
      <c r="I693" s="192">
        <v>0</v>
      </c>
      <c r="J693" s="192">
        <v>0</v>
      </c>
      <c r="K693" s="192">
        <f t="shared" si="0"/>
        <v>0</v>
      </c>
      <c r="L693" s="193">
        <f t="shared" si="1"/>
        <v>0</v>
      </c>
      <c r="M693" s="186" t="s">
        <v>282</v>
      </c>
      <c r="N693" s="186" t="s">
        <v>288</v>
      </c>
      <c r="O693" s="199">
        <f>VLOOKUP(B693,orig_GT_results_full_summary!$B$3:$AK$25,15, FALSE)</f>
        <v>0</v>
      </c>
      <c r="P693" s="192">
        <v>0</v>
      </c>
      <c r="Q693" s="192">
        <v>0</v>
      </c>
      <c r="R693" s="192">
        <f t="shared" si="2"/>
        <v>0</v>
      </c>
      <c r="S693" s="193">
        <f t="shared" si="3"/>
        <v>0</v>
      </c>
      <c r="T693" s="186" t="s">
        <v>282</v>
      </c>
      <c r="U693" s="186" t="s">
        <v>288</v>
      </c>
      <c r="V693" s="200">
        <f>VLOOKUP(B693,orig_GT_results_full_summary!$B$3:$AK$25,24, FALSE)</f>
        <v>0</v>
      </c>
      <c r="W693" s="192">
        <v>0</v>
      </c>
      <c r="X693" s="192">
        <v>0</v>
      </c>
      <c r="Y693" s="192">
        <f t="shared" si="4"/>
        <v>0</v>
      </c>
      <c r="Z693" s="193">
        <f t="shared" si="5"/>
        <v>0</v>
      </c>
      <c r="AA693" s="186" t="s">
        <v>282</v>
      </c>
      <c r="AB693" s="186" t="s">
        <v>288</v>
      </c>
      <c r="AC693" s="192">
        <f>VLOOKUP(B693,orig_GT_results_full_summary!$B$3:$AK$25,33, FALSE)</f>
        <v>0</v>
      </c>
      <c r="AD693" s="192">
        <v>0</v>
      </c>
      <c r="AE693" s="192">
        <v>0</v>
      </c>
      <c r="AF693" s="194">
        <f t="shared" si="6"/>
        <v>0</v>
      </c>
      <c r="AG693" s="53">
        <f t="shared" si="7"/>
        <v>0</v>
      </c>
    </row>
    <row r="694" spans="2:33" ht="16">
      <c r="B694" s="186" t="s">
        <v>134</v>
      </c>
      <c r="C694" s="192">
        <v>171</v>
      </c>
      <c r="D694" s="186" t="s">
        <v>460</v>
      </c>
      <c r="E694" s="193">
        <v>2</v>
      </c>
      <c r="F694" s="186" t="s">
        <v>51</v>
      </c>
      <c r="G694" s="186" t="s">
        <v>288</v>
      </c>
      <c r="H694" s="198">
        <f>VLOOKUP(B694,orig_GT_results_full_summary!$B$3:$AK$25,7, FALSE)</f>
        <v>3</v>
      </c>
      <c r="I694" s="192">
        <v>0</v>
      </c>
      <c r="J694" s="192">
        <v>0</v>
      </c>
      <c r="K694" s="192">
        <f t="shared" si="0"/>
        <v>0</v>
      </c>
      <c r="L694" s="193">
        <f t="shared" si="1"/>
        <v>0</v>
      </c>
      <c r="M694" s="186" t="s">
        <v>282</v>
      </c>
      <c r="N694" s="186" t="s">
        <v>288</v>
      </c>
      <c r="O694" s="199">
        <f>VLOOKUP(B694,orig_GT_results_full_summary!$B$3:$AK$25,15, FALSE)</f>
        <v>0</v>
      </c>
      <c r="P694" s="192">
        <v>0</v>
      </c>
      <c r="Q694" s="192">
        <v>0</v>
      </c>
      <c r="R694" s="192">
        <f t="shared" si="2"/>
        <v>0</v>
      </c>
      <c r="S694" s="193">
        <f t="shared" si="3"/>
        <v>0</v>
      </c>
      <c r="T694" s="186" t="s">
        <v>282</v>
      </c>
      <c r="U694" s="186" t="s">
        <v>288</v>
      </c>
      <c r="V694" s="200">
        <f>VLOOKUP(B694,orig_GT_results_full_summary!$B$3:$AK$25,24, FALSE)</f>
        <v>0</v>
      </c>
      <c r="W694" s="192">
        <v>0</v>
      </c>
      <c r="X694" s="192">
        <v>0</v>
      </c>
      <c r="Y694" s="192">
        <f t="shared" si="4"/>
        <v>0</v>
      </c>
      <c r="Z694" s="193">
        <f t="shared" si="5"/>
        <v>0</v>
      </c>
      <c r="AA694" s="186" t="s">
        <v>282</v>
      </c>
      <c r="AB694" s="186" t="s">
        <v>288</v>
      </c>
      <c r="AC694" s="192">
        <f>VLOOKUP(B694,orig_GT_results_full_summary!$B$3:$AK$25,33, FALSE)</f>
        <v>0</v>
      </c>
      <c r="AD694" s="192">
        <v>0</v>
      </c>
      <c r="AE694" s="192">
        <v>0</v>
      </c>
      <c r="AF694" s="194">
        <f t="shared" si="6"/>
        <v>0</v>
      </c>
      <c r="AG694" s="53">
        <f t="shared" si="7"/>
        <v>0</v>
      </c>
    </row>
    <row r="695" spans="2:33" ht="16">
      <c r="B695" s="186" t="s">
        <v>134</v>
      </c>
      <c r="C695" s="192">
        <v>178</v>
      </c>
      <c r="D695" s="186" t="s">
        <v>461</v>
      </c>
      <c r="E695" s="193">
        <v>2</v>
      </c>
      <c r="F695" s="186" t="s">
        <v>51</v>
      </c>
      <c r="G695" s="186" t="s">
        <v>287</v>
      </c>
      <c r="H695" s="198">
        <f>VLOOKUP(B695,orig_GT_results_full_summary!$B$3:$AK$25,7, FALSE)</f>
        <v>3</v>
      </c>
      <c r="I695" s="192">
        <v>1</v>
      </c>
      <c r="J695" s="192">
        <v>0.5</v>
      </c>
      <c r="K695" s="192">
        <f t="shared" si="0"/>
        <v>0.33333333333333331</v>
      </c>
      <c r="L695" s="193">
        <f t="shared" si="1"/>
        <v>0.47619047619047616</v>
      </c>
      <c r="M695" s="186" t="s">
        <v>282</v>
      </c>
      <c r="N695" s="186" t="s">
        <v>288</v>
      </c>
      <c r="O695" s="199">
        <f>VLOOKUP(B695,orig_GT_results_full_summary!$B$3:$AK$25,15, FALSE)</f>
        <v>0</v>
      </c>
      <c r="P695" s="192">
        <v>0</v>
      </c>
      <c r="Q695" s="192">
        <v>0</v>
      </c>
      <c r="R695" s="192">
        <f t="shared" si="2"/>
        <v>0</v>
      </c>
      <c r="S695" s="193">
        <f t="shared" si="3"/>
        <v>0</v>
      </c>
      <c r="T695" s="186" t="s">
        <v>282</v>
      </c>
      <c r="U695" s="186" t="s">
        <v>288</v>
      </c>
      <c r="V695" s="200">
        <f>VLOOKUP(B695,orig_GT_results_full_summary!$B$3:$AK$25,24, FALSE)</f>
        <v>0</v>
      </c>
      <c r="W695" s="192">
        <v>0</v>
      </c>
      <c r="X695" s="192">
        <v>0</v>
      </c>
      <c r="Y695" s="192">
        <f t="shared" si="4"/>
        <v>0</v>
      </c>
      <c r="Z695" s="193">
        <f t="shared" si="5"/>
        <v>0</v>
      </c>
      <c r="AA695" s="186" t="s">
        <v>282</v>
      </c>
      <c r="AB695" s="186" t="s">
        <v>288</v>
      </c>
      <c r="AC695" s="192">
        <f>VLOOKUP(B695,orig_GT_results_full_summary!$B$3:$AK$25,33, FALSE)</f>
        <v>0</v>
      </c>
      <c r="AD695" s="192">
        <v>0</v>
      </c>
      <c r="AE695" s="192">
        <v>0</v>
      </c>
      <c r="AF695" s="194">
        <f t="shared" si="6"/>
        <v>0</v>
      </c>
      <c r="AG695" s="53">
        <f t="shared" si="7"/>
        <v>0</v>
      </c>
    </row>
    <row r="696" spans="2:33" ht="16">
      <c r="B696" s="186" t="s">
        <v>134</v>
      </c>
      <c r="C696" s="192">
        <v>184</v>
      </c>
      <c r="D696" s="186" t="s">
        <v>462</v>
      </c>
      <c r="E696" s="193">
        <v>2</v>
      </c>
      <c r="F696" s="186" t="s">
        <v>51</v>
      </c>
      <c r="G696" s="186" t="s">
        <v>288</v>
      </c>
      <c r="H696" s="198">
        <f>VLOOKUP(B696,orig_GT_results_full_summary!$B$3:$AK$25,7, FALSE)</f>
        <v>3</v>
      </c>
      <c r="I696" s="192">
        <v>0</v>
      </c>
      <c r="J696" s="192">
        <v>0</v>
      </c>
      <c r="K696" s="192">
        <f t="shared" si="0"/>
        <v>0</v>
      </c>
      <c r="L696" s="193">
        <f t="shared" si="1"/>
        <v>0</v>
      </c>
      <c r="M696" s="186" t="s">
        <v>282</v>
      </c>
      <c r="N696" s="186" t="s">
        <v>288</v>
      </c>
      <c r="O696" s="199">
        <f>VLOOKUP(B696,orig_GT_results_full_summary!$B$3:$AK$25,15, FALSE)</f>
        <v>0</v>
      </c>
      <c r="P696" s="192">
        <v>0</v>
      </c>
      <c r="Q696" s="192">
        <v>0</v>
      </c>
      <c r="R696" s="192">
        <f t="shared" si="2"/>
        <v>0</v>
      </c>
      <c r="S696" s="193">
        <f t="shared" si="3"/>
        <v>0</v>
      </c>
      <c r="T696" s="186" t="s">
        <v>282</v>
      </c>
      <c r="U696" s="186" t="s">
        <v>288</v>
      </c>
      <c r="V696" s="200">
        <f>VLOOKUP(B696,orig_GT_results_full_summary!$B$3:$AK$25,24, FALSE)</f>
        <v>0</v>
      </c>
      <c r="W696" s="192">
        <v>0</v>
      </c>
      <c r="X696" s="192">
        <v>0</v>
      </c>
      <c r="Y696" s="192">
        <f t="shared" si="4"/>
        <v>0</v>
      </c>
      <c r="Z696" s="193">
        <f t="shared" si="5"/>
        <v>0</v>
      </c>
      <c r="AA696" s="186" t="s">
        <v>282</v>
      </c>
      <c r="AB696" s="186" t="s">
        <v>288</v>
      </c>
      <c r="AC696" s="192">
        <f>VLOOKUP(B696,orig_GT_results_full_summary!$B$3:$AK$25,33, FALSE)</f>
        <v>0</v>
      </c>
      <c r="AD696" s="192">
        <v>0</v>
      </c>
      <c r="AE696" s="192">
        <v>0</v>
      </c>
      <c r="AF696" s="194">
        <f t="shared" si="6"/>
        <v>0</v>
      </c>
      <c r="AG696" s="53">
        <f t="shared" si="7"/>
        <v>0</v>
      </c>
    </row>
    <row r="697" spans="2:33" ht="16">
      <c r="B697" s="186" t="s">
        <v>134</v>
      </c>
      <c r="C697" s="192">
        <v>185</v>
      </c>
      <c r="D697" s="186" t="s">
        <v>462</v>
      </c>
      <c r="E697" s="193">
        <v>2</v>
      </c>
      <c r="F697" s="186" t="s">
        <v>51</v>
      </c>
      <c r="G697" s="186" t="s">
        <v>288</v>
      </c>
      <c r="H697" s="198">
        <f>VLOOKUP(B697,orig_GT_results_full_summary!$B$3:$AK$25,7, FALSE)</f>
        <v>3</v>
      </c>
      <c r="I697" s="192">
        <v>0</v>
      </c>
      <c r="J697" s="192">
        <v>0</v>
      </c>
      <c r="K697" s="192">
        <f t="shared" si="0"/>
        <v>0</v>
      </c>
      <c r="L697" s="193">
        <f t="shared" si="1"/>
        <v>0</v>
      </c>
      <c r="M697" s="186" t="s">
        <v>282</v>
      </c>
      <c r="N697" s="186" t="s">
        <v>288</v>
      </c>
      <c r="O697" s="199">
        <f>VLOOKUP(B697,orig_GT_results_full_summary!$B$3:$AK$25,15, FALSE)</f>
        <v>0</v>
      </c>
      <c r="P697" s="192">
        <v>0</v>
      </c>
      <c r="Q697" s="192">
        <v>0</v>
      </c>
      <c r="R697" s="192">
        <f t="shared" si="2"/>
        <v>0</v>
      </c>
      <c r="S697" s="193">
        <f t="shared" si="3"/>
        <v>0</v>
      </c>
      <c r="T697" s="186" t="s">
        <v>282</v>
      </c>
      <c r="U697" s="186" t="s">
        <v>288</v>
      </c>
      <c r="V697" s="200">
        <f>VLOOKUP(B697,orig_GT_results_full_summary!$B$3:$AK$25,24, FALSE)</f>
        <v>0</v>
      </c>
      <c r="W697" s="192">
        <v>0</v>
      </c>
      <c r="X697" s="192">
        <v>0</v>
      </c>
      <c r="Y697" s="192">
        <f t="shared" si="4"/>
        <v>0</v>
      </c>
      <c r="Z697" s="193">
        <f t="shared" si="5"/>
        <v>0</v>
      </c>
      <c r="AA697" s="186" t="s">
        <v>282</v>
      </c>
      <c r="AB697" s="186" t="s">
        <v>288</v>
      </c>
      <c r="AC697" s="192">
        <f>VLOOKUP(B697,orig_GT_results_full_summary!$B$3:$AK$25,33, FALSE)</f>
        <v>0</v>
      </c>
      <c r="AD697" s="192">
        <v>0</v>
      </c>
      <c r="AE697" s="192">
        <v>0</v>
      </c>
      <c r="AF697" s="194">
        <f t="shared" si="6"/>
        <v>0</v>
      </c>
      <c r="AG697" s="53">
        <f t="shared" si="7"/>
        <v>0</v>
      </c>
    </row>
    <row r="698" spans="2:33" ht="16">
      <c r="B698" s="186" t="s">
        <v>134</v>
      </c>
      <c r="C698" s="192">
        <v>186</v>
      </c>
      <c r="D698" s="186" t="s">
        <v>463</v>
      </c>
      <c r="E698" s="193">
        <v>2</v>
      </c>
      <c r="F698" s="186" t="s">
        <v>51</v>
      </c>
      <c r="G698" s="186" t="s">
        <v>288</v>
      </c>
      <c r="H698" s="198">
        <f>VLOOKUP(B698,orig_GT_results_full_summary!$B$3:$AK$25,7, FALSE)</f>
        <v>3</v>
      </c>
      <c r="I698" s="192">
        <v>0</v>
      </c>
      <c r="J698" s="192">
        <v>0</v>
      </c>
      <c r="K698" s="192">
        <f t="shared" si="0"/>
        <v>0</v>
      </c>
      <c r="L698" s="193">
        <f t="shared" si="1"/>
        <v>0</v>
      </c>
      <c r="M698" s="186" t="s">
        <v>282</v>
      </c>
      <c r="N698" s="186" t="s">
        <v>288</v>
      </c>
      <c r="O698" s="199">
        <f>VLOOKUP(B698,orig_GT_results_full_summary!$B$3:$AK$25,15, FALSE)</f>
        <v>0</v>
      </c>
      <c r="P698" s="192">
        <v>0</v>
      </c>
      <c r="Q698" s="192">
        <v>0</v>
      </c>
      <c r="R698" s="192">
        <f t="shared" si="2"/>
        <v>0</v>
      </c>
      <c r="S698" s="193">
        <f t="shared" si="3"/>
        <v>0</v>
      </c>
      <c r="T698" s="186" t="s">
        <v>282</v>
      </c>
      <c r="U698" s="186" t="s">
        <v>288</v>
      </c>
      <c r="V698" s="200">
        <f>VLOOKUP(B698,orig_GT_results_full_summary!$B$3:$AK$25,24, FALSE)</f>
        <v>0</v>
      </c>
      <c r="W698" s="192">
        <v>0</v>
      </c>
      <c r="X698" s="192">
        <v>0</v>
      </c>
      <c r="Y698" s="192">
        <f t="shared" si="4"/>
        <v>0</v>
      </c>
      <c r="Z698" s="193">
        <f t="shared" si="5"/>
        <v>0</v>
      </c>
      <c r="AA698" s="186" t="s">
        <v>282</v>
      </c>
      <c r="AB698" s="186" t="s">
        <v>288</v>
      </c>
      <c r="AC698" s="192">
        <f>VLOOKUP(B698,orig_GT_results_full_summary!$B$3:$AK$25,33, FALSE)</f>
        <v>0</v>
      </c>
      <c r="AD698" s="192">
        <v>0</v>
      </c>
      <c r="AE698" s="192">
        <v>0</v>
      </c>
      <c r="AF698" s="194">
        <f t="shared" si="6"/>
        <v>0</v>
      </c>
      <c r="AG698" s="53">
        <f t="shared" si="7"/>
        <v>0</v>
      </c>
    </row>
    <row r="699" spans="2:33" ht="16">
      <c r="B699" s="186" t="s">
        <v>134</v>
      </c>
      <c r="C699" s="192">
        <v>187</v>
      </c>
      <c r="D699" s="186" t="s">
        <v>463</v>
      </c>
      <c r="E699" s="193">
        <v>2</v>
      </c>
      <c r="F699" s="186" t="s">
        <v>51</v>
      </c>
      <c r="G699" s="186" t="s">
        <v>288</v>
      </c>
      <c r="H699" s="198">
        <f>VLOOKUP(B699,orig_GT_results_full_summary!$B$3:$AK$25,7, FALSE)</f>
        <v>3</v>
      </c>
      <c r="I699" s="192">
        <v>0</v>
      </c>
      <c r="J699" s="192">
        <v>0</v>
      </c>
      <c r="K699" s="192">
        <f t="shared" si="0"/>
        <v>0</v>
      </c>
      <c r="L699" s="193">
        <f t="shared" si="1"/>
        <v>0</v>
      </c>
      <c r="M699" s="186" t="s">
        <v>282</v>
      </c>
      <c r="N699" s="186" t="s">
        <v>288</v>
      </c>
      <c r="O699" s="199">
        <f>VLOOKUP(B699,orig_GT_results_full_summary!$B$3:$AK$25,15, FALSE)</f>
        <v>0</v>
      </c>
      <c r="P699" s="192">
        <v>0</v>
      </c>
      <c r="Q699" s="192">
        <v>0</v>
      </c>
      <c r="R699" s="192">
        <f t="shared" si="2"/>
        <v>0</v>
      </c>
      <c r="S699" s="193">
        <f t="shared" si="3"/>
        <v>0</v>
      </c>
      <c r="T699" s="186" t="s">
        <v>282</v>
      </c>
      <c r="U699" s="186" t="s">
        <v>288</v>
      </c>
      <c r="V699" s="200">
        <f>VLOOKUP(B699,orig_GT_results_full_summary!$B$3:$AK$25,24, FALSE)</f>
        <v>0</v>
      </c>
      <c r="W699" s="192">
        <v>0</v>
      </c>
      <c r="X699" s="192">
        <v>0</v>
      </c>
      <c r="Y699" s="192">
        <f t="shared" si="4"/>
        <v>0</v>
      </c>
      <c r="Z699" s="193">
        <f t="shared" si="5"/>
        <v>0</v>
      </c>
      <c r="AA699" s="186" t="s">
        <v>282</v>
      </c>
      <c r="AB699" s="186" t="s">
        <v>288</v>
      </c>
      <c r="AC699" s="192">
        <f>VLOOKUP(B699,orig_GT_results_full_summary!$B$3:$AK$25,33, FALSE)</f>
        <v>0</v>
      </c>
      <c r="AD699" s="192">
        <v>0</v>
      </c>
      <c r="AE699" s="192">
        <v>0</v>
      </c>
      <c r="AF699" s="194">
        <f t="shared" si="6"/>
        <v>0</v>
      </c>
      <c r="AG699" s="53">
        <f t="shared" si="7"/>
        <v>0</v>
      </c>
    </row>
    <row r="700" spans="2:33" ht="16">
      <c r="B700" s="186" t="s">
        <v>134</v>
      </c>
      <c r="C700" s="192">
        <v>189</v>
      </c>
      <c r="D700" s="186" t="s">
        <v>450</v>
      </c>
      <c r="E700" s="193">
        <v>2</v>
      </c>
      <c r="F700" s="186" t="s">
        <v>51</v>
      </c>
      <c r="G700" s="186" t="s">
        <v>288</v>
      </c>
      <c r="H700" s="198">
        <f>VLOOKUP(B700,orig_GT_results_full_summary!$B$3:$AK$25,7, FALSE)</f>
        <v>3</v>
      </c>
      <c r="I700" s="192">
        <v>0</v>
      </c>
      <c r="J700" s="192">
        <v>0</v>
      </c>
      <c r="K700" s="192">
        <f t="shared" si="0"/>
        <v>0</v>
      </c>
      <c r="L700" s="193">
        <f t="shared" si="1"/>
        <v>0</v>
      </c>
      <c r="M700" s="186" t="s">
        <v>282</v>
      </c>
      <c r="N700" s="186" t="s">
        <v>288</v>
      </c>
      <c r="O700" s="199">
        <f>VLOOKUP(B700,orig_GT_results_full_summary!$B$3:$AK$25,15, FALSE)</f>
        <v>0</v>
      </c>
      <c r="P700" s="192">
        <v>0</v>
      </c>
      <c r="Q700" s="192">
        <v>0</v>
      </c>
      <c r="R700" s="192">
        <f t="shared" si="2"/>
        <v>0</v>
      </c>
      <c r="S700" s="193">
        <f t="shared" si="3"/>
        <v>0</v>
      </c>
      <c r="T700" s="186" t="s">
        <v>282</v>
      </c>
      <c r="U700" s="186" t="s">
        <v>288</v>
      </c>
      <c r="V700" s="200">
        <f>VLOOKUP(B700,orig_GT_results_full_summary!$B$3:$AK$25,24, FALSE)</f>
        <v>0</v>
      </c>
      <c r="W700" s="192">
        <v>0</v>
      </c>
      <c r="X700" s="192">
        <v>0</v>
      </c>
      <c r="Y700" s="192">
        <f t="shared" si="4"/>
        <v>0</v>
      </c>
      <c r="Z700" s="193">
        <f t="shared" si="5"/>
        <v>0</v>
      </c>
      <c r="AA700" s="186" t="s">
        <v>282</v>
      </c>
      <c r="AB700" s="186" t="s">
        <v>288</v>
      </c>
      <c r="AC700" s="192">
        <f>VLOOKUP(B700,orig_GT_results_full_summary!$B$3:$AK$25,33, FALSE)</f>
        <v>0</v>
      </c>
      <c r="AD700" s="192">
        <v>0</v>
      </c>
      <c r="AE700" s="192">
        <v>0</v>
      </c>
      <c r="AF700" s="194">
        <f t="shared" si="6"/>
        <v>0</v>
      </c>
      <c r="AG700" s="53">
        <f t="shared" si="7"/>
        <v>0</v>
      </c>
    </row>
    <row r="701" spans="2:33" ht="16">
      <c r="B701" s="186" t="s">
        <v>134</v>
      </c>
      <c r="C701" s="192">
        <v>194</v>
      </c>
      <c r="D701" s="186" t="s">
        <v>451</v>
      </c>
      <c r="E701" s="193">
        <v>2</v>
      </c>
      <c r="F701" s="186" t="s">
        <v>51</v>
      </c>
      <c r="G701" s="186" t="s">
        <v>288</v>
      </c>
      <c r="H701" s="198">
        <f>VLOOKUP(B701,orig_GT_results_full_summary!$B$3:$AK$25,7, FALSE)</f>
        <v>3</v>
      </c>
      <c r="I701" s="192">
        <v>0</v>
      </c>
      <c r="J701" s="192">
        <v>0</v>
      </c>
      <c r="K701" s="192">
        <f t="shared" si="0"/>
        <v>0</v>
      </c>
      <c r="L701" s="193">
        <f t="shared" si="1"/>
        <v>0</v>
      </c>
      <c r="M701" s="186" t="s">
        <v>282</v>
      </c>
      <c r="N701" s="186" t="s">
        <v>288</v>
      </c>
      <c r="O701" s="199">
        <f>VLOOKUP(B701,orig_GT_results_full_summary!$B$3:$AK$25,15, FALSE)</f>
        <v>0</v>
      </c>
      <c r="P701" s="192">
        <v>0</v>
      </c>
      <c r="Q701" s="192">
        <v>0</v>
      </c>
      <c r="R701" s="192">
        <f t="shared" si="2"/>
        <v>0</v>
      </c>
      <c r="S701" s="193">
        <f t="shared" si="3"/>
        <v>0</v>
      </c>
      <c r="T701" s="186" t="s">
        <v>282</v>
      </c>
      <c r="U701" s="186" t="s">
        <v>288</v>
      </c>
      <c r="V701" s="200">
        <f>VLOOKUP(B701,orig_GT_results_full_summary!$B$3:$AK$25,24, FALSE)</f>
        <v>0</v>
      </c>
      <c r="W701" s="192">
        <v>0</v>
      </c>
      <c r="X701" s="192">
        <v>0</v>
      </c>
      <c r="Y701" s="192">
        <f t="shared" si="4"/>
        <v>0</v>
      </c>
      <c r="Z701" s="193">
        <f t="shared" si="5"/>
        <v>0</v>
      </c>
      <c r="AA701" s="186" t="s">
        <v>282</v>
      </c>
      <c r="AB701" s="186" t="s">
        <v>288</v>
      </c>
      <c r="AC701" s="192">
        <f>VLOOKUP(B701,orig_GT_results_full_summary!$B$3:$AK$25,33, FALSE)</f>
        <v>0</v>
      </c>
      <c r="AD701" s="192">
        <v>0</v>
      </c>
      <c r="AE701" s="192">
        <v>0</v>
      </c>
      <c r="AF701" s="194">
        <f t="shared" si="6"/>
        <v>0</v>
      </c>
      <c r="AG701" s="53">
        <f t="shared" si="7"/>
        <v>0</v>
      </c>
    </row>
    <row r="702" spans="2:33" ht="16">
      <c r="B702" s="186" t="s">
        <v>134</v>
      </c>
      <c r="C702" s="192">
        <v>195</v>
      </c>
      <c r="D702" s="186" t="s">
        <v>451</v>
      </c>
      <c r="E702" s="193">
        <v>2</v>
      </c>
      <c r="F702" s="186" t="s">
        <v>51</v>
      </c>
      <c r="G702" s="186" t="s">
        <v>288</v>
      </c>
      <c r="H702" s="198">
        <f>VLOOKUP(B702,orig_GT_results_full_summary!$B$3:$AK$25,7, FALSE)</f>
        <v>3</v>
      </c>
      <c r="I702" s="192">
        <v>0</v>
      </c>
      <c r="J702" s="192">
        <v>0</v>
      </c>
      <c r="K702" s="192">
        <f t="shared" si="0"/>
        <v>0</v>
      </c>
      <c r="L702" s="193">
        <f t="shared" si="1"/>
        <v>0</v>
      </c>
      <c r="M702" s="186" t="s">
        <v>282</v>
      </c>
      <c r="N702" s="186" t="s">
        <v>288</v>
      </c>
      <c r="O702" s="199">
        <f>VLOOKUP(B702,orig_GT_results_full_summary!$B$3:$AK$25,15, FALSE)</f>
        <v>0</v>
      </c>
      <c r="P702" s="192">
        <v>0</v>
      </c>
      <c r="Q702" s="192">
        <v>0</v>
      </c>
      <c r="R702" s="192">
        <f t="shared" si="2"/>
        <v>0</v>
      </c>
      <c r="S702" s="193">
        <f t="shared" si="3"/>
        <v>0</v>
      </c>
      <c r="T702" s="186" t="s">
        <v>282</v>
      </c>
      <c r="U702" s="186" t="s">
        <v>288</v>
      </c>
      <c r="V702" s="200">
        <f>VLOOKUP(B702,orig_GT_results_full_summary!$B$3:$AK$25,24, FALSE)</f>
        <v>0</v>
      </c>
      <c r="W702" s="192">
        <v>0</v>
      </c>
      <c r="X702" s="192">
        <v>0</v>
      </c>
      <c r="Y702" s="192">
        <f t="shared" si="4"/>
        <v>0</v>
      </c>
      <c r="Z702" s="193">
        <f t="shared" si="5"/>
        <v>0</v>
      </c>
      <c r="AA702" s="186" t="s">
        <v>282</v>
      </c>
      <c r="AB702" s="186" t="s">
        <v>288</v>
      </c>
      <c r="AC702" s="192">
        <f>VLOOKUP(B702,orig_GT_results_full_summary!$B$3:$AK$25,33, FALSE)</f>
        <v>0</v>
      </c>
      <c r="AD702" s="192">
        <v>0</v>
      </c>
      <c r="AE702" s="192">
        <v>0</v>
      </c>
      <c r="AF702" s="194">
        <f t="shared" si="6"/>
        <v>0</v>
      </c>
      <c r="AG702" s="53">
        <f t="shared" si="7"/>
        <v>0</v>
      </c>
    </row>
    <row r="703" spans="2:33" ht="16">
      <c r="B703" s="186" t="s">
        <v>134</v>
      </c>
      <c r="C703" s="192">
        <v>197</v>
      </c>
      <c r="D703" s="186" t="s">
        <v>452</v>
      </c>
      <c r="E703" s="193">
        <v>2</v>
      </c>
      <c r="F703" s="186" t="s">
        <v>51</v>
      </c>
      <c r="G703" s="186" t="s">
        <v>288</v>
      </c>
      <c r="H703" s="198">
        <f>VLOOKUP(B703,orig_GT_results_full_summary!$B$3:$AK$25,7, FALSE)</f>
        <v>3</v>
      </c>
      <c r="I703" s="192">
        <v>0</v>
      </c>
      <c r="J703" s="192">
        <v>0</v>
      </c>
      <c r="K703" s="192">
        <f t="shared" si="0"/>
        <v>0</v>
      </c>
      <c r="L703" s="193">
        <f t="shared" si="1"/>
        <v>0</v>
      </c>
      <c r="M703" s="186" t="s">
        <v>282</v>
      </c>
      <c r="N703" s="186" t="s">
        <v>288</v>
      </c>
      <c r="O703" s="199">
        <f>VLOOKUP(B703,orig_GT_results_full_summary!$B$3:$AK$25,15, FALSE)</f>
        <v>0</v>
      </c>
      <c r="P703" s="192">
        <v>0</v>
      </c>
      <c r="Q703" s="192">
        <v>0</v>
      </c>
      <c r="R703" s="192">
        <f t="shared" si="2"/>
        <v>0</v>
      </c>
      <c r="S703" s="193">
        <f t="shared" si="3"/>
        <v>0</v>
      </c>
      <c r="T703" s="186" t="s">
        <v>282</v>
      </c>
      <c r="U703" s="186" t="s">
        <v>288</v>
      </c>
      <c r="V703" s="200">
        <f>VLOOKUP(B703,orig_GT_results_full_summary!$B$3:$AK$25,24, FALSE)</f>
        <v>0</v>
      </c>
      <c r="W703" s="192">
        <v>0</v>
      </c>
      <c r="X703" s="192">
        <v>0</v>
      </c>
      <c r="Y703" s="192">
        <f t="shared" si="4"/>
        <v>0</v>
      </c>
      <c r="Z703" s="193">
        <f t="shared" si="5"/>
        <v>0</v>
      </c>
      <c r="AA703" s="186" t="s">
        <v>282</v>
      </c>
      <c r="AB703" s="186" t="s">
        <v>288</v>
      </c>
      <c r="AC703" s="192">
        <f>VLOOKUP(B703,orig_GT_results_full_summary!$B$3:$AK$25,33, FALSE)</f>
        <v>0</v>
      </c>
      <c r="AD703" s="192">
        <v>0</v>
      </c>
      <c r="AE703" s="192">
        <v>0</v>
      </c>
      <c r="AF703" s="194">
        <f t="shared" si="6"/>
        <v>0</v>
      </c>
      <c r="AG703" s="53">
        <f t="shared" si="7"/>
        <v>0</v>
      </c>
    </row>
    <row r="704" spans="2:33" ht="16">
      <c r="B704" s="186" t="s">
        <v>134</v>
      </c>
      <c r="C704" s="192">
        <v>198</v>
      </c>
      <c r="D704" s="186" t="s">
        <v>452</v>
      </c>
      <c r="E704" s="193">
        <v>2</v>
      </c>
      <c r="F704" s="186" t="s">
        <v>51</v>
      </c>
      <c r="G704" s="186" t="s">
        <v>288</v>
      </c>
      <c r="H704" s="198">
        <f>VLOOKUP(B704,orig_GT_results_full_summary!$B$3:$AK$25,7, FALSE)</f>
        <v>3</v>
      </c>
      <c r="I704" s="192">
        <v>0</v>
      </c>
      <c r="J704" s="192">
        <v>0</v>
      </c>
      <c r="K704" s="192">
        <f t="shared" si="0"/>
        <v>0</v>
      </c>
      <c r="L704" s="193">
        <f t="shared" si="1"/>
        <v>0</v>
      </c>
      <c r="M704" s="186" t="s">
        <v>282</v>
      </c>
      <c r="N704" s="186" t="s">
        <v>288</v>
      </c>
      <c r="O704" s="199">
        <f>VLOOKUP(B704,orig_GT_results_full_summary!$B$3:$AK$25,15, FALSE)</f>
        <v>0</v>
      </c>
      <c r="P704" s="192">
        <v>0</v>
      </c>
      <c r="Q704" s="192">
        <v>0</v>
      </c>
      <c r="R704" s="192">
        <f t="shared" si="2"/>
        <v>0</v>
      </c>
      <c r="S704" s="193">
        <f t="shared" si="3"/>
        <v>0</v>
      </c>
      <c r="T704" s="186" t="s">
        <v>282</v>
      </c>
      <c r="U704" s="186" t="s">
        <v>288</v>
      </c>
      <c r="V704" s="200">
        <f>VLOOKUP(B704,orig_GT_results_full_summary!$B$3:$AK$25,24, FALSE)</f>
        <v>0</v>
      </c>
      <c r="W704" s="192">
        <v>0</v>
      </c>
      <c r="X704" s="192">
        <v>0</v>
      </c>
      <c r="Y704" s="192">
        <f t="shared" si="4"/>
        <v>0</v>
      </c>
      <c r="Z704" s="193">
        <f t="shared" si="5"/>
        <v>0</v>
      </c>
      <c r="AA704" s="186" t="s">
        <v>282</v>
      </c>
      <c r="AB704" s="186" t="s">
        <v>288</v>
      </c>
      <c r="AC704" s="192">
        <f>VLOOKUP(B704,orig_GT_results_full_summary!$B$3:$AK$25,33, FALSE)</f>
        <v>0</v>
      </c>
      <c r="AD704" s="192">
        <v>0</v>
      </c>
      <c r="AE704" s="192">
        <v>0</v>
      </c>
      <c r="AF704" s="194">
        <f t="shared" si="6"/>
        <v>0</v>
      </c>
      <c r="AG704" s="53">
        <f t="shared" si="7"/>
        <v>0</v>
      </c>
    </row>
    <row r="705" spans="2:33" ht="16">
      <c r="B705" s="186" t="s">
        <v>134</v>
      </c>
      <c r="C705" s="192">
        <v>199</v>
      </c>
      <c r="D705" s="186" t="s">
        <v>452</v>
      </c>
      <c r="E705" s="193">
        <v>2</v>
      </c>
      <c r="F705" s="186" t="s">
        <v>51</v>
      </c>
      <c r="G705" s="186" t="s">
        <v>288</v>
      </c>
      <c r="H705" s="198">
        <f>VLOOKUP(B705,orig_GT_results_full_summary!$B$3:$AK$25,7, FALSE)</f>
        <v>3</v>
      </c>
      <c r="I705" s="192">
        <v>0</v>
      </c>
      <c r="J705" s="192">
        <v>0</v>
      </c>
      <c r="K705" s="192">
        <f t="shared" si="0"/>
        <v>0</v>
      </c>
      <c r="L705" s="193">
        <f t="shared" si="1"/>
        <v>0</v>
      </c>
      <c r="M705" s="186" t="s">
        <v>282</v>
      </c>
      <c r="N705" s="186" t="s">
        <v>288</v>
      </c>
      <c r="O705" s="199">
        <f>VLOOKUP(B705,orig_GT_results_full_summary!$B$3:$AK$25,15, FALSE)</f>
        <v>0</v>
      </c>
      <c r="P705" s="192">
        <v>0</v>
      </c>
      <c r="Q705" s="192">
        <v>0</v>
      </c>
      <c r="R705" s="192">
        <f t="shared" si="2"/>
        <v>0</v>
      </c>
      <c r="S705" s="193">
        <f t="shared" si="3"/>
        <v>0</v>
      </c>
      <c r="T705" s="186" t="s">
        <v>282</v>
      </c>
      <c r="U705" s="186" t="s">
        <v>288</v>
      </c>
      <c r="V705" s="200">
        <f>VLOOKUP(B705,orig_GT_results_full_summary!$B$3:$AK$25,24, FALSE)</f>
        <v>0</v>
      </c>
      <c r="W705" s="192">
        <v>0</v>
      </c>
      <c r="X705" s="192">
        <v>0</v>
      </c>
      <c r="Y705" s="192">
        <f t="shared" si="4"/>
        <v>0</v>
      </c>
      <c r="Z705" s="193">
        <f t="shared" si="5"/>
        <v>0</v>
      </c>
      <c r="AA705" s="186" t="s">
        <v>282</v>
      </c>
      <c r="AB705" s="186" t="s">
        <v>288</v>
      </c>
      <c r="AC705" s="192">
        <f>VLOOKUP(B705,orig_GT_results_full_summary!$B$3:$AK$25,33, FALSE)</f>
        <v>0</v>
      </c>
      <c r="AD705" s="192">
        <v>0</v>
      </c>
      <c r="AE705" s="192">
        <v>0</v>
      </c>
      <c r="AF705" s="194">
        <f t="shared" si="6"/>
        <v>0</v>
      </c>
      <c r="AG705" s="53">
        <f t="shared" si="7"/>
        <v>0</v>
      </c>
    </row>
    <row r="706" spans="2:33" ht="16">
      <c r="B706" s="186" t="s">
        <v>134</v>
      </c>
      <c r="C706" s="192">
        <v>200</v>
      </c>
      <c r="D706" s="186" t="s">
        <v>453</v>
      </c>
      <c r="E706" s="193">
        <v>2</v>
      </c>
      <c r="F706" s="186" t="s">
        <v>51</v>
      </c>
      <c r="G706" s="186" t="s">
        <v>288</v>
      </c>
      <c r="H706" s="198">
        <f>VLOOKUP(B706,orig_GT_results_full_summary!$B$3:$AK$25,7, FALSE)</f>
        <v>3</v>
      </c>
      <c r="I706" s="192">
        <v>0</v>
      </c>
      <c r="J706" s="192">
        <v>0</v>
      </c>
      <c r="K706" s="192">
        <f t="shared" si="0"/>
        <v>0</v>
      </c>
      <c r="L706" s="193">
        <f t="shared" si="1"/>
        <v>0</v>
      </c>
      <c r="M706" s="186" t="s">
        <v>282</v>
      </c>
      <c r="N706" s="186" t="s">
        <v>288</v>
      </c>
      <c r="O706" s="199">
        <f>VLOOKUP(B706,orig_GT_results_full_summary!$B$3:$AK$25,15, FALSE)</f>
        <v>0</v>
      </c>
      <c r="P706" s="192">
        <v>0</v>
      </c>
      <c r="Q706" s="192">
        <v>0</v>
      </c>
      <c r="R706" s="192">
        <f t="shared" si="2"/>
        <v>0</v>
      </c>
      <c r="S706" s="193">
        <f t="shared" si="3"/>
        <v>0</v>
      </c>
      <c r="T706" s="186" t="s">
        <v>282</v>
      </c>
      <c r="U706" s="186" t="s">
        <v>288</v>
      </c>
      <c r="V706" s="200">
        <f>VLOOKUP(B706,orig_GT_results_full_summary!$B$3:$AK$25,24, FALSE)</f>
        <v>0</v>
      </c>
      <c r="W706" s="192">
        <v>0</v>
      </c>
      <c r="X706" s="192">
        <v>0</v>
      </c>
      <c r="Y706" s="192">
        <f t="shared" si="4"/>
        <v>0</v>
      </c>
      <c r="Z706" s="193">
        <f t="shared" si="5"/>
        <v>0</v>
      </c>
      <c r="AA706" s="186" t="s">
        <v>282</v>
      </c>
      <c r="AB706" s="186" t="s">
        <v>288</v>
      </c>
      <c r="AC706" s="192">
        <f>VLOOKUP(B706,orig_GT_results_full_summary!$B$3:$AK$25,33, FALSE)</f>
        <v>0</v>
      </c>
      <c r="AD706" s="192">
        <v>0</v>
      </c>
      <c r="AE706" s="192">
        <v>0</v>
      </c>
      <c r="AF706" s="194">
        <f t="shared" si="6"/>
        <v>0</v>
      </c>
      <c r="AG706" s="53">
        <f t="shared" si="7"/>
        <v>0</v>
      </c>
    </row>
    <row r="707" spans="2:33" ht="16">
      <c r="B707" s="186" t="s">
        <v>134</v>
      </c>
      <c r="C707" s="192">
        <v>201</v>
      </c>
      <c r="D707" s="186" t="s">
        <v>453</v>
      </c>
      <c r="E707" s="193">
        <v>2</v>
      </c>
      <c r="F707" s="186" t="s">
        <v>51</v>
      </c>
      <c r="G707" s="186" t="s">
        <v>288</v>
      </c>
      <c r="H707" s="198">
        <f>VLOOKUP(B707,orig_GT_results_full_summary!$B$3:$AK$25,7, FALSE)</f>
        <v>3</v>
      </c>
      <c r="I707" s="192">
        <v>0</v>
      </c>
      <c r="J707" s="192">
        <v>0</v>
      </c>
      <c r="K707" s="192">
        <f t="shared" si="0"/>
        <v>0</v>
      </c>
      <c r="L707" s="193">
        <f t="shared" si="1"/>
        <v>0</v>
      </c>
      <c r="M707" s="186" t="s">
        <v>282</v>
      </c>
      <c r="N707" s="186" t="s">
        <v>288</v>
      </c>
      <c r="O707" s="199">
        <f>VLOOKUP(B707,orig_GT_results_full_summary!$B$3:$AK$25,15, FALSE)</f>
        <v>0</v>
      </c>
      <c r="P707" s="192">
        <v>0</v>
      </c>
      <c r="Q707" s="192">
        <v>0</v>
      </c>
      <c r="R707" s="192">
        <f t="shared" si="2"/>
        <v>0</v>
      </c>
      <c r="S707" s="193">
        <f t="shared" si="3"/>
        <v>0</v>
      </c>
      <c r="T707" s="186" t="s">
        <v>282</v>
      </c>
      <c r="U707" s="186" t="s">
        <v>288</v>
      </c>
      <c r="V707" s="200">
        <f>VLOOKUP(B707,orig_GT_results_full_summary!$B$3:$AK$25,24, FALSE)</f>
        <v>0</v>
      </c>
      <c r="W707" s="192">
        <v>0</v>
      </c>
      <c r="X707" s="192">
        <v>0</v>
      </c>
      <c r="Y707" s="192">
        <f t="shared" si="4"/>
        <v>0</v>
      </c>
      <c r="Z707" s="193">
        <f t="shared" si="5"/>
        <v>0</v>
      </c>
      <c r="AA707" s="186" t="s">
        <v>282</v>
      </c>
      <c r="AB707" s="186" t="s">
        <v>288</v>
      </c>
      <c r="AC707" s="192">
        <f>VLOOKUP(B707,orig_GT_results_full_summary!$B$3:$AK$25,33, FALSE)</f>
        <v>0</v>
      </c>
      <c r="AD707" s="192">
        <v>0</v>
      </c>
      <c r="AE707" s="192">
        <v>0</v>
      </c>
      <c r="AF707" s="194">
        <f t="shared" si="6"/>
        <v>0</v>
      </c>
      <c r="AG707" s="53">
        <f t="shared" si="7"/>
        <v>0</v>
      </c>
    </row>
    <row r="708" spans="2:33" ht="16">
      <c r="B708" s="186" t="s">
        <v>134</v>
      </c>
      <c r="C708" s="192">
        <v>202</v>
      </c>
      <c r="D708" s="186" t="s">
        <v>453</v>
      </c>
      <c r="E708" s="193">
        <v>2</v>
      </c>
      <c r="F708" s="186" t="s">
        <v>51</v>
      </c>
      <c r="G708" s="186" t="s">
        <v>288</v>
      </c>
      <c r="H708" s="198">
        <f>VLOOKUP(B708,orig_GT_results_full_summary!$B$3:$AK$25,7, FALSE)</f>
        <v>3</v>
      </c>
      <c r="I708" s="192">
        <v>0</v>
      </c>
      <c r="J708" s="192">
        <v>0</v>
      </c>
      <c r="K708" s="192">
        <f t="shared" si="0"/>
        <v>0</v>
      </c>
      <c r="L708" s="193">
        <f t="shared" si="1"/>
        <v>0</v>
      </c>
      <c r="M708" s="186" t="s">
        <v>282</v>
      </c>
      <c r="N708" s="186" t="s">
        <v>288</v>
      </c>
      <c r="O708" s="199">
        <f>VLOOKUP(B708,orig_GT_results_full_summary!$B$3:$AK$25,15, FALSE)</f>
        <v>0</v>
      </c>
      <c r="P708" s="192">
        <v>0</v>
      </c>
      <c r="Q708" s="192">
        <v>0</v>
      </c>
      <c r="R708" s="192">
        <f t="shared" si="2"/>
        <v>0</v>
      </c>
      <c r="S708" s="193">
        <f t="shared" si="3"/>
        <v>0</v>
      </c>
      <c r="T708" s="186" t="s">
        <v>282</v>
      </c>
      <c r="U708" s="186" t="s">
        <v>288</v>
      </c>
      <c r="V708" s="200">
        <f>VLOOKUP(B708,orig_GT_results_full_summary!$B$3:$AK$25,24, FALSE)</f>
        <v>0</v>
      </c>
      <c r="W708" s="192">
        <v>0</v>
      </c>
      <c r="X708" s="192">
        <v>0</v>
      </c>
      <c r="Y708" s="192">
        <f t="shared" si="4"/>
        <v>0</v>
      </c>
      <c r="Z708" s="193">
        <f t="shared" si="5"/>
        <v>0</v>
      </c>
      <c r="AA708" s="186" t="s">
        <v>282</v>
      </c>
      <c r="AB708" s="186" t="s">
        <v>288</v>
      </c>
      <c r="AC708" s="192">
        <f>VLOOKUP(B708,orig_GT_results_full_summary!$B$3:$AK$25,33, FALSE)</f>
        <v>0</v>
      </c>
      <c r="AD708" s="192">
        <v>0</v>
      </c>
      <c r="AE708" s="192">
        <v>0</v>
      </c>
      <c r="AF708" s="194">
        <f t="shared" si="6"/>
        <v>0</v>
      </c>
      <c r="AG708" s="53">
        <f t="shared" si="7"/>
        <v>0</v>
      </c>
    </row>
    <row r="709" spans="2:33" ht="16">
      <c r="B709" s="186" t="s">
        <v>134</v>
      </c>
      <c r="C709" s="192">
        <v>203</v>
      </c>
      <c r="D709" s="186" t="s">
        <v>373</v>
      </c>
      <c r="E709" s="193">
        <v>2</v>
      </c>
      <c r="F709" s="186" t="s">
        <v>51</v>
      </c>
      <c r="G709" s="186" t="s">
        <v>288</v>
      </c>
      <c r="H709" s="198">
        <f>VLOOKUP(B709,orig_GT_results_full_summary!$B$3:$AK$25,7, FALSE)</f>
        <v>3</v>
      </c>
      <c r="I709" s="192">
        <v>0</v>
      </c>
      <c r="J709" s="192">
        <v>0</v>
      </c>
      <c r="K709" s="192">
        <f t="shared" si="0"/>
        <v>0</v>
      </c>
      <c r="L709" s="193">
        <f t="shared" si="1"/>
        <v>0</v>
      </c>
      <c r="M709" s="186" t="s">
        <v>282</v>
      </c>
      <c r="N709" s="186" t="s">
        <v>288</v>
      </c>
      <c r="O709" s="199">
        <f>VLOOKUP(B709,orig_GT_results_full_summary!$B$3:$AK$25,15, FALSE)</f>
        <v>0</v>
      </c>
      <c r="P709" s="192">
        <v>0</v>
      </c>
      <c r="Q709" s="192">
        <v>0</v>
      </c>
      <c r="R709" s="192">
        <f t="shared" si="2"/>
        <v>0</v>
      </c>
      <c r="S709" s="193">
        <f t="shared" si="3"/>
        <v>0</v>
      </c>
      <c r="T709" s="186" t="s">
        <v>282</v>
      </c>
      <c r="U709" s="186" t="s">
        <v>288</v>
      </c>
      <c r="V709" s="200">
        <f>VLOOKUP(B709,orig_GT_results_full_summary!$B$3:$AK$25,24, FALSE)</f>
        <v>0</v>
      </c>
      <c r="W709" s="192">
        <v>0</v>
      </c>
      <c r="X709" s="192">
        <v>0</v>
      </c>
      <c r="Y709" s="192">
        <f t="shared" si="4"/>
        <v>0</v>
      </c>
      <c r="Z709" s="193">
        <f t="shared" si="5"/>
        <v>0</v>
      </c>
      <c r="AA709" s="186" t="s">
        <v>282</v>
      </c>
      <c r="AB709" s="186" t="s">
        <v>288</v>
      </c>
      <c r="AC709" s="192">
        <f>VLOOKUP(B709,orig_GT_results_full_summary!$B$3:$AK$25,33, FALSE)</f>
        <v>0</v>
      </c>
      <c r="AD709" s="192">
        <v>0</v>
      </c>
      <c r="AE709" s="192">
        <v>0</v>
      </c>
      <c r="AF709" s="194">
        <f t="shared" si="6"/>
        <v>0</v>
      </c>
      <c r="AG709" s="53">
        <f t="shared" si="7"/>
        <v>0</v>
      </c>
    </row>
    <row r="710" spans="2:33" ht="16">
      <c r="B710" s="186" t="s">
        <v>134</v>
      </c>
      <c r="C710" s="192">
        <v>204</v>
      </c>
      <c r="D710" s="186" t="s">
        <v>373</v>
      </c>
      <c r="E710" s="193">
        <v>2</v>
      </c>
      <c r="F710" s="186" t="s">
        <v>51</v>
      </c>
      <c r="G710" s="186" t="s">
        <v>288</v>
      </c>
      <c r="H710" s="198">
        <f>VLOOKUP(B710,orig_GT_results_full_summary!$B$3:$AK$25,7, FALSE)</f>
        <v>3</v>
      </c>
      <c r="I710" s="192">
        <v>0</v>
      </c>
      <c r="J710" s="192">
        <v>0</v>
      </c>
      <c r="K710" s="192">
        <f t="shared" si="0"/>
        <v>0</v>
      </c>
      <c r="L710" s="193">
        <f t="shared" si="1"/>
        <v>0</v>
      </c>
      <c r="M710" s="186" t="s">
        <v>282</v>
      </c>
      <c r="N710" s="186" t="s">
        <v>288</v>
      </c>
      <c r="O710" s="199">
        <f>VLOOKUP(B710,orig_GT_results_full_summary!$B$3:$AK$25,15, FALSE)</f>
        <v>0</v>
      </c>
      <c r="P710" s="192">
        <v>0</v>
      </c>
      <c r="Q710" s="192">
        <v>0</v>
      </c>
      <c r="R710" s="192">
        <f t="shared" si="2"/>
        <v>0</v>
      </c>
      <c r="S710" s="193">
        <f t="shared" si="3"/>
        <v>0</v>
      </c>
      <c r="T710" s="186" t="s">
        <v>282</v>
      </c>
      <c r="U710" s="186" t="s">
        <v>288</v>
      </c>
      <c r="V710" s="200">
        <f>VLOOKUP(B710,orig_GT_results_full_summary!$B$3:$AK$25,24, FALSE)</f>
        <v>0</v>
      </c>
      <c r="W710" s="192">
        <v>0</v>
      </c>
      <c r="X710" s="192">
        <v>0</v>
      </c>
      <c r="Y710" s="192">
        <f t="shared" si="4"/>
        <v>0</v>
      </c>
      <c r="Z710" s="193">
        <f t="shared" si="5"/>
        <v>0</v>
      </c>
      <c r="AA710" s="186" t="s">
        <v>282</v>
      </c>
      <c r="AB710" s="186" t="s">
        <v>288</v>
      </c>
      <c r="AC710" s="192">
        <f>VLOOKUP(B710,orig_GT_results_full_summary!$B$3:$AK$25,33, FALSE)</f>
        <v>0</v>
      </c>
      <c r="AD710" s="192">
        <v>0</v>
      </c>
      <c r="AE710" s="192">
        <v>0</v>
      </c>
      <c r="AF710" s="194">
        <f t="shared" si="6"/>
        <v>0</v>
      </c>
      <c r="AG710" s="53">
        <f t="shared" si="7"/>
        <v>0</v>
      </c>
    </row>
    <row r="711" spans="2:33" ht="16">
      <c r="B711" s="186" t="s">
        <v>134</v>
      </c>
      <c r="C711" s="192">
        <v>205</v>
      </c>
      <c r="D711" s="186" t="s">
        <v>373</v>
      </c>
      <c r="E711" s="193">
        <v>2</v>
      </c>
      <c r="F711" s="186" t="s">
        <v>51</v>
      </c>
      <c r="G711" s="186" t="s">
        <v>288</v>
      </c>
      <c r="H711" s="198">
        <f>VLOOKUP(B711,orig_GT_results_full_summary!$B$3:$AK$25,7, FALSE)</f>
        <v>3</v>
      </c>
      <c r="I711" s="192">
        <v>0</v>
      </c>
      <c r="J711" s="192">
        <v>0</v>
      </c>
      <c r="K711" s="192">
        <f t="shared" si="0"/>
        <v>0</v>
      </c>
      <c r="L711" s="193">
        <f t="shared" si="1"/>
        <v>0</v>
      </c>
      <c r="M711" s="186" t="s">
        <v>282</v>
      </c>
      <c r="N711" s="186" t="s">
        <v>288</v>
      </c>
      <c r="O711" s="199">
        <f>VLOOKUP(B711,orig_GT_results_full_summary!$B$3:$AK$25,15, FALSE)</f>
        <v>0</v>
      </c>
      <c r="P711" s="192">
        <v>0</v>
      </c>
      <c r="Q711" s="192">
        <v>0</v>
      </c>
      <c r="R711" s="192">
        <f t="shared" si="2"/>
        <v>0</v>
      </c>
      <c r="S711" s="193">
        <f t="shared" si="3"/>
        <v>0</v>
      </c>
      <c r="T711" s="186" t="s">
        <v>282</v>
      </c>
      <c r="U711" s="186" t="s">
        <v>288</v>
      </c>
      <c r="V711" s="200">
        <f>VLOOKUP(B711,orig_GT_results_full_summary!$B$3:$AK$25,24, FALSE)</f>
        <v>0</v>
      </c>
      <c r="W711" s="192">
        <v>0</v>
      </c>
      <c r="X711" s="192">
        <v>0</v>
      </c>
      <c r="Y711" s="192">
        <f t="shared" si="4"/>
        <v>0</v>
      </c>
      <c r="Z711" s="193">
        <f t="shared" si="5"/>
        <v>0</v>
      </c>
      <c r="AA711" s="186" t="s">
        <v>282</v>
      </c>
      <c r="AB711" s="186" t="s">
        <v>288</v>
      </c>
      <c r="AC711" s="192">
        <f>VLOOKUP(B711,orig_GT_results_full_summary!$B$3:$AK$25,33, FALSE)</f>
        <v>0</v>
      </c>
      <c r="AD711" s="192">
        <v>0</v>
      </c>
      <c r="AE711" s="192">
        <v>0</v>
      </c>
      <c r="AF711" s="194">
        <f t="shared" si="6"/>
        <v>0</v>
      </c>
      <c r="AG711" s="53">
        <f t="shared" si="7"/>
        <v>0</v>
      </c>
    </row>
    <row r="712" spans="2:33" ht="16">
      <c r="B712" s="186" t="s">
        <v>134</v>
      </c>
      <c r="C712" s="192">
        <v>206</v>
      </c>
      <c r="D712" s="186" t="s">
        <v>454</v>
      </c>
      <c r="E712" s="193">
        <v>2</v>
      </c>
      <c r="F712" s="186" t="s">
        <v>51</v>
      </c>
      <c r="G712" s="186" t="s">
        <v>288</v>
      </c>
      <c r="H712" s="198">
        <f>VLOOKUP(B712,orig_GT_results_full_summary!$B$3:$AK$25,7, FALSE)</f>
        <v>3</v>
      </c>
      <c r="I712" s="192">
        <v>0</v>
      </c>
      <c r="J712" s="192">
        <v>0</v>
      </c>
      <c r="K712" s="192">
        <f t="shared" si="0"/>
        <v>0</v>
      </c>
      <c r="L712" s="193">
        <f t="shared" si="1"/>
        <v>0</v>
      </c>
      <c r="M712" s="186" t="s">
        <v>282</v>
      </c>
      <c r="N712" s="186" t="s">
        <v>288</v>
      </c>
      <c r="O712" s="199">
        <f>VLOOKUP(B712,orig_GT_results_full_summary!$B$3:$AK$25,15, FALSE)</f>
        <v>0</v>
      </c>
      <c r="P712" s="192">
        <v>0</v>
      </c>
      <c r="Q712" s="192">
        <v>0</v>
      </c>
      <c r="R712" s="192">
        <f t="shared" si="2"/>
        <v>0</v>
      </c>
      <c r="S712" s="193">
        <f t="shared" si="3"/>
        <v>0</v>
      </c>
      <c r="T712" s="186" t="s">
        <v>282</v>
      </c>
      <c r="U712" s="186" t="s">
        <v>288</v>
      </c>
      <c r="V712" s="200">
        <f>VLOOKUP(B712,orig_GT_results_full_summary!$B$3:$AK$25,24, FALSE)</f>
        <v>0</v>
      </c>
      <c r="W712" s="192">
        <v>0</v>
      </c>
      <c r="X712" s="192">
        <v>0</v>
      </c>
      <c r="Y712" s="192">
        <f t="shared" si="4"/>
        <v>0</v>
      </c>
      <c r="Z712" s="193">
        <f t="shared" si="5"/>
        <v>0</v>
      </c>
      <c r="AA712" s="186" t="s">
        <v>282</v>
      </c>
      <c r="AB712" s="186" t="s">
        <v>288</v>
      </c>
      <c r="AC712" s="192">
        <f>VLOOKUP(B712,orig_GT_results_full_summary!$B$3:$AK$25,33, FALSE)</f>
        <v>0</v>
      </c>
      <c r="AD712" s="192">
        <v>0</v>
      </c>
      <c r="AE712" s="192">
        <v>0</v>
      </c>
      <c r="AF712" s="194">
        <f t="shared" si="6"/>
        <v>0</v>
      </c>
      <c r="AG712" s="53">
        <f t="shared" si="7"/>
        <v>0</v>
      </c>
    </row>
    <row r="713" spans="2:33" ht="16">
      <c r="B713" s="186" t="s">
        <v>134</v>
      </c>
      <c r="C713" s="192">
        <v>207</v>
      </c>
      <c r="D713" s="186" t="s">
        <v>454</v>
      </c>
      <c r="E713" s="193">
        <v>2</v>
      </c>
      <c r="F713" s="186" t="s">
        <v>51</v>
      </c>
      <c r="G713" s="186" t="s">
        <v>288</v>
      </c>
      <c r="H713" s="198">
        <f>VLOOKUP(B713,orig_GT_results_full_summary!$B$3:$AK$25,7, FALSE)</f>
        <v>3</v>
      </c>
      <c r="I713" s="192">
        <v>0</v>
      </c>
      <c r="J713" s="192">
        <v>0</v>
      </c>
      <c r="K713" s="192">
        <f t="shared" si="0"/>
        <v>0</v>
      </c>
      <c r="L713" s="193">
        <f t="shared" si="1"/>
        <v>0</v>
      </c>
      <c r="M713" s="186" t="s">
        <v>282</v>
      </c>
      <c r="N713" s="186" t="s">
        <v>288</v>
      </c>
      <c r="O713" s="199">
        <f>VLOOKUP(B713,orig_GT_results_full_summary!$B$3:$AK$25,15, FALSE)</f>
        <v>0</v>
      </c>
      <c r="P713" s="192">
        <v>0</v>
      </c>
      <c r="Q713" s="192">
        <v>0</v>
      </c>
      <c r="R713" s="192">
        <f t="shared" si="2"/>
        <v>0</v>
      </c>
      <c r="S713" s="193">
        <f t="shared" si="3"/>
        <v>0</v>
      </c>
      <c r="T713" s="186" t="s">
        <v>282</v>
      </c>
      <c r="U713" s="186" t="s">
        <v>288</v>
      </c>
      <c r="V713" s="200">
        <f>VLOOKUP(B713,orig_GT_results_full_summary!$B$3:$AK$25,24, FALSE)</f>
        <v>0</v>
      </c>
      <c r="W713" s="192">
        <v>0</v>
      </c>
      <c r="X713" s="192">
        <v>0</v>
      </c>
      <c r="Y713" s="192">
        <f t="shared" si="4"/>
        <v>0</v>
      </c>
      <c r="Z713" s="193">
        <f t="shared" si="5"/>
        <v>0</v>
      </c>
      <c r="AA713" s="186" t="s">
        <v>282</v>
      </c>
      <c r="AB713" s="186" t="s">
        <v>288</v>
      </c>
      <c r="AC713" s="192">
        <f>VLOOKUP(B713,orig_GT_results_full_summary!$B$3:$AK$25,33, FALSE)</f>
        <v>0</v>
      </c>
      <c r="AD713" s="192">
        <v>0</v>
      </c>
      <c r="AE713" s="192">
        <v>0</v>
      </c>
      <c r="AF713" s="194">
        <f t="shared" si="6"/>
        <v>0</v>
      </c>
      <c r="AG713" s="53">
        <f t="shared" si="7"/>
        <v>0</v>
      </c>
    </row>
    <row r="714" spans="2:33" ht="16">
      <c r="B714" s="186" t="s">
        <v>134</v>
      </c>
      <c r="C714" s="192">
        <v>208</v>
      </c>
      <c r="D714" s="186" t="s">
        <v>454</v>
      </c>
      <c r="E714" s="193">
        <v>2</v>
      </c>
      <c r="F714" s="186" t="s">
        <v>51</v>
      </c>
      <c r="G714" s="186" t="s">
        <v>288</v>
      </c>
      <c r="H714" s="198">
        <f>VLOOKUP(B714,orig_GT_results_full_summary!$B$3:$AK$25,7, FALSE)</f>
        <v>3</v>
      </c>
      <c r="I714" s="192">
        <v>0</v>
      </c>
      <c r="J714" s="192">
        <v>0</v>
      </c>
      <c r="K714" s="192">
        <f t="shared" si="0"/>
        <v>0</v>
      </c>
      <c r="L714" s="193">
        <f t="shared" si="1"/>
        <v>0</v>
      </c>
      <c r="M714" s="186" t="s">
        <v>282</v>
      </c>
      <c r="N714" s="186" t="s">
        <v>288</v>
      </c>
      <c r="O714" s="199">
        <f>VLOOKUP(B714,orig_GT_results_full_summary!$B$3:$AK$25,15, FALSE)</f>
        <v>0</v>
      </c>
      <c r="P714" s="192">
        <v>0</v>
      </c>
      <c r="Q714" s="192">
        <v>0</v>
      </c>
      <c r="R714" s="192">
        <f t="shared" si="2"/>
        <v>0</v>
      </c>
      <c r="S714" s="193">
        <f t="shared" si="3"/>
        <v>0</v>
      </c>
      <c r="T714" s="186" t="s">
        <v>282</v>
      </c>
      <c r="U714" s="186" t="s">
        <v>288</v>
      </c>
      <c r="V714" s="200">
        <f>VLOOKUP(B714,orig_GT_results_full_summary!$B$3:$AK$25,24, FALSE)</f>
        <v>0</v>
      </c>
      <c r="W714" s="192">
        <v>0</v>
      </c>
      <c r="X714" s="192">
        <v>0</v>
      </c>
      <c r="Y714" s="192">
        <f t="shared" si="4"/>
        <v>0</v>
      </c>
      <c r="Z714" s="193">
        <f t="shared" si="5"/>
        <v>0</v>
      </c>
      <c r="AA714" s="186" t="s">
        <v>282</v>
      </c>
      <c r="AB714" s="186" t="s">
        <v>288</v>
      </c>
      <c r="AC714" s="192">
        <f>VLOOKUP(B714,orig_GT_results_full_summary!$B$3:$AK$25,33, FALSE)</f>
        <v>0</v>
      </c>
      <c r="AD714" s="192">
        <v>0</v>
      </c>
      <c r="AE714" s="192">
        <v>0</v>
      </c>
      <c r="AF714" s="194">
        <f t="shared" si="6"/>
        <v>0</v>
      </c>
      <c r="AG714" s="53">
        <f t="shared" si="7"/>
        <v>0</v>
      </c>
    </row>
    <row r="715" spans="2:33" ht="16">
      <c r="B715" s="186" t="s">
        <v>134</v>
      </c>
      <c r="C715" s="192">
        <v>209</v>
      </c>
      <c r="D715" s="186" t="s">
        <v>455</v>
      </c>
      <c r="E715" s="193">
        <v>2</v>
      </c>
      <c r="F715" s="186" t="s">
        <v>51</v>
      </c>
      <c r="G715" s="186" t="s">
        <v>288</v>
      </c>
      <c r="H715" s="198">
        <f>VLOOKUP(B715,orig_GT_results_full_summary!$B$3:$AK$25,7, FALSE)</f>
        <v>3</v>
      </c>
      <c r="I715" s="192">
        <v>0</v>
      </c>
      <c r="J715" s="192">
        <v>0</v>
      </c>
      <c r="K715" s="192">
        <f t="shared" si="0"/>
        <v>0</v>
      </c>
      <c r="L715" s="193">
        <f t="shared" si="1"/>
        <v>0</v>
      </c>
      <c r="M715" s="186" t="s">
        <v>282</v>
      </c>
      <c r="N715" s="186" t="s">
        <v>288</v>
      </c>
      <c r="O715" s="199">
        <f>VLOOKUP(B715,orig_GT_results_full_summary!$B$3:$AK$25,15, FALSE)</f>
        <v>0</v>
      </c>
      <c r="P715" s="192">
        <v>0</v>
      </c>
      <c r="Q715" s="192">
        <v>0</v>
      </c>
      <c r="R715" s="192">
        <f t="shared" si="2"/>
        <v>0</v>
      </c>
      <c r="S715" s="193">
        <f t="shared" si="3"/>
        <v>0</v>
      </c>
      <c r="T715" s="186" t="s">
        <v>282</v>
      </c>
      <c r="U715" s="186" t="s">
        <v>288</v>
      </c>
      <c r="V715" s="200">
        <f>VLOOKUP(B715,orig_GT_results_full_summary!$B$3:$AK$25,24, FALSE)</f>
        <v>0</v>
      </c>
      <c r="W715" s="192">
        <v>0</v>
      </c>
      <c r="X715" s="192">
        <v>0</v>
      </c>
      <c r="Y715" s="192">
        <f t="shared" si="4"/>
        <v>0</v>
      </c>
      <c r="Z715" s="193">
        <f t="shared" si="5"/>
        <v>0</v>
      </c>
      <c r="AA715" s="186" t="s">
        <v>282</v>
      </c>
      <c r="AB715" s="186" t="s">
        <v>288</v>
      </c>
      <c r="AC715" s="192">
        <f>VLOOKUP(B715,orig_GT_results_full_summary!$B$3:$AK$25,33, FALSE)</f>
        <v>0</v>
      </c>
      <c r="AD715" s="192">
        <v>0</v>
      </c>
      <c r="AE715" s="192">
        <v>0</v>
      </c>
      <c r="AF715" s="194">
        <f t="shared" si="6"/>
        <v>0</v>
      </c>
      <c r="AG715" s="53">
        <f t="shared" si="7"/>
        <v>0</v>
      </c>
    </row>
    <row r="716" spans="2:33" ht="16">
      <c r="B716" s="186" t="s">
        <v>134</v>
      </c>
      <c r="C716" s="192">
        <v>210</v>
      </c>
      <c r="D716" s="186" t="s">
        <v>455</v>
      </c>
      <c r="E716" s="193">
        <v>2</v>
      </c>
      <c r="F716" s="186" t="s">
        <v>51</v>
      </c>
      <c r="G716" s="186" t="s">
        <v>288</v>
      </c>
      <c r="H716" s="198">
        <f>VLOOKUP(B716,orig_GT_results_full_summary!$B$3:$AK$25,7, FALSE)</f>
        <v>3</v>
      </c>
      <c r="I716" s="192">
        <v>0</v>
      </c>
      <c r="J716" s="192">
        <v>0</v>
      </c>
      <c r="K716" s="192">
        <f t="shared" si="0"/>
        <v>0</v>
      </c>
      <c r="L716" s="193">
        <f t="shared" si="1"/>
        <v>0</v>
      </c>
      <c r="M716" s="186" t="s">
        <v>282</v>
      </c>
      <c r="N716" s="186" t="s">
        <v>288</v>
      </c>
      <c r="O716" s="199">
        <f>VLOOKUP(B716,orig_GT_results_full_summary!$B$3:$AK$25,15, FALSE)</f>
        <v>0</v>
      </c>
      <c r="P716" s="192">
        <v>0</v>
      </c>
      <c r="Q716" s="192">
        <v>0</v>
      </c>
      <c r="R716" s="192">
        <f t="shared" si="2"/>
        <v>0</v>
      </c>
      <c r="S716" s="193">
        <f t="shared" si="3"/>
        <v>0</v>
      </c>
      <c r="T716" s="186" t="s">
        <v>282</v>
      </c>
      <c r="U716" s="186" t="s">
        <v>288</v>
      </c>
      <c r="V716" s="200">
        <f>VLOOKUP(B716,orig_GT_results_full_summary!$B$3:$AK$25,24, FALSE)</f>
        <v>0</v>
      </c>
      <c r="W716" s="192">
        <v>0</v>
      </c>
      <c r="X716" s="192">
        <v>0</v>
      </c>
      <c r="Y716" s="192">
        <f t="shared" si="4"/>
        <v>0</v>
      </c>
      <c r="Z716" s="193">
        <f t="shared" si="5"/>
        <v>0</v>
      </c>
      <c r="AA716" s="186" t="s">
        <v>282</v>
      </c>
      <c r="AB716" s="186" t="s">
        <v>288</v>
      </c>
      <c r="AC716" s="192">
        <f>VLOOKUP(B716,orig_GT_results_full_summary!$B$3:$AK$25,33, FALSE)</f>
        <v>0</v>
      </c>
      <c r="AD716" s="192">
        <v>0</v>
      </c>
      <c r="AE716" s="192">
        <v>0</v>
      </c>
      <c r="AF716" s="194">
        <f t="shared" si="6"/>
        <v>0</v>
      </c>
      <c r="AG716" s="53">
        <f t="shared" si="7"/>
        <v>0</v>
      </c>
    </row>
    <row r="717" spans="2:33" ht="16">
      <c r="B717" s="186" t="s">
        <v>134</v>
      </c>
      <c r="C717" s="192">
        <v>211</v>
      </c>
      <c r="D717" s="186" t="s">
        <v>455</v>
      </c>
      <c r="E717" s="193">
        <v>2</v>
      </c>
      <c r="F717" s="186" t="s">
        <v>51</v>
      </c>
      <c r="G717" s="186" t="s">
        <v>288</v>
      </c>
      <c r="H717" s="198">
        <f>VLOOKUP(B717,orig_GT_results_full_summary!$B$3:$AK$25,7, FALSE)</f>
        <v>3</v>
      </c>
      <c r="I717" s="192">
        <v>0</v>
      </c>
      <c r="J717" s="192">
        <v>0</v>
      </c>
      <c r="K717" s="192">
        <f t="shared" si="0"/>
        <v>0</v>
      </c>
      <c r="L717" s="193">
        <f t="shared" si="1"/>
        <v>0</v>
      </c>
      <c r="M717" s="186" t="s">
        <v>282</v>
      </c>
      <c r="N717" s="186" t="s">
        <v>288</v>
      </c>
      <c r="O717" s="199">
        <f>VLOOKUP(B717,orig_GT_results_full_summary!$B$3:$AK$25,15, FALSE)</f>
        <v>0</v>
      </c>
      <c r="P717" s="192">
        <v>0</v>
      </c>
      <c r="Q717" s="192">
        <v>0</v>
      </c>
      <c r="R717" s="192">
        <f t="shared" si="2"/>
        <v>0</v>
      </c>
      <c r="S717" s="193">
        <f t="shared" si="3"/>
        <v>0</v>
      </c>
      <c r="T717" s="186" t="s">
        <v>282</v>
      </c>
      <c r="U717" s="186" t="s">
        <v>288</v>
      </c>
      <c r="V717" s="200">
        <f>VLOOKUP(B717,orig_GT_results_full_summary!$B$3:$AK$25,24, FALSE)</f>
        <v>0</v>
      </c>
      <c r="W717" s="192">
        <v>0</v>
      </c>
      <c r="X717" s="192">
        <v>0</v>
      </c>
      <c r="Y717" s="192">
        <f t="shared" si="4"/>
        <v>0</v>
      </c>
      <c r="Z717" s="193">
        <f t="shared" si="5"/>
        <v>0</v>
      </c>
      <c r="AA717" s="186" t="s">
        <v>282</v>
      </c>
      <c r="AB717" s="186" t="s">
        <v>288</v>
      </c>
      <c r="AC717" s="192">
        <f>VLOOKUP(B717,orig_GT_results_full_summary!$B$3:$AK$25,33, FALSE)</f>
        <v>0</v>
      </c>
      <c r="AD717" s="192">
        <v>0</v>
      </c>
      <c r="AE717" s="192">
        <v>0</v>
      </c>
      <c r="AF717" s="194">
        <f t="shared" si="6"/>
        <v>0</v>
      </c>
      <c r="AG717" s="53">
        <f t="shared" si="7"/>
        <v>0</v>
      </c>
    </row>
    <row r="718" spans="2:33" ht="16">
      <c r="B718" s="186" t="s">
        <v>134</v>
      </c>
      <c r="C718" s="192">
        <v>212</v>
      </c>
      <c r="D718" s="186" t="s">
        <v>456</v>
      </c>
      <c r="E718" s="193">
        <v>2</v>
      </c>
      <c r="F718" s="186" t="s">
        <v>51</v>
      </c>
      <c r="G718" s="186" t="s">
        <v>288</v>
      </c>
      <c r="H718" s="198">
        <f>VLOOKUP(B718,orig_GT_results_full_summary!$B$3:$AK$25,7, FALSE)</f>
        <v>3</v>
      </c>
      <c r="I718" s="192">
        <v>0</v>
      </c>
      <c r="J718" s="192">
        <v>0</v>
      </c>
      <c r="K718" s="192">
        <f t="shared" si="0"/>
        <v>0</v>
      </c>
      <c r="L718" s="193">
        <f t="shared" si="1"/>
        <v>0</v>
      </c>
      <c r="M718" s="186" t="s">
        <v>282</v>
      </c>
      <c r="N718" s="186" t="s">
        <v>288</v>
      </c>
      <c r="O718" s="199">
        <f>VLOOKUP(B718,orig_GT_results_full_summary!$B$3:$AK$25,15, FALSE)</f>
        <v>0</v>
      </c>
      <c r="P718" s="192">
        <v>0</v>
      </c>
      <c r="Q718" s="192">
        <v>0</v>
      </c>
      <c r="R718" s="192">
        <f t="shared" si="2"/>
        <v>0</v>
      </c>
      <c r="S718" s="193">
        <f t="shared" si="3"/>
        <v>0</v>
      </c>
      <c r="T718" s="186" t="s">
        <v>282</v>
      </c>
      <c r="U718" s="186" t="s">
        <v>288</v>
      </c>
      <c r="V718" s="200">
        <f>VLOOKUP(B718,orig_GT_results_full_summary!$B$3:$AK$25,24, FALSE)</f>
        <v>0</v>
      </c>
      <c r="W718" s="192">
        <v>0</v>
      </c>
      <c r="X718" s="192">
        <v>0</v>
      </c>
      <c r="Y718" s="192">
        <f t="shared" si="4"/>
        <v>0</v>
      </c>
      <c r="Z718" s="193">
        <f t="shared" si="5"/>
        <v>0</v>
      </c>
      <c r="AA718" s="186" t="s">
        <v>282</v>
      </c>
      <c r="AB718" s="186" t="s">
        <v>288</v>
      </c>
      <c r="AC718" s="192">
        <f>VLOOKUP(B718,orig_GT_results_full_summary!$B$3:$AK$25,33, FALSE)</f>
        <v>0</v>
      </c>
      <c r="AD718" s="192">
        <v>0</v>
      </c>
      <c r="AE718" s="192">
        <v>0</v>
      </c>
      <c r="AF718" s="194">
        <f t="shared" si="6"/>
        <v>0</v>
      </c>
      <c r="AG718" s="53">
        <f t="shared" si="7"/>
        <v>0</v>
      </c>
    </row>
    <row r="719" spans="2:33" ht="16">
      <c r="B719" s="186" t="s">
        <v>134</v>
      </c>
      <c r="C719" s="192">
        <v>213</v>
      </c>
      <c r="D719" s="186" t="s">
        <v>456</v>
      </c>
      <c r="E719" s="193">
        <v>2</v>
      </c>
      <c r="F719" s="186" t="s">
        <v>51</v>
      </c>
      <c r="G719" s="186" t="s">
        <v>288</v>
      </c>
      <c r="H719" s="198">
        <f>VLOOKUP(B719,orig_GT_results_full_summary!$B$3:$AK$25,7, FALSE)</f>
        <v>3</v>
      </c>
      <c r="I719" s="192">
        <v>0</v>
      </c>
      <c r="J719" s="192">
        <v>0</v>
      </c>
      <c r="K719" s="192">
        <f t="shared" si="0"/>
        <v>0</v>
      </c>
      <c r="L719" s="193">
        <f t="shared" si="1"/>
        <v>0</v>
      </c>
      <c r="M719" s="186" t="s">
        <v>282</v>
      </c>
      <c r="N719" s="186" t="s">
        <v>288</v>
      </c>
      <c r="O719" s="199">
        <f>VLOOKUP(B719,orig_GT_results_full_summary!$B$3:$AK$25,15, FALSE)</f>
        <v>0</v>
      </c>
      <c r="P719" s="192">
        <v>0</v>
      </c>
      <c r="Q719" s="192">
        <v>0</v>
      </c>
      <c r="R719" s="192">
        <f t="shared" si="2"/>
        <v>0</v>
      </c>
      <c r="S719" s="193">
        <f t="shared" si="3"/>
        <v>0</v>
      </c>
      <c r="T719" s="186" t="s">
        <v>282</v>
      </c>
      <c r="U719" s="186" t="s">
        <v>288</v>
      </c>
      <c r="V719" s="200">
        <f>VLOOKUP(B719,orig_GT_results_full_summary!$B$3:$AK$25,24, FALSE)</f>
        <v>0</v>
      </c>
      <c r="W719" s="192">
        <v>0</v>
      </c>
      <c r="X719" s="192">
        <v>0</v>
      </c>
      <c r="Y719" s="192">
        <f t="shared" si="4"/>
        <v>0</v>
      </c>
      <c r="Z719" s="193">
        <f t="shared" si="5"/>
        <v>0</v>
      </c>
      <c r="AA719" s="186" t="s">
        <v>282</v>
      </c>
      <c r="AB719" s="186" t="s">
        <v>288</v>
      </c>
      <c r="AC719" s="192">
        <f>VLOOKUP(B719,orig_GT_results_full_summary!$B$3:$AK$25,33, FALSE)</f>
        <v>0</v>
      </c>
      <c r="AD719" s="192">
        <v>0</v>
      </c>
      <c r="AE719" s="192">
        <v>0</v>
      </c>
      <c r="AF719" s="194">
        <f t="shared" si="6"/>
        <v>0</v>
      </c>
      <c r="AG719" s="53">
        <f t="shared" si="7"/>
        <v>0</v>
      </c>
    </row>
    <row r="720" spans="2:33" ht="16">
      <c r="B720" s="186" t="s">
        <v>134</v>
      </c>
      <c r="C720" s="192">
        <v>214</v>
      </c>
      <c r="D720" s="186" t="s">
        <v>456</v>
      </c>
      <c r="E720" s="193">
        <v>2</v>
      </c>
      <c r="F720" s="186" t="s">
        <v>51</v>
      </c>
      <c r="G720" s="186" t="s">
        <v>288</v>
      </c>
      <c r="H720" s="198">
        <f>VLOOKUP(B720,orig_GT_results_full_summary!$B$3:$AK$25,7, FALSE)</f>
        <v>3</v>
      </c>
      <c r="I720" s="192">
        <v>0</v>
      </c>
      <c r="J720" s="192">
        <v>0</v>
      </c>
      <c r="K720" s="192">
        <f t="shared" si="0"/>
        <v>0</v>
      </c>
      <c r="L720" s="193">
        <f t="shared" si="1"/>
        <v>0</v>
      </c>
      <c r="M720" s="186" t="s">
        <v>282</v>
      </c>
      <c r="N720" s="186" t="s">
        <v>288</v>
      </c>
      <c r="O720" s="199">
        <f>VLOOKUP(B720,orig_GT_results_full_summary!$B$3:$AK$25,15, FALSE)</f>
        <v>0</v>
      </c>
      <c r="P720" s="192">
        <v>0</v>
      </c>
      <c r="Q720" s="192">
        <v>0</v>
      </c>
      <c r="R720" s="192">
        <f t="shared" si="2"/>
        <v>0</v>
      </c>
      <c r="S720" s="193">
        <f t="shared" si="3"/>
        <v>0</v>
      </c>
      <c r="T720" s="186" t="s">
        <v>282</v>
      </c>
      <c r="U720" s="186" t="s">
        <v>288</v>
      </c>
      <c r="V720" s="200">
        <f>VLOOKUP(B720,orig_GT_results_full_summary!$B$3:$AK$25,24, FALSE)</f>
        <v>0</v>
      </c>
      <c r="W720" s="192">
        <v>0</v>
      </c>
      <c r="X720" s="192">
        <v>0</v>
      </c>
      <c r="Y720" s="192">
        <f t="shared" si="4"/>
        <v>0</v>
      </c>
      <c r="Z720" s="193">
        <f t="shared" si="5"/>
        <v>0</v>
      </c>
      <c r="AA720" s="186" t="s">
        <v>282</v>
      </c>
      <c r="AB720" s="186" t="s">
        <v>288</v>
      </c>
      <c r="AC720" s="192">
        <f>VLOOKUP(B720,orig_GT_results_full_summary!$B$3:$AK$25,33, FALSE)</f>
        <v>0</v>
      </c>
      <c r="AD720" s="192">
        <v>0</v>
      </c>
      <c r="AE720" s="192">
        <v>0</v>
      </c>
      <c r="AF720" s="194">
        <f t="shared" si="6"/>
        <v>0</v>
      </c>
      <c r="AG720" s="53">
        <f t="shared" si="7"/>
        <v>0</v>
      </c>
    </row>
    <row r="721" spans="2:33" ht="16">
      <c r="B721" s="186" t="s">
        <v>134</v>
      </c>
      <c r="C721" s="192">
        <v>215</v>
      </c>
      <c r="D721" s="186" t="s">
        <v>457</v>
      </c>
      <c r="E721" s="193">
        <v>2</v>
      </c>
      <c r="F721" s="186" t="s">
        <v>51</v>
      </c>
      <c r="G721" s="186" t="s">
        <v>288</v>
      </c>
      <c r="H721" s="198">
        <f>VLOOKUP(B721,orig_GT_results_full_summary!$B$3:$AK$25,7, FALSE)</f>
        <v>3</v>
      </c>
      <c r="I721" s="192">
        <v>0</v>
      </c>
      <c r="J721" s="192">
        <v>0</v>
      </c>
      <c r="K721" s="192">
        <f t="shared" si="0"/>
        <v>0</v>
      </c>
      <c r="L721" s="193">
        <f t="shared" si="1"/>
        <v>0</v>
      </c>
      <c r="M721" s="186" t="s">
        <v>282</v>
      </c>
      <c r="N721" s="186" t="s">
        <v>288</v>
      </c>
      <c r="O721" s="199">
        <f>VLOOKUP(B721,orig_GT_results_full_summary!$B$3:$AK$25,15, FALSE)</f>
        <v>0</v>
      </c>
      <c r="P721" s="192">
        <v>0</v>
      </c>
      <c r="Q721" s="192">
        <v>0</v>
      </c>
      <c r="R721" s="192">
        <f t="shared" si="2"/>
        <v>0</v>
      </c>
      <c r="S721" s="193">
        <f t="shared" si="3"/>
        <v>0</v>
      </c>
      <c r="T721" s="186" t="s">
        <v>282</v>
      </c>
      <c r="U721" s="186" t="s">
        <v>288</v>
      </c>
      <c r="V721" s="200">
        <f>VLOOKUP(B721,orig_GT_results_full_summary!$B$3:$AK$25,24, FALSE)</f>
        <v>0</v>
      </c>
      <c r="W721" s="192">
        <v>0</v>
      </c>
      <c r="X721" s="192">
        <v>0</v>
      </c>
      <c r="Y721" s="192">
        <f t="shared" si="4"/>
        <v>0</v>
      </c>
      <c r="Z721" s="193">
        <f t="shared" si="5"/>
        <v>0</v>
      </c>
      <c r="AA721" s="186" t="s">
        <v>282</v>
      </c>
      <c r="AB721" s="186" t="s">
        <v>288</v>
      </c>
      <c r="AC721" s="192">
        <f>VLOOKUP(B721,orig_GT_results_full_summary!$B$3:$AK$25,33, FALSE)</f>
        <v>0</v>
      </c>
      <c r="AD721" s="192">
        <v>0</v>
      </c>
      <c r="AE721" s="192">
        <v>0</v>
      </c>
      <c r="AF721" s="194">
        <f t="shared" si="6"/>
        <v>0</v>
      </c>
      <c r="AG721" s="53">
        <f t="shared" si="7"/>
        <v>0</v>
      </c>
    </row>
    <row r="722" spans="2:33" ht="16">
      <c r="B722" s="186" t="s">
        <v>134</v>
      </c>
      <c r="C722" s="192">
        <v>216</v>
      </c>
      <c r="D722" s="186" t="s">
        <v>457</v>
      </c>
      <c r="E722" s="193">
        <v>2</v>
      </c>
      <c r="F722" s="186" t="s">
        <v>51</v>
      </c>
      <c r="G722" s="186" t="s">
        <v>288</v>
      </c>
      <c r="H722" s="198">
        <f>VLOOKUP(B722,orig_GT_results_full_summary!$B$3:$AK$25,7, FALSE)</f>
        <v>3</v>
      </c>
      <c r="I722" s="192">
        <v>0</v>
      </c>
      <c r="J722" s="192">
        <v>0</v>
      </c>
      <c r="K722" s="192">
        <f t="shared" si="0"/>
        <v>0</v>
      </c>
      <c r="L722" s="193">
        <f t="shared" si="1"/>
        <v>0</v>
      </c>
      <c r="M722" s="186" t="s">
        <v>282</v>
      </c>
      <c r="N722" s="186" t="s">
        <v>288</v>
      </c>
      <c r="O722" s="199">
        <f>VLOOKUP(B722,orig_GT_results_full_summary!$B$3:$AK$25,15, FALSE)</f>
        <v>0</v>
      </c>
      <c r="P722" s="192">
        <v>0</v>
      </c>
      <c r="Q722" s="192">
        <v>0</v>
      </c>
      <c r="R722" s="192">
        <f t="shared" si="2"/>
        <v>0</v>
      </c>
      <c r="S722" s="193">
        <f t="shared" si="3"/>
        <v>0</v>
      </c>
      <c r="T722" s="186" t="s">
        <v>282</v>
      </c>
      <c r="U722" s="186" t="s">
        <v>288</v>
      </c>
      <c r="V722" s="200">
        <f>VLOOKUP(B722,orig_GT_results_full_summary!$B$3:$AK$25,24, FALSE)</f>
        <v>0</v>
      </c>
      <c r="W722" s="192">
        <v>0</v>
      </c>
      <c r="X722" s="192">
        <v>0</v>
      </c>
      <c r="Y722" s="192">
        <f t="shared" si="4"/>
        <v>0</v>
      </c>
      <c r="Z722" s="193">
        <f t="shared" si="5"/>
        <v>0</v>
      </c>
      <c r="AA722" s="186" t="s">
        <v>282</v>
      </c>
      <c r="AB722" s="186" t="s">
        <v>288</v>
      </c>
      <c r="AC722" s="192">
        <f>VLOOKUP(B722,orig_GT_results_full_summary!$B$3:$AK$25,33, FALSE)</f>
        <v>0</v>
      </c>
      <c r="AD722" s="192">
        <v>0</v>
      </c>
      <c r="AE722" s="192">
        <v>0</v>
      </c>
      <c r="AF722" s="194">
        <f t="shared" si="6"/>
        <v>0</v>
      </c>
      <c r="AG722" s="53">
        <f t="shared" si="7"/>
        <v>0</v>
      </c>
    </row>
    <row r="723" spans="2:33" ht="16">
      <c r="B723" s="186" t="s">
        <v>134</v>
      </c>
      <c r="C723" s="192">
        <v>217</v>
      </c>
      <c r="D723" s="186" t="s">
        <v>457</v>
      </c>
      <c r="E723" s="193">
        <v>2</v>
      </c>
      <c r="F723" s="186" t="s">
        <v>51</v>
      </c>
      <c r="G723" s="186" t="s">
        <v>288</v>
      </c>
      <c r="H723" s="198">
        <f>VLOOKUP(B723,orig_GT_results_full_summary!$B$3:$AK$25,7, FALSE)</f>
        <v>3</v>
      </c>
      <c r="I723" s="192">
        <v>0</v>
      </c>
      <c r="J723" s="192">
        <v>0</v>
      </c>
      <c r="K723" s="192">
        <f t="shared" si="0"/>
        <v>0</v>
      </c>
      <c r="L723" s="193">
        <f t="shared" si="1"/>
        <v>0</v>
      </c>
      <c r="M723" s="186" t="s">
        <v>282</v>
      </c>
      <c r="N723" s="186" t="s">
        <v>288</v>
      </c>
      <c r="O723" s="199">
        <f>VLOOKUP(B723,orig_GT_results_full_summary!$B$3:$AK$25,15, FALSE)</f>
        <v>0</v>
      </c>
      <c r="P723" s="192">
        <v>0</v>
      </c>
      <c r="Q723" s="192">
        <v>0</v>
      </c>
      <c r="R723" s="192">
        <f t="shared" si="2"/>
        <v>0</v>
      </c>
      <c r="S723" s="193">
        <f t="shared" si="3"/>
        <v>0</v>
      </c>
      <c r="T723" s="186" t="s">
        <v>282</v>
      </c>
      <c r="U723" s="186" t="s">
        <v>288</v>
      </c>
      <c r="V723" s="200">
        <f>VLOOKUP(B723,orig_GT_results_full_summary!$B$3:$AK$25,24, FALSE)</f>
        <v>0</v>
      </c>
      <c r="W723" s="192">
        <v>0</v>
      </c>
      <c r="X723" s="192">
        <v>0</v>
      </c>
      <c r="Y723" s="192">
        <f t="shared" si="4"/>
        <v>0</v>
      </c>
      <c r="Z723" s="193">
        <f t="shared" si="5"/>
        <v>0</v>
      </c>
      <c r="AA723" s="186" t="s">
        <v>282</v>
      </c>
      <c r="AB723" s="186" t="s">
        <v>288</v>
      </c>
      <c r="AC723" s="192">
        <f>VLOOKUP(B723,orig_GT_results_full_summary!$B$3:$AK$25,33, FALSE)</f>
        <v>0</v>
      </c>
      <c r="AD723" s="192">
        <v>0</v>
      </c>
      <c r="AE723" s="192">
        <v>0</v>
      </c>
      <c r="AF723" s="194">
        <f t="shared" si="6"/>
        <v>0</v>
      </c>
      <c r="AG723" s="53">
        <f t="shared" si="7"/>
        <v>0</v>
      </c>
    </row>
    <row r="724" spans="2:33" ht="16">
      <c r="B724" s="186" t="s">
        <v>134</v>
      </c>
      <c r="C724" s="192">
        <v>218</v>
      </c>
      <c r="D724" s="186" t="s">
        <v>458</v>
      </c>
      <c r="E724" s="193">
        <v>2</v>
      </c>
      <c r="F724" s="186" t="s">
        <v>51</v>
      </c>
      <c r="G724" s="186" t="s">
        <v>288</v>
      </c>
      <c r="H724" s="198">
        <f>VLOOKUP(B724,orig_GT_results_full_summary!$B$3:$AK$25,7, FALSE)</f>
        <v>3</v>
      </c>
      <c r="I724" s="192">
        <v>0</v>
      </c>
      <c r="J724" s="192">
        <v>0</v>
      </c>
      <c r="K724" s="192">
        <f t="shared" si="0"/>
        <v>0</v>
      </c>
      <c r="L724" s="193">
        <f t="shared" si="1"/>
        <v>0</v>
      </c>
      <c r="M724" s="186" t="s">
        <v>282</v>
      </c>
      <c r="N724" s="186" t="s">
        <v>288</v>
      </c>
      <c r="O724" s="199">
        <f>VLOOKUP(B724,orig_GT_results_full_summary!$B$3:$AK$25,15, FALSE)</f>
        <v>0</v>
      </c>
      <c r="P724" s="192">
        <v>0</v>
      </c>
      <c r="Q724" s="192">
        <v>0</v>
      </c>
      <c r="R724" s="192">
        <f t="shared" si="2"/>
        <v>0</v>
      </c>
      <c r="S724" s="193">
        <f t="shared" si="3"/>
        <v>0</v>
      </c>
      <c r="T724" s="186" t="s">
        <v>282</v>
      </c>
      <c r="U724" s="186" t="s">
        <v>288</v>
      </c>
      <c r="V724" s="200">
        <f>VLOOKUP(B724,orig_GT_results_full_summary!$B$3:$AK$25,24, FALSE)</f>
        <v>0</v>
      </c>
      <c r="W724" s="192">
        <v>0</v>
      </c>
      <c r="X724" s="192">
        <v>0</v>
      </c>
      <c r="Y724" s="192">
        <f t="shared" si="4"/>
        <v>0</v>
      </c>
      <c r="Z724" s="193">
        <f t="shared" si="5"/>
        <v>0</v>
      </c>
      <c r="AA724" s="186" t="s">
        <v>282</v>
      </c>
      <c r="AB724" s="186" t="s">
        <v>288</v>
      </c>
      <c r="AC724" s="192">
        <f>VLOOKUP(B724,orig_GT_results_full_summary!$B$3:$AK$25,33, FALSE)</f>
        <v>0</v>
      </c>
      <c r="AD724" s="192">
        <v>0</v>
      </c>
      <c r="AE724" s="192">
        <v>0</v>
      </c>
      <c r="AF724" s="194">
        <f t="shared" si="6"/>
        <v>0</v>
      </c>
      <c r="AG724" s="53">
        <f t="shared" si="7"/>
        <v>0</v>
      </c>
    </row>
    <row r="725" spans="2:33" ht="16">
      <c r="B725" s="186" t="s">
        <v>134</v>
      </c>
      <c r="C725" s="192">
        <v>219</v>
      </c>
      <c r="D725" s="186" t="s">
        <v>458</v>
      </c>
      <c r="E725" s="193">
        <v>2</v>
      </c>
      <c r="F725" s="186" t="s">
        <v>51</v>
      </c>
      <c r="G725" s="186" t="s">
        <v>288</v>
      </c>
      <c r="H725" s="198">
        <f>VLOOKUP(B725,orig_GT_results_full_summary!$B$3:$AK$25,7, FALSE)</f>
        <v>3</v>
      </c>
      <c r="I725" s="192">
        <v>0</v>
      </c>
      <c r="J725" s="192">
        <v>0</v>
      </c>
      <c r="K725" s="192">
        <f t="shared" si="0"/>
        <v>0</v>
      </c>
      <c r="L725" s="193">
        <f t="shared" si="1"/>
        <v>0</v>
      </c>
      <c r="M725" s="186" t="s">
        <v>282</v>
      </c>
      <c r="N725" s="186" t="s">
        <v>288</v>
      </c>
      <c r="O725" s="199">
        <f>VLOOKUP(B725,orig_GT_results_full_summary!$B$3:$AK$25,15, FALSE)</f>
        <v>0</v>
      </c>
      <c r="P725" s="192">
        <v>0</v>
      </c>
      <c r="Q725" s="192">
        <v>0</v>
      </c>
      <c r="R725" s="192">
        <f t="shared" si="2"/>
        <v>0</v>
      </c>
      <c r="S725" s="193">
        <f t="shared" si="3"/>
        <v>0</v>
      </c>
      <c r="T725" s="186" t="s">
        <v>282</v>
      </c>
      <c r="U725" s="186" t="s">
        <v>288</v>
      </c>
      <c r="V725" s="200">
        <f>VLOOKUP(B725,orig_GT_results_full_summary!$B$3:$AK$25,24, FALSE)</f>
        <v>0</v>
      </c>
      <c r="W725" s="192">
        <v>0</v>
      </c>
      <c r="X725" s="192">
        <v>0</v>
      </c>
      <c r="Y725" s="192">
        <f t="shared" si="4"/>
        <v>0</v>
      </c>
      <c r="Z725" s="193">
        <f t="shared" si="5"/>
        <v>0</v>
      </c>
      <c r="AA725" s="186" t="s">
        <v>282</v>
      </c>
      <c r="AB725" s="186" t="s">
        <v>288</v>
      </c>
      <c r="AC725" s="192">
        <f>VLOOKUP(B725,orig_GT_results_full_summary!$B$3:$AK$25,33, FALSE)</f>
        <v>0</v>
      </c>
      <c r="AD725" s="192">
        <v>0</v>
      </c>
      <c r="AE725" s="192">
        <v>0</v>
      </c>
      <c r="AF725" s="194">
        <f t="shared" si="6"/>
        <v>0</v>
      </c>
      <c r="AG725" s="53">
        <f t="shared" si="7"/>
        <v>0</v>
      </c>
    </row>
    <row r="726" spans="2:33" ht="16">
      <c r="B726" s="186" t="s">
        <v>134</v>
      </c>
      <c r="C726" s="192">
        <v>220</v>
      </c>
      <c r="D726" s="186" t="s">
        <v>458</v>
      </c>
      <c r="E726" s="193">
        <v>2</v>
      </c>
      <c r="F726" s="186" t="s">
        <v>51</v>
      </c>
      <c r="G726" s="186" t="s">
        <v>288</v>
      </c>
      <c r="H726" s="198">
        <f>VLOOKUP(B726,orig_GT_results_full_summary!$B$3:$AK$25,7, FALSE)</f>
        <v>3</v>
      </c>
      <c r="I726" s="192">
        <v>0</v>
      </c>
      <c r="J726" s="192">
        <v>0</v>
      </c>
      <c r="K726" s="192">
        <f t="shared" si="0"/>
        <v>0</v>
      </c>
      <c r="L726" s="193">
        <f t="shared" si="1"/>
        <v>0</v>
      </c>
      <c r="M726" s="186" t="s">
        <v>282</v>
      </c>
      <c r="N726" s="186" t="s">
        <v>288</v>
      </c>
      <c r="O726" s="199">
        <f>VLOOKUP(B726,orig_GT_results_full_summary!$B$3:$AK$25,15, FALSE)</f>
        <v>0</v>
      </c>
      <c r="P726" s="192">
        <v>0</v>
      </c>
      <c r="Q726" s="192">
        <v>0</v>
      </c>
      <c r="R726" s="192">
        <f t="shared" si="2"/>
        <v>0</v>
      </c>
      <c r="S726" s="193">
        <f t="shared" si="3"/>
        <v>0</v>
      </c>
      <c r="T726" s="186" t="s">
        <v>282</v>
      </c>
      <c r="U726" s="186" t="s">
        <v>288</v>
      </c>
      <c r="V726" s="200">
        <f>VLOOKUP(B726,orig_GT_results_full_summary!$B$3:$AK$25,24, FALSE)</f>
        <v>0</v>
      </c>
      <c r="W726" s="192">
        <v>0</v>
      </c>
      <c r="X726" s="192">
        <v>0</v>
      </c>
      <c r="Y726" s="192">
        <f t="shared" si="4"/>
        <v>0</v>
      </c>
      <c r="Z726" s="193">
        <f t="shared" si="5"/>
        <v>0</v>
      </c>
      <c r="AA726" s="186" t="s">
        <v>282</v>
      </c>
      <c r="AB726" s="186" t="s">
        <v>288</v>
      </c>
      <c r="AC726" s="192">
        <f>VLOOKUP(B726,orig_GT_results_full_summary!$B$3:$AK$25,33, FALSE)</f>
        <v>0</v>
      </c>
      <c r="AD726" s="192">
        <v>0</v>
      </c>
      <c r="AE726" s="192">
        <v>0</v>
      </c>
      <c r="AF726" s="194">
        <f t="shared" si="6"/>
        <v>0</v>
      </c>
      <c r="AG726" s="53">
        <f t="shared" si="7"/>
        <v>0</v>
      </c>
    </row>
    <row r="727" spans="2:33" ht="16">
      <c r="B727" s="186" t="s">
        <v>134</v>
      </c>
      <c r="C727" s="192">
        <v>226</v>
      </c>
      <c r="D727" s="186" t="s">
        <v>459</v>
      </c>
      <c r="E727" s="193">
        <v>2</v>
      </c>
      <c r="F727" s="186" t="s">
        <v>51</v>
      </c>
      <c r="G727" s="186" t="s">
        <v>288</v>
      </c>
      <c r="H727" s="198">
        <f>VLOOKUP(B727,orig_GT_results_full_summary!$B$3:$AK$25,7, FALSE)</f>
        <v>3</v>
      </c>
      <c r="I727" s="192">
        <v>0</v>
      </c>
      <c r="J727" s="192">
        <v>0</v>
      </c>
      <c r="K727" s="192">
        <f t="shared" si="0"/>
        <v>0</v>
      </c>
      <c r="L727" s="193">
        <f t="shared" si="1"/>
        <v>0</v>
      </c>
      <c r="M727" s="186" t="s">
        <v>282</v>
      </c>
      <c r="N727" s="186" t="s">
        <v>288</v>
      </c>
      <c r="O727" s="199">
        <f>VLOOKUP(B727,orig_GT_results_full_summary!$B$3:$AK$25,15, FALSE)</f>
        <v>0</v>
      </c>
      <c r="P727" s="192">
        <v>0</v>
      </c>
      <c r="Q727" s="192">
        <v>0</v>
      </c>
      <c r="R727" s="192">
        <f t="shared" si="2"/>
        <v>0</v>
      </c>
      <c r="S727" s="193">
        <f t="shared" si="3"/>
        <v>0</v>
      </c>
      <c r="T727" s="186" t="s">
        <v>282</v>
      </c>
      <c r="U727" s="186" t="s">
        <v>288</v>
      </c>
      <c r="V727" s="200">
        <f>VLOOKUP(B727,orig_GT_results_full_summary!$B$3:$AK$25,24, FALSE)</f>
        <v>0</v>
      </c>
      <c r="W727" s="192">
        <v>0</v>
      </c>
      <c r="X727" s="192">
        <v>0</v>
      </c>
      <c r="Y727" s="192">
        <f t="shared" si="4"/>
        <v>0</v>
      </c>
      <c r="Z727" s="193">
        <f t="shared" si="5"/>
        <v>0</v>
      </c>
      <c r="AA727" s="186" t="s">
        <v>282</v>
      </c>
      <c r="AB727" s="186" t="s">
        <v>288</v>
      </c>
      <c r="AC727" s="192">
        <f>VLOOKUP(B727,orig_GT_results_full_summary!$B$3:$AK$25,33, FALSE)</f>
        <v>0</v>
      </c>
      <c r="AD727" s="192">
        <v>0</v>
      </c>
      <c r="AE727" s="192">
        <v>0</v>
      </c>
      <c r="AF727" s="194">
        <f t="shared" si="6"/>
        <v>0</v>
      </c>
      <c r="AG727" s="53">
        <f t="shared" si="7"/>
        <v>0</v>
      </c>
    </row>
    <row r="728" spans="2:33" ht="16">
      <c r="B728" s="186" t="s">
        <v>134</v>
      </c>
      <c r="C728" s="192">
        <v>227</v>
      </c>
      <c r="D728" s="186" t="s">
        <v>459</v>
      </c>
      <c r="E728" s="193">
        <v>2</v>
      </c>
      <c r="F728" s="186" t="s">
        <v>51</v>
      </c>
      <c r="G728" s="186" t="s">
        <v>288</v>
      </c>
      <c r="H728" s="198">
        <f>VLOOKUP(B728,orig_GT_results_full_summary!$B$3:$AK$25,7, FALSE)</f>
        <v>3</v>
      </c>
      <c r="I728" s="192">
        <v>0</v>
      </c>
      <c r="J728" s="192">
        <v>0</v>
      </c>
      <c r="K728" s="192">
        <f t="shared" si="0"/>
        <v>0</v>
      </c>
      <c r="L728" s="193">
        <f t="shared" si="1"/>
        <v>0</v>
      </c>
      <c r="M728" s="186" t="s">
        <v>282</v>
      </c>
      <c r="N728" s="186" t="s">
        <v>288</v>
      </c>
      <c r="O728" s="199">
        <f>VLOOKUP(B728,orig_GT_results_full_summary!$B$3:$AK$25,15, FALSE)</f>
        <v>0</v>
      </c>
      <c r="P728" s="192">
        <v>0</v>
      </c>
      <c r="Q728" s="192">
        <v>0</v>
      </c>
      <c r="R728" s="192">
        <f t="shared" si="2"/>
        <v>0</v>
      </c>
      <c r="S728" s="193">
        <f t="shared" si="3"/>
        <v>0</v>
      </c>
      <c r="T728" s="186" t="s">
        <v>282</v>
      </c>
      <c r="U728" s="186" t="s">
        <v>288</v>
      </c>
      <c r="V728" s="200">
        <f>VLOOKUP(B728,orig_GT_results_full_summary!$B$3:$AK$25,24, FALSE)</f>
        <v>0</v>
      </c>
      <c r="W728" s="192">
        <v>0</v>
      </c>
      <c r="X728" s="192">
        <v>0</v>
      </c>
      <c r="Y728" s="192">
        <f t="shared" si="4"/>
        <v>0</v>
      </c>
      <c r="Z728" s="193">
        <f t="shared" si="5"/>
        <v>0</v>
      </c>
      <c r="AA728" s="186" t="s">
        <v>282</v>
      </c>
      <c r="AB728" s="186" t="s">
        <v>288</v>
      </c>
      <c r="AC728" s="192">
        <f>VLOOKUP(B728,orig_GT_results_full_summary!$B$3:$AK$25,33, FALSE)</f>
        <v>0</v>
      </c>
      <c r="AD728" s="192">
        <v>0</v>
      </c>
      <c r="AE728" s="192">
        <v>0</v>
      </c>
      <c r="AF728" s="194">
        <f t="shared" si="6"/>
        <v>0</v>
      </c>
      <c r="AG728" s="53">
        <f t="shared" si="7"/>
        <v>0</v>
      </c>
    </row>
    <row r="729" spans="2:33" ht="16">
      <c r="B729" s="186" t="s">
        <v>134</v>
      </c>
      <c r="C729" s="192">
        <v>228</v>
      </c>
      <c r="D729" s="186" t="s">
        <v>459</v>
      </c>
      <c r="E729" s="193">
        <v>2</v>
      </c>
      <c r="F729" s="186" t="s">
        <v>51</v>
      </c>
      <c r="G729" s="186" t="s">
        <v>288</v>
      </c>
      <c r="H729" s="198">
        <f>VLOOKUP(B729,orig_GT_results_full_summary!$B$3:$AK$25,7, FALSE)</f>
        <v>3</v>
      </c>
      <c r="I729" s="192">
        <v>0</v>
      </c>
      <c r="J729" s="192">
        <v>0</v>
      </c>
      <c r="K729" s="192">
        <f t="shared" si="0"/>
        <v>0</v>
      </c>
      <c r="L729" s="193">
        <f t="shared" si="1"/>
        <v>0</v>
      </c>
      <c r="M729" s="186" t="s">
        <v>282</v>
      </c>
      <c r="N729" s="186" t="s">
        <v>288</v>
      </c>
      <c r="O729" s="199">
        <f>VLOOKUP(B729,orig_GT_results_full_summary!$B$3:$AK$25,15, FALSE)</f>
        <v>0</v>
      </c>
      <c r="P729" s="192">
        <v>0</v>
      </c>
      <c r="Q729" s="192">
        <v>0</v>
      </c>
      <c r="R729" s="192">
        <f t="shared" si="2"/>
        <v>0</v>
      </c>
      <c r="S729" s="193">
        <f t="shared" si="3"/>
        <v>0</v>
      </c>
      <c r="T729" s="186" t="s">
        <v>282</v>
      </c>
      <c r="U729" s="186" t="s">
        <v>288</v>
      </c>
      <c r="V729" s="200">
        <f>VLOOKUP(B729,orig_GT_results_full_summary!$B$3:$AK$25,24, FALSE)</f>
        <v>0</v>
      </c>
      <c r="W729" s="192">
        <v>0</v>
      </c>
      <c r="X729" s="192">
        <v>0</v>
      </c>
      <c r="Y729" s="192">
        <f t="shared" si="4"/>
        <v>0</v>
      </c>
      <c r="Z729" s="193">
        <f t="shared" si="5"/>
        <v>0</v>
      </c>
      <c r="AA729" s="186" t="s">
        <v>282</v>
      </c>
      <c r="AB729" s="186" t="s">
        <v>288</v>
      </c>
      <c r="AC729" s="192">
        <f>VLOOKUP(B729,orig_GT_results_full_summary!$B$3:$AK$25,33, FALSE)</f>
        <v>0</v>
      </c>
      <c r="AD729" s="192">
        <v>0</v>
      </c>
      <c r="AE729" s="192">
        <v>0</v>
      </c>
      <c r="AF729" s="194">
        <f t="shared" si="6"/>
        <v>0</v>
      </c>
      <c r="AG729" s="53">
        <f t="shared" si="7"/>
        <v>0</v>
      </c>
    </row>
    <row r="730" spans="2:33" ht="16">
      <c r="B730" s="186" t="s">
        <v>134</v>
      </c>
      <c r="C730" s="192">
        <v>229</v>
      </c>
      <c r="D730" s="186" t="s">
        <v>459</v>
      </c>
      <c r="E730" s="193">
        <v>2</v>
      </c>
      <c r="F730" s="186" t="s">
        <v>51</v>
      </c>
      <c r="G730" s="186" t="s">
        <v>288</v>
      </c>
      <c r="H730" s="198">
        <f>VLOOKUP(B730,orig_GT_results_full_summary!$B$3:$AK$25,7, FALSE)</f>
        <v>3</v>
      </c>
      <c r="I730" s="192">
        <v>0</v>
      </c>
      <c r="J730" s="192">
        <v>0</v>
      </c>
      <c r="K730" s="192">
        <f t="shared" si="0"/>
        <v>0</v>
      </c>
      <c r="L730" s="193">
        <f t="shared" si="1"/>
        <v>0</v>
      </c>
      <c r="M730" s="186" t="s">
        <v>282</v>
      </c>
      <c r="N730" s="186" t="s">
        <v>288</v>
      </c>
      <c r="O730" s="199">
        <f>VLOOKUP(B730,orig_GT_results_full_summary!$B$3:$AK$25,15, FALSE)</f>
        <v>0</v>
      </c>
      <c r="P730" s="192">
        <v>0</v>
      </c>
      <c r="Q730" s="192">
        <v>0</v>
      </c>
      <c r="R730" s="192">
        <f t="shared" si="2"/>
        <v>0</v>
      </c>
      <c r="S730" s="193">
        <f t="shared" si="3"/>
        <v>0</v>
      </c>
      <c r="T730" s="186" t="s">
        <v>282</v>
      </c>
      <c r="U730" s="186" t="s">
        <v>288</v>
      </c>
      <c r="V730" s="200">
        <f>VLOOKUP(B730,orig_GT_results_full_summary!$B$3:$AK$25,24, FALSE)</f>
        <v>0</v>
      </c>
      <c r="W730" s="192">
        <v>0</v>
      </c>
      <c r="X730" s="192">
        <v>0</v>
      </c>
      <c r="Y730" s="192">
        <f t="shared" si="4"/>
        <v>0</v>
      </c>
      <c r="Z730" s="193">
        <f t="shared" si="5"/>
        <v>0</v>
      </c>
      <c r="AA730" s="186" t="s">
        <v>282</v>
      </c>
      <c r="AB730" s="186" t="s">
        <v>288</v>
      </c>
      <c r="AC730" s="192">
        <f>VLOOKUP(B730,orig_GT_results_full_summary!$B$3:$AK$25,33, FALSE)</f>
        <v>0</v>
      </c>
      <c r="AD730" s="192">
        <v>0</v>
      </c>
      <c r="AE730" s="192">
        <v>0</v>
      </c>
      <c r="AF730" s="194">
        <f t="shared" si="6"/>
        <v>0</v>
      </c>
      <c r="AG730" s="53">
        <f t="shared" si="7"/>
        <v>0</v>
      </c>
    </row>
    <row r="731" spans="2:33" ht="16">
      <c r="B731" s="186" t="s">
        <v>134</v>
      </c>
      <c r="C731" s="192">
        <v>230</v>
      </c>
      <c r="D731" s="186" t="s">
        <v>459</v>
      </c>
      <c r="E731" s="193">
        <v>2</v>
      </c>
      <c r="F731" s="186" t="s">
        <v>51</v>
      </c>
      <c r="G731" s="186" t="s">
        <v>288</v>
      </c>
      <c r="H731" s="198">
        <f>VLOOKUP(B731,orig_GT_results_full_summary!$B$3:$AK$25,7, FALSE)</f>
        <v>3</v>
      </c>
      <c r="I731" s="192">
        <v>0</v>
      </c>
      <c r="J731" s="192">
        <v>0</v>
      </c>
      <c r="K731" s="192">
        <f t="shared" si="0"/>
        <v>0</v>
      </c>
      <c r="L731" s="193">
        <f t="shared" si="1"/>
        <v>0</v>
      </c>
      <c r="M731" s="186" t="s">
        <v>282</v>
      </c>
      <c r="N731" s="186" t="s">
        <v>288</v>
      </c>
      <c r="O731" s="199">
        <f>VLOOKUP(B731,orig_GT_results_full_summary!$B$3:$AK$25,15, FALSE)</f>
        <v>0</v>
      </c>
      <c r="P731" s="192">
        <v>0</v>
      </c>
      <c r="Q731" s="192">
        <v>0</v>
      </c>
      <c r="R731" s="192">
        <f t="shared" si="2"/>
        <v>0</v>
      </c>
      <c r="S731" s="193">
        <f t="shared" si="3"/>
        <v>0</v>
      </c>
      <c r="T731" s="186" t="s">
        <v>282</v>
      </c>
      <c r="U731" s="186" t="s">
        <v>288</v>
      </c>
      <c r="V731" s="200">
        <f>VLOOKUP(B731,orig_GT_results_full_summary!$B$3:$AK$25,24, FALSE)</f>
        <v>0</v>
      </c>
      <c r="W731" s="192">
        <v>0</v>
      </c>
      <c r="X731" s="192">
        <v>0</v>
      </c>
      <c r="Y731" s="192">
        <f t="shared" si="4"/>
        <v>0</v>
      </c>
      <c r="Z731" s="193">
        <f t="shared" si="5"/>
        <v>0</v>
      </c>
      <c r="AA731" s="186" t="s">
        <v>282</v>
      </c>
      <c r="AB731" s="186" t="s">
        <v>288</v>
      </c>
      <c r="AC731" s="192">
        <f>VLOOKUP(B731,orig_GT_results_full_summary!$B$3:$AK$25,33, FALSE)</f>
        <v>0</v>
      </c>
      <c r="AD731" s="192">
        <v>0</v>
      </c>
      <c r="AE731" s="192">
        <v>0</v>
      </c>
      <c r="AF731" s="194">
        <f t="shared" si="6"/>
        <v>0</v>
      </c>
      <c r="AG731" s="53">
        <f t="shared" si="7"/>
        <v>0</v>
      </c>
    </row>
    <row r="732" spans="2:33" ht="16">
      <c r="B732" s="186" t="s">
        <v>134</v>
      </c>
      <c r="C732" s="192">
        <v>231</v>
      </c>
      <c r="D732" s="186" t="s">
        <v>460</v>
      </c>
      <c r="E732" s="193">
        <v>2</v>
      </c>
      <c r="F732" s="186" t="s">
        <v>51</v>
      </c>
      <c r="G732" s="186" t="s">
        <v>288</v>
      </c>
      <c r="H732" s="198">
        <f>VLOOKUP(B732,orig_GT_results_full_summary!$B$3:$AK$25,7, FALSE)</f>
        <v>3</v>
      </c>
      <c r="I732" s="192">
        <v>0</v>
      </c>
      <c r="J732" s="192">
        <v>0</v>
      </c>
      <c r="K732" s="192">
        <f t="shared" si="0"/>
        <v>0</v>
      </c>
      <c r="L732" s="193">
        <f t="shared" si="1"/>
        <v>0</v>
      </c>
      <c r="M732" s="186" t="s">
        <v>282</v>
      </c>
      <c r="N732" s="186" t="s">
        <v>288</v>
      </c>
      <c r="O732" s="199">
        <f>VLOOKUP(B732,orig_GT_results_full_summary!$B$3:$AK$25,15, FALSE)</f>
        <v>0</v>
      </c>
      <c r="P732" s="192">
        <v>0</v>
      </c>
      <c r="Q732" s="192">
        <v>0</v>
      </c>
      <c r="R732" s="192">
        <f t="shared" si="2"/>
        <v>0</v>
      </c>
      <c r="S732" s="193">
        <f t="shared" si="3"/>
        <v>0</v>
      </c>
      <c r="T732" s="186" t="s">
        <v>282</v>
      </c>
      <c r="U732" s="186" t="s">
        <v>288</v>
      </c>
      <c r="V732" s="200">
        <f>VLOOKUP(B732,orig_GT_results_full_summary!$B$3:$AK$25,24, FALSE)</f>
        <v>0</v>
      </c>
      <c r="W732" s="192">
        <v>0</v>
      </c>
      <c r="X732" s="192">
        <v>0</v>
      </c>
      <c r="Y732" s="192">
        <f t="shared" si="4"/>
        <v>0</v>
      </c>
      <c r="Z732" s="193">
        <f t="shared" si="5"/>
        <v>0</v>
      </c>
      <c r="AA732" s="186" t="s">
        <v>282</v>
      </c>
      <c r="AB732" s="186" t="s">
        <v>288</v>
      </c>
      <c r="AC732" s="192">
        <f>VLOOKUP(B732,orig_GT_results_full_summary!$B$3:$AK$25,33, FALSE)</f>
        <v>0</v>
      </c>
      <c r="AD732" s="192">
        <v>0</v>
      </c>
      <c r="AE732" s="192">
        <v>0</v>
      </c>
      <c r="AF732" s="194">
        <f t="shared" si="6"/>
        <v>0</v>
      </c>
      <c r="AG732" s="53">
        <f t="shared" si="7"/>
        <v>0</v>
      </c>
    </row>
    <row r="733" spans="2:33" ht="16">
      <c r="B733" s="186" t="s">
        <v>134</v>
      </c>
      <c r="C733" s="192">
        <v>239</v>
      </c>
      <c r="D733" s="186" t="s">
        <v>461</v>
      </c>
      <c r="E733" s="193">
        <v>2</v>
      </c>
      <c r="F733" s="186" t="s">
        <v>51</v>
      </c>
      <c r="G733" s="186" t="s">
        <v>287</v>
      </c>
      <c r="H733" s="198">
        <f>VLOOKUP(B733,orig_GT_results_full_summary!$B$3:$AK$25,7, FALSE)</f>
        <v>3</v>
      </c>
      <c r="I733" s="192">
        <v>1</v>
      </c>
      <c r="J733" s="192">
        <v>0.5</v>
      </c>
      <c r="K733" s="192">
        <f t="shared" si="0"/>
        <v>0.33333333333333331</v>
      </c>
      <c r="L733" s="193">
        <f t="shared" si="1"/>
        <v>0.47619047619047616</v>
      </c>
      <c r="M733" s="186" t="s">
        <v>282</v>
      </c>
      <c r="N733" s="186" t="s">
        <v>288</v>
      </c>
      <c r="O733" s="199">
        <f>VLOOKUP(B733,orig_GT_results_full_summary!$B$3:$AK$25,15, FALSE)</f>
        <v>0</v>
      </c>
      <c r="P733" s="192">
        <v>0</v>
      </c>
      <c r="Q733" s="192">
        <v>0</v>
      </c>
      <c r="R733" s="192">
        <f t="shared" si="2"/>
        <v>0</v>
      </c>
      <c r="S733" s="193">
        <f t="shared" si="3"/>
        <v>0</v>
      </c>
      <c r="T733" s="186" t="s">
        <v>282</v>
      </c>
      <c r="U733" s="186" t="s">
        <v>288</v>
      </c>
      <c r="V733" s="200">
        <f>VLOOKUP(B733,orig_GT_results_full_summary!$B$3:$AK$25,24, FALSE)</f>
        <v>0</v>
      </c>
      <c r="W733" s="192">
        <v>0</v>
      </c>
      <c r="X733" s="192">
        <v>0</v>
      </c>
      <c r="Y733" s="192">
        <f t="shared" si="4"/>
        <v>0</v>
      </c>
      <c r="Z733" s="193">
        <f t="shared" si="5"/>
        <v>0</v>
      </c>
      <c r="AA733" s="186" t="s">
        <v>282</v>
      </c>
      <c r="AB733" s="186" t="s">
        <v>288</v>
      </c>
      <c r="AC733" s="192">
        <f>VLOOKUP(B733,orig_GT_results_full_summary!$B$3:$AK$25,33, FALSE)</f>
        <v>0</v>
      </c>
      <c r="AD733" s="192">
        <v>0</v>
      </c>
      <c r="AE733" s="192">
        <v>0</v>
      </c>
      <c r="AF733" s="194">
        <f t="shared" si="6"/>
        <v>0</v>
      </c>
      <c r="AG733" s="53">
        <f t="shared" si="7"/>
        <v>0</v>
      </c>
    </row>
    <row r="734" spans="2:33" ht="16">
      <c r="B734" s="186" t="s">
        <v>134</v>
      </c>
      <c r="C734" s="192">
        <v>242</v>
      </c>
      <c r="D734" s="186" t="s">
        <v>461</v>
      </c>
      <c r="E734" s="193">
        <v>2</v>
      </c>
      <c r="F734" s="186" t="s">
        <v>51</v>
      </c>
      <c r="G734" s="186" t="s">
        <v>287</v>
      </c>
      <c r="H734" s="198">
        <f>VLOOKUP(B734,orig_GT_results_full_summary!$B$3:$AK$25,7, FALSE)</f>
        <v>3</v>
      </c>
      <c r="I734" s="192">
        <v>1</v>
      </c>
      <c r="J734" s="192">
        <v>0.5</v>
      </c>
      <c r="K734" s="192">
        <f t="shared" si="0"/>
        <v>0.33333333333333331</v>
      </c>
      <c r="L734" s="193">
        <f t="shared" si="1"/>
        <v>0.47619047619047616</v>
      </c>
      <c r="M734" s="186" t="s">
        <v>282</v>
      </c>
      <c r="N734" s="186" t="s">
        <v>288</v>
      </c>
      <c r="O734" s="199">
        <f>VLOOKUP(B734,orig_GT_results_full_summary!$B$3:$AK$25,15, FALSE)</f>
        <v>0</v>
      </c>
      <c r="P734" s="192">
        <v>0</v>
      </c>
      <c r="Q734" s="192">
        <v>0</v>
      </c>
      <c r="R734" s="192">
        <f t="shared" si="2"/>
        <v>0</v>
      </c>
      <c r="S734" s="193">
        <f t="shared" si="3"/>
        <v>0</v>
      </c>
      <c r="T734" s="186" t="s">
        <v>282</v>
      </c>
      <c r="U734" s="186" t="s">
        <v>288</v>
      </c>
      <c r="V734" s="200">
        <f>VLOOKUP(B734,orig_GT_results_full_summary!$B$3:$AK$25,24, FALSE)</f>
        <v>0</v>
      </c>
      <c r="W734" s="192">
        <v>0</v>
      </c>
      <c r="X734" s="192">
        <v>0</v>
      </c>
      <c r="Y734" s="192">
        <f t="shared" si="4"/>
        <v>0</v>
      </c>
      <c r="Z734" s="193">
        <f t="shared" si="5"/>
        <v>0</v>
      </c>
      <c r="AA734" s="186" t="s">
        <v>282</v>
      </c>
      <c r="AB734" s="186" t="s">
        <v>288</v>
      </c>
      <c r="AC734" s="192">
        <f>VLOOKUP(B734,orig_GT_results_full_summary!$B$3:$AK$25,33, FALSE)</f>
        <v>0</v>
      </c>
      <c r="AD734" s="192">
        <v>0</v>
      </c>
      <c r="AE734" s="192">
        <v>0</v>
      </c>
      <c r="AF734" s="194">
        <f t="shared" si="6"/>
        <v>0</v>
      </c>
      <c r="AG734" s="53">
        <f t="shared" si="7"/>
        <v>0</v>
      </c>
    </row>
    <row r="735" spans="2:33" ht="16">
      <c r="B735" s="186" t="s">
        <v>134</v>
      </c>
      <c r="C735" s="192">
        <v>243</v>
      </c>
      <c r="D735" s="186" t="s">
        <v>461</v>
      </c>
      <c r="E735" s="193">
        <v>2</v>
      </c>
      <c r="F735" s="186" t="s">
        <v>51</v>
      </c>
      <c r="G735" s="186" t="s">
        <v>287</v>
      </c>
      <c r="H735" s="198">
        <f>VLOOKUP(B735,orig_GT_results_full_summary!$B$3:$AK$25,7, FALSE)</f>
        <v>3</v>
      </c>
      <c r="I735" s="192">
        <v>1</v>
      </c>
      <c r="J735" s="192">
        <v>0.5</v>
      </c>
      <c r="K735" s="192">
        <f t="shared" si="0"/>
        <v>0.33333333333333331</v>
      </c>
      <c r="L735" s="193">
        <f t="shared" si="1"/>
        <v>0.47619047619047616</v>
      </c>
      <c r="M735" s="186" t="s">
        <v>282</v>
      </c>
      <c r="N735" s="186" t="s">
        <v>288</v>
      </c>
      <c r="O735" s="199">
        <f>VLOOKUP(B735,orig_GT_results_full_summary!$B$3:$AK$25,15, FALSE)</f>
        <v>0</v>
      </c>
      <c r="P735" s="192">
        <v>0</v>
      </c>
      <c r="Q735" s="192">
        <v>0</v>
      </c>
      <c r="R735" s="192">
        <f t="shared" si="2"/>
        <v>0</v>
      </c>
      <c r="S735" s="193">
        <f t="shared" si="3"/>
        <v>0</v>
      </c>
      <c r="T735" s="186" t="s">
        <v>282</v>
      </c>
      <c r="U735" s="186" t="s">
        <v>288</v>
      </c>
      <c r="V735" s="200">
        <f>VLOOKUP(B735,orig_GT_results_full_summary!$B$3:$AK$25,24, FALSE)</f>
        <v>0</v>
      </c>
      <c r="W735" s="192">
        <v>0</v>
      </c>
      <c r="X735" s="192">
        <v>0</v>
      </c>
      <c r="Y735" s="192">
        <f t="shared" si="4"/>
        <v>0</v>
      </c>
      <c r="Z735" s="193">
        <f t="shared" si="5"/>
        <v>0</v>
      </c>
      <c r="AA735" s="186" t="s">
        <v>282</v>
      </c>
      <c r="AB735" s="186" t="s">
        <v>288</v>
      </c>
      <c r="AC735" s="192">
        <f>VLOOKUP(B735,orig_GT_results_full_summary!$B$3:$AK$25,33, FALSE)</f>
        <v>0</v>
      </c>
      <c r="AD735" s="192">
        <v>0</v>
      </c>
      <c r="AE735" s="192">
        <v>0</v>
      </c>
      <c r="AF735" s="194">
        <f t="shared" si="6"/>
        <v>0</v>
      </c>
      <c r="AG735" s="53">
        <f t="shared" si="7"/>
        <v>0</v>
      </c>
    </row>
    <row r="736" spans="2:33" ht="16">
      <c r="B736" s="186" t="s">
        <v>134</v>
      </c>
      <c r="C736" s="192">
        <v>244</v>
      </c>
      <c r="D736" s="186" t="s">
        <v>461</v>
      </c>
      <c r="E736" s="193">
        <v>2</v>
      </c>
      <c r="F736" s="186" t="s">
        <v>51</v>
      </c>
      <c r="G736" s="186" t="s">
        <v>287</v>
      </c>
      <c r="H736" s="198">
        <f>VLOOKUP(B736,orig_GT_results_full_summary!$B$3:$AK$25,7, FALSE)</f>
        <v>3</v>
      </c>
      <c r="I736" s="192">
        <v>1</v>
      </c>
      <c r="J736" s="192">
        <v>0.5</v>
      </c>
      <c r="K736" s="192">
        <f t="shared" si="0"/>
        <v>0.33333333333333331</v>
      </c>
      <c r="L736" s="193">
        <f t="shared" si="1"/>
        <v>0.47619047619047616</v>
      </c>
      <c r="M736" s="186" t="s">
        <v>282</v>
      </c>
      <c r="N736" s="186" t="s">
        <v>288</v>
      </c>
      <c r="O736" s="199">
        <f>VLOOKUP(B736,orig_GT_results_full_summary!$B$3:$AK$25,15, FALSE)</f>
        <v>0</v>
      </c>
      <c r="P736" s="192">
        <v>0</v>
      </c>
      <c r="Q736" s="192">
        <v>0</v>
      </c>
      <c r="R736" s="192">
        <f t="shared" si="2"/>
        <v>0</v>
      </c>
      <c r="S736" s="193">
        <f t="shared" si="3"/>
        <v>0</v>
      </c>
      <c r="T736" s="186" t="s">
        <v>282</v>
      </c>
      <c r="U736" s="186" t="s">
        <v>288</v>
      </c>
      <c r="V736" s="200">
        <f>VLOOKUP(B736,orig_GT_results_full_summary!$B$3:$AK$25,24, FALSE)</f>
        <v>0</v>
      </c>
      <c r="W736" s="192">
        <v>0</v>
      </c>
      <c r="X736" s="192">
        <v>0</v>
      </c>
      <c r="Y736" s="192">
        <f t="shared" si="4"/>
        <v>0</v>
      </c>
      <c r="Z736" s="193">
        <f t="shared" si="5"/>
        <v>0</v>
      </c>
      <c r="AA736" s="186" t="s">
        <v>282</v>
      </c>
      <c r="AB736" s="186" t="s">
        <v>288</v>
      </c>
      <c r="AC736" s="192">
        <f>VLOOKUP(B736,orig_GT_results_full_summary!$B$3:$AK$25,33, FALSE)</f>
        <v>0</v>
      </c>
      <c r="AD736" s="192">
        <v>0</v>
      </c>
      <c r="AE736" s="192">
        <v>0</v>
      </c>
      <c r="AF736" s="194">
        <f t="shared" si="6"/>
        <v>0</v>
      </c>
      <c r="AG736" s="53">
        <f t="shared" si="7"/>
        <v>0</v>
      </c>
    </row>
    <row r="737" spans="2:33" ht="16">
      <c r="B737" s="186" t="s">
        <v>134</v>
      </c>
      <c r="C737" s="192">
        <v>245</v>
      </c>
      <c r="D737" s="186" t="s">
        <v>462</v>
      </c>
      <c r="E737" s="193">
        <v>2</v>
      </c>
      <c r="F737" s="186" t="s">
        <v>51</v>
      </c>
      <c r="G737" s="186" t="s">
        <v>288</v>
      </c>
      <c r="H737" s="198">
        <f>VLOOKUP(B737,orig_GT_results_full_summary!$B$3:$AK$25,7, FALSE)</f>
        <v>3</v>
      </c>
      <c r="I737" s="192">
        <v>0</v>
      </c>
      <c r="J737" s="192">
        <v>0</v>
      </c>
      <c r="K737" s="192">
        <f t="shared" si="0"/>
        <v>0</v>
      </c>
      <c r="L737" s="193">
        <f t="shared" si="1"/>
        <v>0</v>
      </c>
      <c r="M737" s="186" t="s">
        <v>282</v>
      </c>
      <c r="N737" s="186" t="s">
        <v>288</v>
      </c>
      <c r="O737" s="199">
        <f>VLOOKUP(B737,orig_GT_results_full_summary!$B$3:$AK$25,15, FALSE)</f>
        <v>0</v>
      </c>
      <c r="P737" s="192">
        <v>0</v>
      </c>
      <c r="Q737" s="192">
        <v>0</v>
      </c>
      <c r="R737" s="192">
        <f t="shared" si="2"/>
        <v>0</v>
      </c>
      <c r="S737" s="193">
        <f t="shared" si="3"/>
        <v>0</v>
      </c>
      <c r="T737" s="186" t="s">
        <v>282</v>
      </c>
      <c r="U737" s="186" t="s">
        <v>288</v>
      </c>
      <c r="V737" s="200">
        <f>VLOOKUP(B737,orig_GT_results_full_summary!$B$3:$AK$25,24, FALSE)</f>
        <v>0</v>
      </c>
      <c r="W737" s="192">
        <v>0</v>
      </c>
      <c r="X737" s="192">
        <v>0</v>
      </c>
      <c r="Y737" s="192">
        <f t="shared" si="4"/>
        <v>0</v>
      </c>
      <c r="Z737" s="193">
        <f t="shared" si="5"/>
        <v>0</v>
      </c>
      <c r="AA737" s="186" t="s">
        <v>282</v>
      </c>
      <c r="AB737" s="186" t="s">
        <v>288</v>
      </c>
      <c r="AC737" s="192">
        <f>VLOOKUP(B737,orig_GT_results_full_summary!$B$3:$AK$25,33, FALSE)</f>
        <v>0</v>
      </c>
      <c r="AD737" s="192">
        <v>0</v>
      </c>
      <c r="AE737" s="192">
        <v>0</v>
      </c>
      <c r="AF737" s="194">
        <f t="shared" si="6"/>
        <v>0</v>
      </c>
      <c r="AG737" s="53">
        <f t="shared" si="7"/>
        <v>0</v>
      </c>
    </row>
    <row r="738" spans="2:33" ht="16">
      <c r="B738" s="186" t="s">
        <v>134</v>
      </c>
      <c r="C738" s="192">
        <v>246</v>
      </c>
      <c r="D738" s="186" t="s">
        <v>462</v>
      </c>
      <c r="E738" s="193">
        <v>2</v>
      </c>
      <c r="F738" s="186" t="s">
        <v>51</v>
      </c>
      <c r="G738" s="186" t="s">
        <v>288</v>
      </c>
      <c r="H738" s="198">
        <f>VLOOKUP(B738,orig_GT_results_full_summary!$B$3:$AK$25,7, FALSE)</f>
        <v>3</v>
      </c>
      <c r="I738" s="192">
        <v>0</v>
      </c>
      <c r="J738" s="192">
        <v>0</v>
      </c>
      <c r="K738" s="192">
        <f t="shared" si="0"/>
        <v>0</v>
      </c>
      <c r="L738" s="193">
        <f t="shared" si="1"/>
        <v>0</v>
      </c>
      <c r="M738" s="186" t="s">
        <v>282</v>
      </c>
      <c r="N738" s="186" t="s">
        <v>288</v>
      </c>
      <c r="O738" s="199">
        <f>VLOOKUP(B738,orig_GT_results_full_summary!$B$3:$AK$25,15, FALSE)</f>
        <v>0</v>
      </c>
      <c r="P738" s="192">
        <v>0</v>
      </c>
      <c r="Q738" s="192">
        <v>0</v>
      </c>
      <c r="R738" s="192">
        <f t="shared" si="2"/>
        <v>0</v>
      </c>
      <c r="S738" s="193">
        <f t="shared" si="3"/>
        <v>0</v>
      </c>
      <c r="T738" s="186" t="s">
        <v>282</v>
      </c>
      <c r="U738" s="186" t="s">
        <v>288</v>
      </c>
      <c r="V738" s="200">
        <f>VLOOKUP(B738,orig_GT_results_full_summary!$B$3:$AK$25,24, FALSE)</f>
        <v>0</v>
      </c>
      <c r="W738" s="192">
        <v>0</v>
      </c>
      <c r="X738" s="192">
        <v>0</v>
      </c>
      <c r="Y738" s="192">
        <f t="shared" si="4"/>
        <v>0</v>
      </c>
      <c r="Z738" s="193">
        <f t="shared" si="5"/>
        <v>0</v>
      </c>
      <c r="AA738" s="186" t="s">
        <v>282</v>
      </c>
      <c r="AB738" s="186" t="s">
        <v>288</v>
      </c>
      <c r="AC738" s="192">
        <f>VLOOKUP(B738,orig_GT_results_full_summary!$B$3:$AK$25,33, FALSE)</f>
        <v>0</v>
      </c>
      <c r="AD738" s="192">
        <v>0</v>
      </c>
      <c r="AE738" s="192">
        <v>0</v>
      </c>
      <c r="AF738" s="194">
        <f t="shared" si="6"/>
        <v>0</v>
      </c>
      <c r="AG738" s="53">
        <f t="shared" si="7"/>
        <v>0</v>
      </c>
    </row>
    <row r="739" spans="2:33" ht="16">
      <c r="B739" s="186" t="s">
        <v>134</v>
      </c>
      <c r="C739" s="192">
        <v>247</v>
      </c>
      <c r="D739" s="186" t="s">
        <v>463</v>
      </c>
      <c r="E739" s="193">
        <v>2</v>
      </c>
      <c r="F739" s="186" t="s">
        <v>51</v>
      </c>
      <c r="G739" s="186" t="s">
        <v>288</v>
      </c>
      <c r="H739" s="198">
        <f>VLOOKUP(B739,orig_GT_results_full_summary!$B$3:$AK$25,7, FALSE)</f>
        <v>3</v>
      </c>
      <c r="I739" s="192">
        <v>0</v>
      </c>
      <c r="J739" s="192">
        <v>0</v>
      </c>
      <c r="K739" s="192">
        <f t="shared" si="0"/>
        <v>0</v>
      </c>
      <c r="L739" s="193">
        <f t="shared" si="1"/>
        <v>0</v>
      </c>
      <c r="M739" s="186" t="s">
        <v>282</v>
      </c>
      <c r="N739" s="186" t="s">
        <v>288</v>
      </c>
      <c r="O739" s="199">
        <f>VLOOKUP(B739,orig_GT_results_full_summary!$B$3:$AK$25,15, FALSE)</f>
        <v>0</v>
      </c>
      <c r="P739" s="192">
        <v>0</v>
      </c>
      <c r="Q739" s="192">
        <v>0</v>
      </c>
      <c r="R739" s="192">
        <f t="shared" si="2"/>
        <v>0</v>
      </c>
      <c r="S739" s="193">
        <f t="shared" si="3"/>
        <v>0</v>
      </c>
      <c r="T739" s="186" t="s">
        <v>282</v>
      </c>
      <c r="U739" s="186" t="s">
        <v>288</v>
      </c>
      <c r="V739" s="200">
        <f>VLOOKUP(B739,orig_GT_results_full_summary!$B$3:$AK$25,24, FALSE)</f>
        <v>0</v>
      </c>
      <c r="W739" s="192">
        <v>0</v>
      </c>
      <c r="X739" s="192">
        <v>0</v>
      </c>
      <c r="Y739" s="192">
        <f t="shared" si="4"/>
        <v>0</v>
      </c>
      <c r="Z739" s="193">
        <f t="shared" si="5"/>
        <v>0</v>
      </c>
      <c r="AA739" s="186" t="s">
        <v>282</v>
      </c>
      <c r="AB739" s="186" t="s">
        <v>288</v>
      </c>
      <c r="AC739" s="192">
        <f>VLOOKUP(B739,orig_GT_results_full_summary!$B$3:$AK$25,33, FALSE)</f>
        <v>0</v>
      </c>
      <c r="AD739" s="192">
        <v>0</v>
      </c>
      <c r="AE739" s="192">
        <v>0</v>
      </c>
      <c r="AF739" s="194">
        <f t="shared" si="6"/>
        <v>0</v>
      </c>
      <c r="AG739" s="53">
        <f t="shared" si="7"/>
        <v>0</v>
      </c>
    </row>
    <row r="740" spans="2:33" ht="16">
      <c r="B740" s="186" t="s">
        <v>134</v>
      </c>
      <c r="C740" s="192">
        <v>248</v>
      </c>
      <c r="D740" s="186" t="s">
        <v>463</v>
      </c>
      <c r="E740" s="193">
        <v>2</v>
      </c>
      <c r="F740" s="186" t="s">
        <v>51</v>
      </c>
      <c r="G740" s="186" t="s">
        <v>288</v>
      </c>
      <c r="H740" s="198">
        <f>VLOOKUP(B740,orig_GT_results_full_summary!$B$3:$AK$25,7, FALSE)</f>
        <v>3</v>
      </c>
      <c r="I740" s="192">
        <v>0</v>
      </c>
      <c r="J740" s="192">
        <v>0</v>
      </c>
      <c r="K740" s="192">
        <f t="shared" si="0"/>
        <v>0</v>
      </c>
      <c r="L740" s="193">
        <f t="shared" si="1"/>
        <v>0</v>
      </c>
      <c r="M740" s="186" t="s">
        <v>282</v>
      </c>
      <c r="N740" s="186" t="s">
        <v>288</v>
      </c>
      <c r="O740" s="199">
        <f>VLOOKUP(B740,orig_GT_results_full_summary!$B$3:$AK$25,15, FALSE)</f>
        <v>0</v>
      </c>
      <c r="P740" s="192">
        <v>0</v>
      </c>
      <c r="Q740" s="192">
        <v>0</v>
      </c>
      <c r="R740" s="192">
        <f t="shared" si="2"/>
        <v>0</v>
      </c>
      <c r="S740" s="193">
        <f t="shared" si="3"/>
        <v>0</v>
      </c>
      <c r="T740" s="186" t="s">
        <v>282</v>
      </c>
      <c r="U740" s="186" t="s">
        <v>288</v>
      </c>
      <c r="V740" s="200">
        <f>VLOOKUP(B740,orig_GT_results_full_summary!$B$3:$AK$25,24, FALSE)</f>
        <v>0</v>
      </c>
      <c r="W740" s="192">
        <v>0</v>
      </c>
      <c r="X740" s="192">
        <v>0</v>
      </c>
      <c r="Y740" s="192">
        <f t="shared" si="4"/>
        <v>0</v>
      </c>
      <c r="Z740" s="193">
        <f t="shared" si="5"/>
        <v>0</v>
      </c>
      <c r="AA740" s="186" t="s">
        <v>282</v>
      </c>
      <c r="AB740" s="186" t="s">
        <v>288</v>
      </c>
      <c r="AC740" s="192">
        <f>VLOOKUP(B740,orig_GT_results_full_summary!$B$3:$AK$25,33, FALSE)</f>
        <v>0</v>
      </c>
      <c r="AD740" s="192">
        <v>0</v>
      </c>
      <c r="AE740" s="192">
        <v>0</v>
      </c>
      <c r="AF740" s="194">
        <f t="shared" si="6"/>
        <v>0</v>
      </c>
      <c r="AG740" s="53">
        <f t="shared" si="7"/>
        <v>0</v>
      </c>
    </row>
    <row r="741" spans="2:33" ht="16">
      <c r="B741" s="186" t="s">
        <v>134</v>
      </c>
      <c r="C741" s="192">
        <v>258</v>
      </c>
      <c r="D741" s="186" t="s">
        <v>461</v>
      </c>
      <c r="E741" s="193">
        <v>2</v>
      </c>
      <c r="F741" s="186" t="s">
        <v>51</v>
      </c>
      <c r="G741" s="186" t="s">
        <v>287</v>
      </c>
      <c r="H741" s="198">
        <f>VLOOKUP(B741,orig_GT_results_full_summary!$B$3:$AK$25,7, FALSE)</f>
        <v>3</v>
      </c>
      <c r="I741" s="192">
        <v>1</v>
      </c>
      <c r="J741" s="192">
        <v>0.5</v>
      </c>
      <c r="K741" s="192">
        <f t="shared" si="0"/>
        <v>0.33333333333333331</v>
      </c>
      <c r="L741" s="193">
        <f t="shared" si="1"/>
        <v>0.47619047619047616</v>
      </c>
      <c r="M741" s="186" t="s">
        <v>282</v>
      </c>
      <c r="N741" s="186" t="s">
        <v>288</v>
      </c>
      <c r="O741" s="199">
        <f>VLOOKUP(B741,orig_GT_results_full_summary!$B$3:$AK$25,15, FALSE)</f>
        <v>0</v>
      </c>
      <c r="P741" s="192">
        <v>0</v>
      </c>
      <c r="Q741" s="192">
        <v>0</v>
      </c>
      <c r="R741" s="192">
        <f t="shared" si="2"/>
        <v>0</v>
      </c>
      <c r="S741" s="193">
        <f t="shared" si="3"/>
        <v>0</v>
      </c>
      <c r="T741" s="186" t="s">
        <v>282</v>
      </c>
      <c r="U741" s="186" t="s">
        <v>288</v>
      </c>
      <c r="V741" s="200">
        <f>VLOOKUP(B741,orig_GT_results_full_summary!$B$3:$AK$25,24, FALSE)</f>
        <v>0</v>
      </c>
      <c r="W741" s="192">
        <v>0</v>
      </c>
      <c r="X741" s="192">
        <v>0</v>
      </c>
      <c r="Y741" s="192">
        <f t="shared" si="4"/>
        <v>0</v>
      </c>
      <c r="Z741" s="193">
        <f t="shared" si="5"/>
        <v>0</v>
      </c>
      <c r="AA741" s="186" t="s">
        <v>282</v>
      </c>
      <c r="AB741" s="186" t="s">
        <v>288</v>
      </c>
      <c r="AC741" s="192">
        <f>VLOOKUP(B741,orig_GT_results_full_summary!$B$3:$AK$25,33, FALSE)</f>
        <v>0</v>
      </c>
      <c r="AD741" s="192">
        <v>0</v>
      </c>
      <c r="AE741" s="192">
        <v>0</v>
      </c>
      <c r="AF741" s="194">
        <f t="shared" si="6"/>
        <v>0</v>
      </c>
      <c r="AG741" s="53">
        <f t="shared" si="7"/>
        <v>0</v>
      </c>
    </row>
    <row r="742" spans="2:33" ht="16">
      <c r="B742" s="186" t="s">
        <v>134</v>
      </c>
      <c r="C742" s="192">
        <v>265</v>
      </c>
      <c r="D742" s="186" t="s">
        <v>394</v>
      </c>
      <c r="E742" s="193">
        <v>2</v>
      </c>
      <c r="F742" s="186" t="s">
        <v>51</v>
      </c>
      <c r="G742" s="186" t="s">
        <v>287</v>
      </c>
      <c r="H742" s="198">
        <f>VLOOKUP(B742,orig_GT_results_full_summary!$B$3:$AK$25,7, FALSE)</f>
        <v>3</v>
      </c>
      <c r="I742" s="192">
        <v>1</v>
      </c>
      <c r="J742" s="192">
        <v>0.5</v>
      </c>
      <c r="K742" s="192">
        <f t="shared" si="0"/>
        <v>0.33333333333333331</v>
      </c>
      <c r="L742" s="193">
        <f t="shared" si="1"/>
        <v>0.47619047619047616</v>
      </c>
      <c r="M742" s="186" t="s">
        <v>282</v>
      </c>
      <c r="N742" s="186" t="s">
        <v>288</v>
      </c>
      <c r="O742" s="199">
        <f>VLOOKUP(B742,orig_GT_results_full_summary!$B$3:$AK$25,15, FALSE)</f>
        <v>0</v>
      </c>
      <c r="P742" s="192">
        <v>0</v>
      </c>
      <c r="Q742" s="192">
        <v>0</v>
      </c>
      <c r="R742" s="192">
        <f t="shared" si="2"/>
        <v>0</v>
      </c>
      <c r="S742" s="193">
        <f t="shared" si="3"/>
        <v>0</v>
      </c>
      <c r="T742" s="186" t="s">
        <v>282</v>
      </c>
      <c r="U742" s="186" t="s">
        <v>288</v>
      </c>
      <c r="V742" s="200">
        <f>VLOOKUP(B742,orig_GT_results_full_summary!$B$3:$AK$25,24, FALSE)</f>
        <v>0</v>
      </c>
      <c r="W742" s="192">
        <v>0</v>
      </c>
      <c r="X742" s="192">
        <v>0</v>
      </c>
      <c r="Y742" s="192">
        <f t="shared" si="4"/>
        <v>0</v>
      </c>
      <c r="Z742" s="193">
        <f t="shared" si="5"/>
        <v>0</v>
      </c>
      <c r="AA742" s="186" t="s">
        <v>282</v>
      </c>
      <c r="AB742" s="186" t="s">
        <v>288</v>
      </c>
      <c r="AC742" s="192">
        <f>VLOOKUP(B742,orig_GT_results_full_summary!$B$3:$AK$25,33, FALSE)</f>
        <v>0</v>
      </c>
      <c r="AD742" s="192">
        <v>0</v>
      </c>
      <c r="AE742" s="192">
        <v>0</v>
      </c>
      <c r="AF742" s="194">
        <f t="shared" si="6"/>
        <v>0</v>
      </c>
      <c r="AG742" s="53">
        <f t="shared" si="7"/>
        <v>0</v>
      </c>
    </row>
    <row r="743" spans="2:33" ht="16">
      <c r="B743" s="186" t="s">
        <v>134</v>
      </c>
      <c r="C743" s="192">
        <v>277</v>
      </c>
      <c r="D743" s="186" t="s">
        <v>465</v>
      </c>
      <c r="E743" s="193">
        <v>2</v>
      </c>
      <c r="F743" s="186" t="s">
        <v>51</v>
      </c>
      <c r="G743" s="186" t="s">
        <v>287</v>
      </c>
      <c r="H743" s="198">
        <f>VLOOKUP(B743,orig_GT_results_full_summary!$B$3:$AK$25,7, FALSE)</f>
        <v>3</v>
      </c>
      <c r="I743" s="192">
        <v>1</v>
      </c>
      <c r="J743" s="192">
        <v>0.5</v>
      </c>
      <c r="K743" s="192">
        <f t="shared" si="0"/>
        <v>0.33333333333333331</v>
      </c>
      <c r="L743" s="193">
        <f t="shared" si="1"/>
        <v>0.47619047619047616</v>
      </c>
      <c r="M743" s="186" t="s">
        <v>282</v>
      </c>
      <c r="N743" s="186" t="s">
        <v>288</v>
      </c>
      <c r="O743" s="199">
        <f>VLOOKUP(B743,orig_GT_results_full_summary!$B$3:$AK$25,15, FALSE)</f>
        <v>0</v>
      </c>
      <c r="P743" s="192">
        <v>0</v>
      </c>
      <c r="Q743" s="192">
        <v>0</v>
      </c>
      <c r="R743" s="192">
        <f t="shared" si="2"/>
        <v>0</v>
      </c>
      <c r="S743" s="193">
        <f t="shared" si="3"/>
        <v>0</v>
      </c>
      <c r="T743" s="186" t="s">
        <v>282</v>
      </c>
      <c r="U743" s="186" t="s">
        <v>288</v>
      </c>
      <c r="V743" s="200">
        <f>VLOOKUP(B743,orig_GT_results_full_summary!$B$3:$AK$25,24, FALSE)</f>
        <v>0</v>
      </c>
      <c r="W743" s="192">
        <v>0</v>
      </c>
      <c r="X743" s="192">
        <v>0</v>
      </c>
      <c r="Y743" s="192">
        <f t="shared" si="4"/>
        <v>0</v>
      </c>
      <c r="Z743" s="193">
        <f t="shared" si="5"/>
        <v>0</v>
      </c>
      <c r="AA743" s="186" t="s">
        <v>282</v>
      </c>
      <c r="AB743" s="186" t="s">
        <v>288</v>
      </c>
      <c r="AC743" s="192">
        <f>VLOOKUP(B743,orig_GT_results_full_summary!$B$3:$AK$25,33, FALSE)</f>
        <v>0</v>
      </c>
      <c r="AD743" s="192">
        <v>0</v>
      </c>
      <c r="AE743" s="192">
        <v>0</v>
      </c>
      <c r="AF743" s="194">
        <f t="shared" si="6"/>
        <v>0</v>
      </c>
      <c r="AG743" s="53">
        <f t="shared" si="7"/>
        <v>0</v>
      </c>
    </row>
    <row r="744" spans="2:33" ht="16">
      <c r="B744" s="186" t="s">
        <v>134</v>
      </c>
      <c r="C744" s="192">
        <v>279</v>
      </c>
      <c r="D744" s="186" t="s">
        <v>465</v>
      </c>
      <c r="E744" s="193">
        <v>2</v>
      </c>
      <c r="F744" s="186" t="s">
        <v>51</v>
      </c>
      <c r="G744" s="186" t="s">
        <v>287</v>
      </c>
      <c r="H744" s="198">
        <f>VLOOKUP(B744,orig_GT_results_full_summary!$B$3:$AK$25,7, FALSE)</f>
        <v>3</v>
      </c>
      <c r="I744" s="192">
        <v>1</v>
      </c>
      <c r="J744" s="192">
        <v>0.5</v>
      </c>
      <c r="K744" s="192">
        <f t="shared" si="0"/>
        <v>0.33333333333333331</v>
      </c>
      <c r="L744" s="193">
        <f t="shared" si="1"/>
        <v>0.47619047619047616</v>
      </c>
      <c r="M744" s="186" t="s">
        <v>282</v>
      </c>
      <c r="N744" s="186" t="s">
        <v>288</v>
      </c>
      <c r="O744" s="199">
        <f>VLOOKUP(B744,orig_GT_results_full_summary!$B$3:$AK$25,15, FALSE)</f>
        <v>0</v>
      </c>
      <c r="P744" s="192">
        <v>0</v>
      </c>
      <c r="Q744" s="192">
        <v>0</v>
      </c>
      <c r="R744" s="192">
        <f t="shared" si="2"/>
        <v>0</v>
      </c>
      <c r="S744" s="193">
        <f t="shared" si="3"/>
        <v>0</v>
      </c>
      <c r="T744" s="186" t="s">
        <v>282</v>
      </c>
      <c r="U744" s="186" t="s">
        <v>288</v>
      </c>
      <c r="V744" s="200">
        <f>VLOOKUP(B744,orig_GT_results_full_summary!$B$3:$AK$25,24, FALSE)</f>
        <v>0</v>
      </c>
      <c r="W744" s="192">
        <v>0</v>
      </c>
      <c r="X744" s="192">
        <v>0</v>
      </c>
      <c r="Y744" s="192">
        <f t="shared" si="4"/>
        <v>0</v>
      </c>
      <c r="Z744" s="193">
        <f t="shared" si="5"/>
        <v>0</v>
      </c>
      <c r="AA744" s="186" t="s">
        <v>282</v>
      </c>
      <c r="AB744" s="186" t="s">
        <v>288</v>
      </c>
      <c r="AC744" s="192">
        <f>VLOOKUP(B744,orig_GT_results_full_summary!$B$3:$AK$25,33, FALSE)</f>
        <v>0</v>
      </c>
      <c r="AD744" s="192">
        <v>0</v>
      </c>
      <c r="AE744" s="192">
        <v>0</v>
      </c>
      <c r="AF744" s="194">
        <f t="shared" si="6"/>
        <v>0</v>
      </c>
      <c r="AG744" s="53">
        <f t="shared" si="7"/>
        <v>0</v>
      </c>
    </row>
    <row r="745" spans="2:33" ht="16">
      <c r="B745" s="186" t="s">
        <v>134</v>
      </c>
      <c r="C745" s="192">
        <v>281</v>
      </c>
      <c r="D745" s="186" t="s">
        <v>466</v>
      </c>
      <c r="E745" s="193">
        <v>2</v>
      </c>
      <c r="F745" s="186" t="s">
        <v>51</v>
      </c>
      <c r="G745" s="186" t="s">
        <v>287</v>
      </c>
      <c r="H745" s="198">
        <f>VLOOKUP(B745,orig_GT_results_full_summary!$B$3:$AK$25,7, FALSE)</f>
        <v>3</v>
      </c>
      <c r="I745" s="192">
        <v>1</v>
      </c>
      <c r="J745" s="192">
        <v>0.5</v>
      </c>
      <c r="K745" s="192">
        <f t="shared" si="0"/>
        <v>0.33333333333333331</v>
      </c>
      <c r="L745" s="193">
        <f t="shared" si="1"/>
        <v>0.47619047619047616</v>
      </c>
      <c r="M745" s="186" t="s">
        <v>282</v>
      </c>
      <c r="N745" s="186" t="s">
        <v>288</v>
      </c>
      <c r="O745" s="199">
        <f>VLOOKUP(B745,orig_GT_results_full_summary!$B$3:$AK$25,15, FALSE)</f>
        <v>0</v>
      </c>
      <c r="P745" s="192">
        <v>0</v>
      </c>
      <c r="Q745" s="192">
        <v>0</v>
      </c>
      <c r="R745" s="192">
        <f t="shared" si="2"/>
        <v>0</v>
      </c>
      <c r="S745" s="193">
        <f t="shared" si="3"/>
        <v>0</v>
      </c>
      <c r="T745" s="186" t="s">
        <v>282</v>
      </c>
      <c r="U745" s="186" t="s">
        <v>288</v>
      </c>
      <c r="V745" s="200">
        <f>VLOOKUP(B745,orig_GT_results_full_summary!$B$3:$AK$25,24, FALSE)</f>
        <v>0</v>
      </c>
      <c r="W745" s="192">
        <v>0</v>
      </c>
      <c r="X745" s="192">
        <v>0</v>
      </c>
      <c r="Y745" s="192">
        <f t="shared" si="4"/>
        <v>0</v>
      </c>
      <c r="Z745" s="193">
        <f t="shared" si="5"/>
        <v>0</v>
      </c>
      <c r="AA745" s="186" t="s">
        <v>282</v>
      </c>
      <c r="AB745" s="186" t="s">
        <v>288</v>
      </c>
      <c r="AC745" s="192">
        <f>VLOOKUP(B745,orig_GT_results_full_summary!$B$3:$AK$25,33, FALSE)</f>
        <v>0</v>
      </c>
      <c r="AD745" s="192">
        <v>0</v>
      </c>
      <c r="AE745" s="192">
        <v>0</v>
      </c>
      <c r="AF745" s="194">
        <f t="shared" si="6"/>
        <v>0</v>
      </c>
      <c r="AG745" s="53">
        <f t="shared" si="7"/>
        <v>0</v>
      </c>
    </row>
    <row r="746" spans="2:33" ht="16">
      <c r="B746" s="186" t="s">
        <v>134</v>
      </c>
      <c r="C746" s="192">
        <v>282</v>
      </c>
      <c r="D746" s="186" t="s">
        <v>466</v>
      </c>
      <c r="E746" s="193">
        <v>2</v>
      </c>
      <c r="F746" s="186" t="s">
        <v>51</v>
      </c>
      <c r="G746" s="186" t="s">
        <v>287</v>
      </c>
      <c r="H746" s="198">
        <f>VLOOKUP(B746,orig_GT_results_full_summary!$B$3:$AK$25,7, FALSE)</f>
        <v>3</v>
      </c>
      <c r="I746" s="192">
        <v>1</v>
      </c>
      <c r="J746" s="192">
        <v>0.5</v>
      </c>
      <c r="K746" s="192">
        <f t="shared" si="0"/>
        <v>0.33333333333333331</v>
      </c>
      <c r="L746" s="193">
        <f t="shared" si="1"/>
        <v>0.47619047619047616</v>
      </c>
      <c r="M746" s="186" t="s">
        <v>282</v>
      </c>
      <c r="N746" s="186" t="s">
        <v>288</v>
      </c>
      <c r="O746" s="199">
        <f>VLOOKUP(B746,orig_GT_results_full_summary!$B$3:$AK$25,15, FALSE)</f>
        <v>0</v>
      </c>
      <c r="P746" s="192">
        <v>0</v>
      </c>
      <c r="Q746" s="192">
        <v>0</v>
      </c>
      <c r="R746" s="192">
        <f t="shared" si="2"/>
        <v>0</v>
      </c>
      <c r="S746" s="193">
        <f t="shared" si="3"/>
        <v>0</v>
      </c>
      <c r="T746" s="186" t="s">
        <v>282</v>
      </c>
      <c r="U746" s="186" t="s">
        <v>288</v>
      </c>
      <c r="V746" s="200">
        <f>VLOOKUP(B746,orig_GT_results_full_summary!$B$3:$AK$25,24, FALSE)</f>
        <v>0</v>
      </c>
      <c r="W746" s="192">
        <v>0</v>
      </c>
      <c r="X746" s="192">
        <v>0</v>
      </c>
      <c r="Y746" s="192">
        <f t="shared" si="4"/>
        <v>0</v>
      </c>
      <c r="Z746" s="193">
        <f t="shared" si="5"/>
        <v>0</v>
      </c>
      <c r="AA746" s="186" t="s">
        <v>282</v>
      </c>
      <c r="AB746" s="186" t="s">
        <v>288</v>
      </c>
      <c r="AC746" s="192">
        <f>VLOOKUP(B746,orig_GT_results_full_summary!$B$3:$AK$25,33, FALSE)</f>
        <v>0</v>
      </c>
      <c r="AD746" s="192">
        <v>0</v>
      </c>
      <c r="AE746" s="192">
        <v>0</v>
      </c>
      <c r="AF746" s="194">
        <f t="shared" si="6"/>
        <v>0</v>
      </c>
      <c r="AG746" s="53">
        <f t="shared" si="7"/>
        <v>0</v>
      </c>
    </row>
    <row r="747" spans="2:33" ht="16">
      <c r="B747" s="186" t="s">
        <v>134</v>
      </c>
      <c r="C747" s="192">
        <v>286</v>
      </c>
      <c r="D747" s="186" t="s">
        <v>291</v>
      </c>
      <c r="E747" s="193">
        <v>2</v>
      </c>
      <c r="F747" s="186" t="s">
        <v>51</v>
      </c>
      <c r="G747" s="186" t="s">
        <v>294</v>
      </c>
      <c r="H747" s="198">
        <f>VLOOKUP(B747,orig_GT_results_full_summary!$B$3:$AK$25,7, FALSE)</f>
        <v>3</v>
      </c>
      <c r="I747" s="192">
        <v>2</v>
      </c>
      <c r="J747" s="192">
        <v>1</v>
      </c>
      <c r="K747" s="192">
        <f t="shared" si="0"/>
        <v>0.66666666666666663</v>
      </c>
      <c r="L747" s="193">
        <f t="shared" si="1"/>
        <v>0.95238095238095233</v>
      </c>
      <c r="M747" s="186" t="s">
        <v>282</v>
      </c>
      <c r="N747" s="186" t="s">
        <v>288</v>
      </c>
      <c r="O747" s="199">
        <f>VLOOKUP(B747,orig_GT_results_full_summary!$B$3:$AK$25,15, FALSE)</f>
        <v>0</v>
      </c>
      <c r="P747" s="192">
        <v>0</v>
      </c>
      <c r="Q747" s="192">
        <v>0</v>
      </c>
      <c r="R747" s="192">
        <f t="shared" si="2"/>
        <v>0</v>
      </c>
      <c r="S747" s="193">
        <f t="shared" si="3"/>
        <v>0</v>
      </c>
      <c r="T747" s="186" t="s">
        <v>282</v>
      </c>
      <c r="U747" s="186" t="s">
        <v>288</v>
      </c>
      <c r="V747" s="200">
        <f>VLOOKUP(B747,orig_GT_results_full_summary!$B$3:$AK$25,24, FALSE)</f>
        <v>0</v>
      </c>
      <c r="W747" s="192">
        <v>0</v>
      </c>
      <c r="X747" s="192">
        <v>0</v>
      </c>
      <c r="Y747" s="192">
        <f t="shared" si="4"/>
        <v>0</v>
      </c>
      <c r="Z747" s="193">
        <f t="shared" si="5"/>
        <v>0</v>
      </c>
      <c r="AA747" s="186" t="s">
        <v>282</v>
      </c>
      <c r="AB747" s="186" t="s">
        <v>288</v>
      </c>
      <c r="AC747" s="192">
        <f>VLOOKUP(B747,orig_GT_results_full_summary!$B$3:$AK$25,33, FALSE)</f>
        <v>0</v>
      </c>
      <c r="AD747" s="192">
        <v>0</v>
      </c>
      <c r="AE747" s="192">
        <v>0</v>
      </c>
      <c r="AF747" s="194">
        <f t="shared" si="6"/>
        <v>0</v>
      </c>
      <c r="AG747" s="53">
        <f t="shared" si="7"/>
        <v>0</v>
      </c>
    </row>
    <row r="748" spans="2:33" ht="16">
      <c r="B748" s="186" t="s">
        <v>134</v>
      </c>
      <c r="C748" s="192">
        <v>288</v>
      </c>
      <c r="D748" s="186" t="s">
        <v>319</v>
      </c>
      <c r="E748" s="193">
        <v>2</v>
      </c>
      <c r="F748" s="186" t="s">
        <v>51</v>
      </c>
      <c r="G748" s="186" t="s">
        <v>287</v>
      </c>
      <c r="H748" s="198">
        <f>VLOOKUP(B748,orig_GT_results_full_summary!$B$3:$AK$25,7, FALSE)</f>
        <v>3</v>
      </c>
      <c r="I748" s="192">
        <v>1</v>
      </c>
      <c r="J748" s="192">
        <v>0.5</v>
      </c>
      <c r="K748" s="192">
        <f t="shared" si="0"/>
        <v>0.33333333333333331</v>
      </c>
      <c r="L748" s="193">
        <f t="shared" si="1"/>
        <v>0.47619047619047616</v>
      </c>
      <c r="M748" s="186" t="s">
        <v>282</v>
      </c>
      <c r="N748" s="186" t="s">
        <v>288</v>
      </c>
      <c r="O748" s="199">
        <f>VLOOKUP(B748,orig_GT_results_full_summary!$B$3:$AK$25,15, FALSE)</f>
        <v>0</v>
      </c>
      <c r="P748" s="192">
        <v>0</v>
      </c>
      <c r="Q748" s="192">
        <v>0</v>
      </c>
      <c r="R748" s="192">
        <f t="shared" si="2"/>
        <v>0</v>
      </c>
      <c r="S748" s="193">
        <f t="shared" si="3"/>
        <v>0</v>
      </c>
      <c r="T748" s="186" t="s">
        <v>282</v>
      </c>
      <c r="U748" s="186" t="s">
        <v>288</v>
      </c>
      <c r="V748" s="200">
        <f>VLOOKUP(B748,orig_GT_results_full_summary!$B$3:$AK$25,24, FALSE)</f>
        <v>0</v>
      </c>
      <c r="W748" s="192">
        <v>0</v>
      </c>
      <c r="X748" s="192">
        <v>0</v>
      </c>
      <c r="Y748" s="192">
        <f t="shared" si="4"/>
        <v>0</v>
      </c>
      <c r="Z748" s="193">
        <f t="shared" si="5"/>
        <v>0</v>
      </c>
      <c r="AA748" s="186" t="s">
        <v>282</v>
      </c>
      <c r="AB748" s="186" t="s">
        <v>288</v>
      </c>
      <c r="AC748" s="192">
        <f>VLOOKUP(B748,orig_GT_results_full_summary!$B$3:$AK$25,33, FALSE)</f>
        <v>0</v>
      </c>
      <c r="AD748" s="192">
        <v>0</v>
      </c>
      <c r="AE748" s="192">
        <v>0</v>
      </c>
      <c r="AF748" s="194">
        <f t="shared" si="6"/>
        <v>0</v>
      </c>
      <c r="AG748" s="53">
        <f t="shared" si="7"/>
        <v>0</v>
      </c>
    </row>
    <row r="749" spans="2:33" ht="16">
      <c r="B749" s="186" t="s">
        <v>134</v>
      </c>
      <c r="C749" s="192">
        <v>289</v>
      </c>
      <c r="D749" s="186" t="s">
        <v>319</v>
      </c>
      <c r="E749" s="193">
        <v>2</v>
      </c>
      <c r="F749" s="186" t="s">
        <v>51</v>
      </c>
      <c r="G749" s="186" t="s">
        <v>287</v>
      </c>
      <c r="H749" s="198">
        <f>VLOOKUP(B749,orig_GT_results_full_summary!$B$3:$AK$25,7, FALSE)</f>
        <v>3</v>
      </c>
      <c r="I749" s="192">
        <v>1</v>
      </c>
      <c r="J749" s="192">
        <v>0.5</v>
      </c>
      <c r="K749" s="192">
        <f t="shared" si="0"/>
        <v>0.33333333333333331</v>
      </c>
      <c r="L749" s="193">
        <f t="shared" si="1"/>
        <v>0.47619047619047616</v>
      </c>
      <c r="M749" s="186" t="s">
        <v>282</v>
      </c>
      <c r="N749" s="186" t="s">
        <v>288</v>
      </c>
      <c r="O749" s="199">
        <f>VLOOKUP(B749,orig_GT_results_full_summary!$B$3:$AK$25,15, FALSE)</f>
        <v>0</v>
      </c>
      <c r="P749" s="192">
        <v>0</v>
      </c>
      <c r="Q749" s="192">
        <v>0</v>
      </c>
      <c r="R749" s="192">
        <f t="shared" si="2"/>
        <v>0</v>
      </c>
      <c r="S749" s="193">
        <f t="shared" si="3"/>
        <v>0</v>
      </c>
      <c r="T749" s="186" t="s">
        <v>282</v>
      </c>
      <c r="U749" s="186" t="s">
        <v>288</v>
      </c>
      <c r="V749" s="200">
        <f>VLOOKUP(B749,orig_GT_results_full_summary!$B$3:$AK$25,24, FALSE)</f>
        <v>0</v>
      </c>
      <c r="W749" s="192">
        <v>0</v>
      </c>
      <c r="X749" s="192">
        <v>0</v>
      </c>
      <c r="Y749" s="192">
        <f t="shared" si="4"/>
        <v>0</v>
      </c>
      <c r="Z749" s="193">
        <f t="shared" si="5"/>
        <v>0</v>
      </c>
      <c r="AA749" s="186" t="s">
        <v>282</v>
      </c>
      <c r="AB749" s="186" t="s">
        <v>288</v>
      </c>
      <c r="AC749" s="192">
        <f>VLOOKUP(B749,orig_GT_results_full_summary!$B$3:$AK$25,33, FALSE)</f>
        <v>0</v>
      </c>
      <c r="AD749" s="192">
        <v>0</v>
      </c>
      <c r="AE749" s="192">
        <v>0</v>
      </c>
      <c r="AF749" s="194">
        <f t="shared" si="6"/>
        <v>0</v>
      </c>
      <c r="AG749" s="53">
        <f t="shared" si="7"/>
        <v>0</v>
      </c>
    </row>
    <row r="750" spans="2:33" ht="16">
      <c r="B750" s="186" t="s">
        <v>134</v>
      </c>
      <c r="C750" s="192">
        <v>290</v>
      </c>
      <c r="D750" s="186" t="s">
        <v>319</v>
      </c>
      <c r="E750" s="193">
        <v>2</v>
      </c>
      <c r="F750" s="186" t="s">
        <v>51</v>
      </c>
      <c r="G750" s="186" t="s">
        <v>287</v>
      </c>
      <c r="H750" s="198">
        <f>VLOOKUP(B750,orig_GT_results_full_summary!$B$3:$AK$25,7, FALSE)</f>
        <v>3</v>
      </c>
      <c r="I750" s="192">
        <v>1</v>
      </c>
      <c r="J750" s="192">
        <v>0.5</v>
      </c>
      <c r="K750" s="192">
        <f t="shared" si="0"/>
        <v>0.33333333333333331</v>
      </c>
      <c r="L750" s="193">
        <f t="shared" si="1"/>
        <v>0.47619047619047616</v>
      </c>
      <c r="M750" s="186" t="s">
        <v>282</v>
      </c>
      <c r="N750" s="186" t="s">
        <v>288</v>
      </c>
      <c r="O750" s="199">
        <f>VLOOKUP(B750,orig_GT_results_full_summary!$B$3:$AK$25,15, FALSE)</f>
        <v>0</v>
      </c>
      <c r="P750" s="192">
        <v>0</v>
      </c>
      <c r="Q750" s="192">
        <v>0</v>
      </c>
      <c r="R750" s="192">
        <f t="shared" si="2"/>
        <v>0</v>
      </c>
      <c r="S750" s="193">
        <f t="shared" si="3"/>
        <v>0</v>
      </c>
      <c r="T750" s="186" t="s">
        <v>282</v>
      </c>
      <c r="U750" s="186" t="s">
        <v>288</v>
      </c>
      <c r="V750" s="200">
        <f>VLOOKUP(B750,orig_GT_results_full_summary!$B$3:$AK$25,24, FALSE)</f>
        <v>0</v>
      </c>
      <c r="W750" s="192">
        <v>0</v>
      </c>
      <c r="X750" s="192">
        <v>0</v>
      </c>
      <c r="Y750" s="192">
        <f t="shared" si="4"/>
        <v>0</v>
      </c>
      <c r="Z750" s="193">
        <f t="shared" si="5"/>
        <v>0</v>
      </c>
      <c r="AA750" s="186" t="s">
        <v>282</v>
      </c>
      <c r="AB750" s="186" t="s">
        <v>288</v>
      </c>
      <c r="AC750" s="192">
        <f>VLOOKUP(B750,orig_GT_results_full_summary!$B$3:$AK$25,33, FALSE)</f>
        <v>0</v>
      </c>
      <c r="AD750" s="192">
        <v>0</v>
      </c>
      <c r="AE750" s="192">
        <v>0</v>
      </c>
      <c r="AF750" s="194">
        <f t="shared" si="6"/>
        <v>0</v>
      </c>
      <c r="AG750" s="53">
        <f t="shared" si="7"/>
        <v>0</v>
      </c>
    </row>
    <row r="751" spans="2:33" ht="16">
      <c r="B751" s="186" t="s">
        <v>134</v>
      </c>
      <c r="C751" s="192">
        <v>293</v>
      </c>
      <c r="D751" s="186" t="s">
        <v>355</v>
      </c>
      <c r="E751" s="193">
        <v>2</v>
      </c>
      <c r="F751" s="186" t="s">
        <v>51</v>
      </c>
      <c r="G751" s="186" t="s">
        <v>287</v>
      </c>
      <c r="H751" s="198">
        <f>VLOOKUP(B751,orig_GT_results_full_summary!$B$3:$AK$25,7, FALSE)</f>
        <v>3</v>
      </c>
      <c r="I751" s="192">
        <v>1</v>
      </c>
      <c r="J751" s="192">
        <v>0.5</v>
      </c>
      <c r="K751" s="192">
        <f t="shared" si="0"/>
        <v>0.33333333333333331</v>
      </c>
      <c r="L751" s="193">
        <f t="shared" si="1"/>
        <v>0.47619047619047616</v>
      </c>
      <c r="M751" s="186" t="s">
        <v>282</v>
      </c>
      <c r="N751" s="186" t="s">
        <v>288</v>
      </c>
      <c r="O751" s="199">
        <f>VLOOKUP(B751,orig_GT_results_full_summary!$B$3:$AK$25,15, FALSE)</f>
        <v>0</v>
      </c>
      <c r="P751" s="192">
        <v>0</v>
      </c>
      <c r="Q751" s="192">
        <v>0</v>
      </c>
      <c r="R751" s="192">
        <f t="shared" si="2"/>
        <v>0</v>
      </c>
      <c r="S751" s="193">
        <f t="shared" si="3"/>
        <v>0</v>
      </c>
      <c r="T751" s="186" t="s">
        <v>282</v>
      </c>
      <c r="U751" s="186" t="s">
        <v>288</v>
      </c>
      <c r="V751" s="200">
        <f>VLOOKUP(B751,orig_GT_results_full_summary!$B$3:$AK$25,24, FALSE)</f>
        <v>0</v>
      </c>
      <c r="W751" s="192">
        <v>0</v>
      </c>
      <c r="X751" s="192">
        <v>0</v>
      </c>
      <c r="Y751" s="192">
        <f t="shared" si="4"/>
        <v>0</v>
      </c>
      <c r="Z751" s="193">
        <f t="shared" si="5"/>
        <v>0</v>
      </c>
      <c r="AA751" s="186" t="s">
        <v>282</v>
      </c>
      <c r="AB751" s="186" t="s">
        <v>288</v>
      </c>
      <c r="AC751" s="192">
        <f>VLOOKUP(B751,orig_GT_results_full_summary!$B$3:$AK$25,33, FALSE)</f>
        <v>0</v>
      </c>
      <c r="AD751" s="192">
        <v>0</v>
      </c>
      <c r="AE751" s="192">
        <v>0</v>
      </c>
      <c r="AF751" s="194">
        <f t="shared" si="6"/>
        <v>0</v>
      </c>
      <c r="AG751" s="53">
        <f t="shared" si="7"/>
        <v>0</v>
      </c>
    </row>
    <row r="752" spans="2:33" ht="16">
      <c r="B752" s="186" t="s">
        <v>134</v>
      </c>
      <c r="C752" s="192">
        <v>296</v>
      </c>
      <c r="D752" s="186" t="s">
        <v>467</v>
      </c>
      <c r="E752" s="193">
        <v>2</v>
      </c>
      <c r="F752" s="186" t="s">
        <v>51</v>
      </c>
      <c r="G752" s="186" t="s">
        <v>287</v>
      </c>
      <c r="H752" s="198">
        <f>VLOOKUP(B752,orig_GT_results_full_summary!$B$3:$AK$25,7, FALSE)</f>
        <v>3</v>
      </c>
      <c r="I752" s="192">
        <v>1</v>
      </c>
      <c r="J752" s="192">
        <v>0.5</v>
      </c>
      <c r="K752" s="192">
        <f t="shared" si="0"/>
        <v>0.33333333333333331</v>
      </c>
      <c r="L752" s="193">
        <f t="shared" si="1"/>
        <v>0.47619047619047616</v>
      </c>
      <c r="M752" s="186" t="s">
        <v>282</v>
      </c>
      <c r="N752" s="186" t="s">
        <v>288</v>
      </c>
      <c r="O752" s="199">
        <f>VLOOKUP(B752,orig_GT_results_full_summary!$B$3:$AK$25,15, FALSE)</f>
        <v>0</v>
      </c>
      <c r="P752" s="192">
        <v>0</v>
      </c>
      <c r="Q752" s="192">
        <v>0</v>
      </c>
      <c r="R752" s="192">
        <f t="shared" si="2"/>
        <v>0</v>
      </c>
      <c r="S752" s="193">
        <f t="shared" si="3"/>
        <v>0</v>
      </c>
      <c r="T752" s="186" t="s">
        <v>282</v>
      </c>
      <c r="U752" s="186" t="s">
        <v>288</v>
      </c>
      <c r="V752" s="200">
        <f>VLOOKUP(B752,orig_GT_results_full_summary!$B$3:$AK$25,24, FALSE)</f>
        <v>0</v>
      </c>
      <c r="W752" s="192">
        <v>0</v>
      </c>
      <c r="X752" s="192">
        <v>0</v>
      </c>
      <c r="Y752" s="192">
        <f t="shared" si="4"/>
        <v>0</v>
      </c>
      <c r="Z752" s="193">
        <f t="shared" si="5"/>
        <v>0</v>
      </c>
      <c r="AA752" s="186" t="s">
        <v>282</v>
      </c>
      <c r="AB752" s="186" t="s">
        <v>288</v>
      </c>
      <c r="AC752" s="192">
        <f>VLOOKUP(B752,orig_GT_results_full_summary!$B$3:$AK$25,33, FALSE)</f>
        <v>0</v>
      </c>
      <c r="AD752" s="192">
        <v>0</v>
      </c>
      <c r="AE752" s="192">
        <v>0</v>
      </c>
      <c r="AF752" s="194">
        <f t="shared" si="6"/>
        <v>0</v>
      </c>
      <c r="AG752" s="53">
        <f t="shared" si="7"/>
        <v>0</v>
      </c>
    </row>
    <row r="753" spans="2:33" ht="16">
      <c r="B753" s="186" t="s">
        <v>134</v>
      </c>
      <c r="C753" s="192">
        <v>305</v>
      </c>
      <c r="D753" s="186" t="s">
        <v>365</v>
      </c>
      <c r="E753" s="193">
        <v>2</v>
      </c>
      <c r="F753" s="186" t="s">
        <v>51</v>
      </c>
      <c r="G753" s="186" t="s">
        <v>287</v>
      </c>
      <c r="H753" s="198">
        <f>VLOOKUP(B753,orig_GT_results_full_summary!$B$3:$AK$25,7, FALSE)</f>
        <v>3</v>
      </c>
      <c r="I753" s="192">
        <v>1</v>
      </c>
      <c r="J753" s="192">
        <v>0.5</v>
      </c>
      <c r="K753" s="192">
        <f t="shared" si="0"/>
        <v>0.33333333333333331</v>
      </c>
      <c r="L753" s="193">
        <f t="shared" si="1"/>
        <v>0.47619047619047616</v>
      </c>
      <c r="M753" s="186" t="s">
        <v>282</v>
      </c>
      <c r="N753" s="186" t="s">
        <v>288</v>
      </c>
      <c r="O753" s="199">
        <f>VLOOKUP(B753,orig_GT_results_full_summary!$B$3:$AK$25,15, FALSE)</f>
        <v>0</v>
      </c>
      <c r="P753" s="192">
        <v>0</v>
      </c>
      <c r="Q753" s="192">
        <v>0</v>
      </c>
      <c r="R753" s="192">
        <f t="shared" si="2"/>
        <v>0</v>
      </c>
      <c r="S753" s="193">
        <f t="shared" si="3"/>
        <v>0</v>
      </c>
      <c r="T753" s="186" t="s">
        <v>282</v>
      </c>
      <c r="U753" s="186" t="s">
        <v>288</v>
      </c>
      <c r="V753" s="200">
        <f>VLOOKUP(B753,orig_GT_results_full_summary!$B$3:$AK$25,24, FALSE)</f>
        <v>0</v>
      </c>
      <c r="W753" s="192">
        <v>0</v>
      </c>
      <c r="X753" s="192">
        <v>0</v>
      </c>
      <c r="Y753" s="192">
        <f t="shared" si="4"/>
        <v>0</v>
      </c>
      <c r="Z753" s="193">
        <f t="shared" si="5"/>
        <v>0</v>
      </c>
      <c r="AA753" s="186" t="s">
        <v>282</v>
      </c>
      <c r="AB753" s="186" t="s">
        <v>288</v>
      </c>
      <c r="AC753" s="192">
        <f>VLOOKUP(B753,orig_GT_results_full_summary!$B$3:$AK$25,33, FALSE)</f>
        <v>0</v>
      </c>
      <c r="AD753" s="192">
        <v>0</v>
      </c>
      <c r="AE753" s="192">
        <v>0</v>
      </c>
      <c r="AF753" s="194">
        <f t="shared" si="6"/>
        <v>0</v>
      </c>
      <c r="AG753" s="53">
        <f t="shared" si="7"/>
        <v>0</v>
      </c>
    </row>
    <row r="754" spans="2:33" ht="16">
      <c r="B754" s="186" t="s">
        <v>134</v>
      </c>
      <c r="C754" s="192">
        <v>309</v>
      </c>
      <c r="D754" s="186" t="s">
        <v>392</v>
      </c>
      <c r="E754" s="193">
        <v>2</v>
      </c>
      <c r="F754" s="186" t="s">
        <v>51</v>
      </c>
      <c r="G754" s="186" t="s">
        <v>287</v>
      </c>
      <c r="H754" s="198">
        <f>VLOOKUP(B754,orig_GT_results_full_summary!$B$3:$AK$25,7, FALSE)</f>
        <v>3</v>
      </c>
      <c r="I754" s="192">
        <v>1</v>
      </c>
      <c r="J754" s="192">
        <v>0.5</v>
      </c>
      <c r="K754" s="192">
        <f t="shared" si="0"/>
        <v>0.33333333333333331</v>
      </c>
      <c r="L754" s="193">
        <f t="shared" si="1"/>
        <v>0.47619047619047616</v>
      </c>
      <c r="M754" s="186" t="s">
        <v>282</v>
      </c>
      <c r="N754" s="186" t="s">
        <v>288</v>
      </c>
      <c r="O754" s="199">
        <f>VLOOKUP(B754,orig_GT_results_full_summary!$B$3:$AK$25,15, FALSE)</f>
        <v>0</v>
      </c>
      <c r="P754" s="192">
        <v>0</v>
      </c>
      <c r="Q754" s="192">
        <v>0</v>
      </c>
      <c r="R754" s="192">
        <f t="shared" si="2"/>
        <v>0</v>
      </c>
      <c r="S754" s="193">
        <f t="shared" si="3"/>
        <v>0</v>
      </c>
      <c r="T754" s="186" t="s">
        <v>282</v>
      </c>
      <c r="U754" s="186" t="s">
        <v>288</v>
      </c>
      <c r="V754" s="200">
        <f>VLOOKUP(B754,orig_GT_results_full_summary!$B$3:$AK$25,24, FALSE)</f>
        <v>0</v>
      </c>
      <c r="W754" s="192">
        <v>0</v>
      </c>
      <c r="X754" s="192">
        <v>0</v>
      </c>
      <c r="Y754" s="192">
        <f t="shared" si="4"/>
        <v>0</v>
      </c>
      <c r="Z754" s="193">
        <f t="shared" si="5"/>
        <v>0</v>
      </c>
      <c r="AA754" s="186" t="s">
        <v>282</v>
      </c>
      <c r="AB754" s="186" t="s">
        <v>288</v>
      </c>
      <c r="AC754" s="192">
        <f>VLOOKUP(B754,orig_GT_results_full_summary!$B$3:$AK$25,33, FALSE)</f>
        <v>0</v>
      </c>
      <c r="AD754" s="192">
        <v>0</v>
      </c>
      <c r="AE754" s="192">
        <v>0</v>
      </c>
      <c r="AF754" s="194">
        <f t="shared" si="6"/>
        <v>0</v>
      </c>
      <c r="AG754" s="53">
        <f t="shared" si="7"/>
        <v>0</v>
      </c>
    </row>
    <row r="755" spans="2:33" ht="16">
      <c r="B755" s="186" t="s">
        <v>134</v>
      </c>
      <c r="C755" s="192">
        <v>310</v>
      </c>
      <c r="D755" s="186" t="s">
        <v>392</v>
      </c>
      <c r="E755" s="193">
        <v>2</v>
      </c>
      <c r="F755" s="186" t="s">
        <v>51</v>
      </c>
      <c r="G755" s="186" t="s">
        <v>287</v>
      </c>
      <c r="H755" s="198">
        <f>VLOOKUP(B755,orig_GT_results_full_summary!$B$3:$AK$25,7, FALSE)</f>
        <v>3</v>
      </c>
      <c r="I755" s="192">
        <v>1</v>
      </c>
      <c r="J755" s="192">
        <v>0.5</v>
      </c>
      <c r="K755" s="192">
        <f t="shared" si="0"/>
        <v>0.33333333333333331</v>
      </c>
      <c r="L755" s="193">
        <f t="shared" si="1"/>
        <v>0.47619047619047616</v>
      </c>
      <c r="M755" s="186" t="s">
        <v>282</v>
      </c>
      <c r="N755" s="186" t="s">
        <v>288</v>
      </c>
      <c r="O755" s="199">
        <f>VLOOKUP(B755,orig_GT_results_full_summary!$B$3:$AK$25,15, FALSE)</f>
        <v>0</v>
      </c>
      <c r="P755" s="192">
        <v>0</v>
      </c>
      <c r="Q755" s="192">
        <v>0</v>
      </c>
      <c r="R755" s="192">
        <f t="shared" si="2"/>
        <v>0</v>
      </c>
      <c r="S755" s="193">
        <f t="shared" si="3"/>
        <v>0</v>
      </c>
      <c r="T755" s="186" t="s">
        <v>282</v>
      </c>
      <c r="U755" s="186" t="s">
        <v>288</v>
      </c>
      <c r="V755" s="200">
        <f>VLOOKUP(B755,orig_GT_results_full_summary!$B$3:$AK$25,24, FALSE)</f>
        <v>0</v>
      </c>
      <c r="W755" s="192">
        <v>0</v>
      </c>
      <c r="X755" s="192">
        <v>0</v>
      </c>
      <c r="Y755" s="192">
        <f t="shared" si="4"/>
        <v>0</v>
      </c>
      <c r="Z755" s="193">
        <f t="shared" si="5"/>
        <v>0</v>
      </c>
      <c r="AA755" s="186" t="s">
        <v>282</v>
      </c>
      <c r="AB755" s="186" t="s">
        <v>288</v>
      </c>
      <c r="AC755" s="192">
        <f>VLOOKUP(B755,orig_GT_results_full_summary!$B$3:$AK$25,33, FALSE)</f>
        <v>0</v>
      </c>
      <c r="AD755" s="192">
        <v>0</v>
      </c>
      <c r="AE755" s="192">
        <v>0</v>
      </c>
      <c r="AF755" s="194">
        <f t="shared" si="6"/>
        <v>0</v>
      </c>
      <c r="AG755" s="53">
        <f t="shared" si="7"/>
        <v>0</v>
      </c>
    </row>
    <row r="756" spans="2:33" ht="16">
      <c r="B756" s="186" t="s">
        <v>134</v>
      </c>
      <c r="C756" s="192">
        <v>311</v>
      </c>
      <c r="D756" s="186" t="s">
        <v>392</v>
      </c>
      <c r="E756" s="193">
        <v>2</v>
      </c>
      <c r="F756" s="186" t="s">
        <v>51</v>
      </c>
      <c r="G756" s="186" t="s">
        <v>287</v>
      </c>
      <c r="H756" s="198">
        <f>VLOOKUP(B756,orig_GT_results_full_summary!$B$3:$AK$25,7, FALSE)</f>
        <v>3</v>
      </c>
      <c r="I756" s="192">
        <v>1</v>
      </c>
      <c r="J756" s="192">
        <v>0.5</v>
      </c>
      <c r="K756" s="192">
        <f t="shared" si="0"/>
        <v>0.33333333333333331</v>
      </c>
      <c r="L756" s="193">
        <f t="shared" si="1"/>
        <v>0.47619047619047616</v>
      </c>
      <c r="M756" s="186" t="s">
        <v>282</v>
      </c>
      <c r="N756" s="186" t="s">
        <v>288</v>
      </c>
      <c r="O756" s="199">
        <f>VLOOKUP(B756,orig_GT_results_full_summary!$B$3:$AK$25,15, FALSE)</f>
        <v>0</v>
      </c>
      <c r="P756" s="192">
        <v>0</v>
      </c>
      <c r="Q756" s="192">
        <v>0</v>
      </c>
      <c r="R756" s="192">
        <f t="shared" si="2"/>
        <v>0</v>
      </c>
      <c r="S756" s="193">
        <f t="shared" si="3"/>
        <v>0</v>
      </c>
      <c r="T756" s="186" t="s">
        <v>282</v>
      </c>
      <c r="U756" s="186" t="s">
        <v>288</v>
      </c>
      <c r="V756" s="200">
        <f>VLOOKUP(B756,orig_GT_results_full_summary!$B$3:$AK$25,24, FALSE)</f>
        <v>0</v>
      </c>
      <c r="W756" s="192">
        <v>0</v>
      </c>
      <c r="X756" s="192">
        <v>0</v>
      </c>
      <c r="Y756" s="192">
        <f t="shared" si="4"/>
        <v>0</v>
      </c>
      <c r="Z756" s="193">
        <f t="shared" si="5"/>
        <v>0</v>
      </c>
      <c r="AA756" s="186" t="s">
        <v>282</v>
      </c>
      <c r="AB756" s="186" t="s">
        <v>288</v>
      </c>
      <c r="AC756" s="192">
        <f>VLOOKUP(B756,orig_GT_results_full_summary!$B$3:$AK$25,33, FALSE)</f>
        <v>0</v>
      </c>
      <c r="AD756" s="192">
        <v>0</v>
      </c>
      <c r="AE756" s="192">
        <v>0</v>
      </c>
      <c r="AF756" s="194">
        <f t="shared" si="6"/>
        <v>0</v>
      </c>
      <c r="AG756" s="53">
        <f t="shared" si="7"/>
        <v>0</v>
      </c>
    </row>
    <row r="757" spans="2:33" ht="16">
      <c r="B757" s="186" t="s">
        <v>134</v>
      </c>
      <c r="C757" s="192">
        <v>312</v>
      </c>
      <c r="D757" s="186" t="s">
        <v>393</v>
      </c>
      <c r="E757" s="193">
        <v>2</v>
      </c>
      <c r="F757" s="186" t="s">
        <v>51</v>
      </c>
      <c r="G757" s="186" t="s">
        <v>287</v>
      </c>
      <c r="H757" s="198">
        <f>VLOOKUP(B757,orig_GT_results_full_summary!$B$3:$AK$25,7, FALSE)</f>
        <v>3</v>
      </c>
      <c r="I757" s="192">
        <v>1</v>
      </c>
      <c r="J757" s="192">
        <v>0.5</v>
      </c>
      <c r="K757" s="192">
        <f t="shared" si="0"/>
        <v>0.33333333333333331</v>
      </c>
      <c r="L757" s="193">
        <f t="shared" si="1"/>
        <v>0.47619047619047616</v>
      </c>
      <c r="M757" s="186" t="s">
        <v>282</v>
      </c>
      <c r="N757" s="186" t="s">
        <v>288</v>
      </c>
      <c r="O757" s="199">
        <f>VLOOKUP(B757,orig_GT_results_full_summary!$B$3:$AK$25,15, FALSE)</f>
        <v>0</v>
      </c>
      <c r="P757" s="192">
        <v>0</v>
      </c>
      <c r="Q757" s="192">
        <v>0</v>
      </c>
      <c r="R757" s="192">
        <f t="shared" si="2"/>
        <v>0</v>
      </c>
      <c r="S757" s="193">
        <f t="shared" si="3"/>
        <v>0</v>
      </c>
      <c r="T757" s="186" t="s">
        <v>282</v>
      </c>
      <c r="U757" s="186" t="s">
        <v>288</v>
      </c>
      <c r="V757" s="200">
        <f>VLOOKUP(B757,orig_GT_results_full_summary!$B$3:$AK$25,24, FALSE)</f>
        <v>0</v>
      </c>
      <c r="W757" s="192">
        <v>0</v>
      </c>
      <c r="X757" s="192">
        <v>0</v>
      </c>
      <c r="Y757" s="192">
        <f t="shared" si="4"/>
        <v>0</v>
      </c>
      <c r="Z757" s="193">
        <f t="shared" si="5"/>
        <v>0</v>
      </c>
      <c r="AA757" s="186" t="s">
        <v>282</v>
      </c>
      <c r="AB757" s="186" t="s">
        <v>288</v>
      </c>
      <c r="AC757" s="192">
        <f>VLOOKUP(B757,orig_GT_results_full_summary!$B$3:$AK$25,33, FALSE)</f>
        <v>0</v>
      </c>
      <c r="AD757" s="192">
        <v>0</v>
      </c>
      <c r="AE757" s="192">
        <v>0</v>
      </c>
      <c r="AF757" s="194">
        <f t="shared" si="6"/>
        <v>0</v>
      </c>
      <c r="AG757" s="53">
        <f t="shared" si="7"/>
        <v>0</v>
      </c>
    </row>
    <row r="758" spans="2:33" ht="16">
      <c r="B758" s="186" t="s">
        <v>134</v>
      </c>
      <c r="C758" s="192">
        <v>313</v>
      </c>
      <c r="D758" s="186" t="s">
        <v>393</v>
      </c>
      <c r="E758" s="193">
        <v>2</v>
      </c>
      <c r="F758" s="186" t="s">
        <v>51</v>
      </c>
      <c r="G758" s="186" t="s">
        <v>287</v>
      </c>
      <c r="H758" s="198">
        <f>VLOOKUP(B758,orig_GT_results_full_summary!$B$3:$AK$25,7, FALSE)</f>
        <v>3</v>
      </c>
      <c r="I758" s="192">
        <v>1</v>
      </c>
      <c r="J758" s="192">
        <v>0.5</v>
      </c>
      <c r="K758" s="192">
        <f t="shared" si="0"/>
        <v>0.33333333333333331</v>
      </c>
      <c r="L758" s="193">
        <f t="shared" si="1"/>
        <v>0.47619047619047616</v>
      </c>
      <c r="M758" s="186" t="s">
        <v>282</v>
      </c>
      <c r="N758" s="186" t="s">
        <v>288</v>
      </c>
      <c r="O758" s="199">
        <f>VLOOKUP(B758,orig_GT_results_full_summary!$B$3:$AK$25,15, FALSE)</f>
        <v>0</v>
      </c>
      <c r="P758" s="192">
        <v>0</v>
      </c>
      <c r="Q758" s="192">
        <v>0</v>
      </c>
      <c r="R758" s="192">
        <f t="shared" si="2"/>
        <v>0</v>
      </c>
      <c r="S758" s="193">
        <f t="shared" si="3"/>
        <v>0</v>
      </c>
      <c r="T758" s="186" t="s">
        <v>282</v>
      </c>
      <c r="U758" s="186" t="s">
        <v>288</v>
      </c>
      <c r="V758" s="200">
        <f>VLOOKUP(B758,orig_GT_results_full_summary!$B$3:$AK$25,24, FALSE)</f>
        <v>0</v>
      </c>
      <c r="W758" s="192">
        <v>0</v>
      </c>
      <c r="X758" s="192">
        <v>0</v>
      </c>
      <c r="Y758" s="192">
        <f t="shared" si="4"/>
        <v>0</v>
      </c>
      <c r="Z758" s="193">
        <f t="shared" si="5"/>
        <v>0</v>
      </c>
      <c r="AA758" s="186" t="s">
        <v>282</v>
      </c>
      <c r="AB758" s="186" t="s">
        <v>288</v>
      </c>
      <c r="AC758" s="192">
        <f>VLOOKUP(B758,orig_GT_results_full_summary!$B$3:$AK$25,33, FALSE)</f>
        <v>0</v>
      </c>
      <c r="AD758" s="192">
        <v>0</v>
      </c>
      <c r="AE758" s="192">
        <v>0</v>
      </c>
      <c r="AF758" s="194">
        <f t="shared" si="6"/>
        <v>0</v>
      </c>
      <c r="AG758" s="53">
        <f t="shared" si="7"/>
        <v>0</v>
      </c>
    </row>
    <row r="759" spans="2:33" ht="16">
      <c r="B759" s="186" t="s">
        <v>134</v>
      </c>
      <c r="C759" s="192">
        <v>314</v>
      </c>
      <c r="D759" s="186" t="s">
        <v>393</v>
      </c>
      <c r="E759" s="193">
        <v>2</v>
      </c>
      <c r="F759" s="186" t="s">
        <v>51</v>
      </c>
      <c r="G759" s="186" t="s">
        <v>287</v>
      </c>
      <c r="H759" s="198">
        <f>VLOOKUP(B759,orig_GT_results_full_summary!$B$3:$AK$25,7, FALSE)</f>
        <v>3</v>
      </c>
      <c r="I759" s="192">
        <v>1</v>
      </c>
      <c r="J759" s="192">
        <v>0.5</v>
      </c>
      <c r="K759" s="192">
        <f t="shared" si="0"/>
        <v>0.33333333333333331</v>
      </c>
      <c r="L759" s="193">
        <f t="shared" si="1"/>
        <v>0.47619047619047616</v>
      </c>
      <c r="M759" s="186" t="s">
        <v>282</v>
      </c>
      <c r="N759" s="186" t="s">
        <v>288</v>
      </c>
      <c r="O759" s="199">
        <f>VLOOKUP(B759,orig_GT_results_full_summary!$B$3:$AK$25,15, FALSE)</f>
        <v>0</v>
      </c>
      <c r="P759" s="192">
        <v>0</v>
      </c>
      <c r="Q759" s="192">
        <v>0</v>
      </c>
      <c r="R759" s="192">
        <f t="shared" si="2"/>
        <v>0</v>
      </c>
      <c r="S759" s="193">
        <f t="shared" si="3"/>
        <v>0</v>
      </c>
      <c r="T759" s="186" t="s">
        <v>282</v>
      </c>
      <c r="U759" s="186" t="s">
        <v>288</v>
      </c>
      <c r="V759" s="200">
        <f>VLOOKUP(B759,orig_GT_results_full_summary!$B$3:$AK$25,24, FALSE)</f>
        <v>0</v>
      </c>
      <c r="W759" s="192">
        <v>0</v>
      </c>
      <c r="X759" s="192">
        <v>0</v>
      </c>
      <c r="Y759" s="192">
        <f t="shared" si="4"/>
        <v>0</v>
      </c>
      <c r="Z759" s="193">
        <f t="shared" si="5"/>
        <v>0</v>
      </c>
      <c r="AA759" s="186" t="s">
        <v>282</v>
      </c>
      <c r="AB759" s="186" t="s">
        <v>288</v>
      </c>
      <c r="AC759" s="192">
        <f>VLOOKUP(B759,orig_GT_results_full_summary!$B$3:$AK$25,33, FALSE)</f>
        <v>0</v>
      </c>
      <c r="AD759" s="192">
        <v>0</v>
      </c>
      <c r="AE759" s="192">
        <v>0</v>
      </c>
      <c r="AF759" s="194">
        <f t="shared" si="6"/>
        <v>0</v>
      </c>
      <c r="AG759" s="53">
        <f t="shared" si="7"/>
        <v>0</v>
      </c>
    </row>
    <row r="760" spans="2:33" ht="16">
      <c r="B760" s="186" t="s">
        <v>134</v>
      </c>
      <c r="C760" s="192">
        <v>315</v>
      </c>
      <c r="D760" s="186" t="s">
        <v>394</v>
      </c>
      <c r="E760" s="193">
        <v>2</v>
      </c>
      <c r="F760" s="186" t="s">
        <v>51</v>
      </c>
      <c r="G760" s="186" t="s">
        <v>287</v>
      </c>
      <c r="H760" s="198">
        <f>VLOOKUP(B760,orig_GT_results_full_summary!$B$3:$AK$25,7, FALSE)</f>
        <v>3</v>
      </c>
      <c r="I760" s="192">
        <v>1</v>
      </c>
      <c r="J760" s="192">
        <v>0.5</v>
      </c>
      <c r="K760" s="192">
        <f t="shared" si="0"/>
        <v>0.33333333333333331</v>
      </c>
      <c r="L760" s="193">
        <f t="shared" si="1"/>
        <v>0.47619047619047616</v>
      </c>
      <c r="M760" s="186" t="s">
        <v>282</v>
      </c>
      <c r="N760" s="186" t="s">
        <v>288</v>
      </c>
      <c r="O760" s="199">
        <f>VLOOKUP(B760,orig_GT_results_full_summary!$B$3:$AK$25,15, FALSE)</f>
        <v>0</v>
      </c>
      <c r="P760" s="192">
        <v>0</v>
      </c>
      <c r="Q760" s="192">
        <v>0</v>
      </c>
      <c r="R760" s="192">
        <f t="shared" si="2"/>
        <v>0</v>
      </c>
      <c r="S760" s="193">
        <f t="shared" si="3"/>
        <v>0</v>
      </c>
      <c r="T760" s="186" t="s">
        <v>282</v>
      </c>
      <c r="U760" s="186" t="s">
        <v>288</v>
      </c>
      <c r="V760" s="200">
        <f>VLOOKUP(B760,orig_GT_results_full_summary!$B$3:$AK$25,24, FALSE)</f>
        <v>0</v>
      </c>
      <c r="W760" s="192">
        <v>0</v>
      </c>
      <c r="X760" s="192">
        <v>0</v>
      </c>
      <c r="Y760" s="192">
        <f t="shared" si="4"/>
        <v>0</v>
      </c>
      <c r="Z760" s="193">
        <f t="shared" si="5"/>
        <v>0</v>
      </c>
      <c r="AA760" s="186" t="s">
        <v>282</v>
      </c>
      <c r="AB760" s="186" t="s">
        <v>288</v>
      </c>
      <c r="AC760" s="192">
        <f>VLOOKUP(B760,orig_GT_results_full_summary!$B$3:$AK$25,33, FALSE)</f>
        <v>0</v>
      </c>
      <c r="AD760" s="192">
        <v>0</v>
      </c>
      <c r="AE760" s="192">
        <v>0</v>
      </c>
      <c r="AF760" s="194">
        <f t="shared" si="6"/>
        <v>0</v>
      </c>
      <c r="AG760" s="53">
        <f t="shared" si="7"/>
        <v>0</v>
      </c>
    </row>
    <row r="761" spans="2:33" ht="16">
      <c r="B761" s="186" t="s">
        <v>134</v>
      </c>
      <c r="C761" s="192">
        <v>316</v>
      </c>
      <c r="D761" s="186" t="s">
        <v>394</v>
      </c>
      <c r="E761" s="193">
        <v>2</v>
      </c>
      <c r="F761" s="186" t="s">
        <v>51</v>
      </c>
      <c r="G761" s="186" t="s">
        <v>287</v>
      </c>
      <c r="H761" s="198">
        <f>VLOOKUP(B761,orig_GT_results_full_summary!$B$3:$AK$25,7, FALSE)</f>
        <v>3</v>
      </c>
      <c r="I761" s="192">
        <v>1</v>
      </c>
      <c r="J761" s="192">
        <v>0.5</v>
      </c>
      <c r="K761" s="192">
        <f t="shared" si="0"/>
        <v>0.33333333333333331</v>
      </c>
      <c r="L761" s="193">
        <f t="shared" si="1"/>
        <v>0.47619047619047616</v>
      </c>
      <c r="M761" s="186" t="s">
        <v>282</v>
      </c>
      <c r="N761" s="186" t="s">
        <v>288</v>
      </c>
      <c r="O761" s="199">
        <f>VLOOKUP(B761,orig_GT_results_full_summary!$B$3:$AK$25,15, FALSE)</f>
        <v>0</v>
      </c>
      <c r="P761" s="192">
        <v>0</v>
      </c>
      <c r="Q761" s="192">
        <v>0</v>
      </c>
      <c r="R761" s="192">
        <f t="shared" si="2"/>
        <v>0</v>
      </c>
      <c r="S761" s="193">
        <f t="shared" si="3"/>
        <v>0</v>
      </c>
      <c r="T761" s="186" t="s">
        <v>282</v>
      </c>
      <c r="U761" s="186" t="s">
        <v>288</v>
      </c>
      <c r="V761" s="200">
        <f>VLOOKUP(B761,orig_GT_results_full_summary!$B$3:$AK$25,24, FALSE)</f>
        <v>0</v>
      </c>
      <c r="W761" s="192">
        <v>0</v>
      </c>
      <c r="X761" s="192">
        <v>0</v>
      </c>
      <c r="Y761" s="192">
        <f t="shared" si="4"/>
        <v>0</v>
      </c>
      <c r="Z761" s="193">
        <f t="shared" si="5"/>
        <v>0</v>
      </c>
      <c r="AA761" s="186" t="s">
        <v>282</v>
      </c>
      <c r="AB761" s="186" t="s">
        <v>288</v>
      </c>
      <c r="AC761" s="192">
        <f>VLOOKUP(B761,orig_GT_results_full_summary!$B$3:$AK$25,33, FALSE)</f>
        <v>0</v>
      </c>
      <c r="AD761" s="192">
        <v>0</v>
      </c>
      <c r="AE761" s="192">
        <v>0</v>
      </c>
      <c r="AF761" s="194">
        <f t="shared" si="6"/>
        <v>0</v>
      </c>
      <c r="AG761" s="53">
        <f t="shared" si="7"/>
        <v>0</v>
      </c>
    </row>
    <row r="762" spans="2:33" ht="16">
      <c r="B762" s="186" t="s">
        <v>134</v>
      </c>
      <c r="C762" s="192">
        <v>317</v>
      </c>
      <c r="D762" s="186" t="s">
        <v>394</v>
      </c>
      <c r="E762" s="193">
        <v>2</v>
      </c>
      <c r="F762" s="186" t="s">
        <v>51</v>
      </c>
      <c r="G762" s="186" t="s">
        <v>287</v>
      </c>
      <c r="H762" s="198">
        <f>VLOOKUP(B762,orig_GT_results_full_summary!$B$3:$AK$25,7, FALSE)</f>
        <v>3</v>
      </c>
      <c r="I762" s="192">
        <v>1</v>
      </c>
      <c r="J762" s="192">
        <v>0.5</v>
      </c>
      <c r="K762" s="192">
        <f t="shared" si="0"/>
        <v>0.33333333333333331</v>
      </c>
      <c r="L762" s="193">
        <f t="shared" si="1"/>
        <v>0.47619047619047616</v>
      </c>
      <c r="M762" s="186" t="s">
        <v>282</v>
      </c>
      <c r="N762" s="186" t="s">
        <v>288</v>
      </c>
      <c r="O762" s="199">
        <f>VLOOKUP(B762,orig_GT_results_full_summary!$B$3:$AK$25,15, FALSE)</f>
        <v>0</v>
      </c>
      <c r="P762" s="192">
        <v>0</v>
      </c>
      <c r="Q762" s="192">
        <v>0</v>
      </c>
      <c r="R762" s="192">
        <f t="shared" si="2"/>
        <v>0</v>
      </c>
      <c r="S762" s="193">
        <f t="shared" si="3"/>
        <v>0</v>
      </c>
      <c r="T762" s="186" t="s">
        <v>282</v>
      </c>
      <c r="U762" s="186" t="s">
        <v>288</v>
      </c>
      <c r="V762" s="200">
        <f>VLOOKUP(B762,orig_GT_results_full_summary!$B$3:$AK$25,24, FALSE)</f>
        <v>0</v>
      </c>
      <c r="W762" s="192">
        <v>0</v>
      </c>
      <c r="X762" s="192">
        <v>0</v>
      </c>
      <c r="Y762" s="192">
        <f t="shared" si="4"/>
        <v>0</v>
      </c>
      <c r="Z762" s="193">
        <f t="shared" si="5"/>
        <v>0</v>
      </c>
      <c r="AA762" s="186" t="s">
        <v>282</v>
      </c>
      <c r="AB762" s="186" t="s">
        <v>288</v>
      </c>
      <c r="AC762" s="192">
        <f>VLOOKUP(B762,orig_GT_results_full_summary!$B$3:$AK$25,33, FALSE)</f>
        <v>0</v>
      </c>
      <c r="AD762" s="192">
        <v>0</v>
      </c>
      <c r="AE762" s="192">
        <v>0</v>
      </c>
      <c r="AF762" s="194">
        <f t="shared" si="6"/>
        <v>0</v>
      </c>
      <c r="AG762" s="53">
        <f t="shared" si="7"/>
        <v>0</v>
      </c>
    </row>
    <row r="763" spans="2:33" ht="16">
      <c r="B763" s="186" t="s">
        <v>134</v>
      </c>
      <c r="C763" s="192">
        <v>318</v>
      </c>
      <c r="D763" s="186" t="s">
        <v>395</v>
      </c>
      <c r="E763" s="193">
        <v>2</v>
      </c>
      <c r="F763" s="186" t="s">
        <v>51</v>
      </c>
      <c r="G763" s="186" t="s">
        <v>287</v>
      </c>
      <c r="H763" s="198">
        <f>VLOOKUP(B763,orig_GT_results_full_summary!$B$3:$AK$25,7, FALSE)</f>
        <v>3</v>
      </c>
      <c r="I763" s="192">
        <v>1</v>
      </c>
      <c r="J763" s="192">
        <v>0.5</v>
      </c>
      <c r="K763" s="192">
        <f t="shared" si="0"/>
        <v>0.33333333333333331</v>
      </c>
      <c r="L763" s="193">
        <f t="shared" si="1"/>
        <v>0.47619047619047616</v>
      </c>
      <c r="M763" s="186" t="s">
        <v>282</v>
      </c>
      <c r="N763" s="186" t="s">
        <v>288</v>
      </c>
      <c r="O763" s="199">
        <f>VLOOKUP(B763,orig_GT_results_full_summary!$B$3:$AK$25,15, FALSE)</f>
        <v>0</v>
      </c>
      <c r="P763" s="192">
        <v>0</v>
      </c>
      <c r="Q763" s="192">
        <v>0</v>
      </c>
      <c r="R763" s="192">
        <f t="shared" si="2"/>
        <v>0</v>
      </c>
      <c r="S763" s="193">
        <f t="shared" si="3"/>
        <v>0</v>
      </c>
      <c r="T763" s="186" t="s">
        <v>282</v>
      </c>
      <c r="U763" s="186" t="s">
        <v>288</v>
      </c>
      <c r="V763" s="200">
        <f>VLOOKUP(B763,orig_GT_results_full_summary!$B$3:$AK$25,24, FALSE)</f>
        <v>0</v>
      </c>
      <c r="W763" s="192">
        <v>0</v>
      </c>
      <c r="X763" s="192">
        <v>0</v>
      </c>
      <c r="Y763" s="192">
        <f t="shared" si="4"/>
        <v>0</v>
      </c>
      <c r="Z763" s="193">
        <f t="shared" si="5"/>
        <v>0</v>
      </c>
      <c r="AA763" s="186" t="s">
        <v>282</v>
      </c>
      <c r="AB763" s="186" t="s">
        <v>288</v>
      </c>
      <c r="AC763" s="192">
        <f>VLOOKUP(B763,orig_GT_results_full_summary!$B$3:$AK$25,33, FALSE)</f>
        <v>0</v>
      </c>
      <c r="AD763" s="192">
        <v>0</v>
      </c>
      <c r="AE763" s="192">
        <v>0</v>
      </c>
      <c r="AF763" s="194">
        <f t="shared" si="6"/>
        <v>0</v>
      </c>
      <c r="AG763" s="53">
        <f t="shared" si="7"/>
        <v>0</v>
      </c>
    </row>
    <row r="764" spans="2:33" ht="16">
      <c r="B764" s="186" t="s">
        <v>134</v>
      </c>
      <c r="C764" s="192">
        <v>320</v>
      </c>
      <c r="D764" s="186" t="s">
        <v>395</v>
      </c>
      <c r="E764" s="193">
        <v>2</v>
      </c>
      <c r="F764" s="186" t="s">
        <v>51</v>
      </c>
      <c r="G764" s="186" t="s">
        <v>287</v>
      </c>
      <c r="H764" s="198">
        <f>VLOOKUP(B764,orig_GT_results_full_summary!$B$3:$AK$25,7, FALSE)</f>
        <v>3</v>
      </c>
      <c r="I764" s="192">
        <v>1</v>
      </c>
      <c r="J764" s="192">
        <v>0.5</v>
      </c>
      <c r="K764" s="192">
        <f t="shared" si="0"/>
        <v>0.33333333333333331</v>
      </c>
      <c r="L764" s="193">
        <f t="shared" si="1"/>
        <v>0.47619047619047616</v>
      </c>
      <c r="M764" s="186" t="s">
        <v>282</v>
      </c>
      <c r="N764" s="186" t="s">
        <v>288</v>
      </c>
      <c r="O764" s="199">
        <f>VLOOKUP(B764,orig_GT_results_full_summary!$B$3:$AK$25,15, FALSE)</f>
        <v>0</v>
      </c>
      <c r="P764" s="192">
        <v>0</v>
      </c>
      <c r="Q764" s="192">
        <v>0</v>
      </c>
      <c r="R764" s="192">
        <f t="shared" si="2"/>
        <v>0</v>
      </c>
      <c r="S764" s="193">
        <f t="shared" si="3"/>
        <v>0</v>
      </c>
      <c r="T764" s="186" t="s">
        <v>282</v>
      </c>
      <c r="U764" s="186" t="s">
        <v>288</v>
      </c>
      <c r="V764" s="200">
        <f>VLOOKUP(B764,orig_GT_results_full_summary!$B$3:$AK$25,24, FALSE)</f>
        <v>0</v>
      </c>
      <c r="W764" s="192">
        <v>0</v>
      </c>
      <c r="X764" s="192">
        <v>0</v>
      </c>
      <c r="Y764" s="192">
        <f t="shared" si="4"/>
        <v>0</v>
      </c>
      <c r="Z764" s="193">
        <f t="shared" si="5"/>
        <v>0</v>
      </c>
      <c r="AA764" s="186" t="s">
        <v>282</v>
      </c>
      <c r="AB764" s="186" t="s">
        <v>288</v>
      </c>
      <c r="AC764" s="192">
        <f>VLOOKUP(B764,orig_GT_results_full_summary!$B$3:$AK$25,33, FALSE)</f>
        <v>0</v>
      </c>
      <c r="AD764" s="192">
        <v>0</v>
      </c>
      <c r="AE764" s="192">
        <v>0</v>
      </c>
      <c r="AF764" s="194">
        <f t="shared" si="6"/>
        <v>0</v>
      </c>
      <c r="AG764" s="53">
        <f t="shared" si="7"/>
        <v>0</v>
      </c>
    </row>
    <row r="765" spans="2:33" ht="16">
      <c r="B765" s="186" t="s">
        <v>134</v>
      </c>
      <c r="C765" s="192">
        <v>321</v>
      </c>
      <c r="D765" s="186" t="s">
        <v>468</v>
      </c>
      <c r="E765" s="193">
        <v>2</v>
      </c>
      <c r="F765" s="186" t="s">
        <v>51</v>
      </c>
      <c r="G765" s="186" t="s">
        <v>287</v>
      </c>
      <c r="H765" s="198">
        <f>VLOOKUP(B765,orig_GT_results_full_summary!$B$3:$AK$25,7, FALSE)</f>
        <v>3</v>
      </c>
      <c r="I765" s="192">
        <v>1</v>
      </c>
      <c r="J765" s="192">
        <v>0.5</v>
      </c>
      <c r="K765" s="192">
        <f t="shared" si="0"/>
        <v>0.33333333333333331</v>
      </c>
      <c r="L765" s="193">
        <f t="shared" si="1"/>
        <v>0.47619047619047616</v>
      </c>
      <c r="M765" s="186" t="s">
        <v>282</v>
      </c>
      <c r="N765" s="186" t="s">
        <v>288</v>
      </c>
      <c r="O765" s="199">
        <f>VLOOKUP(B765,orig_GT_results_full_summary!$B$3:$AK$25,15, FALSE)</f>
        <v>0</v>
      </c>
      <c r="P765" s="192">
        <v>0</v>
      </c>
      <c r="Q765" s="192">
        <v>0</v>
      </c>
      <c r="R765" s="192">
        <f t="shared" si="2"/>
        <v>0</v>
      </c>
      <c r="S765" s="193">
        <f t="shared" si="3"/>
        <v>0</v>
      </c>
      <c r="T765" s="186" t="s">
        <v>282</v>
      </c>
      <c r="U765" s="186" t="s">
        <v>288</v>
      </c>
      <c r="V765" s="200">
        <f>VLOOKUP(B765,orig_GT_results_full_summary!$B$3:$AK$25,24, FALSE)</f>
        <v>0</v>
      </c>
      <c r="W765" s="192">
        <v>0</v>
      </c>
      <c r="X765" s="192">
        <v>0</v>
      </c>
      <c r="Y765" s="192">
        <f t="shared" si="4"/>
        <v>0</v>
      </c>
      <c r="Z765" s="193">
        <f t="shared" si="5"/>
        <v>0</v>
      </c>
      <c r="AA765" s="186" t="s">
        <v>282</v>
      </c>
      <c r="AB765" s="186" t="s">
        <v>288</v>
      </c>
      <c r="AC765" s="192">
        <f>VLOOKUP(B765,orig_GT_results_full_summary!$B$3:$AK$25,33, FALSE)</f>
        <v>0</v>
      </c>
      <c r="AD765" s="192">
        <v>0</v>
      </c>
      <c r="AE765" s="192">
        <v>0</v>
      </c>
      <c r="AF765" s="194">
        <f t="shared" si="6"/>
        <v>0</v>
      </c>
      <c r="AG765" s="53">
        <f t="shared" si="7"/>
        <v>0</v>
      </c>
    </row>
    <row r="766" spans="2:33" ht="16">
      <c r="B766" s="186" t="s">
        <v>134</v>
      </c>
      <c r="C766" s="192">
        <v>322</v>
      </c>
      <c r="D766" s="186" t="s">
        <v>468</v>
      </c>
      <c r="E766" s="193">
        <v>2</v>
      </c>
      <c r="F766" s="186" t="s">
        <v>51</v>
      </c>
      <c r="G766" s="186" t="s">
        <v>287</v>
      </c>
      <c r="H766" s="198">
        <f>VLOOKUP(B766,orig_GT_results_full_summary!$B$3:$AK$25,7, FALSE)</f>
        <v>3</v>
      </c>
      <c r="I766" s="192">
        <v>1</v>
      </c>
      <c r="J766" s="192">
        <v>0.5</v>
      </c>
      <c r="K766" s="192">
        <f t="shared" si="0"/>
        <v>0.33333333333333331</v>
      </c>
      <c r="L766" s="193">
        <f t="shared" si="1"/>
        <v>0.47619047619047616</v>
      </c>
      <c r="M766" s="186" t="s">
        <v>282</v>
      </c>
      <c r="N766" s="186" t="s">
        <v>288</v>
      </c>
      <c r="O766" s="199">
        <f>VLOOKUP(B766,orig_GT_results_full_summary!$B$3:$AK$25,15, FALSE)</f>
        <v>0</v>
      </c>
      <c r="P766" s="192">
        <v>0</v>
      </c>
      <c r="Q766" s="192">
        <v>0</v>
      </c>
      <c r="R766" s="192">
        <f t="shared" si="2"/>
        <v>0</v>
      </c>
      <c r="S766" s="193">
        <f t="shared" si="3"/>
        <v>0</v>
      </c>
      <c r="T766" s="186" t="s">
        <v>282</v>
      </c>
      <c r="U766" s="186" t="s">
        <v>288</v>
      </c>
      <c r="V766" s="200">
        <f>VLOOKUP(B766,orig_GT_results_full_summary!$B$3:$AK$25,24, FALSE)</f>
        <v>0</v>
      </c>
      <c r="W766" s="192">
        <v>0</v>
      </c>
      <c r="X766" s="192">
        <v>0</v>
      </c>
      <c r="Y766" s="192">
        <f t="shared" si="4"/>
        <v>0</v>
      </c>
      <c r="Z766" s="193">
        <f t="shared" si="5"/>
        <v>0</v>
      </c>
      <c r="AA766" s="186" t="s">
        <v>282</v>
      </c>
      <c r="AB766" s="186" t="s">
        <v>288</v>
      </c>
      <c r="AC766" s="192">
        <f>VLOOKUP(B766,orig_GT_results_full_summary!$B$3:$AK$25,33, FALSE)</f>
        <v>0</v>
      </c>
      <c r="AD766" s="192">
        <v>0</v>
      </c>
      <c r="AE766" s="192">
        <v>0</v>
      </c>
      <c r="AF766" s="194">
        <f t="shared" si="6"/>
        <v>0</v>
      </c>
      <c r="AG766" s="53">
        <f t="shared" si="7"/>
        <v>0</v>
      </c>
    </row>
    <row r="767" spans="2:33" ht="16">
      <c r="B767" s="186" t="s">
        <v>134</v>
      </c>
      <c r="C767" s="192">
        <v>323</v>
      </c>
      <c r="D767" s="186" t="s">
        <v>468</v>
      </c>
      <c r="E767" s="193">
        <v>2</v>
      </c>
      <c r="F767" s="186" t="s">
        <v>51</v>
      </c>
      <c r="G767" s="186" t="s">
        <v>287</v>
      </c>
      <c r="H767" s="198">
        <f>VLOOKUP(B767,orig_GT_results_full_summary!$B$3:$AK$25,7, FALSE)</f>
        <v>3</v>
      </c>
      <c r="I767" s="192">
        <v>1</v>
      </c>
      <c r="J767" s="192">
        <v>0.5</v>
      </c>
      <c r="K767" s="192">
        <f t="shared" si="0"/>
        <v>0.33333333333333331</v>
      </c>
      <c r="L767" s="193">
        <f t="shared" si="1"/>
        <v>0.47619047619047616</v>
      </c>
      <c r="M767" s="186" t="s">
        <v>282</v>
      </c>
      <c r="N767" s="186" t="s">
        <v>288</v>
      </c>
      <c r="O767" s="199">
        <f>VLOOKUP(B767,orig_GT_results_full_summary!$B$3:$AK$25,15, FALSE)</f>
        <v>0</v>
      </c>
      <c r="P767" s="192">
        <v>0</v>
      </c>
      <c r="Q767" s="192">
        <v>0</v>
      </c>
      <c r="R767" s="192">
        <f t="shared" si="2"/>
        <v>0</v>
      </c>
      <c r="S767" s="193">
        <f t="shared" si="3"/>
        <v>0</v>
      </c>
      <c r="T767" s="186" t="s">
        <v>282</v>
      </c>
      <c r="U767" s="186" t="s">
        <v>288</v>
      </c>
      <c r="V767" s="200">
        <f>VLOOKUP(B767,orig_GT_results_full_summary!$B$3:$AK$25,24, FALSE)</f>
        <v>0</v>
      </c>
      <c r="W767" s="192">
        <v>0</v>
      </c>
      <c r="X767" s="192">
        <v>0</v>
      </c>
      <c r="Y767" s="192">
        <f t="shared" si="4"/>
        <v>0</v>
      </c>
      <c r="Z767" s="193">
        <f t="shared" si="5"/>
        <v>0</v>
      </c>
      <c r="AA767" s="186" t="s">
        <v>282</v>
      </c>
      <c r="AB767" s="186" t="s">
        <v>288</v>
      </c>
      <c r="AC767" s="192">
        <f>VLOOKUP(B767,orig_GT_results_full_summary!$B$3:$AK$25,33, FALSE)</f>
        <v>0</v>
      </c>
      <c r="AD767" s="192">
        <v>0</v>
      </c>
      <c r="AE767" s="192">
        <v>0</v>
      </c>
      <c r="AF767" s="194">
        <f t="shared" si="6"/>
        <v>0</v>
      </c>
      <c r="AG767" s="53">
        <f t="shared" si="7"/>
        <v>0</v>
      </c>
    </row>
    <row r="768" spans="2:33" ht="16">
      <c r="B768" s="186" t="s">
        <v>134</v>
      </c>
      <c r="C768" s="192">
        <v>324</v>
      </c>
      <c r="D768" s="186" t="s">
        <v>469</v>
      </c>
      <c r="E768" s="193">
        <v>2</v>
      </c>
      <c r="F768" s="186" t="s">
        <v>51</v>
      </c>
      <c r="G768" s="186" t="s">
        <v>287</v>
      </c>
      <c r="H768" s="198">
        <f>VLOOKUP(B768,orig_GT_results_full_summary!$B$3:$AK$25,7, FALSE)</f>
        <v>3</v>
      </c>
      <c r="I768" s="192">
        <v>1</v>
      </c>
      <c r="J768" s="192">
        <v>0.5</v>
      </c>
      <c r="K768" s="192">
        <f t="shared" si="0"/>
        <v>0.33333333333333331</v>
      </c>
      <c r="L768" s="193">
        <f t="shared" si="1"/>
        <v>0.47619047619047616</v>
      </c>
      <c r="M768" s="186" t="s">
        <v>282</v>
      </c>
      <c r="N768" s="186" t="s">
        <v>288</v>
      </c>
      <c r="O768" s="199">
        <f>VLOOKUP(B768,orig_GT_results_full_summary!$B$3:$AK$25,15, FALSE)</f>
        <v>0</v>
      </c>
      <c r="P768" s="192">
        <v>0</v>
      </c>
      <c r="Q768" s="192">
        <v>0</v>
      </c>
      <c r="R768" s="192">
        <f t="shared" si="2"/>
        <v>0</v>
      </c>
      <c r="S768" s="193">
        <f t="shared" si="3"/>
        <v>0</v>
      </c>
      <c r="T768" s="186" t="s">
        <v>282</v>
      </c>
      <c r="U768" s="186" t="s">
        <v>288</v>
      </c>
      <c r="V768" s="200">
        <f>VLOOKUP(B768,orig_GT_results_full_summary!$B$3:$AK$25,24, FALSE)</f>
        <v>0</v>
      </c>
      <c r="W768" s="192">
        <v>0</v>
      </c>
      <c r="X768" s="192">
        <v>0</v>
      </c>
      <c r="Y768" s="192">
        <f t="shared" si="4"/>
        <v>0</v>
      </c>
      <c r="Z768" s="193">
        <f t="shared" si="5"/>
        <v>0</v>
      </c>
      <c r="AA768" s="186" t="s">
        <v>282</v>
      </c>
      <c r="AB768" s="186" t="s">
        <v>288</v>
      </c>
      <c r="AC768" s="192">
        <f>VLOOKUP(B768,orig_GT_results_full_summary!$B$3:$AK$25,33, FALSE)</f>
        <v>0</v>
      </c>
      <c r="AD768" s="192">
        <v>0</v>
      </c>
      <c r="AE768" s="192">
        <v>0</v>
      </c>
      <c r="AF768" s="194">
        <f t="shared" si="6"/>
        <v>0</v>
      </c>
      <c r="AG768" s="53">
        <f t="shared" si="7"/>
        <v>0</v>
      </c>
    </row>
    <row r="769" spans="2:33" ht="16">
      <c r="B769" s="186" t="s">
        <v>134</v>
      </c>
      <c r="C769" s="192">
        <v>325</v>
      </c>
      <c r="D769" s="186" t="s">
        <v>469</v>
      </c>
      <c r="E769" s="193">
        <v>2</v>
      </c>
      <c r="F769" s="186" t="s">
        <v>51</v>
      </c>
      <c r="G769" s="186" t="s">
        <v>287</v>
      </c>
      <c r="H769" s="198">
        <f>VLOOKUP(B769,orig_GT_results_full_summary!$B$3:$AK$25,7, FALSE)</f>
        <v>3</v>
      </c>
      <c r="I769" s="192">
        <v>1</v>
      </c>
      <c r="J769" s="192">
        <v>0.5</v>
      </c>
      <c r="K769" s="192">
        <f t="shared" si="0"/>
        <v>0.33333333333333331</v>
      </c>
      <c r="L769" s="193">
        <f t="shared" si="1"/>
        <v>0.47619047619047616</v>
      </c>
      <c r="M769" s="186" t="s">
        <v>282</v>
      </c>
      <c r="N769" s="186" t="s">
        <v>288</v>
      </c>
      <c r="O769" s="199">
        <f>VLOOKUP(B769,orig_GT_results_full_summary!$B$3:$AK$25,15, FALSE)</f>
        <v>0</v>
      </c>
      <c r="P769" s="192">
        <v>0</v>
      </c>
      <c r="Q769" s="192">
        <v>0</v>
      </c>
      <c r="R769" s="192">
        <f t="shared" si="2"/>
        <v>0</v>
      </c>
      <c r="S769" s="193">
        <f t="shared" si="3"/>
        <v>0</v>
      </c>
      <c r="T769" s="186" t="s">
        <v>282</v>
      </c>
      <c r="U769" s="186" t="s">
        <v>288</v>
      </c>
      <c r="V769" s="200">
        <f>VLOOKUP(B769,orig_GT_results_full_summary!$B$3:$AK$25,24, FALSE)</f>
        <v>0</v>
      </c>
      <c r="W769" s="192">
        <v>0</v>
      </c>
      <c r="X769" s="192">
        <v>0</v>
      </c>
      <c r="Y769" s="192">
        <f t="shared" si="4"/>
        <v>0</v>
      </c>
      <c r="Z769" s="193">
        <f t="shared" si="5"/>
        <v>0</v>
      </c>
      <c r="AA769" s="186" t="s">
        <v>282</v>
      </c>
      <c r="AB769" s="186" t="s">
        <v>288</v>
      </c>
      <c r="AC769" s="192">
        <f>VLOOKUP(B769,orig_GT_results_full_summary!$B$3:$AK$25,33, FALSE)</f>
        <v>0</v>
      </c>
      <c r="AD769" s="192">
        <v>0</v>
      </c>
      <c r="AE769" s="192">
        <v>0</v>
      </c>
      <c r="AF769" s="194">
        <f t="shared" si="6"/>
        <v>0</v>
      </c>
      <c r="AG769" s="53">
        <f t="shared" si="7"/>
        <v>0</v>
      </c>
    </row>
    <row r="770" spans="2:33" ht="16">
      <c r="B770" s="186" t="s">
        <v>134</v>
      </c>
      <c r="C770" s="192">
        <v>326</v>
      </c>
      <c r="D770" s="186" t="s">
        <v>469</v>
      </c>
      <c r="E770" s="193">
        <v>2</v>
      </c>
      <c r="F770" s="186" t="s">
        <v>51</v>
      </c>
      <c r="G770" s="186" t="s">
        <v>287</v>
      </c>
      <c r="H770" s="198">
        <f>VLOOKUP(B770,orig_GT_results_full_summary!$B$3:$AK$25,7, FALSE)</f>
        <v>3</v>
      </c>
      <c r="I770" s="192">
        <v>1</v>
      </c>
      <c r="J770" s="192">
        <v>0.5</v>
      </c>
      <c r="K770" s="192">
        <f t="shared" si="0"/>
        <v>0.33333333333333331</v>
      </c>
      <c r="L770" s="193">
        <f t="shared" si="1"/>
        <v>0.47619047619047616</v>
      </c>
      <c r="M770" s="186" t="s">
        <v>282</v>
      </c>
      <c r="N770" s="186" t="s">
        <v>288</v>
      </c>
      <c r="O770" s="199">
        <f>VLOOKUP(B770,orig_GT_results_full_summary!$B$3:$AK$25,15, FALSE)</f>
        <v>0</v>
      </c>
      <c r="P770" s="192">
        <v>0</v>
      </c>
      <c r="Q770" s="192">
        <v>0</v>
      </c>
      <c r="R770" s="192">
        <f t="shared" si="2"/>
        <v>0</v>
      </c>
      <c r="S770" s="193">
        <f t="shared" si="3"/>
        <v>0</v>
      </c>
      <c r="T770" s="186" t="s">
        <v>282</v>
      </c>
      <c r="U770" s="186" t="s">
        <v>288</v>
      </c>
      <c r="V770" s="200">
        <f>VLOOKUP(B770,orig_GT_results_full_summary!$B$3:$AK$25,24, FALSE)</f>
        <v>0</v>
      </c>
      <c r="W770" s="192">
        <v>0</v>
      </c>
      <c r="X770" s="192">
        <v>0</v>
      </c>
      <c r="Y770" s="192">
        <f t="shared" si="4"/>
        <v>0</v>
      </c>
      <c r="Z770" s="193">
        <f t="shared" si="5"/>
        <v>0</v>
      </c>
      <c r="AA770" s="186" t="s">
        <v>282</v>
      </c>
      <c r="AB770" s="186" t="s">
        <v>288</v>
      </c>
      <c r="AC770" s="192">
        <f>VLOOKUP(B770,orig_GT_results_full_summary!$B$3:$AK$25,33, FALSE)</f>
        <v>0</v>
      </c>
      <c r="AD770" s="192">
        <v>0</v>
      </c>
      <c r="AE770" s="192">
        <v>0</v>
      </c>
      <c r="AF770" s="194">
        <f t="shared" si="6"/>
        <v>0</v>
      </c>
      <c r="AG770" s="53">
        <f t="shared" si="7"/>
        <v>0</v>
      </c>
    </row>
    <row r="771" spans="2:33" ht="16">
      <c r="B771" s="186" t="s">
        <v>134</v>
      </c>
      <c r="C771" s="192">
        <v>327</v>
      </c>
      <c r="D771" s="186" t="s">
        <v>465</v>
      </c>
      <c r="E771" s="193">
        <v>2</v>
      </c>
      <c r="F771" s="186" t="s">
        <v>51</v>
      </c>
      <c r="G771" s="186" t="s">
        <v>287</v>
      </c>
      <c r="H771" s="198">
        <f>VLOOKUP(B771,orig_GT_results_full_summary!$B$3:$AK$25,7, FALSE)</f>
        <v>3</v>
      </c>
      <c r="I771" s="192">
        <v>1</v>
      </c>
      <c r="J771" s="192">
        <v>0.5</v>
      </c>
      <c r="K771" s="192">
        <f t="shared" si="0"/>
        <v>0.33333333333333331</v>
      </c>
      <c r="L771" s="193">
        <f t="shared" si="1"/>
        <v>0.47619047619047616</v>
      </c>
      <c r="M771" s="186" t="s">
        <v>282</v>
      </c>
      <c r="N771" s="186" t="s">
        <v>288</v>
      </c>
      <c r="O771" s="199">
        <f>VLOOKUP(B771,orig_GT_results_full_summary!$B$3:$AK$25,15, FALSE)</f>
        <v>0</v>
      </c>
      <c r="P771" s="192">
        <v>0</v>
      </c>
      <c r="Q771" s="192">
        <v>0</v>
      </c>
      <c r="R771" s="192">
        <f t="shared" si="2"/>
        <v>0</v>
      </c>
      <c r="S771" s="193">
        <f t="shared" si="3"/>
        <v>0</v>
      </c>
      <c r="T771" s="186" t="s">
        <v>282</v>
      </c>
      <c r="U771" s="186" t="s">
        <v>288</v>
      </c>
      <c r="V771" s="200">
        <f>VLOOKUP(B771,orig_GT_results_full_summary!$B$3:$AK$25,24, FALSE)</f>
        <v>0</v>
      </c>
      <c r="W771" s="192">
        <v>0</v>
      </c>
      <c r="X771" s="192">
        <v>0</v>
      </c>
      <c r="Y771" s="192">
        <f t="shared" si="4"/>
        <v>0</v>
      </c>
      <c r="Z771" s="193">
        <f t="shared" si="5"/>
        <v>0</v>
      </c>
      <c r="AA771" s="186" t="s">
        <v>282</v>
      </c>
      <c r="AB771" s="186" t="s">
        <v>288</v>
      </c>
      <c r="AC771" s="192">
        <f>VLOOKUP(B771,orig_GT_results_full_summary!$B$3:$AK$25,33, FALSE)</f>
        <v>0</v>
      </c>
      <c r="AD771" s="192">
        <v>0</v>
      </c>
      <c r="AE771" s="192">
        <v>0</v>
      </c>
      <c r="AF771" s="194">
        <f t="shared" si="6"/>
        <v>0</v>
      </c>
      <c r="AG771" s="53">
        <f t="shared" si="7"/>
        <v>0</v>
      </c>
    </row>
    <row r="772" spans="2:33" ht="16">
      <c r="B772" s="186" t="s">
        <v>134</v>
      </c>
      <c r="C772" s="192">
        <v>328</v>
      </c>
      <c r="D772" s="186" t="s">
        <v>465</v>
      </c>
      <c r="E772" s="193">
        <v>2</v>
      </c>
      <c r="F772" s="186" t="s">
        <v>51</v>
      </c>
      <c r="G772" s="186" t="s">
        <v>287</v>
      </c>
      <c r="H772" s="198">
        <f>VLOOKUP(B772,orig_GT_results_full_summary!$B$3:$AK$25,7, FALSE)</f>
        <v>3</v>
      </c>
      <c r="I772" s="192">
        <v>1</v>
      </c>
      <c r="J772" s="192">
        <v>0.5</v>
      </c>
      <c r="K772" s="192">
        <f t="shared" si="0"/>
        <v>0.33333333333333331</v>
      </c>
      <c r="L772" s="193">
        <f t="shared" si="1"/>
        <v>0.47619047619047616</v>
      </c>
      <c r="M772" s="186" t="s">
        <v>282</v>
      </c>
      <c r="N772" s="186" t="s">
        <v>288</v>
      </c>
      <c r="O772" s="199">
        <f>VLOOKUP(B772,orig_GT_results_full_summary!$B$3:$AK$25,15, FALSE)</f>
        <v>0</v>
      </c>
      <c r="P772" s="192">
        <v>0</v>
      </c>
      <c r="Q772" s="192">
        <v>0</v>
      </c>
      <c r="R772" s="192">
        <f t="shared" si="2"/>
        <v>0</v>
      </c>
      <c r="S772" s="193">
        <f t="shared" si="3"/>
        <v>0</v>
      </c>
      <c r="T772" s="186" t="s">
        <v>282</v>
      </c>
      <c r="U772" s="186" t="s">
        <v>288</v>
      </c>
      <c r="V772" s="200">
        <f>VLOOKUP(B772,orig_GT_results_full_summary!$B$3:$AK$25,24, FALSE)</f>
        <v>0</v>
      </c>
      <c r="W772" s="192">
        <v>0</v>
      </c>
      <c r="X772" s="192">
        <v>0</v>
      </c>
      <c r="Y772" s="192">
        <f t="shared" si="4"/>
        <v>0</v>
      </c>
      <c r="Z772" s="193">
        <f t="shared" si="5"/>
        <v>0</v>
      </c>
      <c r="AA772" s="186" t="s">
        <v>282</v>
      </c>
      <c r="AB772" s="186" t="s">
        <v>288</v>
      </c>
      <c r="AC772" s="192">
        <f>VLOOKUP(B772,orig_GT_results_full_summary!$B$3:$AK$25,33, FALSE)</f>
        <v>0</v>
      </c>
      <c r="AD772" s="192">
        <v>0</v>
      </c>
      <c r="AE772" s="192">
        <v>0</v>
      </c>
      <c r="AF772" s="194">
        <f t="shared" si="6"/>
        <v>0</v>
      </c>
      <c r="AG772" s="53">
        <f t="shared" si="7"/>
        <v>0</v>
      </c>
    </row>
    <row r="773" spans="2:33" ht="16">
      <c r="B773" s="186" t="s">
        <v>134</v>
      </c>
      <c r="C773" s="192">
        <v>329</v>
      </c>
      <c r="D773" s="186" t="s">
        <v>465</v>
      </c>
      <c r="E773" s="193">
        <v>2</v>
      </c>
      <c r="F773" s="186" t="s">
        <v>51</v>
      </c>
      <c r="G773" s="186" t="s">
        <v>287</v>
      </c>
      <c r="H773" s="198">
        <f>VLOOKUP(B773,orig_GT_results_full_summary!$B$3:$AK$25,7, FALSE)</f>
        <v>3</v>
      </c>
      <c r="I773" s="192">
        <v>1</v>
      </c>
      <c r="J773" s="192">
        <v>0.5</v>
      </c>
      <c r="K773" s="192">
        <f t="shared" si="0"/>
        <v>0.33333333333333331</v>
      </c>
      <c r="L773" s="193">
        <f t="shared" si="1"/>
        <v>0.47619047619047616</v>
      </c>
      <c r="M773" s="186" t="s">
        <v>282</v>
      </c>
      <c r="N773" s="186" t="s">
        <v>288</v>
      </c>
      <c r="O773" s="199">
        <f>VLOOKUP(B773,orig_GT_results_full_summary!$B$3:$AK$25,15, FALSE)</f>
        <v>0</v>
      </c>
      <c r="P773" s="192">
        <v>0</v>
      </c>
      <c r="Q773" s="192">
        <v>0</v>
      </c>
      <c r="R773" s="192">
        <f t="shared" si="2"/>
        <v>0</v>
      </c>
      <c r="S773" s="193">
        <f t="shared" si="3"/>
        <v>0</v>
      </c>
      <c r="T773" s="186" t="s">
        <v>282</v>
      </c>
      <c r="U773" s="186" t="s">
        <v>288</v>
      </c>
      <c r="V773" s="200">
        <f>VLOOKUP(B773,orig_GT_results_full_summary!$B$3:$AK$25,24, FALSE)</f>
        <v>0</v>
      </c>
      <c r="W773" s="192">
        <v>0</v>
      </c>
      <c r="X773" s="192">
        <v>0</v>
      </c>
      <c r="Y773" s="192">
        <f t="shared" si="4"/>
        <v>0</v>
      </c>
      <c r="Z773" s="193">
        <f t="shared" si="5"/>
        <v>0</v>
      </c>
      <c r="AA773" s="186" t="s">
        <v>282</v>
      </c>
      <c r="AB773" s="186" t="s">
        <v>288</v>
      </c>
      <c r="AC773" s="192">
        <f>VLOOKUP(B773,orig_GT_results_full_summary!$B$3:$AK$25,33, FALSE)</f>
        <v>0</v>
      </c>
      <c r="AD773" s="192">
        <v>0</v>
      </c>
      <c r="AE773" s="192">
        <v>0</v>
      </c>
      <c r="AF773" s="194">
        <f t="shared" si="6"/>
        <v>0</v>
      </c>
      <c r="AG773" s="53">
        <f t="shared" si="7"/>
        <v>0</v>
      </c>
    </row>
    <row r="774" spans="2:33" ht="16">
      <c r="B774" s="186" t="s">
        <v>134</v>
      </c>
      <c r="C774" s="192">
        <v>330</v>
      </c>
      <c r="D774" s="186" t="s">
        <v>466</v>
      </c>
      <c r="E774" s="193">
        <v>2</v>
      </c>
      <c r="F774" s="186" t="s">
        <v>51</v>
      </c>
      <c r="G774" s="186" t="s">
        <v>287</v>
      </c>
      <c r="H774" s="198">
        <f>VLOOKUP(B774,orig_GT_results_full_summary!$B$3:$AK$25,7, FALSE)</f>
        <v>3</v>
      </c>
      <c r="I774" s="192">
        <v>1</v>
      </c>
      <c r="J774" s="192">
        <v>0.5</v>
      </c>
      <c r="K774" s="192">
        <f t="shared" si="0"/>
        <v>0.33333333333333331</v>
      </c>
      <c r="L774" s="193">
        <f t="shared" si="1"/>
        <v>0.47619047619047616</v>
      </c>
      <c r="M774" s="186" t="s">
        <v>282</v>
      </c>
      <c r="N774" s="186" t="s">
        <v>288</v>
      </c>
      <c r="O774" s="199">
        <f>VLOOKUP(B774,orig_GT_results_full_summary!$B$3:$AK$25,15, FALSE)</f>
        <v>0</v>
      </c>
      <c r="P774" s="192">
        <v>0</v>
      </c>
      <c r="Q774" s="192">
        <v>0</v>
      </c>
      <c r="R774" s="192">
        <f t="shared" si="2"/>
        <v>0</v>
      </c>
      <c r="S774" s="193">
        <f t="shared" si="3"/>
        <v>0</v>
      </c>
      <c r="T774" s="186" t="s">
        <v>282</v>
      </c>
      <c r="U774" s="186" t="s">
        <v>288</v>
      </c>
      <c r="V774" s="200">
        <f>VLOOKUP(B774,orig_GT_results_full_summary!$B$3:$AK$25,24, FALSE)</f>
        <v>0</v>
      </c>
      <c r="W774" s="192">
        <v>0</v>
      </c>
      <c r="X774" s="192">
        <v>0</v>
      </c>
      <c r="Y774" s="192">
        <f t="shared" si="4"/>
        <v>0</v>
      </c>
      <c r="Z774" s="193">
        <f t="shared" si="5"/>
        <v>0</v>
      </c>
      <c r="AA774" s="186" t="s">
        <v>282</v>
      </c>
      <c r="AB774" s="186" t="s">
        <v>288</v>
      </c>
      <c r="AC774" s="192">
        <f>VLOOKUP(B774,orig_GT_results_full_summary!$B$3:$AK$25,33, FALSE)</f>
        <v>0</v>
      </c>
      <c r="AD774" s="192">
        <v>0</v>
      </c>
      <c r="AE774" s="192">
        <v>0</v>
      </c>
      <c r="AF774" s="194">
        <f t="shared" si="6"/>
        <v>0</v>
      </c>
      <c r="AG774" s="53">
        <f t="shared" si="7"/>
        <v>0</v>
      </c>
    </row>
    <row r="775" spans="2:33" ht="16">
      <c r="B775" s="186" t="s">
        <v>134</v>
      </c>
      <c r="C775" s="192">
        <v>331</v>
      </c>
      <c r="D775" s="186" t="s">
        <v>466</v>
      </c>
      <c r="E775" s="193">
        <v>2</v>
      </c>
      <c r="F775" s="186" t="s">
        <v>51</v>
      </c>
      <c r="G775" s="186" t="s">
        <v>287</v>
      </c>
      <c r="H775" s="198">
        <f>VLOOKUP(B775,orig_GT_results_full_summary!$B$3:$AK$25,7, FALSE)</f>
        <v>3</v>
      </c>
      <c r="I775" s="192">
        <v>1</v>
      </c>
      <c r="J775" s="192">
        <v>0.5</v>
      </c>
      <c r="K775" s="192">
        <f t="shared" si="0"/>
        <v>0.33333333333333331</v>
      </c>
      <c r="L775" s="193">
        <f t="shared" si="1"/>
        <v>0.47619047619047616</v>
      </c>
      <c r="M775" s="186" t="s">
        <v>282</v>
      </c>
      <c r="N775" s="186" t="s">
        <v>288</v>
      </c>
      <c r="O775" s="199">
        <f>VLOOKUP(B775,orig_GT_results_full_summary!$B$3:$AK$25,15, FALSE)</f>
        <v>0</v>
      </c>
      <c r="P775" s="192">
        <v>0</v>
      </c>
      <c r="Q775" s="192">
        <v>0</v>
      </c>
      <c r="R775" s="192">
        <f t="shared" si="2"/>
        <v>0</v>
      </c>
      <c r="S775" s="193">
        <f t="shared" si="3"/>
        <v>0</v>
      </c>
      <c r="T775" s="186" t="s">
        <v>282</v>
      </c>
      <c r="U775" s="186" t="s">
        <v>288</v>
      </c>
      <c r="V775" s="200">
        <f>VLOOKUP(B775,orig_GT_results_full_summary!$B$3:$AK$25,24, FALSE)</f>
        <v>0</v>
      </c>
      <c r="W775" s="192">
        <v>0</v>
      </c>
      <c r="X775" s="192">
        <v>0</v>
      </c>
      <c r="Y775" s="192">
        <f t="shared" si="4"/>
        <v>0</v>
      </c>
      <c r="Z775" s="193">
        <f t="shared" si="5"/>
        <v>0</v>
      </c>
      <c r="AA775" s="186" t="s">
        <v>282</v>
      </c>
      <c r="AB775" s="186" t="s">
        <v>288</v>
      </c>
      <c r="AC775" s="192">
        <f>VLOOKUP(B775,orig_GT_results_full_summary!$B$3:$AK$25,33, FALSE)</f>
        <v>0</v>
      </c>
      <c r="AD775" s="192">
        <v>0</v>
      </c>
      <c r="AE775" s="192">
        <v>0</v>
      </c>
      <c r="AF775" s="194">
        <f t="shared" si="6"/>
        <v>0</v>
      </c>
      <c r="AG775" s="53">
        <f t="shared" si="7"/>
        <v>0</v>
      </c>
    </row>
    <row r="776" spans="2:33" ht="16">
      <c r="B776" s="186" t="s">
        <v>134</v>
      </c>
      <c r="C776" s="192">
        <v>332</v>
      </c>
      <c r="D776" s="186" t="s">
        <v>466</v>
      </c>
      <c r="E776" s="193">
        <v>2</v>
      </c>
      <c r="F776" s="186" t="s">
        <v>51</v>
      </c>
      <c r="G776" s="186" t="s">
        <v>287</v>
      </c>
      <c r="H776" s="198">
        <f>VLOOKUP(B776,orig_GT_results_full_summary!$B$3:$AK$25,7, FALSE)</f>
        <v>3</v>
      </c>
      <c r="I776" s="192">
        <v>1</v>
      </c>
      <c r="J776" s="192">
        <v>0.5</v>
      </c>
      <c r="K776" s="192">
        <f t="shared" si="0"/>
        <v>0.33333333333333331</v>
      </c>
      <c r="L776" s="193">
        <f t="shared" si="1"/>
        <v>0.47619047619047616</v>
      </c>
      <c r="M776" s="186" t="s">
        <v>282</v>
      </c>
      <c r="N776" s="186" t="s">
        <v>288</v>
      </c>
      <c r="O776" s="199">
        <f>VLOOKUP(B776,orig_GT_results_full_summary!$B$3:$AK$25,15, FALSE)</f>
        <v>0</v>
      </c>
      <c r="P776" s="192">
        <v>0</v>
      </c>
      <c r="Q776" s="192">
        <v>0</v>
      </c>
      <c r="R776" s="192">
        <f t="shared" si="2"/>
        <v>0</v>
      </c>
      <c r="S776" s="193">
        <f t="shared" si="3"/>
        <v>0</v>
      </c>
      <c r="T776" s="186" t="s">
        <v>282</v>
      </c>
      <c r="U776" s="186" t="s">
        <v>288</v>
      </c>
      <c r="V776" s="200">
        <f>VLOOKUP(B776,orig_GT_results_full_summary!$B$3:$AK$25,24, FALSE)</f>
        <v>0</v>
      </c>
      <c r="W776" s="192">
        <v>0</v>
      </c>
      <c r="X776" s="192">
        <v>0</v>
      </c>
      <c r="Y776" s="192">
        <f t="shared" si="4"/>
        <v>0</v>
      </c>
      <c r="Z776" s="193">
        <f t="shared" si="5"/>
        <v>0</v>
      </c>
      <c r="AA776" s="186" t="s">
        <v>282</v>
      </c>
      <c r="AB776" s="186" t="s">
        <v>288</v>
      </c>
      <c r="AC776" s="192">
        <f>VLOOKUP(B776,orig_GT_results_full_summary!$B$3:$AK$25,33, FALSE)</f>
        <v>0</v>
      </c>
      <c r="AD776" s="192">
        <v>0</v>
      </c>
      <c r="AE776" s="192">
        <v>0</v>
      </c>
      <c r="AF776" s="194">
        <f t="shared" si="6"/>
        <v>0</v>
      </c>
      <c r="AG776" s="53">
        <f t="shared" si="7"/>
        <v>0</v>
      </c>
    </row>
    <row r="777" spans="2:33" ht="16">
      <c r="B777" s="186" t="s">
        <v>134</v>
      </c>
      <c r="C777" s="192">
        <v>336</v>
      </c>
      <c r="D777" s="186" t="s">
        <v>291</v>
      </c>
      <c r="E777" s="193">
        <v>2</v>
      </c>
      <c r="F777" s="186" t="s">
        <v>51</v>
      </c>
      <c r="G777" s="186" t="s">
        <v>294</v>
      </c>
      <c r="H777" s="198">
        <f>VLOOKUP(B777,orig_GT_results_full_summary!$B$3:$AK$25,7, FALSE)</f>
        <v>3</v>
      </c>
      <c r="I777" s="192">
        <v>2</v>
      </c>
      <c r="J777" s="192">
        <v>1</v>
      </c>
      <c r="K777" s="192">
        <f t="shared" si="0"/>
        <v>0.66666666666666663</v>
      </c>
      <c r="L777" s="193">
        <f t="shared" si="1"/>
        <v>0.95238095238095233</v>
      </c>
      <c r="M777" s="186" t="s">
        <v>282</v>
      </c>
      <c r="N777" s="186" t="s">
        <v>288</v>
      </c>
      <c r="O777" s="199">
        <f>VLOOKUP(B777,orig_GT_results_full_summary!$B$3:$AK$25,15, FALSE)</f>
        <v>0</v>
      </c>
      <c r="P777" s="192">
        <v>0</v>
      </c>
      <c r="Q777" s="192">
        <v>0</v>
      </c>
      <c r="R777" s="192">
        <f t="shared" si="2"/>
        <v>0</v>
      </c>
      <c r="S777" s="193">
        <f t="shared" si="3"/>
        <v>0</v>
      </c>
      <c r="T777" s="186" t="s">
        <v>282</v>
      </c>
      <c r="U777" s="186" t="s">
        <v>288</v>
      </c>
      <c r="V777" s="200">
        <f>VLOOKUP(B777,orig_GT_results_full_summary!$B$3:$AK$25,24, FALSE)</f>
        <v>0</v>
      </c>
      <c r="W777" s="192">
        <v>0</v>
      </c>
      <c r="X777" s="192">
        <v>0</v>
      </c>
      <c r="Y777" s="192">
        <f t="shared" si="4"/>
        <v>0</v>
      </c>
      <c r="Z777" s="193">
        <f t="shared" si="5"/>
        <v>0</v>
      </c>
      <c r="AA777" s="186" t="s">
        <v>282</v>
      </c>
      <c r="AB777" s="186" t="s">
        <v>288</v>
      </c>
      <c r="AC777" s="192">
        <f>VLOOKUP(B777,orig_GT_results_full_summary!$B$3:$AK$25,33, FALSE)</f>
        <v>0</v>
      </c>
      <c r="AD777" s="192">
        <v>0</v>
      </c>
      <c r="AE777" s="192">
        <v>0</v>
      </c>
      <c r="AF777" s="194">
        <f t="shared" si="6"/>
        <v>0</v>
      </c>
      <c r="AG777" s="53">
        <f t="shared" si="7"/>
        <v>0</v>
      </c>
    </row>
    <row r="778" spans="2:33" ht="16">
      <c r="B778" s="186" t="s">
        <v>134</v>
      </c>
      <c r="C778" s="192">
        <v>338</v>
      </c>
      <c r="D778" s="186" t="s">
        <v>319</v>
      </c>
      <c r="E778" s="193">
        <v>2</v>
      </c>
      <c r="F778" s="186" t="s">
        <v>51</v>
      </c>
      <c r="G778" s="186" t="s">
        <v>287</v>
      </c>
      <c r="H778" s="198">
        <f>VLOOKUP(B778,orig_GT_results_full_summary!$B$3:$AK$25,7, FALSE)</f>
        <v>3</v>
      </c>
      <c r="I778" s="192">
        <v>1</v>
      </c>
      <c r="J778" s="192">
        <v>0.5</v>
      </c>
      <c r="K778" s="192">
        <f t="shared" si="0"/>
        <v>0.33333333333333331</v>
      </c>
      <c r="L778" s="193">
        <f t="shared" si="1"/>
        <v>0.47619047619047616</v>
      </c>
      <c r="M778" s="186" t="s">
        <v>282</v>
      </c>
      <c r="N778" s="186" t="s">
        <v>288</v>
      </c>
      <c r="O778" s="199">
        <f>VLOOKUP(B778,orig_GT_results_full_summary!$B$3:$AK$25,15, FALSE)</f>
        <v>0</v>
      </c>
      <c r="P778" s="192">
        <v>0</v>
      </c>
      <c r="Q778" s="192">
        <v>0</v>
      </c>
      <c r="R778" s="192">
        <f t="shared" si="2"/>
        <v>0</v>
      </c>
      <c r="S778" s="193">
        <f t="shared" si="3"/>
        <v>0</v>
      </c>
      <c r="T778" s="186" t="s">
        <v>282</v>
      </c>
      <c r="U778" s="186" t="s">
        <v>288</v>
      </c>
      <c r="V778" s="200">
        <f>VLOOKUP(B778,orig_GT_results_full_summary!$B$3:$AK$25,24, FALSE)</f>
        <v>0</v>
      </c>
      <c r="W778" s="192">
        <v>0</v>
      </c>
      <c r="X778" s="192">
        <v>0</v>
      </c>
      <c r="Y778" s="192">
        <f t="shared" si="4"/>
        <v>0</v>
      </c>
      <c r="Z778" s="193">
        <f t="shared" si="5"/>
        <v>0</v>
      </c>
      <c r="AA778" s="186" t="s">
        <v>282</v>
      </c>
      <c r="AB778" s="186" t="s">
        <v>288</v>
      </c>
      <c r="AC778" s="192">
        <f>VLOOKUP(B778,orig_GT_results_full_summary!$B$3:$AK$25,33, FALSE)</f>
        <v>0</v>
      </c>
      <c r="AD778" s="192">
        <v>0</v>
      </c>
      <c r="AE778" s="192">
        <v>0</v>
      </c>
      <c r="AF778" s="194">
        <f t="shared" si="6"/>
        <v>0</v>
      </c>
      <c r="AG778" s="53">
        <f t="shared" si="7"/>
        <v>0</v>
      </c>
    </row>
    <row r="779" spans="2:33" ht="16">
      <c r="B779" s="186" t="s">
        <v>134</v>
      </c>
      <c r="C779" s="192">
        <v>339</v>
      </c>
      <c r="D779" s="186" t="s">
        <v>319</v>
      </c>
      <c r="E779" s="193">
        <v>2</v>
      </c>
      <c r="F779" s="186" t="s">
        <v>51</v>
      </c>
      <c r="G779" s="186" t="s">
        <v>287</v>
      </c>
      <c r="H779" s="198">
        <f>VLOOKUP(B779,orig_GT_results_full_summary!$B$3:$AK$25,7, FALSE)</f>
        <v>3</v>
      </c>
      <c r="I779" s="192">
        <v>1</v>
      </c>
      <c r="J779" s="192">
        <v>0.5</v>
      </c>
      <c r="K779" s="192">
        <f t="shared" si="0"/>
        <v>0.33333333333333331</v>
      </c>
      <c r="L779" s="193">
        <f t="shared" si="1"/>
        <v>0.47619047619047616</v>
      </c>
      <c r="M779" s="186" t="s">
        <v>282</v>
      </c>
      <c r="N779" s="186" t="s">
        <v>288</v>
      </c>
      <c r="O779" s="199">
        <f>VLOOKUP(B779,orig_GT_results_full_summary!$B$3:$AK$25,15, FALSE)</f>
        <v>0</v>
      </c>
      <c r="P779" s="192">
        <v>0</v>
      </c>
      <c r="Q779" s="192">
        <v>0</v>
      </c>
      <c r="R779" s="192">
        <f t="shared" si="2"/>
        <v>0</v>
      </c>
      <c r="S779" s="193">
        <f t="shared" si="3"/>
        <v>0</v>
      </c>
      <c r="T779" s="186" t="s">
        <v>282</v>
      </c>
      <c r="U779" s="186" t="s">
        <v>288</v>
      </c>
      <c r="V779" s="200">
        <f>VLOOKUP(B779,orig_GT_results_full_summary!$B$3:$AK$25,24, FALSE)</f>
        <v>0</v>
      </c>
      <c r="W779" s="192">
        <v>0</v>
      </c>
      <c r="X779" s="192">
        <v>0</v>
      </c>
      <c r="Y779" s="192">
        <f t="shared" si="4"/>
        <v>0</v>
      </c>
      <c r="Z779" s="193">
        <f t="shared" si="5"/>
        <v>0</v>
      </c>
      <c r="AA779" s="186" t="s">
        <v>282</v>
      </c>
      <c r="AB779" s="186" t="s">
        <v>288</v>
      </c>
      <c r="AC779" s="192">
        <f>VLOOKUP(B779,orig_GT_results_full_summary!$B$3:$AK$25,33, FALSE)</f>
        <v>0</v>
      </c>
      <c r="AD779" s="192">
        <v>0</v>
      </c>
      <c r="AE779" s="192">
        <v>0</v>
      </c>
      <c r="AF779" s="194">
        <f t="shared" si="6"/>
        <v>0</v>
      </c>
      <c r="AG779" s="53">
        <f t="shared" si="7"/>
        <v>0</v>
      </c>
    </row>
    <row r="780" spans="2:33" ht="16">
      <c r="B780" s="186" t="s">
        <v>134</v>
      </c>
      <c r="C780" s="192">
        <v>340</v>
      </c>
      <c r="D780" s="186" t="s">
        <v>319</v>
      </c>
      <c r="E780" s="193">
        <v>2</v>
      </c>
      <c r="F780" s="186" t="s">
        <v>51</v>
      </c>
      <c r="G780" s="186" t="s">
        <v>287</v>
      </c>
      <c r="H780" s="198">
        <f>VLOOKUP(B780,orig_GT_results_full_summary!$B$3:$AK$25,7, FALSE)</f>
        <v>3</v>
      </c>
      <c r="I780" s="192">
        <v>1</v>
      </c>
      <c r="J780" s="192">
        <v>0.5</v>
      </c>
      <c r="K780" s="192">
        <f t="shared" si="0"/>
        <v>0.33333333333333331</v>
      </c>
      <c r="L780" s="193">
        <f t="shared" si="1"/>
        <v>0.47619047619047616</v>
      </c>
      <c r="M780" s="186" t="s">
        <v>282</v>
      </c>
      <c r="N780" s="186" t="s">
        <v>288</v>
      </c>
      <c r="O780" s="199">
        <f>VLOOKUP(B780,orig_GT_results_full_summary!$B$3:$AK$25,15, FALSE)</f>
        <v>0</v>
      </c>
      <c r="P780" s="192">
        <v>0</v>
      </c>
      <c r="Q780" s="192">
        <v>0</v>
      </c>
      <c r="R780" s="192">
        <f t="shared" si="2"/>
        <v>0</v>
      </c>
      <c r="S780" s="193">
        <f t="shared" si="3"/>
        <v>0</v>
      </c>
      <c r="T780" s="186" t="s">
        <v>282</v>
      </c>
      <c r="U780" s="186" t="s">
        <v>288</v>
      </c>
      <c r="V780" s="200">
        <f>VLOOKUP(B780,orig_GT_results_full_summary!$B$3:$AK$25,24, FALSE)</f>
        <v>0</v>
      </c>
      <c r="W780" s="192">
        <v>0</v>
      </c>
      <c r="X780" s="192">
        <v>0</v>
      </c>
      <c r="Y780" s="192">
        <f t="shared" si="4"/>
        <v>0</v>
      </c>
      <c r="Z780" s="193">
        <f t="shared" si="5"/>
        <v>0</v>
      </c>
      <c r="AA780" s="186" t="s">
        <v>282</v>
      </c>
      <c r="AB780" s="186" t="s">
        <v>288</v>
      </c>
      <c r="AC780" s="192">
        <f>VLOOKUP(B780,orig_GT_results_full_summary!$B$3:$AK$25,33, FALSE)</f>
        <v>0</v>
      </c>
      <c r="AD780" s="192">
        <v>0</v>
      </c>
      <c r="AE780" s="192">
        <v>0</v>
      </c>
      <c r="AF780" s="194">
        <f t="shared" si="6"/>
        <v>0</v>
      </c>
      <c r="AG780" s="53">
        <f t="shared" si="7"/>
        <v>0</v>
      </c>
    </row>
    <row r="781" spans="2:33" ht="16">
      <c r="B781" s="186" t="s">
        <v>134</v>
      </c>
      <c r="C781" s="192">
        <v>341</v>
      </c>
      <c r="D781" s="186" t="s">
        <v>319</v>
      </c>
      <c r="E781" s="193">
        <v>2</v>
      </c>
      <c r="F781" s="186" t="s">
        <v>51</v>
      </c>
      <c r="G781" s="186" t="s">
        <v>287</v>
      </c>
      <c r="H781" s="198">
        <f>VLOOKUP(B781,orig_GT_results_full_summary!$B$3:$AK$25,7, FALSE)</f>
        <v>3</v>
      </c>
      <c r="I781" s="192">
        <v>1</v>
      </c>
      <c r="J781" s="192">
        <v>0.5</v>
      </c>
      <c r="K781" s="192">
        <f t="shared" si="0"/>
        <v>0.33333333333333331</v>
      </c>
      <c r="L781" s="193">
        <f t="shared" si="1"/>
        <v>0.47619047619047616</v>
      </c>
      <c r="M781" s="186" t="s">
        <v>282</v>
      </c>
      <c r="N781" s="186" t="s">
        <v>288</v>
      </c>
      <c r="O781" s="199">
        <f>VLOOKUP(B781,orig_GT_results_full_summary!$B$3:$AK$25,15, FALSE)</f>
        <v>0</v>
      </c>
      <c r="P781" s="192">
        <v>0</v>
      </c>
      <c r="Q781" s="192">
        <v>0</v>
      </c>
      <c r="R781" s="192">
        <f t="shared" si="2"/>
        <v>0</v>
      </c>
      <c r="S781" s="193">
        <f t="shared" si="3"/>
        <v>0</v>
      </c>
      <c r="T781" s="186" t="s">
        <v>282</v>
      </c>
      <c r="U781" s="186" t="s">
        <v>288</v>
      </c>
      <c r="V781" s="200">
        <f>VLOOKUP(B781,orig_GT_results_full_summary!$B$3:$AK$25,24, FALSE)</f>
        <v>0</v>
      </c>
      <c r="W781" s="192">
        <v>0</v>
      </c>
      <c r="X781" s="192">
        <v>0</v>
      </c>
      <c r="Y781" s="192">
        <f t="shared" si="4"/>
        <v>0</v>
      </c>
      <c r="Z781" s="193">
        <f t="shared" si="5"/>
        <v>0</v>
      </c>
      <c r="AA781" s="186" t="s">
        <v>282</v>
      </c>
      <c r="AB781" s="186" t="s">
        <v>288</v>
      </c>
      <c r="AC781" s="192">
        <f>VLOOKUP(B781,orig_GT_results_full_summary!$B$3:$AK$25,33, FALSE)</f>
        <v>0</v>
      </c>
      <c r="AD781" s="192">
        <v>0</v>
      </c>
      <c r="AE781" s="192">
        <v>0</v>
      </c>
      <c r="AF781" s="194">
        <f t="shared" si="6"/>
        <v>0</v>
      </c>
      <c r="AG781" s="53">
        <f t="shared" si="7"/>
        <v>0</v>
      </c>
    </row>
    <row r="782" spans="2:33" ht="16">
      <c r="B782" s="186" t="s">
        <v>134</v>
      </c>
      <c r="C782" s="192">
        <v>343</v>
      </c>
      <c r="D782" s="186" t="s">
        <v>355</v>
      </c>
      <c r="E782" s="193">
        <v>2</v>
      </c>
      <c r="F782" s="186" t="s">
        <v>51</v>
      </c>
      <c r="G782" s="186" t="s">
        <v>287</v>
      </c>
      <c r="H782" s="198">
        <f>VLOOKUP(B782,orig_GT_results_full_summary!$B$3:$AK$25,7, FALSE)</f>
        <v>3</v>
      </c>
      <c r="I782" s="192">
        <v>1</v>
      </c>
      <c r="J782" s="192">
        <v>0.5</v>
      </c>
      <c r="K782" s="192">
        <f t="shared" si="0"/>
        <v>0.33333333333333331</v>
      </c>
      <c r="L782" s="193">
        <f t="shared" si="1"/>
        <v>0.47619047619047616</v>
      </c>
      <c r="M782" s="186" t="s">
        <v>282</v>
      </c>
      <c r="N782" s="186" t="s">
        <v>288</v>
      </c>
      <c r="O782" s="199">
        <f>VLOOKUP(B782,orig_GT_results_full_summary!$B$3:$AK$25,15, FALSE)</f>
        <v>0</v>
      </c>
      <c r="P782" s="192">
        <v>0</v>
      </c>
      <c r="Q782" s="192">
        <v>0</v>
      </c>
      <c r="R782" s="192">
        <f t="shared" si="2"/>
        <v>0</v>
      </c>
      <c r="S782" s="193">
        <f t="shared" si="3"/>
        <v>0</v>
      </c>
      <c r="T782" s="186" t="s">
        <v>282</v>
      </c>
      <c r="U782" s="186" t="s">
        <v>288</v>
      </c>
      <c r="V782" s="200">
        <f>VLOOKUP(B782,orig_GT_results_full_summary!$B$3:$AK$25,24, FALSE)</f>
        <v>0</v>
      </c>
      <c r="W782" s="192">
        <v>0</v>
      </c>
      <c r="X782" s="192">
        <v>0</v>
      </c>
      <c r="Y782" s="192">
        <f t="shared" si="4"/>
        <v>0</v>
      </c>
      <c r="Z782" s="193">
        <f t="shared" si="5"/>
        <v>0</v>
      </c>
      <c r="AA782" s="186" t="s">
        <v>282</v>
      </c>
      <c r="AB782" s="186" t="s">
        <v>288</v>
      </c>
      <c r="AC782" s="192">
        <f>VLOOKUP(B782,orig_GT_results_full_summary!$B$3:$AK$25,33, FALSE)</f>
        <v>0</v>
      </c>
      <c r="AD782" s="192">
        <v>0</v>
      </c>
      <c r="AE782" s="192">
        <v>0</v>
      </c>
      <c r="AF782" s="194">
        <f t="shared" si="6"/>
        <v>0</v>
      </c>
      <c r="AG782" s="53">
        <f t="shared" si="7"/>
        <v>0</v>
      </c>
    </row>
    <row r="783" spans="2:33" ht="16">
      <c r="B783" s="186" t="s">
        <v>134</v>
      </c>
      <c r="C783" s="192">
        <v>344</v>
      </c>
      <c r="D783" s="186" t="s">
        <v>355</v>
      </c>
      <c r="E783" s="193">
        <v>2</v>
      </c>
      <c r="F783" s="186" t="s">
        <v>51</v>
      </c>
      <c r="G783" s="186" t="s">
        <v>287</v>
      </c>
      <c r="H783" s="198">
        <f>VLOOKUP(B783,orig_GT_results_full_summary!$B$3:$AK$25,7, FALSE)</f>
        <v>3</v>
      </c>
      <c r="I783" s="192">
        <v>1</v>
      </c>
      <c r="J783" s="192">
        <v>0.5</v>
      </c>
      <c r="K783" s="192">
        <f t="shared" si="0"/>
        <v>0.33333333333333331</v>
      </c>
      <c r="L783" s="193">
        <f t="shared" si="1"/>
        <v>0.47619047619047616</v>
      </c>
      <c r="M783" s="186" t="s">
        <v>282</v>
      </c>
      <c r="N783" s="186" t="s">
        <v>288</v>
      </c>
      <c r="O783" s="199">
        <f>VLOOKUP(B783,orig_GT_results_full_summary!$B$3:$AK$25,15, FALSE)</f>
        <v>0</v>
      </c>
      <c r="P783" s="192">
        <v>0</v>
      </c>
      <c r="Q783" s="192">
        <v>0</v>
      </c>
      <c r="R783" s="192">
        <f t="shared" si="2"/>
        <v>0</v>
      </c>
      <c r="S783" s="193">
        <f t="shared" si="3"/>
        <v>0</v>
      </c>
      <c r="T783" s="186" t="s">
        <v>282</v>
      </c>
      <c r="U783" s="186" t="s">
        <v>288</v>
      </c>
      <c r="V783" s="200">
        <f>VLOOKUP(B783,orig_GT_results_full_summary!$B$3:$AK$25,24, FALSE)</f>
        <v>0</v>
      </c>
      <c r="W783" s="192">
        <v>0</v>
      </c>
      <c r="X783" s="192">
        <v>0</v>
      </c>
      <c r="Y783" s="192">
        <f t="shared" si="4"/>
        <v>0</v>
      </c>
      <c r="Z783" s="193">
        <f t="shared" si="5"/>
        <v>0</v>
      </c>
      <c r="AA783" s="186" t="s">
        <v>282</v>
      </c>
      <c r="AB783" s="186" t="s">
        <v>288</v>
      </c>
      <c r="AC783" s="192">
        <f>VLOOKUP(B783,orig_GT_results_full_summary!$B$3:$AK$25,33, FALSE)</f>
        <v>0</v>
      </c>
      <c r="AD783" s="192">
        <v>0</v>
      </c>
      <c r="AE783" s="192">
        <v>0</v>
      </c>
      <c r="AF783" s="194">
        <f t="shared" si="6"/>
        <v>0</v>
      </c>
      <c r="AG783" s="53">
        <f t="shared" si="7"/>
        <v>0</v>
      </c>
    </row>
    <row r="784" spans="2:33" ht="16">
      <c r="B784" s="186" t="s">
        <v>134</v>
      </c>
      <c r="C784" s="192">
        <v>345</v>
      </c>
      <c r="D784" s="186" t="s">
        <v>467</v>
      </c>
      <c r="E784" s="193">
        <v>2</v>
      </c>
      <c r="F784" s="186" t="s">
        <v>51</v>
      </c>
      <c r="G784" s="186" t="s">
        <v>287</v>
      </c>
      <c r="H784" s="198">
        <f>VLOOKUP(B784,orig_GT_results_full_summary!$B$3:$AK$25,7, FALSE)</f>
        <v>3</v>
      </c>
      <c r="I784" s="192">
        <v>1</v>
      </c>
      <c r="J784" s="192">
        <v>0.5</v>
      </c>
      <c r="K784" s="192">
        <f t="shared" si="0"/>
        <v>0.33333333333333331</v>
      </c>
      <c r="L784" s="193">
        <f t="shared" si="1"/>
        <v>0.47619047619047616</v>
      </c>
      <c r="M784" s="186" t="s">
        <v>282</v>
      </c>
      <c r="N784" s="186" t="s">
        <v>288</v>
      </c>
      <c r="O784" s="199">
        <f>VLOOKUP(B784,orig_GT_results_full_summary!$B$3:$AK$25,15, FALSE)</f>
        <v>0</v>
      </c>
      <c r="P784" s="192">
        <v>0</v>
      </c>
      <c r="Q784" s="192">
        <v>0</v>
      </c>
      <c r="R784" s="192">
        <f t="shared" si="2"/>
        <v>0</v>
      </c>
      <c r="S784" s="193">
        <f t="shared" si="3"/>
        <v>0</v>
      </c>
      <c r="T784" s="186" t="s">
        <v>282</v>
      </c>
      <c r="U784" s="186" t="s">
        <v>288</v>
      </c>
      <c r="V784" s="200">
        <f>VLOOKUP(B784,orig_GT_results_full_summary!$B$3:$AK$25,24, FALSE)</f>
        <v>0</v>
      </c>
      <c r="W784" s="192">
        <v>0</v>
      </c>
      <c r="X784" s="192">
        <v>0</v>
      </c>
      <c r="Y784" s="192">
        <f t="shared" si="4"/>
        <v>0</v>
      </c>
      <c r="Z784" s="193">
        <f t="shared" si="5"/>
        <v>0</v>
      </c>
      <c r="AA784" s="186" t="s">
        <v>282</v>
      </c>
      <c r="AB784" s="186" t="s">
        <v>288</v>
      </c>
      <c r="AC784" s="192">
        <f>VLOOKUP(B784,orig_GT_results_full_summary!$B$3:$AK$25,33, FALSE)</f>
        <v>0</v>
      </c>
      <c r="AD784" s="192">
        <v>0</v>
      </c>
      <c r="AE784" s="192">
        <v>0</v>
      </c>
      <c r="AF784" s="194">
        <f t="shared" si="6"/>
        <v>0</v>
      </c>
      <c r="AG784" s="53">
        <f t="shared" si="7"/>
        <v>0</v>
      </c>
    </row>
    <row r="785" spans="2:33" ht="16">
      <c r="B785" s="186" t="s">
        <v>134</v>
      </c>
      <c r="C785" s="192">
        <v>346</v>
      </c>
      <c r="D785" s="186" t="s">
        <v>467</v>
      </c>
      <c r="E785" s="193">
        <v>2</v>
      </c>
      <c r="F785" s="186" t="s">
        <v>51</v>
      </c>
      <c r="G785" s="186" t="s">
        <v>287</v>
      </c>
      <c r="H785" s="198">
        <f>VLOOKUP(B785,orig_GT_results_full_summary!$B$3:$AK$25,7, FALSE)</f>
        <v>3</v>
      </c>
      <c r="I785" s="192">
        <v>1</v>
      </c>
      <c r="J785" s="192">
        <v>0.5</v>
      </c>
      <c r="K785" s="192">
        <f t="shared" si="0"/>
        <v>0.33333333333333331</v>
      </c>
      <c r="L785" s="193">
        <f t="shared" si="1"/>
        <v>0.47619047619047616</v>
      </c>
      <c r="M785" s="186" t="s">
        <v>282</v>
      </c>
      <c r="N785" s="186" t="s">
        <v>288</v>
      </c>
      <c r="O785" s="199">
        <f>VLOOKUP(B785,orig_GT_results_full_summary!$B$3:$AK$25,15, FALSE)</f>
        <v>0</v>
      </c>
      <c r="P785" s="192">
        <v>0</v>
      </c>
      <c r="Q785" s="192">
        <v>0</v>
      </c>
      <c r="R785" s="192">
        <f t="shared" si="2"/>
        <v>0</v>
      </c>
      <c r="S785" s="193">
        <f t="shared" si="3"/>
        <v>0</v>
      </c>
      <c r="T785" s="186" t="s">
        <v>282</v>
      </c>
      <c r="U785" s="186" t="s">
        <v>288</v>
      </c>
      <c r="V785" s="200">
        <f>VLOOKUP(B785,orig_GT_results_full_summary!$B$3:$AK$25,24, FALSE)</f>
        <v>0</v>
      </c>
      <c r="W785" s="192">
        <v>0</v>
      </c>
      <c r="X785" s="192">
        <v>0</v>
      </c>
      <c r="Y785" s="192">
        <f t="shared" si="4"/>
        <v>0</v>
      </c>
      <c r="Z785" s="193">
        <f t="shared" si="5"/>
        <v>0</v>
      </c>
      <c r="AA785" s="186" t="s">
        <v>282</v>
      </c>
      <c r="AB785" s="186" t="s">
        <v>288</v>
      </c>
      <c r="AC785" s="192">
        <f>VLOOKUP(B785,orig_GT_results_full_summary!$B$3:$AK$25,33, FALSE)</f>
        <v>0</v>
      </c>
      <c r="AD785" s="192">
        <v>0</v>
      </c>
      <c r="AE785" s="192">
        <v>0</v>
      </c>
      <c r="AF785" s="194">
        <f t="shared" si="6"/>
        <v>0</v>
      </c>
      <c r="AG785" s="53">
        <f t="shared" si="7"/>
        <v>0</v>
      </c>
    </row>
    <row r="786" spans="2:33" ht="16">
      <c r="B786" s="186" t="s">
        <v>134</v>
      </c>
      <c r="C786" s="192">
        <v>347</v>
      </c>
      <c r="D786" s="186" t="s">
        <v>397</v>
      </c>
      <c r="E786" s="193">
        <v>2</v>
      </c>
      <c r="F786" s="186" t="s">
        <v>51</v>
      </c>
      <c r="G786" s="186" t="s">
        <v>290</v>
      </c>
      <c r="H786" s="198">
        <f>VLOOKUP(B786,orig_GT_results_full_summary!$B$3:$AK$25,7, FALSE)</f>
        <v>3</v>
      </c>
      <c r="I786" s="192">
        <v>1</v>
      </c>
      <c r="J786" s="192">
        <v>0.5</v>
      </c>
      <c r="K786" s="192">
        <f t="shared" si="0"/>
        <v>0.33333333333333331</v>
      </c>
      <c r="L786" s="193">
        <f t="shared" si="1"/>
        <v>0.47619047619047616</v>
      </c>
      <c r="M786" s="186" t="s">
        <v>282</v>
      </c>
      <c r="N786" s="186" t="s">
        <v>288</v>
      </c>
      <c r="O786" s="199">
        <f>VLOOKUP(B786,orig_GT_results_full_summary!$B$3:$AK$25,15, FALSE)</f>
        <v>0</v>
      </c>
      <c r="P786" s="192">
        <v>0</v>
      </c>
      <c r="Q786" s="192">
        <v>0</v>
      </c>
      <c r="R786" s="192">
        <f t="shared" si="2"/>
        <v>0</v>
      </c>
      <c r="S786" s="193">
        <f t="shared" si="3"/>
        <v>0</v>
      </c>
      <c r="T786" s="186" t="s">
        <v>282</v>
      </c>
      <c r="U786" s="186" t="s">
        <v>288</v>
      </c>
      <c r="V786" s="200">
        <f>VLOOKUP(B786,orig_GT_results_full_summary!$B$3:$AK$25,24, FALSE)</f>
        <v>0</v>
      </c>
      <c r="W786" s="192">
        <v>0</v>
      </c>
      <c r="X786" s="192">
        <v>0</v>
      </c>
      <c r="Y786" s="192">
        <f t="shared" si="4"/>
        <v>0</v>
      </c>
      <c r="Z786" s="193">
        <f t="shared" si="5"/>
        <v>0</v>
      </c>
      <c r="AA786" s="186" t="s">
        <v>282</v>
      </c>
      <c r="AB786" s="186" t="s">
        <v>288</v>
      </c>
      <c r="AC786" s="192">
        <f>VLOOKUP(B786,orig_GT_results_full_summary!$B$3:$AK$25,33, FALSE)</f>
        <v>0</v>
      </c>
      <c r="AD786" s="192">
        <v>0</v>
      </c>
      <c r="AE786" s="192">
        <v>0</v>
      </c>
      <c r="AF786" s="194">
        <f t="shared" si="6"/>
        <v>0</v>
      </c>
      <c r="AG786" s="53">
        <f t="shared" si="7"/>
        <v>0</v>
      </c>
    </row>
    <row r="787" spans="2:33" ht="16">
      <c r="B787" s="186" t="s">
        <v>134</v>
      </c>
      <c r="C787" s="192">
        <v>348</v>
      </c>
      <c r="D787" s="186" t="s">
        <v>397</v>
      </c>
      <c r="E787" s="193">
        <v>2</v>
      </c>
      <c r="F787" s="186" t="s">
        <v>51</v>
      </c>
      <c r="G787" s="186" t="s">
        <v>290</v>
      </c>
      <c r="H787" s="198">
        <f>VLOOKUP(B787,orig_GT_results_full_summary!$B$3:$AK$25,7, FALSE)</f>
        <v>3</v>
      </c>
      <c r="I787" s="192">
        <v>1</v>
      </c>
      <c r="J787" s="192">
        <v>0.5</v>
      </c>
      <c r="K787" s="192">
        <f t="shared" si="0"/>
        <v>0.33333333333333331</v>
      </c>
      <c r="L787" s="193">
        <f t="shared" si="1"/>
        <v>0.47619047619047616</v>
      </c>
      <c r="M787" s="186" t="s">
        <v>282</v>
      </c>
      <c r="N787" s="186" t="s">
        <v>288</v>
      </c>
      <c r="O787" s="199">
        <f>VLOOKUP(B787,orig_GT_results_full_summary!$B$3:$AK$25,15, FALSE)</f>
        <v>0</v>
      </c>
      <c r="P787" s="192">
        <v>0</v>
      </c>
      <c r="Q787" s="192">
        <v>0</v>
      </c>
      <c r="R787" s="192">
        <f t="shared" si="2"/>
        <v>0</v>
      </c>
      <c r="S787" s="193">
        <f t="shared" si="3"/>
        <v>0</v>
      </c>
      <c r="T787" s="186" t="s">
        <v>282</v>
      </c>
      <c r="U787" s="186" t="s">
        <v>288</v>
      </c>
      <c r="V787" s="200">
        <f>VLOOKUP(B787,orig_GT_results_full_summary!$B$3:$AK$25,24, FALSE)</f>
        <v>0</v>
      </c>
      <c r="W787" s="192">
        <v>0</v>
      </c>
      <c r="X787" s="192">
        <v>0</v>
      </c>
      <c r="Y787" s="192">
        <f t="shared" si="4"/>
        <v>0</v>
      </c>
      <c r="Z787" s="193">
        <f t="shared" si="5"/>
        <v>0</v>
      </c>
      <c r="AA787" s="186" t="s">
        <v>282</v>
      </c>
      <c r="AB787" s="186" t="s">
        <v>288</v>
      </c>
      <c r="AC787" s="192">
        <f>VLOOKUP(B787,orig_GT_results_full_summary!$B$3:$AK$25,33, FALSE)</f>
        <v>0</v>
      </c>
      <c r="AD787" s="192">
        <v>0</v>
      </c>
      <c r="AE787" s="192">
        <v>0</v>
      </c>
      <c r="AF787" s="194">
        <f t="shared" si="6"/>
        <v>0</v>
      </c>
      <c r="AG787" s="53">
        <f t="shared" si="7"/>
        <v>0</v>
      </c>
    </row>
    <row r="788" spans="2:33" ht="16">
      <c r="B788" s="186" t="s">
        <v>160</v>
      </c>
      <c r="C788" s="192">
        <v>7</v>
      </c>
      <c r="D788" s="186" t="s">
        <v>399</v>
      </c>
      <c r="E788" s="193">
        <v>1</v>
      </c>
      <c r="F788" s="186" t="s">
        <v>370</v>
      </c>
      <c r="G788" s="186" t="s">
        <v>281</v>
      </c>
      <c r="H788" s="198">
        <f>VLOOKUP(B788,orig_GT_results_full_summary!$B$3:$AK$25,7, FALSE)</f>
        <v>4</v>
      </c>
      <c r="I788" s="192">
        <v>0</v>
      </c>
      <c r="J788" s="192">
        <v>0</v>
      </c>
      <c r="K788" s="192">
        <f t="shared" si="0"/>
        <v>0</v>
      </c>
      <c r="L788" s="193">
        <f t="shared" si="1"/>
        <v>0</v>
      </c>
      <c r="M788" s="186" t="s">
        <v>282</v>
      </c>
      <c r="N788" s="186" t="s">
        <v>281</v>
      </c>
      <c r="O788" s="199">
        <f>VLOOKUP(B788,orig_GT_results_full_summary!$B$3:$AK$25,15, FALSE)</f>
        <v>0</v>
      </c>
      <c r="P788" s="192">
        <v>0</v>
      </c>
      <c r="Q788" s="192">
        <v>0</v>
      </c>
      <c r="R788" s="192">
        <f t="shared" si="2"/>
        <v>0</v>
      </c>
      <c r="S788" s="193">
        <f t="shared" si="3"/>
        <v>0</v>
      </c>
      <c r="T788" s="186" t="s">
        <v>399</v>
      </c>
      <c r="U788" s="186" t="s">
        <v>285</v>
      </c>
      <c r="V788" s="200">
        <f>VLOOKUP(B788,orig_GT_results_full_summary!$B$3:$AK$25,24, FALSE)</f>
        <v>1</v>
      </c>
      <c r="W788" s="192">
        <v>1</v>
      </c>
      <c r="X788" s="192">
        <v>1</v>
      </c>
      <c r="Y788" s="192">
        <f t="shared" si="4"/>
        <v>1</v>
      </c>
      <c r="Z788" s="193">
        <f t="shared" si="5"/>
        <v>1</v>
      </c>
      <c r="AA788" s="186" t="s">
        <v>282</v>
      </c>
      <c r="AB788" s="186" t="s">
        <v>281</v>
      </c>
      <c r="AC788" s="192">
        <f>VLOOKUP(B788,orig_GT_results_full_summary!$B$3:$AK$25,33, FALSE)</f>
        <v>0</v>
      </c>
      <c r="AD788" s="192">
        <v>0</v>
      </c>
      <c r="AE788" s="192">
        <v>0</v>
      </c>
      <c r="AF788" s="194">
        <f t="shared" si="6"/>
        <v>0</v>
      </c>
      <c r="AG788" s="53">
        <f t="shared" si="7"/>
        <v>0</v>
      </c>
    </row>
    <row r="789" spans="2:33" ht="16">
      <c r="B789" s="186" t="s">
        <v>160</v>
      </c>
      <c r="C789" s="192">
        <v>8</v>
      </c>
      <c r="D789" s="186" t="s">
        <v>399</v>
      </c>
      <c r="E789" s="193">
        <v>1</v>
      </c>
      <c r="F789" s="186" t="s">
        <v>370</v>
      </c>
      <c r="G789" s="186" t="s">
        <v>281</v>
      </c>
      <c r="H789" s="198">
        <f>VLOOKUP(B789,orig_GT_results_full_summary!$B$3:$AK$25,7, FALSE)</f>
        <v>4</v>
      </c>
      <c r="I789" s="192">
        <v>0</v>
      </c>
      <c r="J789" s="192">
        <v>0</v>
      </c>
      <c r="K789" s="192">
        <f t="shared" si="0"/>
        <v>0</v>
      </c>
      <c r="L789" s="193">
        <f t="shared" si="1"/>
        <v>0</v>
      </c>
      <c r="M789" s="186" t="s">
        <v>282</v>
      </c>
      <c r="N789" s="186" t="s">
        <v>281</v>
      </c>
      <c r="O789" s="199">
        <f>VLOOKUP(B789,orig_GT_results_full_summary!$B$3:$AK$25,15, FALSE)</f>
        <v>0</v>
      </c>
      <c r="P789" s="192">
        <v>0</v>
      </c>
      <c r="Q789" s="192">
        <v>0</v>
      </c>
      <c r="R789" s="192">
        <f t="shared" si="2"/>
        <v>0</v>
      </c>
      <c r="S789" s="193">
        <f t="shared" si="3"/>
        <v>0</v>
      </c>
      <c r="T789" s="186" t="s">
        <v>399</v>
      </c>
      <c r="U789" s="186" t="s">
        <v>285</v>
      </c>
      <c r="V789" s="200">
        <f>VLOOKUP(B789,orig_GT_results_full_summary!$B$3:$AK$25,24, FALSE)</f>
        <v>1</v>
      </c>
      <c r="W789" s="192">
        <v>1</v>
      </c>
      <c r="X789" s="192">
        <v>1</v>
      </c>
      <c r="Y789" s="192">
        <f t="shared" si="4"/>
        <v>1</v>
      </c>
      <c r="Z789" s="193">
        <f t="shared" si="5"/>
        <v>1</v>
      </c>
      <c r="AA789" s="186" t="s">
        <v>282</v>
      </c>
      <c r="AB789" s="186" t="s">
        <v>281</v>
      </c>
      <c r="AC789" s="192">
        <f>VLOOKUP(B789,orig_GT_results_full_summary!$B$3:$AK$25,33, FALSE)</f>
        <v>0</v>
      </c>
      <c r="AD789" s="192">
        <v>0</v>
      </c>
      <c r="AE789" s="192">
        <v>0</v>
      </c>
      <c r="AF789" s="194">
        <f t="shared" si="6"/>
        <v>0</v>
      </c>
      <c r="AG789" s="53">
        <f t="shared" si="7"/>
        <v>0</v>
      </c>
    </row>
    <row r="790" spans="2:33" ht="16">
      <c r="B790" s="186" t="s">
        <v>160</v>
      </c>
      <c r="C790" s="192">
        <v>46</v>
      </c>
      <c r="D790" s="186" t="s">
        <v>309</v>
      </c>
      <c r="E790" s="193">
        <v>2</v>
      </c>
      <c r="F790" s="186" t="s">
        <v>370</v>
      </c>
      <c r="G790" s="186" t="s">
        <v>290</v>
      </c>
      <c r="H790" s="198">
        <f>VLOOKUP(B790,orig_GT_results_full_summary!$B$3:$AK$25,7, FALSE)</f>
        <v>4</v>
      </c>
      <c r="I790" s="192">
        <v>1</v>
      </c>
      <c r="J790" s="192">
        <v>0.5</v>
      </c>
      <c r="K790" s="192">
        <f t="shared" si="0"/>
        <v>0.25</v>
      </c>
      <c r="L790" s="193">
        <f t="shared" si="1"/>
        <v>0.45454545454545453</v>
      </c>
      <c r="M790" s="186" t="s">
        <v>282</v>
      </c>
      <c r="N790" s="186" t="s">
        <v>288</v>
      </c>
      <c r="O790" s="199">
        <f>VLOOKUP(B790,orig_GT_results_full_summary!$B$3:$AK$25,15, FALSE)</f>
        <v>0</v>
      </c>
      <c r="P790" s="192">
        <v>0</v>
      </c>
      <c r="Q790" s="192">
        <v>0</v>
      </c>
      <c r="R790" s="192">
        <f t="shared" si="2"/>
        <v>0</v>
      </c>
      <c r="S790" s="193">
        <f t="shared" si="3"/>
        <v>0</v>
      </c>
      <c r="T790" s="186" t="s">
        <v>399</v>
      </c>
      <c r="U790" s="186" t="s">
        <v>287</v>
      </c>
      <c r="V790" s="200">
        <f>VLOOKUP(B790,orig_GT_results_full_summary!$B$3:$AK$25,24, FALSE)</f>
        <v>1</v>
      </c>
      <c r="W790" s="192">
        <v>1</v>
      </c>
      <c r="X790" s="192">
        <v>0.5</v>
      </c>
      <c r="Y790" s="192">
        <f t="shared" si="4"/>
        <v>1</v>
      </c>
      <c r="Z790" s="193">
        <f t="shared" si="5"/>
        <v>0.52631578947368418</v>
      </c>
      <c r="AA790" s="186" t="s">
        <v>282</v>
      </c>
      <c r="AB790" s="186" t="s">
        <v>288</v>
      </c>
      <c r="AC790" s="192">
        <f>VLOOKUP(B790,orig_GT_results_full_summary!$B$3:$AK$25,33, FALSE)</f>
        <v>0</v>
      </c>
      <c r="AD790" s="192">
        <v>0</v>
      </c>
      <c r="AE790" s="192">
        <v>0</v>
      </c>
      <c r="AF790" s="194">
        <f t="shared" si="6"/>
        <v>0</v>
      </c>
      <c r="AG790" s="53">
        <f t="shared" si="7"/>
        <v>0</v>
      </c>
    </row>
    <row r="791" spans="2:33" ht="16">
      <c r="B791" s="186" t="s">
        <v>160</v>
      </c>
      <c r="C791" s="192">
        <v>50</v>
      </c>
      <c r="D791" s="186" t="s">
        <v>327</v>
      </c>
      <c r="E791" s="193">
        <v>2</v>
      </c>
      <c r="F791" s="186" t="s">
        <v>370</v>
      </c>
      <c r="G791" s="186" t="s">
        <v>290</v>
      </c>
      <c r="H791" s="198">
        <f>VLOOKUP(B791,orig_GT_results_full_summary!$B$3:$AK$25,7, FALSE)</f>
        <v>4</v>
      </c>
      <c r="I791" s="192">
        <v>1</v>
      </c>
      <c r="J791" s="192">
        <v>0.5</v>
      </c>
      <c r="K791" s="192">
        <f t="shared" si="0"/>
        <v>0.25</v>
      </c>
      <c r="L791" s="193">
        <f t="shared" si="1"/>
        <v>0.45454545454545453</v>
      </c>
      <c r="M791" s="186" t="s">
        <v>282</v>
      </c>
      <c r="N791" s="186" t="s">
        <v>288</v>
      </c>
      <c r="O791" s="199">
        <f>VLOOKUP(B791,orig_GT_results_full_summary!$B$3:$AK$25,15, FALSE)</f>
        <v>0</v>
      </c>
      <c r="P791" s="192">
        <v>0</v>
      </c>
      <c r="Q791" s="192">
        <v>0</v>
      </c>
      <c r="R791" s="192">
        <f t="shared" si="2"/>
        <v>0</v>
      </c>
      <c r="S791" s="193">
        <f t="shared" si="3"/>
        <v>0</v>
      </c>
      <c r="T791" s="186" t="s">
        <v>399</v>
      </c>
      <c r="U791" s="186" t="s">
        <v>287</v>
      </c>
      <c r="V791" s="200">
        <f>VLOOKUP(B791,orig_GT_results_full_summary!$B$3:$AK$25,24, FALSE)</f>
        <v>1</v>
      </c>
      <c r="W791" s="192">
        <v>1</v>
      </c>
      <c r="X791" s="192">
        <v>0.5</v>
      </c>
      <c r="Y791" s="192">
        <f t="shared" si="4"/>
        <v>1</v>
      </c>
      <c r="Z791" s="193">
        <f t="shared" si="5"/>
        <v>0.52631578947368418</v>
      </c>
      <c r="AA791" s="186" t="s">
        <v>282</v>
      </c>
      <c r="AB791" s="186" t="s">
        <v>288</v>
      </c>
      <c r="AC791" s="192">
        <f>VLOOKUP(B791,orig_GT_results_full_summary!$B$3:$AK$25,33, FALSE)</f>
        <v>0</v>
      </c>
      <c r="AD791" s="192">
        <v>0</v>
      </c>
      <c r="AE791" s="192">
        <v>0</v>
      </c>
      <c r="AF791" s="194">
        <f t="shared" si="6"/>
        <v>0</v>
      </c>
      <c r="AG791" s="53">
        <f t="shared" si="7"/>
        <v>0</v>
      </c>
    </row>
    <row r="792" spans="2:33" ht="16">
      <c r="B792" s="186" t="s">
        <v>160</v>
      </c>
      <c r="C792" s="192">
        <v>58</v>
      </c>
      <c r="D792" s="186" t="s">
        <v>470</v>
      </c>
      <c r="E792" s="193">
        <v>2</v>
      </c>
      <c r="F792" s="186" t="s">
        <v>370</v>
      </c>
      <c r="G792" s="186" t="s">
        <v>288</v>
      </c>
      <c r="H792" s="198">
        <f>VLOOKUP(B792,orig_GT_results_full_summary!$B$3:$AK$25,7, FALSE)</f>
        <v>4</v>
      </c>
      <c r="I792" s="192">
        <v>0</v>
      </c>
      <c r="J792" s="192">
        <v>0</v>
      </c>
      <c r="K792" s="192">
        <f t="shared" si="0"/>
        <v>0</v>
      </c>
      <c r="L792" s="193">
        <f t="shared" si="1"/>
        <v>0</v>
      </c>
      <c r="M792" s="186" t="s">
        <v>282</v>
      </c>
      <c r="N792" s="186" t="s">
        <v>288</v>
      </c>
      <c r="O792" s="199">
        <f>VLOOKUP(B792,orig_GT_results_full_summary!$B$3:$AK$25,15, FALSE)</f>
        <v>0</v>
      </c>
      <c r="P792" s="192">
        <v>0</v>
      </c>
      <c r="Q792" s="192">
        <v>0</v>
      </c>
      <c r="R792" s="192">
        <f t="shared" si="2"/>
        <v>0</v>
      </c>
      <c r="S792" s="193">
        <f t="shared" si="3"/>
        <v>0</v>
      </c>
      <c r="T792" s="186" t="s">
        <v>399</v>
      </c>
      <c r="U792" s="186" t="s">
        <v>287</v>
      </c>
      <c r="V792" s="200">
        <f>VLOOKUP(B792,orig_GT_results_full_summary!$B$3:$AK$25,24, FALSE)</f>
        <v>1</v>
      </c>
      <c r="W792" s="192">
        <v>1</v>
      </c>
      <c r="X792" s="192">
        <v>0.5</v>
      </c>
      <c r="Y792" s="192">
        <f t="shared" si="4"/>
        <v>1</v>
      </c>
      <c r="Z792" s="193">
        <f t="shared" si="5"/>
        <v>0.52631578947368418</v>
      </c>
      <c r="AA792" s="186" t="s">
        <v>282</v>
      </c>
      <c r="AB792" s="186" t="s">
        <v>288</v>
      </c>
      <c r="AC792" s="192">
        <f>VLOOKUP(B792,orig_GT_results_full_summary!$B$3:$AK$25,33, FALSE)</f>
        <v>0</v>
      </c>
      <c r="AD792" s="192">
        <v>0</v>
      </c>
      <c r="AE792" s="192">
        <v>0</v>
      </c>
      <c r="AF792" s="194">
        <f t="shared" si="6"/>
        <v>0</v>
      </c>
      <c r="AG792" s="53">
        <f t="shared" si="7"/>
        <v>0</v>
      </c>
    </row>
    <row r="793" spans="2:33" ht="16">
      <c r="B793" s="186" t="s">
        <v>160</v>
      </c>
      <c r="C793" s="192">
        <v>81</v>
      </c>
      <c r="D793" s="186" t="s">
        <v>392</v>
      </c>
      <c r="E793" s="193">
        <v>2</v>
      </c>
      <c r="F793" s="186" t="s">
        <v>370</v>
      </c>
      <c r="G793" s="186" t="s">
        <v>287</v>
      </c>
      <c r="H793" s="198">
        <f>VLOOKUP(B793,orig_GT_results_full_summary!$B$3:$AK$25,7, FALSE)</f>
        <v>4</v>
      </c>
      <c r="I793" s="192">
        <v>1</v>
      </c>
      <c r="J793" s="192">
        <v>0.5</v>
      </c>
      <c r="K793" s="192">
        <f t="shared" si="0"/>
        <v>0.25</v>
      </c>
      <c r="L793" s="193">
        <f t="shared" si="1"/>
        <v>0.45454545454545453</v>
      </c>
      <c r="M793" s="186" t="s">
        <v>282</v>
      </c>
      <c r="N793" s="186" t="s">
        <v>288</v>
      </c>
      <c r="O793" s="199">
        <f>VLOOKUP(B793,orig_GT_results_full_summary!$B$3:$AK$25,15, FALSE)</f>
        <v>0</v>
      </c>
      <c r="P793" s="192">
        <v>0</v>
      </c>
      <c r="Q793" s="192">
        <v>0</v>
      </c>
      <c r="R793" s="192">
        <f t="shared" si="2"/>
        <v>0</v>
      </c>
      <c r="S793" s="193">
        <f t="shared" si="3"/>
        <v>0</v>
      </c>
      <c r="T793" s="186" t="s">
        <v>399</v>
      </c>
      <c r="U793" s="186" t="s">
        <v>290</v>
      </c>
      <c r="V793" s="200">
        <f>VLOOKUP(B793,orig_GT_results_full_summary!$B$3:$AK$25,24, FALSE)</f>
        <v>1</v>
      </c>
      <c r="W793" s="192">
        <v>1</v>
      </c>
      <c r="X793" s="192">
        <v>0.5</v>
      </c>
      <c r="Y793" s="192">
        <f t="shared" si="4"/>
        <v>1</v>
      </c>
      <c r="Z793" s="193">
        <f t="shared" si="5"/>
        <v>0.52631578947368418</v>
      </c>
      <c r="AA793" s="186" t="s">
        <v>282</v>
      </c>
      <c r="AB793" s="186" t="s">
        <v>288</v>
      </c>
      <c r="AC793" s="192">
        <f>VLOOKUP(B793,orig_GT_results_full_summary!$B$3:$AK$25,33, FALSE)</f>
        <v>0</v>
      </c>
      <c r="AD793" s="192">
        <v>0</v>
      </c>
      <c r="AE793" s="192">
        <v>0</v>
      </c>
      <c r="AF793" s="194">
        <f t="shared" si="6"/>
        <v>0</v>
      </c>
      <c r="AG793" s="53">
        <f t="shared" si="7"/>
        <v>0</v>
      </c>
    </row>
    <row r="794" spans="2:33" ht="16">
      <c r="B794" s="186" t="s">
        <v>160</v>
      </c>
      <c r="C794" s="192">
        <v>75</v>
      </c>
      <c r="D794" s="186" t="s">
        <v>392</v>
      </c>
      <c r="E794" s="193">
        <v>2</v>
      </c>
      <c r="F794" s="186" t="s">
        <v>370</v>
      </c>
      <c r="G794" s="186" t="s">
        <v>287</v>
      </c>
      <c r="H794" s="198">
        <f>VLOOKUP(B794,orig_GT_results_full_summary!$B$3:$AK$25,7, FALSE)</f>
        <v>4</v>
      </c>
      <c r="I794" s="192">
        <v>1</v>
      </c>
      <c r="J794" s="192">
        <v>0.5</v>
      </c>
      <c r="K794" s="192">
        <f t="shared" si="0"/>
        <v>0.25</v>
      </c>
      <c r="L794" s="193">
        <f t="shared" si="1"/>
        <v>0.45454545454545453</v>
      </c>
      <c r="M794" s="186" t="s">
        <v>282</v>
      </c>
      <c r="N794" s="186" t="s">
        <v>288</v>
      </c>
      <c r="O794" s="199">
        <f>VLOOKUP(B794,orig_GT_results_full_summary!$B$3:$AK$25,15, FALSE)</f>
        <v>0</v>
      </c>
      <c r="P794" s="192">
        <v>0</v>
      </c>
      <c r="Q794" s="192">
        <v>0</v>
      </c>
      <c r="R794" s="192">
        <f t="shared" si="2"/>
        <v>0</v>
      </c>
      <c r="S794" s="193">
        <f t="shared" si="3"/>
        <v>0</v>
      </c>
      <c r="T794" s="186" t="s">
        <v>399</v>
      </c>
      <c r="U794" s="186" t="s">
        <v>290</v>
      </c>
      <c r="V794" s="200">
        <f>VLOOKUP(B794,orig_GT_results_full_summary!$B$3:$AK$25,24, FALSE)</f>
        <v>1</v>
      </c>
      <c r="W794" s="192">
        <v>1</v>
      </c>
      <c r="X794" s="192">
        <v>0.5</v>
      </c>
      <c r="Y794" s="192">
        <f t="shared" si="4"/>
        <v>1</v>
      </c>
      <c r="Z794" s="193">
        <f t="shared" si="5"/>
        <v>0.52631578947368418</v>
      </c>
      <c r="AA794" s="186" t="s">
        <v>282</v>
      </c>
      <c r="AB794" s="186" t="s">
        <v>288</v>
      </c>
      <c r="AC794" s="192">
        <f>VLOOKUP(B794,orig_GT_results_full_summary!$B$3:$AK$25,33, FALSE)</f>
        <v>0</v>
      </c>
      <c r="AD794" s="192">
        <v>0</v>
      </c>
      <c r="AE794" s="192">
        <v>0</v>
      </c>
      <c r="AF794" s="194">
        <f t="shared" si="6"/>
        <v>0</v>
      </c>
      <c r="AG794" s="53">
        <f t="shared" si="7"/>
        <v>0</v>
      </c>
    </row>
    <row r="795" spans="2:33" ht="16">
      <c r="B795" s="186" t="s">
        <v>160</v>
      </c>
      <c r="C795" s="192">
        <v>85</v>
      </c>
      <c r="D795" s="186" t="s">
        <v>471</v>
      </c>
      <c r="E795" s="193">
        <v>2</v>
      </c>
      <c r="F795" s="186" t="s">
        <v>370</v>
      </c>
      <c r="G795" s="186" t="s">
        <v>288</v>
      </c>
      <c r="H795" s="198">
        <f>VLOOKUP(B795,orig_GT_results_full_summary!$B$3:$AK$25,7, FALSE)</f>
        <v>4</v>
      </c>
      <c r="I795" s="192">
        <v>0</v>
      </c>
      <c r="J795" s="192">
        <v>0</v>
      </c>
      <c r="K795" s="192">
        <f t="shared" si="0"/>
        <v>0</v>
      </c>
      <c r="L795" s="193">
        <f t="shared" si="1"/>
        <v>0</v>
      </c>
      <c r="M795" s="186" t="s">
        <v>282</v>
      </c>
      <c r="N795" s="186" t="s">
        <v>288</v>
      </c>
      <c r="O795" s="199">
        <f>VLOOKUP(B795,orig_GT_results_full_summary!$B$3:$AK$25,15, FALSE)</f>
        <v>0</v>
      </c>
      <c r="P795" s="192">
        <v>0</v>
      </c>
      <c r="Q795" s="192">
        <v>0</v>
      </c>
      <c r="R795" s="192">
        <f t="shared" si="2"/>
        <v>0</v>
      </c>
      <c r="S795" s="193">
        <f t="shared" si="3"/>
        <v>0</v>
      </c>
      <c r="T795" s="186" t="s">
        <v>399</v>
      </c>
      <c r="U795" s="186" t="s">
        <v>290</v>
      </c>
      <c r="V795" s="200">
        <f>VLOOKUP(B795,orig_GT_results_full_summary!$B$3:$AK$25,24, FALSE)</f>
        <v>1</v>
      </c>
      <c r="W795" s="192">
        <v>1</v>
      </c>
      <c r="X795" s="192">
        <v>0.5</v>
      </c>
      <c r="Y795" s="192">
        <f t="shared" si="4"/>
        <v>1</v>
      </c>
      <c r="Z795" s="193">
        <f t="shared" si="5"/>
        <v>0.52631578947368418</v>
      </c>
      <c r="AA795" s="186" t="s">
        <v>282</v>
      </c>
      <c r="AB795" s="186" t="s">
        <v>288</v>
      </c>
      <c r="AC795" s="192">
        <f>VLOOKUP(B795,orig_GT_results_full_summary!$B$3:$AK$25,33, FALSE)</f>
        <v>0</v>
      </c>
      <c r="AD795" s="192">
        <v>0</v>
      </c>
      <c r="AE795" s="192">
        <v>0</v>
      </c>
      <c r="AF795" s="194">
        <f t="shared" si="6"/>
        <v>0</v>
      </c>
      <c r="AG795" s="53">
        <f t="shared" si="7"/>
        <v>0</v>
      </c>
    </row>
    <row r="796" spans="2:33" ht="16">
      <c r="B796" s="186" t="s">
        <v>160</v>
      </c>
      <c r="C796" s="192">
        <v>49</v>
      </c>
      <c r="D796" s="186" t="s">
        <v>327</v>
      </c>
      <c r="E796" s="193">
        <v>2</v>
      </c>
      <c r="F796" s="186" t="s">
        <v>370</v>
      </c>
      <c r="G796" s="186" t="s">
        <v>290</v>
      </c>
      <c r="H796" s="198">
        <f>VLOOKUP(B796,orig_GT_results_full_summary!$B$3:$AK$25,7, FALSE)</f>
        <v>4</v>
      </c>
      <c r="I796" s="192">
        <v>1</v>
      </c>
      <c r="J796" s="192">
        <v>0.5</v>
      </c>
      <c r="K796" s="192">
        <f t="shared" si="0"/>
        <v>0.25</v>
      </c>
      <c r="L796" s="193">
        <f t="shared" si="1"/>
        <v>0.45454545454545453</v>
      </c>
      <c r="M796" s="186" t="s">
        <v>282</v>
      </c>
      <c r="N796" s="186" t="s">
        <v>288</v>
      </c>
      <c r="O796" s="199">
        <f>VLOOKUP(B796,orig_GT_results_full_summary!$B$3:$AK$25,15, FALSE)</f>
        <v>0</v>
      </c>
      <c r="P796" s="192">
        <v>0</v>
      </c>
      <c r="Q796" s="192">
        <v>0</v>
      </c>
      <c r="R796" s="192">
        <f t="shared" si="2"/>
        <v>0</v>
      </c>
      <c r="S796" s="193">
        <f t="shared" si="3"/>
        <v>0</v>
      </c>
      <c r="T796" s="186" t="s">
        <v>399</v>
      </c>
      <c r="U796" s="186" t="s">
        <v>287</v>
      </c>
      <c r="V796" s="200">
        <f>VLOOKUP(B796,orig_GT_results_full_summary!$B$3:$AK$25,24, FALSE)</f>
        <v>1</v>
      </c>
      <c r="W796" s="192">
        <v>1</v>
      </c>
      <c r="X796" s="192">
        <v>0.5</v>
      </c>
      <c r="Y796" s="192">
        <f t="shared" si="4"/>
        <v>1</v>
      </c>
      <c r="Z796" s="193">
        <f t="shared" si="5"/>
        <v>0.52631578947368418</v>
      </c>
      <c r="AA796" s="186" t="s">
        <v>282</v>
      </c>
      <c r="AB796" s="186" t="s">
        <v>288</v>
      </c>
      <c r="AC796" s="192">
        <f>VLOOKUP(B796,orig_GT_results_full_summary!$B$3:$AK$25,33, FALSE)</f>
        <v>0</v>
      </c>
      <c r="AD796" s="192">
        <v>0</v>
      </c>
      <c r="AE796" s="192">
        <v>0</v>
      </c>
      <c r="AF796" s="194">
        <f t="shared" si="6"/>
        <v>0</v>
      </c>
      <c r="AG796" s="53">
        <f t="shared" si="7"/>
        <v>0</v>
      </c>
    </row>
    <row r="797" spans="2:33" ht="16">
      <c r="B797" s="186" t="s">
        <v>160</v>
      </c>
      <c r="C797" s="192">
        <v>66</v>
      </c>
      <c r="D797" s="186" t="s">
        <v>312</v>
      </c>
      <c r="E797" s="193">
        <v>2</v>
      </c>
      <c r="F797" s="186" t="s">
        <v>370</v>
      </c>
      <c r="G797" s="186" t="s">
        <v>288</v>
      </c>
      <c r="H797" s="198">
        <f>VLOOKUP(B797,orig_GT_results_full_summary!$B$3:$AK$25,7, FALSE)</f>
        <v>4</v>
      </c>
      <c r="I797" s="192">
        <v>0</v>
      </c>
      <c r="J797" s="192">
        <v>0</v>
      </c>
      <c r="K797" s="192">
        <f t="shared" si="0"/>
        <v>0</v>
      </c>
      <c r="L797" s="193">
        <f t="shared" si="1"/>
        <v>0</v>
      </c>
      <c r="M797" s="186" t="s">
        <v>282</v>
      </c>
      <c r="N797" s="186" t="s">
        <v>288</v>
      </c>
      <c r="O797" s="199">
        <f>VLOOKUP(B797,orig_GT_results_full_summary!$B$3:$AK$25,15, FALSE)</f>
        <v>0</v>
      </c>
      <c r="P797" s="192">
        <v>0</v>
      </c>
      <c r="Q797" s="192">
        <v>0</v>
      </c>
      <c r="R797" s="192">
        <f t="shared" si="2"/>
        <v>0</v>
      </c>
      <c r="S797" s="193">
        <f t="shared" si="3"/>
        <v>0</v>
      </c>
      <c r="T797" s="186" t="s">
        <v>399</v>
      </c>
      <c r="U797" s="186" t="s">
        <v>287</v>
      </c>
      <c r="V797" s="200">
        <f>VLOOKUP(B797,orig_GT_results_full_summary!$B$3:$AK$25,24, FALSE)</f>
        <v>1</v>
      </c>
      <c r="W797" s="192">
        <v>1</v>
      </c>
      <c r="X797" s="192">
        <v>0.5</v>
      </c>
      <c r="Y797" s="192">
        <f t="shared" si="4"/>
        <v>1</v>
      </c>
      <c r="Z797" s="193">
        <f t="shared" si="5"/>
        <v>0.52631578947368418</v>
      </c>
      <c r="AA797" s="186" t="s">
        <v>282</v>
      </c>
      <c r="AB797" s="186" t="s">
        <v>288</v>
      </c>
      <c r="AC797" s="192">
        <f>VLOOKUP(B797,orig_GT_results_full_summary!$B$3:$AK$25,33, FALSE)</f>
        <v>0</v>
      </c>
      <c r="AD797" s="192">
        <v>0</v>
      </c>
      <c r="AE797" s="192">
        <v>0</v>
      </c>
      <c r="AF797" s="194">
        <f t="shared" si="6"/>
        <v>0</v>
      </c>
      <c r="AG797" s="53">
        <f t="shared" si="7"/>
        <v>0</v>
      </c>
    </row>
    <row r="798" spans="2:33" ht="16">
      <c r="B798" s="186" t="s">
        <v>160</v>
      </c>
      <c r="C798" s="192">
        <v>90</v>
      </c>
      <c r="D798" s="186" t="s">
        <v>327</v>
      </c>
      <c r="E798" s="193">
        <v>2</v>
      </c>
      <c r="F798" s="186" t="s">
        <v>370</v>
      </c>
      <c r="G798" s="186" t="s">
        <v>290</v>
      </c>
      <c r="H798" s="198">
        <f>VLOOKUP(B798,orig_GT_results_full_summary!$B$3:$AK$25,7, FALSE)</f>
        <v>4</v>
      </c>
      <c r="I798" s="192">
        <v>1</v>
      </c>
      <c r="J798" s="192">
        <v>0.5</v>
      </c>
      <c r="K798" s="192">
        <f t="shared" si="0"/>
        <v>0.25</v>
      </c>
      <c r="L798" s="193">
        <f t="shared" si="1"/>
        <v>0.45454545454545453</v>
      </c>
      <c r="M798" s="186" t="s">
        <v>282</v>
      </c>
      <c r="N798" s="186" t="s">
        <v>288</v>
      </c>
      <c r="O798" s="199">
        <f>VLOOKUP(B798,orig_GT_results_full_summary!$B$3:$AK$25,15, FALSE)</f>
        <v>0</v>
      </c>
      <c r="P798" s="192">
        <v>0</v>
      </c>
      <c r="Q798" s="192">
        <v>0</v>
      </c>
      <c r="R798" s="192">
        <f t="shared" si="2"/>
        <v>0</v>
      </c>
      <c r="S798" s="193">
        <f t="shared" si="3"/>
        <v>0</v>
      </c>
      <c r="T798" s="186" t="s">
        <v>399</v>
      </c>
      <c r="U798" s="186" t="s">
        <v>287</v>
      </c>
      <c r="V798" s="200">
        <f>VLOOKUP(B798,orig_GT_results_full_summary!$B$3:$AK$25,24, FALSE)</f>
        <v>1</v>
      </c>
      <c r="W798" s="192">
        <v>1</v>
      </c>
      <c r="X798" s="192">
        <v>0.5</v>
      </c>
      <c r="Y798" s="192">
        <f t="shared" si="4"/>
        <v>1</v>
      </c>
      <c r="Z798" s="193">
        <f t="shared" si="5"/>
        <v>0.52631578947368418</v>
      </c>
      <c r="AA798" s="186" t="s">
        <v>282</v>
      </c>
      <c r="AB798" s="186" t="s">
        <v>288</v>
      </c>
      <c r="AC798" s="192">
        <f>VLOOKUP(B798,orig_GT_results_full_summary!$B$3:$AK$25,33, FALSE)</f>
        <v>0</v>
      </c>
      <c r="AD798" s="192">
        <v>0</v>
      </c>
      <c r="AE798" s="192">
        <v>0</v>
      </c>
      <c r="AF798" s="194">
        <f t="shared" si="6"/>
        <v>0</v>
      </c>
      <c r="AG798" s="53">
        <f t="shared" si="7"/>
        <v>0</v>
      </c>
    </row>
    <row r="799" spans="2:33" ht="16">
      <c r="B799" s="186" t="s">
        <v>160</v>
      </c>
      <c r="C799" s="192">
        <v>92</v>
      </c>
      <c r="D799" s="186" t="s">
        <v>472</v>
      </c>
      <c r="E799" s="193">
        <v>2</v>
      </c>
      <c r="F799" s="186" t="s">
        <v>370</v>
      </c>
      <c r="G799" s="186" t="s">
        <v>288</v>
      </c>
      <c r="H799" s="198">
        <f>VLOOKUP(B799,orig_GT_results_full_summary!$B$3:$AK$25,7, FALSE)</f>
        <v>4</v>
      </c>
      <c r="I799" s="192">
        <v>0</v>
      </c>
      <c r="J799" s="192">
        <v>0</v>
      </c>
      <c r="K799" s="192">
        <f t="shared" si="0"/>
        <v>0</v>
      </c>
      <c r="L799" s="193">
        <f t="shared" si="1"/>
        <v>0</v>
      </c>
      <c r="M799" s="186" t="s">
        <v>282</v>
      </c>
      <c r="N799" s="186" t="s">
        <v>288</v>
      </c>
      <c r="O799" s="199">
        <f>VLOOKUP(B799,orig_GT_results_full_summary!$B$3:$AK$25,15, FALSE)</f>
        <v>0</v>
      </c>
      <c r="P799" s="192">
        <v>0</v>
      </c>
      <c r="Q799" s="192">
        <v>0</v>
      </c>
      <c r="R799" s="192">
        <f t="shared" si="2"/>
        <v>0</v>
      </c>
      <c r="S799" s="193">
        <f t="shared" si="3"/>
        <v>0</v>
      </c>
      <c r="T799" s="186" t="s">
        <v>399</v>
      </c>
      <c r="U799" s="186" t="s">
        <v>287</v>
      </c>
      <c r="V799" s="200">
        <f>VLOOKUP(B799,orig_GT_results_full_summary!$B$3:$AK$25,24, FALSE)</f>
        <v>1</v>
      </c>
      <c r="W799" s="192">
        <v>1</v>
      </c>
      <c r="X799" s="192">
        <v>0.5</v>
      </c>
      <c r="Y799" s="192">
        <f t="shared" si="4"/>
        <v>1</v>
      </c>
      <c r="Z799" s="193">
        <f t="shared" si="5"/>
        <v>0.52631578947368418</v>
      </c>
      <c r="AA799" s="186" t="s">
        <v>282</v>
      </c>
      <c r="AB799" s="186" t="s">
        <v>288</v>
      </c>
      <c r="AC799" s="192">
        <f>VLOOKUP(B799,orig_GT_results_full_summary!$B$3:$AK$25,33, FALSE)</f>
        <v>0</v>
      </c>
      <c r="AD799" s="192">
        <v>0</v>
      </c>
      <c r="AE799" s="192">
        <v>0</v>
      </c>
      <c r="AF799" s="194">
        <f t="shared" si="6"/>
        <v>0</v>
      </c>
      <c r="AG799" s="53">
        <f t="shared" si="7"/>
        <v>0</v>
      </c>
    </row>
    <row r="800" spans="2:33" ht="16">
      <c r="B800" s="186" t="s">
        <v>160</v>
      </c>
      <c r="C800" s="192">
        <v>93</v>
      </c>
      <c r="D800" s="186" t="s">
        <v>472</v>
      </c>
      <c r="E800" s="193">
        <v>2</v>
      </c>
      <c r="F800" s="186" t="s">
        <v>370</v>
      </c>
      <c r="G800" s="186" t="s">
        <v>288</v>
      </c>
      <c r="H800" s="198">
        <f>VLOOKUP(B800,orig_GT_results_full_summary!$B$3:$AK$25,7, FALSE)</f>
        <v>4</v>
      </c>
      <c r="I800" s="192">
        <v>0</v>
      </c>
      <c r="J800" s="192">
        <v>0</v>
      </c>
      <c r="K800" s="192">
        <f t="shared" si="0"/>
        <v>0</v>
      </c>
      <c r="L800" s="193">
        <f t="shared" si="1"/>
        <v>0</v>
      </c>
      <c r="M800" s="186" t="s">
        <v>282</v>
      </c>
      <c r="N800" s="186" t="s">
        <v>288</v>
      </c>
      <c r="O800" s="199">
        <f>VLOOKUP(B800,orig_GT_results_full_summary!$B$3:$AK$25,15, FALSE)</f>
        <v>0</v>
      </c>
      <c r="P800" s="192">
        <v>0</v>
      </c>
      <c r="Q800" s="192">
        <v>0</v>
      </c>
      <c r="R800" s="192">
        <f t="shared" si="2"/>
        <v>0</v>
      </c>
      <c r="S800" s="193">
        <f t="shared" si="3"/>
        <v>0</v>
      </c>
      <c r="T800" s="186" t="s">
        <v>399</v>
      </c>
      <c r="U800" s="186" t="s">
        <v>287</v>
      </c>
      <c r="V800" s="200">
        <f>VLOOKUP(B800,orig_GT_results_full_summary!$B$3:$AK$25,24, FALSE)</f>
        <v>1</v>
      </c>
      <c r="W800" s="192">
        <v>1</v>
      </c>
      <c r="X800" s="192">
        <v>0.5</v>
      </c>
      <c r="Y800" s="192">
        <f t="shared" si="4"/>
        <v>1</v>
      </c>
      <c r="Z800" s="193">
        <f t="shared" si="5"/>
        <v>0.52631578947368418</v>
      </c>
      <c r="AA800" s="186" t="s">
        <v>282</v>
      </c>
      <c r="AB800" s="186" t="s">
        <v>288</v>
      </c>
      <c r="AC800" s="192">
        <f>VLOOKUP(B800,orig_GT_results_full_summary!$B$3:$AK$25,33, FALSE)</f>
        <v>0</v>
      </c>
      <c r="AD800" s="192">
        <v>0</v>
      </c>
      <c r="AE800" s="192">
        <v>0</v>
      </c>
      <c r="AF800" s="194">
        <f t="shared" si="6"/>
        <v>0</v>
      </c>
      <c r="AG800" s="53">
        <f t="shared" si="7"/>
        <v>0</v>
      </c>
    </row>
    <row r="801" spans="2:33" ht="16">
      <c r="B801" s="186" t="s">
        <v>160</v>
      </c>
      <c r="C801" s="192">
        <v>95</v>
      </c>
      <c r="D801" s="186" t="s">
        <v>473</v>
      </c>
      <c r="E801" s="193">
        <v>2</v>
      </c>
      <c r="F801" s="186" t="s">
        <v>370</v>
      </c>
      <c r="G801" s="186" t="s">
        <v>288</v>
      </c>
      <c r="H801" s="198">
        <f>VLOOKUP(B801,orig_GT_results_full_summary!$B$3:$AK$25,7, FALSE)</f>
        <v>4</v>
      </c>
      <c r="I801" s="192">
        <v>0</v>
      </c>
      <c r="J801" s="192">
        <v>0</v>
      </c>
      <c r="K801" s="192">
        <f t="shared" si="0"/>
        <v>0</v>
      </c>
      <c r="L801" s="193">
        <f t="shared" si="1"/>
        <v>0</v>
      </c>
      <c r="M801" s="186" t="s">
        <v>282</v>
      </c>
      <c r="N801" s="186" t="s">
        <v>288</v>
      </c>
      <c r="O801" s="199">
        <f>VLOOKUP(B801,orig_GT_results_full_summary!$B$3:$AK$25,15, FALSE)</f>
        <v>0</v>
      </c>
      <c r="P801" s="192">
        <v>0</v>
      </c>
      <c r="Q801" s="192">
        <v>0</v>
      </c>
      <c r="R801" s="192">
        <f t="shared" si="2"/>
        <v>0</v>
      </c>
      <c r="S801" s="193">
        <f t="shared" si="3"/>
        <v>0</v>
      </c>
      <c r="T801" s="186" t="s">
        <v>399</v>
      </c>
      <c r="U801" s="186" t="s">
        <v>290</v>
      </c>
      <c r="V801" s="200">
        <f>VLOOKUP(B801,orig_GT_results_full_summary!$B$3:$AK$25,24, FALSE)</f>
        <v>1</v>
      </c>
      <c r="W801" s="192">
        <v>1</v>
      </c>
      <c r="X801" s="192">
        <v>0.5</v>
      </c>
      <c r="Y801" s="192">
        <f t="shared" si="4"/>
        <v>1</v>
      </c>
      <c r="Z801" s="193">
        <f t="shared" si="5"/>
        <v>0.52631578947368418</v>
      </c>
      <c r="AA801" s="186" t="s">
        <v>282</v>
      </c>
      <c r="AB801" s="186" t="s">
        <v>288</v>
      </c>
      <c r="AC801" s="192">
        <f>VLOOKUP(B801,orig_GT_results_full_summary!$B$3:$AK$25,33, FALSE)</f>
        <v>0</v>
      </c>
      <c r="AD801" s="192">
        <v>0</v>
      </c>
      <c r="AE801" s="192">
        <v>0</v>
      </c>
      <c r="AF801" s="194">
        <f t="shared" si="6"/>
        <v>0</v>
      </c>
      <c r="AG801" s="53">
        <f t="shared" si="7"/>
        <v>0</v>
      </c>
    </row>
    <row r="802" spans="2:33" ht="16">
      <c r="B802" s="186" t="s">
        <v>160</v>
      </c>
      <c r="C802" s="192">
        <v>97</v>
      </c>
      <c r="D802" s="186" t="s">
        <v>473</v>
      </c>
      <c r="E802" s="193">
        <v>2</v>
      </c>
      <c r="F802" s="186" t="s">
        <v>370</v>
      </c>
      <c r="G802" s="186" t="s">
        <v>288</v>
      </c>
      <c r="H802" s="198">
        <f>VLOOKUP(B802,orig_GT_results_full_summary!$B$3:$AK$25,7, FALSE)</f>
        <v>4</v>
      </c>
      <c r="I802" s="192">
        <v>0</v>
      </c>
      <c r="J802" s="192">
        <v>0</v>
      </c>
      <c r="K802" s="192">
        <f t="shared" si="0"/>
        <v>0</v>
      </c>
      <c r="L802" s="193">
        <f t="shared" si="1"/>
        <v>0</v>
      </c>
      <c r="M802" s="186" t="s">
        <v>282</v>
      </c>
      <c r="N802" s="186" t="s">
        <v>288</v>
      </c>
      <c r="O802" s="199">
        <f>VLOOKUP(B802,orig_GT_results_full_summary!$B$3:$AK$25,15, FALSE)</f>
        <v>0</v>
      </c>
      <c r="P802" s="192">
        <v>0</v>
      </c>
      <c r="Q802" s="192">
        <v>0</v>
      </c>
      <c r="R802" s="192">
        <f t="shared" si="2"/>
        <v>0</v>
      </c>
      <c r="S802" s="193">
        <f t="shared" si="3"/>
        <v>0</v>
      </c>
      <c r="T802" s="186" t="s">
        <v>399</v>
      </c>
      <c r="U802" s="186" t="s">
        <v>290</v>
      </c>
      <c r="V802" s="200">
        <f>VLOOKUP(B802,orig_GT_results_full_summary!$B$3:$AK$25,24, FALSE)</f>
        <v>1</v>
      </c>
      <c r="W802" s="192">
        <v>1</v>
      </c>
      <c r="X802" s="192">
        <v>0.5</v>
      </c>
      <c r="Y802" s="192">
        <f t="shared" si="4"/>
        <v>1</v>
      </c>
      <c r="Z802" s="193">
        <f t="shared" si="5"/>
        <v>0.52631578947368418</v>
      </c>
      <c r="AA802" s="186" t="s">
        <v>282</v>
      </c>
      <c r="AB802" s="186" t="s">
        <v>288</v>
      </c>
      <c r="AC802" s="192">
        <f>VLOOKUP(B802,orig_GT_results_full_summary!$B$3:$AK$25,33, FALSE)</f>
        <v>0</v>
      </c>
      <c r="AD802" s="192">
        <v>0</v>
      </c>
      <c r="AE802" s="192">
        <v>0</v>
      </c>
      <c r="AF802" s="194">
        <f t="shared" si="6"/>
        <v>0</v>
      </c>
      <c r="AG802" s="53">
        <f t="shared" si="7"/>
        <v>0</v>
      </c>
    </row>
    <row r="803" spans="2:33" ht="16">
      <c r="B803" s="186" t="s">
        <v>160</v>
      </c>
      <c r="C803" s="192">
        <v>109</v>
      </c>
      <c r="D803" s="186" t="s">
        <v>312</v>
      </c>
      <c r="E803" s="193">
        <v>2</v>
      </c>
      <c r="F803" s="186" t="s">
        <v>370</v>
      </c>
      <c r="G803" s="186" t="s">
        <v>288</v>
      </c>
      <c r="H803" s="198">
        <f>VLOOKUP(B803,orig_GT_results_full_summary!$B$3:$AK$25,7, FALSE)</f>
        <v>4</v>
      </c>
      <c r="I803" s="192">
        <v>0</v>
      </c>
      <c r="J803" s="192">
        <v>0</v>
      </c>
      <c r="K803" s="192">
        <f t="shared" si="0"/>
        <v>0</v>
      </c>
      <c r="L803" s="193">
        <f t="shared" si="1"/>
        <v>0</v>
      </c>
      <c r="M803" s="186" t="s">
        <v>282</v>
      </c>
      <c r="N803" s="186" t="s">
        <v>288</v>
      </c>
      <c r="O803" s="199">
        <f>VLOOKUP(B803,orig_GT_results_full_summary!$B$3:$AK$25,15, FALSE)</f>
        <v>0</v>
      </c>
      <c r="P803" s="192">
        <v>0</v>
      </c>
      <c r="Q803" s="192">
        <v>0</v>
      </c>
      <c r="R803" s="192">
        <f t="shared" si="2"/>
        <v>0</v>
      </c>
      <c r="S803" s="193">
        <f t="shared" si="3"/>
        <v>0</v>
      </c>
      <c r="T803" s="186" t="s">
        <v>399</v>
      </c>
      <c r="U803" s="186" t="s">
        <v>287</v>
      </c>
      <c r="V803" s="200">
        <f>VLOOKUP(B803,orig_GT_results_full_summary!$B$3:$AK$25,24, FALSE)</f>
        <v>1</v>
      </c>
      <c r="W803" s="192">
        <v>1</v>
      </c>
      <c r="X803" s="192">
        <v>0.5</v>
      </c>
      <c r="Y803" s="192">
        <f t="shared" si="4"/>
        <v>1</v>
      </c>
      <c r="Z803" s="193">
        <f t="shared" si="5"/>
        <v>0.52631578947368418</v>
      </c>
      <c r="AA803" s="186" t="s">
        <v>282</v>
      </c>
      <c r="AB803" s="186" t="s">
        <v>288</v>
      </c>
      <c r="AC803" s="192">
        <f>VLOOKUP(B803,orig_GT_results_full_summary!$B$3:$AK$25,33, FALSE)</f>
        <v>0</v>
      </c>
      <c r="AD803" s="192">
        <v>0</v>
      </c>
      <c r="AE803" s="192">
        <v>0</v>
      </c>
      <c r="AF803" s="194">
        <f t="shared" si="6"/>
        <v>0</v>
      </c>
      <c r="AG803" s="53">
        <f t="shared" si="7"/>
        <v>0</v>
      </c>
    </row>
    <row r="804" spans="2:33" ht="16">
      <c r="B804" s="186" t="s">
        <v>160</v>
      </c>
      <c r="C804" s="192">
        <v>124</v>
      </c>
      <c r="D804" s="186" t="s">
        <v>392</v>
      </c>
      <c r="E804" s="193">
        <v>2</v>
      </c>
      <c r="F804" s="186" t="s">
        <v>370</v>
      </c>
      <c r="G804" s="186" t="s">
        <v>287</v>
      </c>
      <c r="H804" s="198">
        <f>VLOOKUP(B804,orig_GT_results_full_summary!$B$3:$AK$25,7, FALSE)</f>
        <v>4</v>
      </c>
      <c r="I804" s="192">
        <v>1</v>
      </c>
      <c r="J804" s="192">
        <v>0.5</v>
      </c>
      <c r="K804" s="192">
        <f t="shared" si="0"/>
        <v>0.25</v>
      </c>
      <c r="L804" s="193">
        <f t="shared" si="1"/>
        <v>0.45454545454545453</v>
      </c>
      <c r="M804" s="186" t="s">
        <v>282</v>
      </c>
      <c r="N804" s="186" t="s">
        <v>288</v>
      </c>
      <c r="O804" s="199">
        <f>VLOOKUP(B804,orig_GT_results_full_summary!$B$3:$AK$25,15, FALSE)</f>
        <v>0</v>
      </c>
      <c r="P804" s="192">
        <v>0</v>
      </c>
      <c r="Q804" s="192">
        <v>0</v>
      </c>
      <c r="R804" s="192">
        <f t="shared" si="2"/>
        <v>0</v>
      </c>
      <c r="S804" s="193">
        <f t="shared" si="3"/>
        <v>0</v>
      </c>
      <c r="T804" s="186" t="s">
        <v>399</v>
      </c>
      <c r="U804" s="186" t="s">
        <v>290</v>
      </c>
      <c r="V804" s="200">
        <f>VLOOKUP(B804,orig_GT_results_full_summary!$B$3:$AK$25,24, FALSE)</f>
        <v>1</v>
      </c>
      <c r="W804" s="192">
        <v>1</v>
      </c>
      <c r="X804" s="192">
        <v>0.5</v>
      </c>
      <c r="Y804" s="192">
        <f t="shared" si="4"/>
        <v>1</v>
      </c>
      <c r="Z804" s="193">
        <f t="shared" si="5"/>
        <v>0.52631578947368418</v>
      </c>
      <c r="AA804" s="186" t="s">
        <v>282</v>
      </c>
      <c r="AB804" s="186" t="s">
        <v>288</v>
      </c>
      <c r="AC804" s="192">
        <f>VLOOKUP(B804,orig_GT_results_full_summary!$B$3:$AK$25,33, FALSE)</f>
        <v>0</v>
      </c>
      <c r="AD804" s="192">
        <v>0</v>
      </c>
      <c r="AE804" s="192">
        <v>0</v>
      </c>
      <c r="AF804" s="194">
        <f t="shared" si="6"/>
        <v>0</v>
      </c>
      <c r="AG804" s="53">
        <f t="shared" si="7"/>
        <v>0</v>
      </c>
    </row>
    <row r="805" spans="2:33" ht="16">
      <c r="B805" s="186" t="s">
        <v>160</v>
      </c>
      <c r="C805" s="192">
        <v>126</v>
      </c>
      <c r="D805" s="186" t="s">
        <v>471</v>
      </c>
      <c r="E805" s="193">
        <v>2</v>
      </c>
      <c r="F805" s="186" t="s">
        <v>370</v>
      </c>
      <c r="G805" s="186" t="s">
        <v>288</v>
      </c>
      <c r="H805" s="198">
        <f>VLOOKUP(B805,orig_GT_results_full_summary!$B$3:$AK$25,7, FALSE)</f>
        <v>4</v>
      </c>
      <c r="I805" s="192">
        <v>0</v>
      </c>
      <c r="J805" s="192">
        <v>0</v>
      </c>
      <c r="K805" s="192">
        <f t="shared" si="0"/>
        <v>0</v>
      </c>
      <c r="L805" s="193">
        <f t="shared" si="1"/>
        <v>0</v>
      </c>
      <c r="M805" s="186" t="s">
        <v>282</v>
      </c>
      <c r="N805" s="186" t="s">
        <v>288</v>
      </c>
      <c r="O805" s="199">
        <f>VLOOKUP(B805,orig_GT_results_full_summary!$B$3:$AK$25,15, FALSE)</f>
        <v>0</v>
      </c>
      <c r="P805" s="192">
        <v>0</v>
      </c>
      <c r="Q805" s="192">
        <v>0</v>
      </c>
      <c r="R805" s="192">
        <f t="shared" si="2"/>
        <v>0</v>
      </c>
      <c r="S805" s="193">
        <f t="shared" si="3"/>
        <v>0</v>
      </c>
      <c r="T805" s="186" t="s">
        <v>399</v>
      </c>
      <c r="U805" s="186" t="s">
        <v>290</v>
      </c>
      <c r="V805" s="200">
        <f>VLOOKUP(B805,orig_GT_results_full_summary!$B$3:$AK$25,24, FALSE)</f>
        <v>1</v>
      </c>
      <c r="W805" s="192">
        <v>1</v>
      </c>
      <c r="X805" s="192">
        <v>0.5</v>
      </c>
      <c r="Y805" s="192">
        <f t="shared" si="4"/>
        <v>1</v>
      </c>
      <c r="Z805" s="193">
        <f t="shared" si="5"/>
        <v>0.52631578947368418</v>
      </c>
      <c r="AA805" s="186" t="s">
        <v>282</v>
      </c>
      <c r="AB805" s="186" t="s">
        <v>288</v>
      </c>
      <c r="AC805" s="192">
        <f>VLOOKUP(B805,orig_GT_results_full_summary!$B$3:$AK$25,33, FALSE)</f>
        <v>0</v>
      </c>
      <c r="AD805" s="192">
        <v>0</v>
      </c>
      <c r="AE805" s="192">
        <v>0</v>
      </c>
      <c r="AF805" s="194">
        <f t="shared" si="6"/>
        <v>0</v>
      </c>
      <c r="AG805" s="53">
        <f t="shared" si="7"/>
        <v>0</v>
      </c>
    </row>
    <row r="806" spans="2:33" ht="16">
      <c r="B806" s="186" t="s">
        <v>160</v>
      </c>
      <c r="C806" s="192">
        <v>122</v>
      </c>
      <c r="D806" s="186" t="s">
        <v>392</v>
      </c>
      <c r="E806" s="193">
        <v>2</v>
      </c>
      <c r="F806" s="186" t="s">
        <v>370</v>
      </c>
      <c r="G806" s="186" t="s">
        <v>287</v>
      </c>
      <c r="H806" s="198">
        <f>VLOOKUP(B806,orig_GT_results_full_summary!$B$3:$AK$25,7, FALSE)</f>
        <v>4</v>
      </c>
      <c r="I806" s="192">
        <v>1</v>
      </c>
      <c r="J806" s="192">
        <v>0.5</v>
      </c>
      <c r="K806" s="192">
        <f t="shared" si="0"/>
        <v>0.25</v>
      </c>
      <c r="L806" s="193">
        <f t="shared" si="1"/>
        <v>0.45454545454545453</v>
      </c>
      <c r="M806" s="186" t="s">
        <v>282</v>
      </c>
      <c r="N806" s="186" t="s">
        <v>288</v>
      </c>
      <c r="O806" s="199">
        <f>VLOOKUP(B806,orig_GT_results_full_summary!$B$3:$AK$25,15, FALSE)</f>
        <v>0</v>
      </c>
      <c r="P806" s="192">
        <v>0</v>
      </c>
      <c r="Q806" s="192">
        <v>0</v>
      </c>
      <c r="R806" s="192">
        <f t="shared" si="2"/>
        <v>0</v>
      </c>
      <c r="S806" s="193">
        <f t="shared" si="3"/>
        <v>0</v>
      </c>
      <c r="T806" s="186" t="s">
        <v>399</v>
      </c>
      <c r="U806" s="186" t="s">
        <v>290</v>
      </c>
      <c r="V806" s="200">
        <f>VLOOKUP(B806,orig_GT_results_full_summary!$B$3:$AK$25,24, FALSE)</f>
        <v>1</v>
      </c>
      <c r="W806" s="192">
        <v>1</v>
      </c>
      <c r="X806" s="192">
        <v>0.5</v>
      </c>
      <c r="Y806" s="192">
        <f t="shared" si="4"/>
        <v>1</v>
      </c>
      <c r="Z806" s="193">
        <f t="shared" si="5"/>
        <v>0.52631578947368418</v>
      </c>
      <c r="AA806" s="186" t="s">
        <v>282</v>
      </c>
      <c r="AB806" s="186" t="s">
        <v>288</v>
      </c>
      <c r="AC806" s="192">
        <f>VLOOKUP(B806,orig_GT_results_full_summary!$B$3:$AK$25,33, FALSE)</f>
        <v>0</v>
      </c>
      <c r="AD806" s="192">
        <v>0</v>
      </c>
      <c r="AE806" s="192">
        <v>0</v>
      </c>
      <c r="AF806" s="194">
        <f t="shared" si="6"/>
        <v>0</v>
      </c>
      <c r="AG806" s="53">
        <f t="shared" si="7"/>
        <v>0</v>
      </c>
    </row>
    <row r="807" spans="2:33" ht="16">
      <c r="B807" s="186" t="s">
        <v>160</v>
      </c>
      <c r="C807" s="192">
        <v>107</v>
      </c>
      <c r="D807" s="186" t="s">
        <v>312</v>
      </c>
      <c r="E807" s="193">
        <v>2</v>
      </c>
      <c r="F807" s="186" t="s">
        <v>370</v>
      </c>
      <c r="G807" s="186" t="s">
        <v>288</v>
      </c>
      <c r="H807" s="198">
        <f>VLOOKUP(B807,orig_GT_results_full_summary!$B$3:$AK$25,7, FALSE)</f>
        <v>4</v>
      </c>
      <c r="I807" s="192">
        <v>0</v>
      </c>
      <c r="J807" s="192">
        <v>0</v>
      </c>
      <c r="K807" s="192">
        <f t="shared" si="0"/>
        <v>0</v>
      </c>
      <c r="L807" s="193">
        <f t="shared" si="1"/>
        <v>0</v>
      </c>
      <c r="M807" s="186" t="s">
        <v>282</v>
      </c>
      <c r="N807" s="186" t="s">
        <v>288</v>
      </c>
      <c r="O807" s="199">
        <f>VLOOKUP(B807,orig_GT_results_full_summary!$B$3:$AK$25,15, FALSE)</f>
        <v>0</v>
      </c>
      <c r="P807" s="192">
        <v>0</v>
      </c>
      <c r="Q807" s="192">
        <v>0</v>
      </c>
      <c r="R807" s="192">
        <f t="shared" si="2"/>
        <v>0</v>
      </c>
      <c r="S807" s="193">
        <f t="shared" si="3"/>
        <v>0</v>
      </c>
      <c r="T807" s="186" t="s">
        <v>399</v>
      </c>
      <c r="U807" s="186" t="s">
        <v>287</v>
      </c>
      <c r="V807" s="200">
        <f>VLOOKUP(B807,orig_GT_results_full_summary!$B$3:$AK$25,24, FALSE)</f>
        <v>1</v>
      </c>
      <c r="W807" s="192">
        <v>1</v>
      </c>
      <c r="X807" s="192">
        <v>0.5</v>
      </c>
      <c r="Y807" s="192">
        <f t="shared" si="4"/>
        <v>1</v>
      </c>
      <c r="Z807" s="193">
        <f t="shared" si="5"/>
        <v>0.52631578947368418</v>
      </c>
      <c r="AA807" s="186" t="s">
        <v>282</v>
      </c>
      <c r="AB807" s="186" t="s">
        <v>288</v>
      </c>
      <c r="AC807" s="192">
        <f>VLOOKUP(B807,orig_GT_results_full_summary!$B$3:$AK$25,33, FALSE)</f>
        <v>0</v>
      </c>
      <c r="AD807" s="192">
        <v>0</v>
      </c>
      <c r="AE807" s="192">
        <v>0</v>
      </c>
      <c r="AF807" s="194">
        <f t="shared" si="6"/>
        <v>0</v>
      </c>
      <c r="AG807" s="53">
        <f t="shared" si="7"/>
        <v>0</v>
      </c>
    </row>
    <row r="808" spans="2:33" ht="16">
      <c r="B808" s="186" t="s">
        <v>157</v>
      </c>
      <c r="C808" s="192">
        <v>80</v>
      </c>
      <c r="D808" s="186" t="s">
        <v>15</v>
      </c>
      <c r="E808" s="193">
        <v>1</v>
      </c>
      <c r="F808" s="186" t="s">
        <v>474</v>
      </c>
      <c r="G808" s="186" t="s">
        <v>281</v>
      </c>
      <c r="H808" s="198">
        <f>VLOOKUP(B808,orig_GT_results_full_summary!$B$3:$AK$25,7, FALSE)</f>
        <v>3</v>
      </c>
      <c r="I808" s="192">
        <v>0</v>
      </c>
      <c r="J808" s="192">
        <v>0</v>
      </c>
      <c r="K808" s="192">
        <f t="shared" si="0"/>
        <v>0</v>
      </c>
      <c r="L808" s="193">
        <f t="shared" si="1"/>
        <v>0</v>
      </c>
      <c r="M808" s="186" t="s">
        <v>282</v>
      </c>
      <c r="N808" s="186" t="s">
        <v>281</v>
      </c>
      <c r="O808" s="199">
        <f>VLOOKUP(B808,orig_GT_results_full_summary!$B$3:$AK$25,15, FALSE)</f>
        <v>0</v>
      </c>
      <c r="P808" s="192">
        <v>0</v>
      </c>
      <c r="Q808" s="192">
        <v>0</v>
      </c>
      <c r="R808" s="192">
        <f t="shared" si="2"/>
        <v>0</v>
      </c>
      <c r="S808" s="193">
        <f t="shared" si="3"/>
        <v>0</v>
      </c>
      <c r="T808" s="186" t="s">
        <v>282</v>
      </c>
      <c r="U808" s="186" t="s">
        <v>281</v>
      </c>
      <c r="V808" s="200">
        <f>VLOOKUP(B808,orig_GT_results_full_summary!$B$3:$AK$25,24, FALSE)</f>
        <v>0</v>
      </c>
      <c r="W808" s="192">
        <v>0</v>
      </c>
      <c r="X808" s="192">
        <v>0</v>
      </c>
      <c r="Y808" s="192">
        <f t="shared" si="4"/>
        <v>0</v>
      </c>
      <c r="Z808" s="193">
        <f t="shared" si="5"/>
        <v>0</v>
      </c>
      <c r="AA808" s="186" t="s">
        <v>282</v>
      </c>
      <c r="AB808" s="186" t="s">
        <v>281</v>
      </c>
      <c r="AC808" s="192">
        <f>VLOOKUP(B808,orig_GT_results_full_summary!$B$3:$AK$25,33, FALSE)</f>
        <v>0</v>
      </c>
      <c r="AD808" s="192">
        <v>0</v>
      </c>
      <c r="AE808" s="192">
        <v>0</v>
      </c>
      <c r="AF808" s="194">
        <f t="shared" si="6"/>
        <v>0</v>
      </c>
      <c r="AG808" s="53">
        <f t="shared" si="7"/>
        <v>0</v>
      </c>
    </row>
    <row r="809" spans="2:33" ht="16">
      <c r="B809" s="186" t="s">
        <v>157</v>
      </c>
      <c r="C809" s="192">
        <v>66</v>
      </c>
      <c r="D809" s="186" t="s">
        <v>310</v>
      </c>
      <c r="E809" s="193">
        <v>1</v>
      </c>
      <c r="F809" s="186" t="s">
        <v>474</v>
      </c>
      <c r="G809" s="186" t="s">
        <v>281</v>
      </c>
      <c r="H809" s="198">
        <f>VLOOKUP(B809,orig_GT_results_full_summary!$B$3:$AK$25,7, FALSE)</f>
        <v>3</v>
      </c>
      <c r="I809" s="192">
        <v>0</v>
      </c>
      <c r="J809" s="192">
        <v>0</v>
      </c>
      <c r="K809" s="192">
        <f t="shared" si="0"/>
        <v>0</v>
      </c>
      <c r="L809" s="193">
        <f t="shared" si="1"/>
        <v>0</v>
      </c>
      <c r="M809" s="186" t="s">
        <v>282</v>
      </c>
      <c r="N809" s="186" t="s">
        <v>281</v>
      </c>
      <c r="O809" s="199">
        <f>VLOOKUP(B809,orig_GT_results_full_summary!$B$3:$AK$25,15, FALSE)</f>
        <v>0</v>
      </c>
      <c r="P809" s="192">
        <v>0</v>
      </c>
      <c r="Q809" s="192">
        <v>0</v>
      </c>
      <c r="R809" s="192">
        <f t="shared" si="2"/>
        <v>0</v>
      </c>
      <c r="S809" s="193">
        <f t="shared" si="3"/>
        <v>0</v>
      </c>
      <c r="T809" s="186" t="s">
        <v>282</v>
      </c>
      <c r="U809" s="186" t="s">
        <v>281</v>
      </c>
      <c r="V809" s="200">
        <f>VLOOKUP(B809,orig_GT_results_full_summary!$B$3:$AK$25,24, FALSE)</f>
        <v>0</v>
      </c>
      <c r="W809" s="192">
        <v>0</v>
      </c>
      <c r="X809" s="192">
        <v>0</v>
      </c>
      <c r="Y809" s="192">
        <f t="shared" si="4"/>
        <v>0</v>
      </c>
      <c r="Z809" s="193">
        <f t="shared" si="5"/>
        <v>0</v>
      </c>
      <c r="AA809" s="186" t="s">
        <v>282</v>
      </c>
      <c r="AB809" s="186" t="s">
        <v>281</v>
      </c>
      <c r="AC809" s="192">
        <f>VLOOKUP(B809,orig_GT_results_full_summary!$B$3:$AK$25,33, FALSE)</f>
        <v>0</v>
      </c>
      <c r="AD809" s="192">
        <v>0</v>
      </c>
      <c r="AE809" s="192">
        <v>0</v>
      </c>
      <c r="AF809" s="194">
        <f t="shared" si="6"/>
        <v>0</v>
      </c>
      <c r="AG809" s="53">
        <f t="shared" si="7"/>
        <v>0</v>
      </c>
    </row>
    <row r="810" spans="2:33" ht="16">
      <c r="B810" s="186" t="s">
        <v>157</v>
      </c>
      <c r="C810" s="192">
        <v>74</v>
      </c>
      <c r="D810" s="186" t="s">
        <v>15</v>
      </c>
      <c r="E810" s="193">
        <v>1</v>
      </c>
      <c r="F810" s="186" t="s">
        <v>474</v>
      </c>
      <c r="G810" s="186" t="s">
        <v>281</v>
      </c>
      <c r="H810" s="198">
        <f>VLOOKUP(B810,orig_GT_results_full_summary!$B$3:$AK$25,7, FALSE)</f>
        <v>3</v>
      </c>
      <c r="I810" s="192">
        <v>0</v>
      </c>
      <c r="J810" s="192">
        <v>0</v>
      </c>
      <c r="K810" s="192">
        <f t="shared" si="0"/>
        <v>0</v>
      </c>
      <c r="L810" s="193">
        <f t="shared" si="1"/>
        <v>0</v>
      </c>
      <c r="M810" s="186" t="s">
        <v>282</v>
      </c>
      <c r="N810" s="186" t="s">
        <v>281</v>
      </c>
      <c r="O810" s="199">
        <f>VLOOKUP(B810,orig_GT_results_full_summary!$B$3:$AK$25,15, FALSE)</f>
        <v>0</v>
      </c>
      <c r="P810" s="192">
        <v>0</v>
      </c>
      <c r="Q810" s="192">
        <v>0</v>
      </c>
      <c r="R810" s="192">
        <f t="shared" si="2"/>
        <v>0</v>
      </c>
      <c r="S810" s="193">
        <f t="shared" si="3"/>
        <v>0</v>
      </c>
      <c r="T810" s="186" t="s">
        <v>282</v>
      </c>
      <c r="U810" s="186" t="s">
        <v>281</v>
      </c>
      <c r="V810" s="200">
        <f>VLOOKUP(B810,orig_GT_results_full_summary!$B$3:$AK$25,24, FALSE)</f>
        <v>0</v>
      </c>
      <c r="W810" s="192">
        <v>0</v>
      </c>
      <c r="X810" s="192">
        <v>0</v>
      </c>
      <c r="Y810" s="192">
        <f t="shared" si="4"/>
        <v>0</v>
      </c>
      <c r="Z810" s="193">
        <f t="shared" si="5"/>
        <v>0</v>
      </c>
      <c r="AA810" s="186" t="s">
        <v>282</v>
      </c>
      <c r="AB810" s="186" t="s">
        <v>281</v>
      </c>
      <c r="AC810" s="192">
        <f>VLOOKUP(B810,orig_GT_results_full_summary!$B$3:$AK$25,33, FALSE)</f>
        <v>0</v>
      </c>
      <c r="AD810" s="192">
        <v>0</v>
      </c>
      <c r="AE810" s="192">
        <v>0</v>
      </c>
      <c r="AF810" s="194">
        <f t="shared" si="6"/>
        <v>0</v>
      </c>
      <c r="AG810" s="53">
        <f t="shared" si="7"/>
        <v>0</v>
      </c>
    </row>
    <row r="811" spans="2:33" ht="16">
      <c r="B811" s="186" t="s">
        <v>157</v>
      </c>
      <c r="C811" s="192">
        <v>84</v>
      </c>
      <c r="D811" s="186" t="s">
        <v>375</v>
      </c>
      <c r="E811" s="193">
        <v>1</v>
      </c>
      <c r="F811" s="186" t="s">
        <v>474</v>
      </c>
      <c r="G811" s="186" t="s">
        <v>281</v>
      </c>
      <c r="H811" s="198">
        <f>VLOOKUP(B811,orig_GT_results_full_summary!$B$3:$AK$25,7, FALSE)</f>
        <v>3</v>
      </c>
      <c r="I811" s="192">
        <v>0</v>
      </c>
      <c r="J811" s="192">
        <v>0</v>
      </c>
      <c r="K811" s="192">
        <f t="shared" si="0"/>
        <v>0</v>
      </c>
      <c r="L811" s="193">
        <f t="shared" si="1"/>
        <v>0</v>
      </c>
      <c r="M811" s="186" t="s">
        <v>282</v>
      </c>
      <c r="N811" s="186" t="s">
        <v>281</v>
      </c>
      <c r="O811" s="199">
        <f>VLOOKUP(B811,orig_GT_results_full_summary!$B$3:$AK$25,15, FALSE)</f>
        <v>0</v>
      </c>
      <c r="P811" s="192">
        <v>0</v>
      </c>
      <c r="Q811" s="192">
        <v>0</v>
      </c>
      <c r="R811" s="192">
        <f t="shared" si="2"/>
        <v>0</v>
      </c>
      <c r="S811" s="193">
        <f t="shared" si="3"/>
        <v>0</v>
      </c>
      <c r="T811" s="186" t="s">
        <v>282</v>
      </c>
      <c r="U811" s="186" t="s">
        <v>281</v>
      </c>
      <c r="V811" s="200">
        <f>VLOOKUP(B811,orig_GT_results_full_summary!$B$3:$AK$25,24, FALSE)</f>
        <v>0</v>
      </c>
      <c r="W811" s="192">
        <v>0</v>
      </c>
      <c r="X811" s="192">
        <v>0</v>
      </c>
      <c r="Y811" s="192">
        <f t="shared" si="4"/>
        <v>0</v>
      </c>
      <c r="Z811" s="193">
        <f t="shared" si="5"/>
        <v>0</v>
      </c>
      <c r="AA811" s="186" t="s">
        <v>282</v>
      </c>
      <c r="AB811" s="186" t="s">
        <v>281</v>
      </c>
      <c r="AC811" s="192">
        <f>VLOOKUP(B811,orig_GT_results_full_summary!$B$3:$AK$25,33, FALSE)</f>
        <v>0</v>
      </c>
      <c r="AD811" s="192">
        <v>0</v>
      </c>
      <c r="AE811" s="192">
        <v>0</v>
      </c>
      <c r="AF811" s="194">
        <f t="shared" si="6"/>
        <v>0</v>
      </c>
      <c r="AG811" s="53">
        <f t="shared" si="7"/>
        <v>0</v>
      </c>
    </row>
    <row r="812" spans="2:33" ht="16">
      <c r="B812" s="186" t="s">
        <v>157</v>
      </c>
      <c r="C812" s="192">
        <v>57</v>
      </c>
      <c r="D812" s="186" t="s">
        <v>475</v>
      </c>
      <c r="E812" s="193">
        <v>1</v>
      </c>
      <c r="F812" s="186" t="s">
        <v>474</v>
      </c>
      <c r="G812" s="186" t="s">
        <v>281</v>
      </c>
      <c r="H812" s="198">
        <f>VLOOKUP(B812,orig_GT_results_full_summary!$B$3:$AK$25,7, FALSE)</f>
        <v>3</v>
      </c>
      <c r="I812" s="192">
        <v>0</v>
      </c>
      <c r="J812" s="192">
        <v>0</v>
      </c>
      <c r="K812" s="192">
        <f t="shared" si="0"/>
        <v>0</v>
      </c>
      <c r="L812" s="193">
        <f t="shared" si="1"/>
        <v>0</v>
      </c>
      <c r="M812" s="186" t="s">
        <v>282</v>
      </c>
      <c r="N812" s="186" t="s">
        <v>281</v>
      </c>
      <c r="O812" s="199">
        <f>VLOOKUP(B812,orig_GT_results_full_summary!$B$3:$AK$25,15, FALSE)</f>
        <v>0</v>
      </c>
      <c r="P812" s="192">
        <v>0</v>
      </c>
      <c r="Q812" s="192">
        <v>0</v>
      </c>
      <c r="R812" s="192">
        <f t="shared" si="2"/>
        <v>0</v>
      </c>
      <c r="S812" s="193">
        <f t="shared" si="3"/>
        <v>0</v>
      </c>
      <c r="T812" s="186" t="s">
        <v>282</v>
      </c>
      <c r="U812" s="186" t="s">
        <v>281</v>
      </c>
      <c r="V812" s="200">
        <f>VLOOKUP(B812,orig_GT_results_full_summary!$B$3:$AK$25,24, FALSE)</f>
        <v>0</v>
      </c>
      <c r="W812" s="192">
        <v>0</v>
      </c>
      <c r="X812" s="192">
        <v>0</v>
      </c>
      <c r="Y812" s="192">
        <f t="shared" si="4"/>
        <v>0</v>
      </c>
      <c r="Z812" s="193">
        <f t="shared" si="5"/>
        <v>0</v>
      </c>
      <c r="AA812" s="186" t="s">
        <v>282</v>
      </c>
      <c r="AB812" s="186" t="s">
        <v>281</v>
      </c>
      <c r="AC812" s="192">
        <f>VLOOKUP(B812,orig_GT_results_full_summary!$B$3:$AK$25,33, FALSE)</f>
        <v>0</v>
      </c>
      <c r="AD812" s="192">
        <v>0</v>
      </c>
      <c r="AE812" s="192">
        <v>0</v>
      </c>
      <c r="AF812" s="194">
        <f t="shared" si="6"/>
        <v>0</v>
      </c>
      <c r="AG812" s="53">
        <f t="shared" si="7"/>
        <v>0</v>
      </c>
    </row>
    <row r="813" spans="2:33" ht="16">
      <c r="B813" s="186" t="s">
        <v>157</v>
      </c>
      <c r="C813" s="192">
        <v>103</v>
      </c>
      <c r="D813" s="186" t="s">
        <v>356</v>
      </c>
      <c r="E813" s="193">
        <v>2</v>
      </c>
      <c r="F813" s="186" t="s">
        <v>474</v>
      </c>
      <c r="G813" s="186" t="s">
        <v>287</v>
      </c>
      <c r="H813" s="198">
        <f>VLOOKUP(B813,orig_GT_results_full_summary!$B$3:$AK$25,7, FALSE)</f>
        <v>3</v>
      </c>
      <c r="I813" s="192">
        <v>1</v>
      </c>
      <c r="J813" s="192">
        <v>0.5</v>
      </c>
      <c r="K813" s="192">
        <f t="shared" si="0"/>
        <v>0.33333333333333331</v>
      </c>
      <c r="L813" s="193">
        <f t="shared" si="1"/>
        <v>0.47619047619047616</v>
      </c>
      <c r="M813" s="186" t="s">
        <v>282</v>
      </c>
      <c r="N813" s="186" t="s">
        <v>288</v>
      </c>
      <c r="O813" s="199">
        <f>VLOOKUP(B813,orig_GT_results_full_summary!$B$3:$AK$25,15, FALSE)</f>
        <v>0</v>
      </c>
      <c r="P813" s="192">
        <v>0</v>
      </c>
      <c r="Q813" s="192">
        <v>0</v>
      </c>
      <c r="R813" s="192">
        <f t="shared" si="2"/>
        <v>0</v>
      </c>
      <c r="S813" s="193">
        <f t="shared" si="3"/>
        <v>0</v>
      </c>
      <c r="T813" s="186" t="s">
        <v>282</v>
      </c>
      <c r="U813" s="186" t="s">
        <v>288</v>
      </c>
      <c r="V813" s="200">
        <f>VLOOKUP(B813,orig_GT_results_full_summary!$B$3:$AK$25,24, FALSE)</f>
        <v>0</v>
      </c>
      <c r="W813" s="192">
        <v>0</v>
      </c>
      <c r="X813" s="192">
        <v>0</v>
      </c>
      <c r="Y813" s="192">
        <f t="shared" si="4"/>
        <v>0</v>
      </c>
      <c r="Z813" s="193">
        <f t="shared" si="5"/>
        <v>0</v>
      </c>
      <c r="AA813" s="186" t="s">
        <v>282</v>
      </c>
      <c r="AB813" s="186" t="s">
        <v>288</v>
      </c>
      <c r="AC813" s="192">
        <f>VLOOKUP(B813,orig_GT_results_full_summary!$B$3:$AK$25,33, FALSE)</f>
        <v>0</v>
      </c>
      <c r="AD813" s="192">
        <v>0</v>
      </c>
      <c r="AE813" s="192">
        <v>0</v>
      </c>
      <c r="AF813" s="194">
        <f t="shared" si="6"/>
        <v>0</v>
      </c>
      <c r="AG813" s="53">
        <f t="shared" si="7"/>
        <v>0</v>
      </c>
    </row>
    <row r="814" spans="2:33" ht="16">
      <c r="B814" s="186" t="s">
        <v>157</v>
      </c>
      <c r="C814" s="192">
        <v>110</v>
      </c>
      <c r="D814" s="186" t="s">
        <v>401</v>
      </c>
      <c r="E814" s="193">
        <v>2</v>
      </c>
      <c r="F814" s="186" t="s">
        <v>474</v>
      </c>
      <c r="G814" s="186" t="s">
        <v>294</v>
      </c>
      <c r="H814" s="198">
        <f>VLOOKUP(B814,orig_GT_results_full_summary!$B$3:$AK$25,7, FALSE)</f>
        <v>3</v>
      </c>
      <c r="I814" s="192">
        <v>2</v>
      </c>
      <c r="J814" s="192">
        <v>1</v>
      </c>
      <c r="K814" s="192">
        <f t="shared" si="0"/>
        <v>0.66666666666666663</v>
      </c>
      <c r="L814" s="193">
        <f t="shared" si="1"/>
        <v>0.95238095238095233</v>
      </c>
      <c r="M814" s="186" t="s">
        <v>282</v>
      </c>
      <c r="N814" s="186" t="s">
        <v>288</v>
      </c>
      <c r="O814" s="199">
        <f>VLOOKUP(B814,orig_GT_results_full_summary!$B$3:$AK$25,15, FALSE)</f>
        <v>0</v>
      </c>
      <c r="P814" s="192">
        <v>0</v>
      </c>
      <c r="Q814" s="192">
        <v>0</v>
      </c>
      <c r="R814" s="192">
        <f t="shared" si="2"/>
        <v>0</v>
      </c>
      <c r="S814" s="193">
        <f t="shared" si="3"/>
        <v>0</v>
      </c>
      <c r="T814" s="186" t="s">
        <v>282</v>
      </c>
      <c r="U814" s="186" t="s">
        <v>288</v>
      </c>
      <c r="V814" s="200">
        <f>VLOOKUP(B814,orig_GT_results_full_summary!$B$3:$AK$25,24, FALSE)</f>
        <v>0</v>
      </c>
      <c r="W814" s="192">
        <v>0</v>
      </c>
      <c r="X814" s="192">
        <v>0</v>
      </c>
      <c r="Y814" s="192">
        <f t="shared" si="4"/>
        <v>0</v>
      </c>
      <c r="Z814" s="193">
        <f t="shared" si="5"/>
        <v>0</v>
      </c>
      <c r="AA814" s="186" t="s">
        <v>282</v>
      </c>
      <c r="AB814" s="186" t="s">
        <v>288</v>
      </c>
      <c r="AC814" s="192">
        <f>VLOOKUP(B814,orig_GT_results_full_summary!$B$3:$AK$25,33, FALSE)</f>
        <v>0</v>
      </c>
      <c r="AD814" s="192">
        <v>0</v>
      </c>
      <c r="AE814" s="192">
        <v>0</v>
      </c>
      <c r="AF814" s="194">
        <f t="shared" si="6"/>
        <v>0</v>
      </c>
      <c r="AG814" s="53">
        <f t="shared" si="7"/>
        <v>0</v>
      </c>
    </row>
    <row r="815" spans="2:33" ht="16">
      <c r="B815" s="186" t="s">
        <v>157</v>
      </c>
      <c r="C815" s="192">
        <v>124</v>
      </c>
      <c r="D815" s="186" t="s">
        <v>402</v>
      </c>
      <c r="E815" s="193">
        <v>2</v>
      </c>
      <c r="F815" s="186" t="s">
        <v>474</v>
      </c>
      <c r="G815" s="186" t="s">
        <v>290</v>
      </c>
      <c r="H815" s="198">
        <f>VLOOKUP(B815,orig_GT_results_full_summary!$B$3:$AK$25,7, FALSE)</f>
        <v>3</v>
      </c>
      <c r="I815" s="192">
        <v>1</v>
      </c>
      <c r="J815" s="192">
        <v>0.5</v>
      </c>
      <c r="K815" s="192">
        <f t="shared" si="0"/>
        <v>0.33333333333333331</v>
      </c>
      <c r="L815" s="193">
        <f t="shared" si="1"/>
        <v>0.47619047619047616</v>
      </c>
      <c r="M815" s="186" t="s">
        <v>282</v>
      </c>
      <c r="N815" s="186" t="s">
        <v>288</v>
      </c>
      <c r="O815" s="199">
        <f>VLOOKUP(B815,orig_GT_results_full_summary!$B$3:$AK$25,15, FALSE)</f>
        <v>0</v>
      </c>
      <c r="P815" s="192">
        <v>0</v>
      </c>
      <c r="Q815" s="192">
        <v>0</v>
      </c>
      <c r="R815" s="192">
        <f t="shared" si="2"/>
        <v>0</v>
      </c>
      <c r="S815" s="193">
        <f t="shared" si="3"/>
        <v>0</v>
      </c>
      <c r="T815" s="186" t="s">
        <v>282</v>
      </c>
      <c r="U815" s="186" t="s">
        <v>288</v>
      </c>
      <c r="V815" s="200">
        <f>VLOOKUP(B815,orig_GT_results_full_summary!$B$3:$AK$25,24, FALSE)</f>
        <v>0</v>
      </c>
      <c r="W815" s="192">
        <v>0</v>
      </c>
      <c r="X815" s="192">
        <v>0</v>
      </c>
      <c r="Y815" s="192">
        <f t="shared" si="4"/>
        <v>0</v>
      </c>
      <c r="Z815" s="193">
        <f t="shared" si="5"/>
        <v>0</v>
      </c>
      <c r="AA815" s="186" t="s">
        <v>282</v>
      </c>
      <c r="AB815" s="186" t="s">
        <v>288</v>
      </c>
      <c r="AC815" s="192">
        <f>VLOOKUP(B815,orig_GT_results_full_summary!$B$3:$AK$25,33, FALSE)</f>
        <v>0</v>
      </c>
      <c r="AD815" s="192">
        <v>0</v>
      </c>
      <c r="AE815" s="192">
        <v>0</v>
      </c>
      <c r="AF815" s="194">
        <f t="shared" si="6"/>
        <v>0</v>
      </c>
      <c r="AG815" s="53">
        <f t="shared" si="7"/>
        <v>0</v>
      </c>
    </row>
    <row r="816" spans="2:33" ht="16">
      <c r="B816" s="186" t="s">
        <v>157</v>
      </c>
      <c r="C816" s="192">
        <v>247</v>
      </c>
      <c r="D816" s="186" t="s">
        <v>392</v>
      </c>
      <c r="E816" s="193">
        <v>2</v>
      </c>
      <c r="F816" s="186" t="s">
        <v>474</v>
      </c>
      <c r="G816" s="186" t="s">
        <v>288</v>
      </c>
      <c r="H816" s="198">
        <f>VLOOKUP(B816,orig_GT_results_full_summary!$B$3:$AK$25,7, FALSE)</f>
        <v>3</v>
      </c>
      <c r="I816" s="192">
        <v>0</v>
      </c>
      <c r="J816" s="192">
        <v>0</v>
      </c>
      <c r="K816" s="192">
        <f t="shared" si="0"/>
        <v>0</v>
      </c>
      <c r="L816" s="193">
        <f t="shared" si="1"/>
        <v>0</v>
      </c>
      <c r="M816" s="186" t="s">
        <v>282</v>
      </c>
      <c r="N816" s="186" t="s">
        <v>288</v>
      </c>
      <c r="O816" s="199">
        <f>VLOOKUP(B816,orig_GT_results_full_summary!$B$3:$AK$25,15, FALSE)</f>
        <v>0</v>
      </c>
      <c r="P816" s="192">
        <v>0</v>
      </c>
      <c r="Q816" s="192">
        <v>0</v>
      </c>
      <c r="R816" s="192">
        <f t="shared" si="2"/>
        <v>0</v>
      </c>
      <c r="S816" s="193">
        <f t="shared" si="3"/>
        <v>0</v>
      </c>
      <c r="T816" s="186" t="s">
        <v>282</v>
      </c>
      <c r="U816" s="186" t="s">
        <v>288</v>
      </c>
      <c r="V816" s="200">
        <f>VLOOKUP(B816,orig_GT_results_full_summary!$B$3:$AK$25,24, FALSE)</f>
        <v>0</v>
      </c>
      <c r="W816" s="192">
        <v>0</v>
      </c>
      <c r="X816" s="192">
        <v>0</v>
      </c>
      <c r="Y816" s="192">
        <f t="shared" si="4"/>
        <v>0</v>
      </c>
      <c r="Z816" s="193">
        <f t="shared" si="5"/>
        <v>0</v>
      </c>
      <c r="AA816" s="186" t="s">
        <v>282</v>
      </c>
      <c r="AB816" s="186" t="s">
        <v>288</v>
      </c>
      <c r="AC816" s="192">
        <f>VLOOKUP(B816,orig_GT_results_full_summary!$B$3:$AK$25,33, FALSE)</f>
        <v>0</v>
      </c>
      <c r="AD816" s="192">
        <v>0</v>
      </c>
      <c r="AE816" s="192">
        <v>0</v>
      </c>
      <c r="AF816" s="194">
        <f t="shared" si="6"/>
        <v>0</v>
      </c>
      <c r="AG816" s="53">
        <f t="shared" si="7"/>
        <v>0</v>
      </c>
    </row>
    <row r="817" spans="2:33" ht="16">
      <c r="B817" s="186" t="s">
        <v>157</v>
      </c>
      <c r="C817" s="192">
        <v>248</v>
      </c>
      <c r="D817" s="186" t="s">
        <v>393</v>
      </c>
      <c r="E817" s="193">
        <v>2</v>
      </c>
      <c r="F817" s="186" t="s">
        <v>474</v>
      </c>
      <c r="G817" s="186" t="s">
        <v>288</v>
      </c>
      <c r="H817" s="198">
        <f>VLOOKUP(B817,orig_GT_results_full_summary!$B$3:$AK$25,7, FALSE)</f>
        <v>3</v>
      </c>
      <c r="I817" s="192">
        <v>0</v>
      </c>
      <c r="J817" s="192">
        <v>0</v>
      </c>
      <c r="K817" s="192">
        <f t="shared" si="0"/>
        <v>0</v>
      </c>
      <c r="L817" s="193">
        <f t="shared" si="1"/>
        <v>0</v>
      </c>
      <c r="M817" s="186" t="s">
        <v>282</v>
      </c>
      <c r="N817" s="186" t="s">
        <v>288</v>
      </c>
      <c r="O817" s="199">
        <f>VLOOKUP(B817,orig_GT_results_full_summary!$B$3:$AK$25,15, FALSE)</f>
        <v>0</v>
      </c>
      <c r="P817" s="192">
        <v>0</v>
      </c>
      <c r="Q817" s="192">
        <v>0</v>
      </c>
      <c r="R817" s="192">
        <f t="shared" si="2"/>
        <v>0</v>
      </c>
      <c r="S817" s="193">
        <f t="shared" si="3"/>
        <v>0</v>
      </c>
      <c r="T817" s="186" t="s">
        <v>282</v>
      </c>
      <c r="U817" s="186" t="s">
        <v>288</v>
      </c>
      <c r="V817" s="200">
        <f>VLOOKUP(B817,orig_GT_results_full_summary!$B$3:$AK$25,24, FALSE)</f>
        <v>0</v>
      </c>
      <c r="W817" s="192">
        <v>0</v>
      </c>
      <c r="X817" s="192">
        <v>0</v>
      </c>
      <c r="Y817" s="192">
        <f t="shared" si="4"/>
        <v>0</v>
      </c>
      <c r="Z817" s="193">
        <f t="shared" si="5"/>
        <v>0</v>
      </c>
      <c r="AA817" s="186" t="s">
        <v>282</v>
      </c>
      <c r="AB817" s="186" t="s">
        <v>288</v>
      </c>
      <c r="AC817" s="192">
        <f>VLOOKUP(B817,orig_GT_results_full_summary!$B$3:$AK$25,33, FALSE)</f>
        <v>0</v>
      </c>
      <c r="AD817" s="192">
        <v>0</v>
      </c>
      <c r="AE817" s="192">
        <v>0</v>
      </c>
      <c r="AF817" s="194">
        <f t="shared" si="6"/>
        <v>0</v>
      </c>
      <c r="AG817" s="53">
        <f t="shared" si="7"/>
        <v>0</v>
      </c>
    </row>
    <row r="818" spans="2:33" ht="16">
      <c r="B818" s="186" t="s">
        <v>157</v>
      </c>
      <c r="C818" s="192">
        <v>251</v>
      </c>
      <c r="D818" s="186" t="s">
        <v>394</v>
      </c>
      <c r="E818" s="193">
        <v>2</v>
      </c>
      <c r="F818" s="186" t="s">
        <v>474</v>
      </c>
      <c r="G818" s="186" t="s">
        <v>288</v>
      </c>
      <c r="H818" s="198">
        <f>VLOOKUP(B818,orig_GT_results_full_summary!$B$3:$AK$25,7, FALSE)</f>
        <v>3</v>
      </c>
      <c r="I818" s="192">
        <v>0</v>
      </c>
      <c r="J818" s="192">
        <v>0</v>
      </c>
      <c r="K818" s="192">
        <f t="shared" si="0"/>
        <v>0</v>
      </c>
      <c r="L818" s="193">
        <f t="shared" si="1"/>
        <v>0</v>
      </c>
      <c r="M818" s="186" t="s">
        <v>282</v>
      </c>
      <c r="N818" s="186" t="s">
        <v>288</v>
      </c>
      <c r="O818" s="199">
        <f>VLOOKUP(B818,orig_GT_results_full_summary!$B$3:$AK$25,15, FALSE)</f>
        <v>0</v>
      </c>
      <c r="P818" s="192">
        <v>0</v>
      </c>
      <c r="Q818" s="192">
        <v>0</v>
      </c>
      <c r="R818" s="192">
        <f t="shared" si="2"/>
        <v>0</v>
      </c>
      <c r="S818" s="193">
        <f t="shared" si="3"/>
        <v>0</v>
      </c>
      <c r="T818" s="186" t="s">
        <v>282</v>
      </c>
      <c r="U818" s="186" t="s">
        <v>288</v>
      </c>
      <c r="V818" s="200">
        <f>VLOOKUP(B818,orig_GT_results_full_summary!$B$3:$AK$25,24, FALSE)</f>
        <v>0</v>
      </c>
      <c r="W818" s="192">
        <v>0</v>
      </c>
      <c r="X818" s="192">
        <v>0</v>
      </c>
      <c r="Y818" s="192">
        <f t="shared" si="4"/>
        <v>0</v>
      </c>
      <c r="Z818" s="193">
        <f t="shared" si="5"/>
        <v>0</v>
      </c>
      <c r="AA818" s="186" t="s">
        <v>282</v>
      </c>
      <c r="AB818" s="186" t="s">
        <v>288</v>
      </c>
      <c r="AC818" s="192">
        <f>VLOOKUP(B818,orig_GT_results_full_summary!$B$3:$AK$25,33, FALSE)</f>
        <v>0</v>
      </c>
      <c r="AD818" s="192">
        <v>0</v>
      </c>
      <c r="AE818" s="192">
        <v>0</v>
      </c>
      <c r="AF818" s="194">
        <f t="shared" si="6"/>
        <v>0</v>
      </c>
      <c r="AG818" s="53">
        <f t="shared" si="7"/>
        <v>0</v>
      </c>
    </row>
    <row r="819" spans="2:33" ht="16">
      <c r="B819" s="186" t="s">
        <v>157</v>
      </c>
      <c r="C819" s="192">
        <v>254</v>
      </c>
      <c r="D819" s="186" t="s">
        <v>395</v>
      </c>
      <c r="E819" s="193">
        <v>2</v>
      </c>
      <c r="F819" s="186" t="s">
        <v>474</v>
      </c>
      <c r="G819" s="186" t="s">
        <v>288</v>
      </c>
      <c r="H819" s="198">
        <f>VLOOKUP(B819,orig_GT_results_full_summary!$B$3:$AK$25,7, FALSE)</f>
        <v>3</v>
      </c>
      <c r="I819" s="192">
        <v>0</v>
      </c>
      <c r="J819" s="192">
        <v>0</v>
      </c>
      <c r="K819" s="192">
        <f t="shared" si="0"/>
        <v>0</v>
      </c>
      <c r="L819" s="193">
        <f t="shared" si="1"/>
        <v>0</v>
      </c>
      <c r="M819" s="186" t="s">
        <v>282</v>
      </c>
      <c r="N819" s="186" t="s">
        <v>288</v>
      </c>
      <c r="O819" s="199">
        <f>VLOOKUP(B819,orig_GT_results_full_summary!$B$3:$AK$25,15, FALSE)</f>
        <v>0</v>
      </c>
      <c r="P819" s="192">
        <v>0</v>
      </c>
      <c r="Q819" s="192">
        <v>0</v>
      </c>
      <c r="R819" s="192">
        <f t="shared" si="2"/>
        <v>0</v>
      </c>
      <c r="S819" s="193">
        <f t="shared" si="3"/>
        <v>0</v>
      </c>
      <c r="T819" s="186" t="s">
        <v>282</v>
      </c>
      <c r="U819" s="186" t="s">
        <v>288</v>
      </c>
      <c r="V819" s="200">
        <f>VLOOKUP(B819,orig_GT_results_full_summary!$B$3:$AK$25,24, FALSE)</f>
        <v>0</v>
      </c>
      <c r="W819" s="192">
        <v>0</v>
      </c>
      <c r="X819" s="192">
        <v>0</v>
      </c>
      <c r="Y819" s="192">
        <f t="shared" si="4"/>
        <v>0</v>
      </c>
      <c r="Z819" s="193">
        <f t="shared" si="5"/>
        <v>0</v>
      </c>
      <c r="AA819" s="186" t="s">
        <v>282</v>
      </c>
      <c r="AB819" s="186" t="s">
        <v>288</v>
      </c>
      <c r="AC819" s="192">
        <f>VLOOKUP(B819,orig_GT_results_full_summary!$B$3:$AK$25,33, FALSE)</f>
        <v>0</v>
      </c>
      <c r="AD819" s="192">
        <v>0</v>
      </c>
      <c r="AE819" s="192">
        <v>0</v>
      </c>
      <c r="AF819" s="194">
        <f t="shared" si="6"/>
        <v>0</v>
      </c>
      <c r="AG819" s="53">
        <f t="shared" si="7"/>
        <v>0</v>
      </c>
    </row>
    <row r="820" spans="2:33" ht="16">
      <c r="B820" s="186" t="s">
        <v>157</v>
      </c>
      <c r="C820" s="192">
        <v>259</v>
      </c>
      <c r="D820" s="186" t="s">
        <v>319</v>
      </c>
      <c r="E820" s="193">
        <v>2</v>
      </c>
      <c r="F820" s="186" t="s">
        <v>474</v>
      </c>
      <c r="G820" s="186" t="s">
        <v>288</v>
      </c>
      <c r="H820" s="198">
        <f>VLOOKUP(B820,orig_GT_results_full_summary!$B$3:$AK$25,7, FALSE)</f>
        <v>3</v>
      </c>
      <c r="I820" s="192">
        <v>0</v>
      </c>
      <c r="J820" s="192">
        <v>0</v>
      </c>
      <c r="K820" s="192">
        <f t="shared" si="0"/>
        <v>0</v>
      </c>
      <c r="L820" s="193">
        <f t="shared" si="1"/>
        <v>0</v>
      </c>
      <c r="M820" s="186" t="s">
        <v>282</v>
      </c>
      <c r="N820" s="186" t="s">
        <v>288</v>
      </c>
      <c r="O820" s="199">
        <f>VLOOKUP(B820,orig_GT_results_full_summary!$B$3:$AK$25,15, FALSE)</f>
        <v>0</v>
      </c>
      <c r="P820" s="192">
        <v>0</v>
      </c>
      <c r="Q820" s="192">
        <v>0</v>
      </c>
      <c r="R820" s="192">
        <f t="shared" si="2"/>
        <v>0</v>
      </c>
      <c r="S820" s="193">
        <f t="shared" si="3"/>
        <v>0</v>
      </c>
      <c r="T820" s="186" t="s">
        <v>282</v>
      </c>
      <c r="U820" s="186" t="s">
        <v>288</v>
      </c>
      <c r="V820" s="200">
        <f>VLOOKUP(B820,orig_GT_results_full_summary!$B$3:$AK$25,24, FALSE)</f>
        <v>0</v>
      </c>
      <c r="W820" s="192">
        <v>0</v>
      </c>
      <c r="X820" s="192">
        <v>0</v>
      </c>
      <c r="Y820" s="192">
        <f t="shared" si="4"/>
        <v>0</v>
      </c>
      <c r="Z820" s="193">
        <f t="shared" si="5"/>
        <v>0</v>
      </c>
      <c r="AA820" s="186" t="s">
        <v>282</v>
      </c>
      <c r="AB820" s="186" t="s">
        <v>288</v>
      </c>
      <c r="AC820" s="192">
        <f>VLOOKUP(B820,orig_GT_results_full_summary!$B$3:$AK$25,33, FALSE)</f>
        <v>0</v>
      </c>
      <c r="AD820" s="192">
        <v>0</v>
      </c>
      <c r="AE820" s="192">
        <v>0</v>
      </c>
      <c r="AF820" s="194">
        <f t="shared" si="6"/>
        <v>0</v>
      </c>
      <c r="AG820" s="53">
        <f t="shared" si="7"/>
        <v>0</v>
      </c>
    </row>
    <row r="821" spans="2:33" ht="16">
      <c r="B821" s="186" t="s">
        <v>157</v>
      </c>
      <c r="C821" s="192">
        <v>260</v>
      </c>
      <c r="D821" s="186" t="s">
        <v>319</v>
      </c>
      <c r="E821" s="193">
        <v>2</v>
      </c>
      <c r="F821" s="186" t="s">
        <v>474</v>
      </c>
      <c r="G821" s="186" t="s">
        <v>288</v>
      </c>
      <c r="H821" s="198">
        <f>VLOOKUP(B821,orig_GT_results_full_summary!$B$3:$AK$25,7, FALSE)</f>
        <v>3</v>
      </c>
      <c r="I821" s="192">
        <v>0</v>
      </c>
      <c r="J821" s="192">
        <v>0</v>
      </c>
      <c r="K821" s="192">
        <f t="shared" si="0"/>
        <v>0</v>
      </c>
      <c r="L821" s="193">
        <f t="shared" si="1"/>
        <v>0</v>
      </c>
      <c r="M821" s="186" t="s">
        <v>282</v>
      </c>
      <c r="N821" s="186" t="s">
        <v>288</v>
      </c>
      <c r="O821" s="199">
        <f>VLOOKUP(B821,orig_GT_results_full_summary!$B$3:$AK$25,15, FALSE)</f>
        <v>0</v>
      </c>
      <c r="P821" s="192">
        <v>0</v>
      </c>
      <c r="Q821" s="192">
        <v>0</v>
      </c>
      <c r="R821" s="192">
        <f t="shared" si="2"/>
        <v>0</v>
      </c>
      <c r="S821" s="193">
        <f t="shared" si="3"/>
        <v>0</v>
      </c>
      <c r="T821" s="186" t="s">
        <v>282</v>
      </c>
      <c r="U821" s="186" t="s">
        <v>288</v>
      </c>
      <c r="V821" s="200">
        <f>VLOOKUP(B821,orig_GT_results_full_summary!$B$3:$AK$25,24, FALSE)</f>
        <v>0</v>
      </c>
      <c r="W821" s="192">
        <v>0</v>
      </c>
      <c r="X821" s="192">
        <v>0</v>
      </c>
      <c r="Y821" s="192">
        <f t="shared" si="4"/>
        <v>0</v>
      </c>
      <c r="Z821" s="193">
        <f t="shared" si="5"/>
        <v>0</v>
      </c>
      <c r="AA821" s="186" t="s">
        <v>282</v>
      </c>
      <c r="AB821" s="186" t="s">
        <v>288</v>
      </c>
      <c r="AC821" s="192">
        <f>VLOOKUP(B821,orig_GT_results_full_summary!$B$3:$AK$25,33, FALSE)</f>
        <v>0</v>
      </c>
      <c r="AD821" s="192">
        <v>0</v>
      </c>
      <c r="AE821" s="192">
        <v>0</v>
      </c>
      <c r="AF821" s="194">
        <f t="shared" si="6"/>
        <v>0</v>
      </c>
      <c r="AG821" s="53">
        <f t="shared" si="7"/>
        <v>0</v>
      </c>
    </row>
    <row r="822" spans="2:33" ht="16">
      <c r="B822" s="186" t="s">
        <v>157</v>
      </c>
      <c r="C822" s="192">
        <v>264</v>
      </c>
      <c r="D822" s="186" t="s">
        <v>355</v>
      </c>
      <c r="E822" s="193">
        <v>2</v>
      </c>
      <c r="F822" s="186" t="s">
        <v>474</v>
      </c>
      <c r="G822" s="186" t="s">
        <v>290</v>
      </c>
      <c r="H822" s="198">
        <f>VLOOKUP(B822,orig_GT_results_full_summary!$B$3:$AK$25,7, FALSE)</f>
        <v>3</v>
      </c>
      <c r="I822" s="192">
        <v>1</v>
      </c>
      <c r="J822" s="192">
        <v>0.5</v>
      </c>
      <c r="K822" s="192">
        <f t="shared" si="0"/>
        <v>0.33333333333333331</v>
      </c>
      <c r="L822" s="193">
        <f t="shared" si="1"/>
        <v>0.47619047619047616</v>
      </c>
      <c r="M822" s="186" t="s">
        <v>282</v>
      </c>
      <c r="N822" s="186" t="s">
        <v>288</v>
      </c>
      <c r="O822" s="199">
        <f>VLOOKUP(B822,orig_GT_results_full_summary!$B$3:$AK$25,15, FALSE)</f>
        <v>0</v>
      </c>
      <c r="P822" s="192">
        <v>0</v>
      </c>
      <c r="Q822" s="192">
        <v>0</v>
      </c>
      <c r="R822" s="192">
        <f t="shared" si="2"/>
        <v>0</v>
      </c>
      <c r="S822" s="193">
        <f t="shared" si="3"/>
        <v>0</v>
      </c>
      <c r="T822" s="186" t="s">
        <v>282</v>
      </c>
      <c r="U822" s="186" t="s">
        <v>288</v>
      </c>
      <c r="V822" s="200">
        <f>VLOOKUP(B822,orig_GT_results_full_summary!$B$3:$AK$25,24, FALSE)</f>
        <v>0</v>
      </c>
      <c r="W822" s="192">
        <v>0</v>
      </c>
      <c r="X822" s="192">
        <v>0</v>
      </c>
      <c r="Y822" s="192">
        <f t="shared" si="4"/>
        <v>0</v>
      </c>
      <c r="Z822" s="193">
        <f t="shared" si="5"/>
        <v>0</v>
      </c>
      <c r="AA822" s="186" t="s">
        <v>282</v>
      </c>
      <c r="AB822" s="186" t="s">
        <v>288</v>
      </c>
      <c r="AC822" s="192">
        <f>VLOOKUP(B822,orig_GT_results_full_summary!$B$3:$AK$25,33, FALSE)</f>
        <v>0</v>
      </c>
      <c r="AD822" s="192">
        <v>0</v>
      </c>
      <c r="AE822" s="192">
        <v>0</v>
      </c>
      <c r="AF822" s="194">
        <f t="shared" si="6"/>
        <v>0</v>
      </c>
      <c r="AG822" s="53">
        <f t="shared" si="7"/>
        <v>0</v>
      </c>
    </row>
    <row r="823" spans="2:33" ht="16">
      <c r="B823" s="186" t="s">
        <v>157</v>
      </c>
      <c r="C823" s="192">
        <v>266</v>
      </c>
      <c r="D823" s="186" t="s">
        <v>397</v>
      </c>
      <c r="E823" s="193">
        <v>2</v>
      </c>
      <c r="F823" s="186" t="s">
        <v>474</v>
      </c>
      <c r="G823" s="186" t="s">
        <v>288</v>
      </c>
      <c r="H823" s="198">
        <f>VLOOKUP(B823,orig_GT_results_full_summary!$B$3:$AK$25,7, FALSE)</f>
        <v>3</v>
      </c>
      <c r="I823" s="192">
        <v>0</v>
      </c>
      <c r="J823" s="192">
        <v>0</v>
      </c>
      <c r="K823" s="192">
        <f t="shared" si="0"/>
        <v>0</v>
      </c>
      <c r="L823" s="193">
        <f t="shared" si="1"/>
        <v>0</v>
      </c>
      <c r="M823" s="186" t="s">
        <v>282</v>
      </c>
      <c r="N823" s="186" t="s">
        <v>288</v>
      </c>
      <c r="O823" s="199">
        <f>VLOOKUP(B823,orig_GT_results_full_summary!$B$3:$AK$25,15, FALSE)</f>
        <v>0</v>
      </c>
      <c r="P823" s="192">
        <v>0</v>
      </c>
      <c r="Q823" s="192">
        <v>0</v>
      </c>
      <c r="R823" s="192">
        <f t="shared" si="2"/>
        <v>0</v>
      </c>
      <c r="S823" s="193">
        <f t="shared" si="3"/>
        <v>0</v>
      </c>
      <c r="T823" s="186" t="s">
        <v>282</v>
      </c>
      <c r="U823" s="186" t="s">
        <v>288</v>
      </c>
      <c r="V823" s="200">
        <f>VLOOKUP(B823,orig_GT_results_full_summary!$B$3:$AK$25,24, FALSE)</f>
        <v>0</v>
      </c>
      <c r="W823" s="192">
        <v>0</v>
      </c>
      <c r="X823" s="192">
        <v>0</v>
      </c>
      <c r="Y823" s="192">
        <f t="shared" si="4"/>
        <v>0</v>
      </c>
      <c r="Z823" s="193">
        <f t="shared" si="5"/>
        <v>0</v>
      </c>
      <c r="AA823" s="186" t="s">
        <v>282</v>
      </c>
      <c r="AB823" s="186" t="s">
        <v>288</v>
      </c>
      <c r="AC823" s="192">
        <f>VLOOKUP(B823,orig_GT_results_full_summary!$B$3:$AK$25,33, FALSE)</f>
        <v>0</v>
      </c>
      <c r="AD823" s="192">
        <v>0</v>
      </c>
      <c r="AE823" s="192">
        <v>0</v>
      </c>
      <c r="AF823" s="194">
        <f t="shared" si="6"/>
        <v>0</v>
      </c>
      <c r="AG823" s="53">
        <f t="shared" si="7"/>
        <v>0</v>
      </c>
    </row>
    <row r="824" spans="2:33" ht="16">
      <c r="B824" s="186" t="s">
        <v>157</v>
      </c>
      <c r="C824" s="192">
        <v>267</v>
      </c>
      <c r="D824" s="186" t="s">
        <v>397</v>
      </c>
      <c r="E824" s="193">
        <v>2</v>
      </c>
      <c r="F824" s="186" t="s">
        <v>474</v>
      </c>
      <c r="G824" s="186" t="s">
        <v>288</v>
      </c>
      <c r="H824" s="198">
        <f>VLOOKUP(B824,orig_GT_results_full_summary!$B$3:$AK$25,7, FALSE)</f>
        <v>3</v>
      </c>
      <c r="I824" s="192">
        <v>0</v>
      </c>
      <c r="J824" s="192">
        <v>0</v>
      </c>
      <c r="K824" s="192">
        <f t="shared" si="0"/>
        <v>0</v>
      </c>
      <c r="L824" s="193">
        <f t="shared" si="1"/>
        <v>0</v>
      </c>
      <c r="M824" s="186" t="s">
        <v>282</v>
      </c>
      <c r="N824" s="186" t="s">
        <v>288</v>
      </c>
      <c r="O824" s="199">
        <f>VLOOKUP(B824,orig_GT_results_full_summary!$B$3:$AK$25,15, FALSE)</f>
        <v>0</v>
      </c>
      <c r="P824" s="192">
        <v>0</v>
      </c>
      <c r="Q824" s="192">
        <v>0</v>
      </c>
      <c r="R824" s="192">
        <f t="shared" si="2"/>
        <v>0</v>
      </c>
      <c r="S824" s="193">
        <f t="shared" si="3"/>
        <v>0</v>
      </c>
      <c r="T824" s="186" t="s">
        <v>282</v>
      </c>
      <c r="U824" s="186" t="s">
        <v>288</v>
      </c>
      <c r="V824" s="200">
        <f>VLOOKUP(B824,orig_GT_results_full_summary!$B$3:$AK$25,24, FALSE)</f>
        <v>0</v>
      </c>
      <c r="W824" s="192">
        <v>0</v>
      </c>
      <c r="X824" s="192">
        <v>0</v>
      </c>
      <c r="Y824" s="192">
        <f t="shared" si="4"/>
        <v>0</v>
      </c>
      <c r="Z824" s="193">
        <f t="shared" si="5"/>
        <v>0</v>
      </c>
      <c r="AA824" s="186" t="s">
        <v>282</v>
      </c>
      <c r="AB824" s="186" t="s">
        <v>288</v>
      </c>
      <c r="AC824" s="192">
        <f>VLOOKUP(B824,orig_GT_results_full_summary!$B$3:$AK$25,33, FALSE)</f>
        <v>0</v>
      </c>
      <c r="AD824" s="192">
        <v>0</v>
      </c>
      <c r="AE824" s="192">
        <v>0</v>
      </c>
      <c r="AF824" s="194">
        <f t="shared" si="6"/>
        <v>0</v>
      </c>
      <c r="AG824" s="53">
        <f t="shared" si="7"/>
        <v>0</v>
      </c>
    </row>
    <row r="825" spans="2:33" ht="16">
      <c r="B825" s="186" t="s">
        <v>157</v>
      </c>
      <c r="C825" s="192">
        <v>250</v>
      </c>
      <c r="D825" s="186" t="s">
        <v>393</v>
      </c>
      <c r="E825" s="193">
        <v>2</v>
      </c>
      <c r="F825" s="186" t="s">
        <v>474</v>
      </c>
      <c r="G825" s="186" t="s">
        <v>288</v>
      </c>
      <c r="H825" s="198">
        <f>VLOOKUP(B825,orig_GT_results_full_summary!$B$3:$AK$25,7, FALSE)</f>
        <v>3</v>
      </c>
      <c r="I825" s="192">
        <v>0</v>
      </c>
      <c r="J825" s="192">
        <v>0</v>
      </c>
      <c r="K825" s="192">
        <f t="shared" si="0"/>
        <v>0</v>
      </c>
      <c r="L825" s="193">
        <f t="shared" si="1"/>
        <v>0</v>
      </c>
      <c r="M825" s="186" t="s">
        <v>282</v>
      </c>
      <c r="N825" s="186" t="s">
        <v>288</v>
      </c>
      <c r="O825" s="199">
        <f>VLOOKUP(B825,orig_GT_results_full_summary!$B$3:$AK$25,15, FALSE)</f>
        <v>0</v>
      </c>
      <c r="P825" s="192">
        <v>0</v>
      </c>
      <c r="Q825" s="192">
        <v>0</v>
      </c>
      <c r="R825" s="192">
        <f t="shared" si="2"/>
        <v>0</v>
      </c>
      <c r="S825" s="193">
        <f t="shared" si="3"/>
        <v>0</v>
      </c>
      <c r="T825" s="186" t="s">
        <v>282</v>
      </c>
      <c r="U825" s="186" t="s">
        <v>288</v>
      </c>
      <c r="V825" s="200">
        <f>VLOOKUP(B825,orig_GT_results_full_summary!$B$3:$AK$25,24, FALSE)</f>
        <v>0</v>
      </c>
      <c r="W825" s="192">
        <v>0</v>
      </c>
      <c r="X825" s="192">
        <v>0</v>
      </c>
      <c r="Y825" s="192">
        <f t="shared" si="4"/>
        <v>0</v>
      </c>
      <c r="Z825" s="193">
        <f t="shared" si="5"/>
        <v>0</v>
      </c>
      <c r="AA825" s="186" t="s">
        <v>282</v>
      </c>
      <c r="AB825" s="186" t="s">
        <v>288</v>
      </c>
      <c r="AC825" s="192">
        <f>VLOOKUP(B825,orig_GT_results_full_summary!$B$3:$AK$25,33, FALSE)</f>
        <v>0</v>
      </c>
      <c r="AD825" s="192">
        <v>0</v>
      </c>
      <c r="AE825" s="192">
        <v>0</v>
      </c>
      <c r="AF825" s="194">
        <f t="shared" si="6"/>
        <v>0</v>
      </c>
      <c r="AG825" s="53">
        <f t="shared" si="7"/>
        <v>0</v>
      </c>
    </row>
    <row r="826" spans="2:33" ht="16">
      <c r="B826" s="186" t="s">
        <v>157</v>
      </c>
      <c r="C826" s="192">
        <v>252</v>
      </c>
      <c r="D826" s="186" t="s">
        <v>394</v>
      </c>
      <c r="E826" s="193">
        <v>2</v>
      </c>
      <c r="F826" s="186" t="s">
        <v>474</v>
      </c>
      <c r="G826" s="186" t="s">
        <v>288</v>
      </c>
      <c r="H826" s="198">
        <f>VLOOKUP(B826,orig_GT_results_full_summary!$B$3:$AK$25,7, FALSE)</f>
        <v>3</v>
      </c>
      <c r="I826" s="192">
        <v>0</v>
      </c>
      <c r="J826" s="192">
        <v>0</v>
      </c>
      <c r="K826" s="192">
        <f t="shared" si="0"/>
        <v>0</v>
      </c>
      <c r="L826" s="193">
        <f t="shared" si="1"/>
        <v>0</v>
      </c>
      <c r="M826" s="186" t="s">
        <v>282</v>
      </c>
      <c r="N826" s="186" t="s">
        <v>288</v>
      </c>
      <c r="O826" s="199">
        <f>VLOOKUP(B826,orig_GT_results_full_summary!$B$3:$AK$25,15, FALSE)</f>
        <v>0</v>
      </c>
      <c r="P826" s="192">
        <v>0</v>
      </c>
      <c r="Q826" s="192">
        <v>0</v>
      </c>
      <c r="R826" s="192">
        <f t="shared" si="2"/>
        <v>0</v>
      </c>
      <c r="S826" s="193">
        <f t="shared" si="3"/>
        <v>0</v>
      </c>
      <c r="T826" s="186" t="s">
        <v>282</v>
      </c>
      <c r="U826" s="186" t="s">
        <v>288</v>
      </c>
      <c r="V826" s="200">
        <f>VLOOKUP(B826,orig_GT_results_full_summary!$B$3:$AK$25,24, FALSE)</f>
        <v>0</v>
      </c>
      <c r="W826" s="192">
        <v>0</v>
      </c>
      <c r="X826" s="192">
        <v>0</v>
      </c>
      <c r="Y826" s="192">
        <f t="shared" si="4"/>
        <v>0</v>
      </c>
      <c r="Z826" s="193">
        <f t="shared" si="5"/>
        <v>0</v>
      </c>
      <c r="AA826" s="186" t="s">
        <v>282</v>
      </c>
      <c r="AB826" s="186" t="s">
        <v>288</v>
      </c>
      <c r="AC826" s="192">
        <f>VLOOKUP(B826,orig_GT_results_full_summary!$B$3:$AK$25,33, FALSE)</f>
        <v>0</v>
      </c>
      <c r="AD826" s="192">
        <v>0</v>
      </c>
      <c r="AE826" s="192">
        <v>0</v>
      </c>
      <c r="AF826" s="194">
        <f t="shared" si="6"/>
        <v>0</v>
      </c>
      <c r="AG826" s="53">
        <f t="shared" si="7"/>
        <v>0</v>
      </c>
    </row>
    <row r="827" spans="2:33" ht="16">
      <c r="B827" s="186" t="s">
        <v>162</v>
      </c>
      <c r="C827" s="192">
        <v>37</v>
      </c>
      <c r="D827" s="186" t="s">
        <v>15</v>
      </c>
      <c r="E827" s="193">
        <v>1</v>
      </c>
      <c r="F827" s="186" t="s">
        <v>391</v>
      </c>
      <c r="G827" s="186" t="s">
        <v>285</v>
      </c>
      <c r="H827" s="198">
        <f>VLOOKUP(B827,orig_GT_results_full_summary!$B$3:$AK$25,7, FALSE)</f>
        <v>3</v>
      </c>
      <c r="I827" s="192">
        <v>1</v>
      </c>
      <c r="J827" s="192">
        <v>1</v>
      </c>
      <c r="K827" s="192">
        <f t="shared" si="0"/>
        <v>0.33333333333333331</v>
      </c>
      <c r="L827" s="193">
        <f t="shared" si="1"/>
        <v>0.83333333333333326</v>
      </c>
      <c r="M827" s="186" t="s">
        <v>299</v>
      </c>
      <c r="N827" s="186" t="s">
        <v>281</v>
      </c>
      <c r="O827" s="199">
        <f>VLOOKUP(B827,orig_GT_results_full_summary!$B$3:$AK$25,15, FALSE)</f>
        <v>1</v>
      </c>
      <c r="P827" s="192">
        <v>0</v>
      </c>
      <c r="Q827" s="192">
        <v>0</v>
      </c>
      <c r="R827" s="192">
        <f t="shared" si="2"/>
        <v>0</v>
      </c>
      <c r="S827" s="193">
        <f t="shared" si="3"/>
        <v>0</v>
      </c>
      <c r="T827" s="186" t="s">
        <v>15</v>
      </c>
      <c r="U827" s="186" t="s">
        <v>285</v>
      </c>
      <c r="V827" s="200">
        <f>VLOOKUP(B827,orig_GT_results_full_summary!$B$3:$AK$25,24, FALSE)</f>
        <v>1</v>
      </c>
      <c r="W827" s="192">
        <v>1</v>
      </c>
      <c r="X827" s="192">
        <v>1</v>
      </c>
      <c r="Y827" s="192">
        <f t="shared" si="4"/>
        <v>1</v>
      </c>
      <c r="Z827" s="193">
        <f t="shared" si="5"/>
        <v>1</v>
      </c>
      <c r="AA827" s="186" t="s">
        <v>299</v>
      </c>
      <c r="AB827" s="186" t="s">
        <v>281</v>
      </c>
      <c r="AC827" s="192">
        <f>VLOOKUP(B827,orig_GT_results_full_summary!$B$3:$AK$25,33, FALSE)</f>
        <v>1</v>
      </c>
      <c r="AD827" s="192">
        <v>0</v>
      </c>
      <c r="AE827" s="192">
        <v>0</v>
      </c>
      <c r="AF827" s="194">
        <f t="shared" si="6"/>
        <v>0</v>
      </c>
      <c r="AG827" s="53">
        <f t="shared" si="7"/>
        <v>0</v>
      </c>
    </row>
    <row r="828" spans="2:33" ht="16">
      <c r="B828" s="186" t="s">
        <v>162</v>
      </c>
      <c r="C828" s="192">
        <v>38</v>
      </c>
      <c r="D828" s="186" t="s">
        <v>15</v>
      </c>
      <c r="E828" s="193">
        <v>1</v>
      </c>
      <c r="F828" s="186" t="s">
        <v>391</v>
      </c>
      <c r="G828" s="186" t="s">
        <v>285</v>
      </c>
      <c r="H828" s="198">
        <f>VLOOKUP(B828,orig_GT_results_full_summary!$B$3:$AK$25,7, FALSE)</f>
        <v>3</v>
      </c>
      <c r="I828" s="192">
        <v>1</v>
      </c>
      <c r="J828" s="192">
        <v>1</v>
      </c>
      <c r="K828" s="192">
        <f t="shared" si="0"/>
        <v>0.33333333333333331</v>
      </c>
      <c r="L828" s="193">
        <f t="shared" si="1"/>
        <v>0.83333333333333326</v>
      </c>
      <c r="M828" s="186" t="s">
        <v>299</v>
      </c>
      <c r="N828" s="186" t="s">
        <v>281</v>
      </c>
      <c r="O828" s="199">
        <f>VLOOKUP(B828,orig_GT_results_full_summary!$B$3:$AK$25,15, FALSE)</f>
        <v>1</v>
      </c>
      <c r="P828" s="192">
        <v>0</v>
      </c>
      <c r="Q828" s="192">
        <v>0</v>
      </c>
      <c r="R828" s="192">
        <f t="shared" si="2"/>
        <v>0</v>
      </c>
      <c r="S828" s="193">
        <f t="shared" si="3"/>
        <v>0</v>
      </c>
      <c r="T828" s="186" t="s">
        <v>15</v>
      </c>
      <c r="U828" s="186" t="s">
        <v>285</v>
      </c>
      <c r="V828" s="200">
        <f>VLOOKUP(B828,orig_GT_results_full_summary!$B$3:$AK$25,24, FALSE)</f>
        <v>1</v>
      </c>
      <c r="W828" s="192">
        <v>1</v>
      </c>
      <c r="X828" s="192">
        <v>1</v>
      </c>
      <c r="Y828" s="192">
        <f t="shared" si="4"/>
        <v>1</v>
      </c>
      <c r="Z828" s="193">
        <f t="shared" si="5"/>
        <v>1</v>
      </c>
      <c r="AA828" s="186" t="s">
        <v>299</v>
      </c>
      <c r="AB828" s="186" t="s">
        <v>281</v>
      </c>
      <c r="AC828" s="192">
        <f>VLOOKUP(B828,orig_GT_results_full_summary!$B$3:$AK$25,33, FALSE)</f>
        <v>1</v>
      </c>
      <c r="AD828" s="192">
        <v>0</v>
      </c>
      <c r="AE828" s="192">
        <v>0</v>
      </c>
      <c r="AF828" s="194">
        <f t="shared" si="6"/>
        <v>0</v>
      </c>
      <c r="AG828" s="53">
        <f t="shared" si="7"/>
        <v>0</v>
      </c>
    </row>
    <row r="829" spans="2:33" ht="16">
      <c r="B829" s="186" t="s">
        <v>162</v>
      </c>
      <c r="C829" s="192">
        <v>7</v>
      </c>
      <c r="D829" s="186" t="s">
        <v>299</v>
      </c>
      <c r="E829" s="193">
        <v>1</v>
      </c>
      <c r="F829" s="186" t="s">
        <v>391</v>
      </c>
      <c r="G829" s="186" t="s">
        <v>281</v>
      </c>
      <c r="H829" s="198">
        <f>VLOOKUP(B829,orig_GT_results_full_summary!$B$3:$AK$25,7, FALSE)</f>
        <v>3</v>
      </c>
      <c r="I829" s="192">
        <v>0</v>
      </c>
      <c r="J829" s="192">
        <v>0</v>
      </c>
      <c r="K829" s="192">
        <f t="shared" si="0"/>
        <v>0</v>
      </c>
      <c r="L829" s="193">
        <f t="shared" si="1"/>
        <v>0</v>
      </c>
      <c r="M829" s="186" t="s">
        <v>299</v>
      </c>
      <c r="N829" s="186" t="s">
        <v>285</v>
      </c>
      <c r="O829" s="199">
        <f>VLOOKUP(B829,orig_GT_results_full_summary!$B$3:$AK$25,15, FALSE)</f>
        <v>1</v>
      </c>
      <c r="P829" s="192">
        <v>1</v>
      </c>
      <c r="Q829" s="192">
        <v>1</v>
      </c>
      <c r="R829" s="192">
        <f t="shared" si="2"/>
        <v>1</v>
      </c>
      <c r="S829" s="193">
        <f t="shared" si="3"/>
        <v>1</v>
      </c>
      <c r="T829" s="186" t="s">
        <v>15</v>
      </c>
      <c r="U829" s="186" t="s">
        <v>281</v>
      </c>
      <c r="V829" s="200">
        <f>VLOOKUP(B829,orig_GT_results_full_summary!$B$3:$AK$25,24, FALSE)</f>
        <v>1</v>
      </c>
      <c r="W829" s="192">
        <v>0</v>
      </c>
      <c r="X829" s="192">
        <v>0</v>
      </c>
      <c r="Y829" s="192">
        <f t="shared" si="4"/>
        <v>0</v>
      </c>
      <c r="Z829" s="193">
        <f t="shared" si="5"/>
        <v>0</v>
      </c>
      <c r="AA829" s="186" t="s">
        <v>299</v>
      </c>
      <c r="AB829" s="186" t="s">
        <v>285</v>
      </c>
      <c r="AC829" s="192">
        <f>VLOOKUP(B829,orig_GT_results_full_summary!$B$3:$AK$25,33, FALSE)</f>
        <v>1</v>
      </c>
      <c r="AD829" s="192">
        <v>1</v>
      </c>
      <c r="AE829" s="192">
        <v>1</v>
      </c>
      <c r="AF829" s="194">
        <f t="shared" si="6"/>
        <v>1</v>
      </c>
      <c r="AG829" s="53">
        <f t="shared" si="7"/>
        <v>1</v>
      </c>
    </row>
    <row r="830" spans="2:33" ht="16">
      <c r="B830" s="186" t="s">
        <v>162</v>
      </c>
      <c r="C830" s="192">
        <v>36</v>
      </c>
      <c r="D830" s="186" t="s">
        <v>15</v>
      </c>
      <c r="E830" s="193">
        <v>1</v>
      </c>
      <c r="F830" s="186" t="s">
        <v>391</v>
      </c>
      <c r="G830" s="186" t="s">
        <v>285</v>
      </c>
      <c r="H830" s="198">
        <f>VLOOKUP(B830,orig_GT_results_full_summary!$B$3:$AK$25,7, FALSE)</f>
        <v>3</v>
      </c>
      <c r="I830" s="192">
        <v>1</v>
      </c>
      <c r="J830" s="192">
        <v>1</v>
      </c>
      <c r="K830" s="192">
        <f t="shared" si="0"/>
        <v>0.33333333333333331</v>
      </c>
      <c r="L830" s="193">
        <f t="shared" si="1"/>
        <v>0.83333333333333326</v>
      </c>
      <c r="M830" s="186" t="s">
        <v>299</v>
      </c>
      <c r="N830" s="186" t="s">
        <v>281</v>
      </c>
      <c r="O830" s="199">
        <f>VLOOKUP(B830,orig_GT_results_full_summary!$B$3:$AK$25,15, FALSE)</f>
        <v>1</v>
      </c>
      <c r="P830" s="192">
        <v>0</v>
      </c>
      <c r="Q830" s="192">
        <v>0</v>
      </c>
      <c r="R830" s="192">
        <f t="shared" si="2"/>
        <v>0</v>
      </c>
      <c r="S830" s="193">
        <f t="shared" si="3"/>
        <v>0</v>
      </c>
      <c r="T830" s="186" t="s">
        <v>15</v>
      </c>
      <c r="U830" s="186" t="s">
        <v>285</v>
      </c>
      <c r="V830" s="200">
        <f>VLOOKUP(B830,orig_GT_results_full_summary!$B$3:$AK$25,24, FALSE)</f>
        <v>1</v>
      </c>
      <c r="W830" s="192">
        <v>1</v>
      </c>
      <c r="X830" s="192">
        <v>1</v>
      </c>
      <c r="Y830" s="192">
        <f t="shared" si="4"/>
        <v>1</v>
      </c>
      <c r="Z830" s="193">
        <f t="shared" si="5"/>
        <v>1</v>
      </c>
      <c r="AA830" s="186" t="s">
        <v>299</v>
      </c>
      <c r="AB830" s="186" t="s">
        <v>281</v>
      </c>
      <c r="AC830" s="192">
        <f>VLOOKUP(B830,orig_GT_results_full_summary!$B$3:$AK$25,33, FALSE)</f>
        <v>1</v>
      </c>
      <c r="AD830" s="192">
        <v>0</v>
      </c>
      <c r="AE830" s="192">
        <v>0</v>
      </c>
      <c r="AF830" s="194">
        <f t="shared" si="6"/>
        <v>0</v>
      </c>
      <c r="AG830" s="53">
        <f t="shared" si="7"/>
        <v>0</v>
      </c>
    </row>
    <row r="831" spans="2:33" ht="16">
      <c r="B831" s="186" t="s">
        <v>162</v>
      </c>
      <c r="C831" s="192">
        <v>6</v>
      </c>
      <c r="D831" s="186" t="s">
        <v>299</v>
      </c>
      <c r="E831" s="193">
        <v>1</v>
      </c>
      <c r="F831" s="186" t="s">
        <v>391</v>
      </c>
      <c r="G831" s="186" t="s">
        <v>281</v>
      </c>
      <c r="H831" s="198">
        <f>VLOOKUP(B831,orig_GT_results_full_summary!$B$3:$AK$25,7, FALSE)</f>
        <v>3</v>
      </c>
      <c r="I831" s="192">
        <v>0</v>
      </c>
      <c r="J831" s="192">
        <v>0</v>
      </c>
      <c r="K831" s="192">
        <f t="shared" si="0"/>
        <v>0</v>
      </c>
      <c r="L831" s="193">
        <f t="shared" si="1"/>
        <v>0</v>
      </c>
      <c r="M831" s="186" t="s">
        <v>299</v>
      </c>
      <c r="N831" s="186" t="s">
        <v>285</v>
      </c>
      <c r="O831" s="199">
        <f>VLOOKUP(B831,orig_GT_results_full_summary!$B$3:$AK$25,15, FALSE)</f>
        <v>1</v>
      </c>
      <c r="P831" s="192">
        <v>1</v>
      </c>
      <c r="Q831" s="192">
        <v>1</v>
      </c>
      <c r="R831" s="192">
        <f t="shared" si="2"/>
        <v>1</v>
      </c>
      <c r="S831" s="193">
        <f t="shared" si="3"/>
        <v>1</v>
      </c>
      <c r="T831" s="186" t="s">
        <v>15</v>
      </c>
      <c r="U831" s="186" t="s">
        <v>281</v>
      </c>
      <c r="V831" s="200">
        <f>VLOOKUP(B831,orig_GT_results_full_summary!$B$3:$AK$25,24, FALSE)</f>
        <v>1</v>
      </c>
      <c r="W831" s="192">
        <v>0</v>
      </c>
      <c r="X831" s="192">
        <v>0</v>
      </c>
      <c r="Y831" s="192">
        <f t="shared" si="4"/>
        <v>0</v>
      </c>
      <c r="Z831" s="193">
        <f t="shared" si="5"/>
        <v>0</v>
      </c>
      <c r="AA831" s="186" t="s">
        <v>299</v>
      </c>
      <c r="AB831" s="186" t="s">
        <v>285</v>
      </c>
      <c r="AC831" s="192">
        <f>VLOOKUP(B831,orig_GT_results_full_summary!$B$3:$AK$25,33, FALSE)</f>
        <v>1</v>
      </c>
      <c r="AD831" s="192">
        <v>1</v>
      </c>
      <c r="AE831" s="192">
        <v>1</v>
      </c>
      <c r="AF831" s="194">
        <f t="shared" si="6"/>
        <v>1</v>
      </c>
      <c r="AG831" s="53">
        <f t="shared" si="7"/>
        <v>1</v>
      </c>
    </row>
    <row r="832" spans="2:33" ht="16">
      <c r="B832" s="186" t="s">
        <v>162</v>
      </c>
      <c r="C832" s="192">
        <v>46</v>
      </c>
      <c r="D832" s="186" t="s">
        <v>308</v>
      </c>
      <c r="E832" s="193">
        <v>2</v>
      </c>
      <c r="F832" s="186" t="s">
        <v>391</v>
      </c>
      <c r="G832" s="186" t="s">
        <v>287</v>
      </c>
      <c r="H832" s="198">
        <f>VLOOKUP(B832,orig_GT_results_full_summary!$B$3:$AK$25,7, FALSE)</f>
        <v>3</v>
      </c>
      <c r="I832" s="192">
        <v>1</v>
      </c>
      <c r="J832" s="192">
        <v>0.5</v>
      </c>
      <c r="K832" s="192">
        <f t="shared" si="0"/>
        <v>0.33333333333333331</v>
      </c>
      <c r="L832" s="193">
        <f t="shared" si="1"/>
        <v>0.47619047619047616</v>
      </c>
      <c r="M832" s="186" t="s">
        <v>299</v>
      </c>
      <c r="N832" s="186" t="s">
        <v>288</v>
      </c>
      <c r="O832" s="199">
        <f>VLOOKUP(B832,orig_GT_results_full_summary!$B$3:$AK$25,15, FALSE)</f>
        <v>1</v>
      </c>
      <c r="P832" s="192">
        <v>0</v>
      </c>
      <c r="Q832" s="192">
        <v>0</v>
      </c>
      <c r="R832" s="192">
        <f t="shared" si="2"/>
        <v>0</v>
      </c>
      <c r="S832" s="193">
        <f t="shared" si="3"/>
        <v>0</v>
      </c>
      <c r="T832" s="186" t="s">
        <v>15</v>
      </c>
      <c r="U832" s="186" t="s">
        <v>287</v>
      </c>
      <c r="V832" s="200">
        <f>VLOOKUP(B832,orig_GT_results_full_summary!$B$3:$AK$25,24, FALSE)</f>
        <v>1</v>
      </c>
      <c r="W832" s="192">
        <v>1</v>
      </c>
      <c r="X832" s="192">
        <v>0.5</v>
      </c>
      <c r="Y832" s="192">
        <f t="shared" si="4"/>
        <v>1</v>
      </c>
      <c r="Z832" s="193">
        <f t="shared" si="5"/>
        <v>0.52631578947368418</v>
      </c>
      <c r="AA832" s="186" t="s">
        <v>299</v>
      </c>
      <c r="AB832" s="186" t="s">
        <v>288</v>
      </c>
      <c r="AC832" s="192">
        <f>VLOOKUP(B832,orig_GT_results_full_summary!$B$3:$AK$25,33, FALSE)</f>
        <v>1</v>
      </c>
      <c r="AD832" s="192">
        <v>0</v>
      </c>
      <c r="AE832" s="192">
        <v>0</v>
      </c>
      <c r="AF832" s="194">
        <f t="shared" si="6"/>
        <v>0</v>
      </c>
      <c r="AG832" s="53">
        <f t="shared" si="7"/>
        <v>0</v>
      </c>
    </row>
    <row r="833" spans="2:33" ht="16">
      <c r="B833" s="186" t="s">
        <v>162</v>
      </c>
      <c r="C833" s="192">
        <v>53</v>
      </c>
      <c r="D833" s="186" t="s">
        <v>392</v>
      </c>
      <c r="E833" s="193">
        <v>2</v>
      </c>
      <c r="F833" s="186" t="s">
        <v>391</v>
      </c>
      <c r="G833" s="186" t="s">
        <v>287</v>
      </c>
      <c r="H833" s="198">
        <f>VLOOKUP(B833,orig_GT_results_full_summary!$B$3:$AK$25,7, FALSE)</f>
        <v>3</v>
      </c>
      <c r="I833" s="192">
        <v>1</v>
      </c>
      <c r="J833" s="192">
        <v>0.5</v>
      </c>
      <c r="K833" s="192">
        <f t="shared" si="0"/>
        <v>0.33333333333333331</v>
      </c>
      <c r="L833" s="193">
        <f t="shared" si="1"/>
        <v>0.47619047619047616</v>
      </c>
      <c r="M833" s="186" t="s">
        <v>299</v>
      </c>
      <c r="N833" s="186" t="s">
        <v>288</v>
      </c>
      <c r="O833" s="199">
        <f>VLOOKUP(B833,orig_GT_results_full_summary!$B$3:$AK$25,15, FALSE)</f>
        <v>1</v>
      </c>
      <c r="P833" s="192">
        <v>0</v>
      </c>
      <c r="Q833" s="192">
        <v>0</v>
      </c>
      <c r="R833" s="192">
        <f t="shared" si="2"/>
        <v>0</v>
      </c>
      <c r="S833" s="193">
        <f t="shared" si="3"/>
        <v>0</v>
      </c>
      <c r="T833" s="186" t="s">
        <v>15</v>
      </c>
      <c r="U833" s="186" t="s">
        <v>287</v>
      </c>
      <c r="V833" s="200">
        <f>VLOOKUP(B833,orig_GT_results_full_summary!$B$3:$AK$25,24, FALSE)</f>
        <v>1</v>
      </c>
      <c r="W833" s="192">
        <v>1</v>
      </c>
      <c r="X833" s="192">
        <v>0.5</v>
      </c>
      <c r="Y833" s="192">
        <f t="shared" si="4"/>
        <v>1</v>
      </c>
      <c r="Z833" s="193">
        <f t="shared" si="5"/>
        <v>0.52631578947368418</v>
      </c>
      <c r="AA833" s="186" t="s">
        <v>299</v>
      </c>
      <c r="AB833" s="186" t="s">
        <v>288</v>
      </c>
      <c r="AC833" s="192">
        <f>VLOOKUP(B833,orig_GT_results_full_summary!$B$3:$AK$25,33, FALSE)</f>
        <v>1</v>
      </c>
      <c r="AD833" s="192">
        <v>0</v>
      </c>
      <c r="AE833" s="192">
        <v>0</v>
      </c>
      <c r="AF833" s="194">
        <f t="shared" si="6"/>
        <v>0</v>
      </c>
      <c r="AG833" s="53">
        <f t="shared" si="7"/>
        <v>0</v>
      </c>
    </row>
    <row r="834" spans="2:33" ht="16">
      <c r="B834" s="186" t="s">
        <v>162</v>
      </c>
      <c r="C834" s="192">
        <v>54</v>
      </c>
      <c r="D834" s="186" t="s">
        <v>392</v>
      </c>
      <c r="E834" s="193">
        <v>2</v>
      </c>
      <c r="F834" s="186" t="s">
        <v>391</v>
      </c>
      <c r="G834" s="186" t="s">
        <v>287</v>
      </c>
      <c r="H834" s="198">
        <f>VLOOKUP(B834,orig_GT_results_full_summary!$B$3:$AK$25,7, FALSE)</f>
        <v>3</v>
      </c>
      <c r="I834" s="192">
        <v>1</v>
      </c>
      <c r="J834" s="192">
        <v>0.5</v>
      </c>
      <c r="K834" s="192">
        <f t="shared" si="0"/>
        <v>0.33333333333333331</v>
      </c>
      <c r="L834" s="193">
        <f t="shared" si="1"/>
        <v>0.47619047619047616</v>
      </c>
      <c r="M834" s="186" t="s">
        <v>299</v>
      </c>
      <c r="N834" s="186" t="s">
        <v>288</v>
      </c>
      <c r="O834" s="199">
        <f>VLOOKUP(B834,orig_GT_results_full_summary!$B$3:$AK$25,15, FALSE)</f>
        <v>1</v>
      </c>
      <c r="P834" s="192">
        <v>0</v>
      </c>
      <c r="Q834" s="192">
        <v>0</v>
      </c>
      <c r="R834" s="192">
        <f t="shared" si="2"/>
        <v>0</v>
      </c>
      <c r="S834" s="193">
        <f t="shared" si="3"/>
        <v>0</v>
      </c>
      <c r="T834" s="186" t="s">
        <v>15</v>
      </c>
      <c r="U834" s="186" t="s">
        <v>287</v>
      </c>
      <c r="V834" s="200">
        <f>VLOOKUP(B834,orig_GT_results_full_summary!$B$3:$AK$25,24, FALSE)</f>
        <v>1</v>
      </c>
      <c r="W834" s="192">
        <v>1</v>
      </c>
      <c r="X834" s="192">
        <v>0.5</v>
      </c>
      <c r="Y834" s="192">
        <f t="shared" si="4"/>
        <v>1</v>
      </c>
      <c r="Z834" s="193">
        <f t="shared" si="5"/>
        <v>0.52631578947368418</v>
      </c>
      <c r="AA834" s="186" t="s">
        <v>299</v>
      </c>
      <c r="AB834" s="186" t="s">
        <v>288</v>
      </c>
      <c r="AC834" s="192">
        <f>VLOOKUP(B834,orig_GT_results_full_summary!$B$3:$AK$25,33, FALSE)</f>
        <v>1</v>
      </c>
      <c r="AD834" s="192">
        <v>0</v>
      </c>
      <c r="AE834" s="192">
        <v>0</v>
      </c>
      <c r="AF834" s="194">
        <f t="shared" si="6"/>
        <v>0</v>
      </c>
      <c r="AG834" s="53">
        <f t="shared" si="7"/>
        <v>0</v>
      </c>
    </row>
    <row r="835" spans="2:33" ht="16">
      <c r="B835" s="186" t="s">
        <v>162</v>
      </c>
      <c r="C835" s="192">
        <v>55</v>
      </c>
      <c r="D835" s="186" t="s">
        <v>392</v>
      </c>
      <c r="E835" s="193">
        <v>2</v>
      </c>
      <c r="F835" s="186" t="s">
        <v>391</v>
      </c>
      <c r="G835" s="186" t="s">
        <v>287</v>
      </c>
      <c r="H835" s="198">
        <f>VLOOKUP(B835,orig_GT_results_full_summary!$B$3:$AK$25,7, FALSE)</f>
        <v>3</v>
      </c>
      <c r="I835" s="192">
        <v>1</v>
      </c>
      <c r="J835" s="192">
        <v>0.5</v>
      </c>
      <c r="K835" s="192">
        <f t="shared" si="0"/>
        <v>0.33333333333333331</v>
      </c>
      <c r="L835" s="193">
        <f t="shared" si="1"/>
        <v>0.47619047619047616</v>
      </c>
      <c r="M835" s="186" t="s">
        <v>299</v>
      </c>
      <c r="N835" s="186" t="s">
        <v>288</v>
      </c>
      <c r="O835" s="199">
        <f>VLOOKUP(B835,orig_GT_results_full_summary!$B$3:$AK$25,15, FALSE)</f>
        <v>1</v>
      </c>
      <c r="P835" s="192">
        <v>0</v>
      </c>
      <c r="Q835" s="192">
        <v>0</v>
      </c>
      <c r="R835" s="192">
        <f t="shared" si="2"/>
        <v>0</v>
      </c>
      <c r="S835" s="193">
        <f t="shared" si="3"/>
        <v>0</v>
      </c>
      <c r="T835" s="186" t="s">
        <v>15</v>
      </c>
      <c r="U835" s="186" t="s">
        <v>287</v>
      </c>
      <c r="V835" s="200">
        <f>VLOOKUP(B835,orig_GT_results_full_summary!$B$3:$AK$25,24, FALSE)</f>
        <v>1</v>
      </c>
      <c r="W835" s="192">
        <v>1</v>
      </c>
      <c r="X835" s="192">
        <v>0.5</v>
      </c>
      <c r="Y835" s="192">
        <f t="shared" si="4"/>
        <v>1</v>
      </c>
      <c r="Z835" s="193">
        <f t="shared" si="5"/>
        <v>0.52631578947368418</v>
      </c>
      <c r="AA835" s="186" t="s">
        <v>299</v>
      </c>
      <c r="AB835" s="186" t="s">
        <v>288</v>
      </c>
      <c r="AC835" s="192">
        <f>VLOOKUP(B835,orig_GT_results_full_summary!$B$3:$AK$25,33, FALSE)</f>
        <v>1</v>
      </c>
      <c r="AD835" s="192">
        <v>0</v>
      </c>
      <c r="AE835" s="192">
        <v>0</v>
      </c>
      <c r="AF835" s="194">
        <f t="shared" si="6"/>
        <v>0</v>
      </c>
      <c r="AG835" s="53">
        <f t="shared" si="7"/>
        <v>0</v>
      </c>
    </row>
    <row r="836" spans="2:33" ht="16">
      <c r="B836" s="186" t="s">
        <v>162</v>
      </c>
      <c r="C836" s="192">
        <v>56</v>
      </c>
      <c r="D836" s="186" t="s">
        <v>393</v>
      </c>
      <c r="E836" s="193">
        <v>2</v>
      </c>
      <c r="F836" s="186" t="s">
        <v>391</v>
      </c>
      <c r="G836" s="186" t="s">
        <v>287</v>
      </c>
      <c r="H836" s="198">
        <f>VLOOKUP(B836,orig_GT_results_full_summary!$B$3:$AK$25,7, FALSE)</f>
        <v>3</v>
      </c>
      <c r="I836" s="192">
        <v>1</v>
      </c>
      <c r="J836" s="192">
        <v>0.5</v>
      </c>
      <c r="K836" s="192">
        <f t="shared" si="0"/>
        <v>0.33333333333333331</v>
      </c>
      <c r="L836" s="193">
        <f t="shared" si="1"/>
        <v>0.47619047619047616</v>
      </c>
      <c r="M836" s="186" t="s">
        <v>299</v>
      </c>
      <c r="N836" s="186" t="s">
        <v>288</v>
      </c>
      <c r="O836" s="199">
        <f>VLOOKUP(B836,orig_GT_results_full_summary!$B$3:$AK$25,15, FALSE)</f>
        <v>1</v>
      </c>
      <c r="P836" s="192">
        <v>0</v>
      </c>
      <c r="Q836" s="192">
        <v>0</v>
      </c>
      <c r="R836" s="192">
        <f t="shared" si="2"/>
        <v>0</v>
      </c>
      <c r="S836" s="193">
        <f t="shared" si="3"/>
        <v>0</v>
      </c>
      <c r="T836" s="186" t="s">
        <v>15</v>
      </c>
      <c r="U836" s="186" t="s">
        <v>287</v>
      </c>
      <c r="V836" s="200">
        <f>VLOOKUP(B836,orig_GT_results_full_summary!$B$3:$AK$25,24, FALSE)</f>
        <v>1</v>
      </c>
      <c r="W836" s="192">
        <v>1</v>
      </c>
      <c r="X836" s="192">
        <v>0.5</v>
      </c>
      <c r="Y836" s="192">
        <f t="shared" si="4"/>
        <v>1</v>
      </c>
      <c r="Z836" s="193">
        <f t="shared" si="5"/>
        <v>0.52631578947368418</v>
      </c>
      <c r="AA836" s="186" t="s">
        <v>299</v>
      </c>
      <c r="AB836" s="186" t="s">
        <v>288</v>
      </c>
      <c r="AC836" s="192">
        <f>VLOOKUP(B836,orig_GT_results_full_summary!$B$3:$AK$25,33, FALSE)</f>
        <v>1</v>
      </c>
      <c r="AD836" s="192">
        <v>0</v>
      </c>
      <c r="AE836" s="192">
        <v>0</v>
      </c>
      <c r="AF836" s="194">
        <f t="shared" si="6"/>
        <v>0</v>
      </c>
      <c r="AG836" s="53">
        <f t="shared" si="7"/>
        <v>0</v>
      </c>
    </row>
    <row r="837" spans="2:33" ht="16">
      <c r="B837" s="186" t="s">
        <v>162</v>
      </c>
      <c r="C837" s="192">
        <v>57</v>
      </c>
      <c r="D837" s="186" t="s">
        <v>393</v>
      </c>
      <c r="E837" s="193">
        <v>2</v>
      </c>
      <c r="F837" s="186" t="s">
        <v>391</v>
      </c>
      <c r="G837" s="186" t="s">
        <v>287</v>
      </c>
      <c r="H837" s="198">
        <f>VLOOKUP(B837,orig_GT_results_full_summary!$B$3:$AK$25,7, FALSE)</f>
        <v>3</v>
      </c>
      <c r="I837" s="192">
        <v>1</v>
      </c>
      <c r="J837" s="192">
        <v>0.5</v>
      </c>
      <c r="K837" s="192">
        <f t="shared" si="0"/>
        <v>0.33333333333333331</v>
      </c>
      <c r="L837" s="193">
        <f t="shared" si="1"/>
        <v>0.47619047619047616</v>
      </c>
      <c r="M837" s="186" t="s">
        <v>299</v>
      </c>
      <c r="N837" s="186" t="s">
        <v>288</v>
      </c>
      <c r="O837" s="199">
        <f>VLOOKUP(B837,orig_GT_results_full_summary!$B$3:$AK$25,15, FALSE)</f>
        <v>1</v>
      </c>
      <c r="P837" s="192">
        <v>0</v>
      </c>
      <c r="Q837" s="192">
        <v>0</v>
      </c>
      <c r="R837" s="192">
        <f t="shared" si="2"/>
        <v>0</v>
      </c>
      <c r="S837" s="193">
        <f t="shared" si="3"/>
        <v>0</v>
      </c>
      <c r="T837" s="186" t="s">
        <v>15</v>
      </c>
      <c r="U837" s="186" t="s">
        <v>287</v>
      </c>
      <c r="V837" s="200">
        <f>VLOOKUP(B837,orig_GT_results_full_summary!$B$3:$AK$25,24, FALSE)</f>
        <v>1</v>
      </c>
      <c r="W837" s="192">
        <v>1</v>
      </c>
      <c r="X837" s="192">
        <v>0.5</v>
      </c>
      <c r="Y837" s="192">
        <f t="shared" si="4"/>
        <v>1</v>
      </c>
      <c r="Z837" s="193">
        <f t="shared" si="5"/>
        <v>0.52631578947368418</v>
      </c>
      <c r="AA837" s="186" t="s">
        <v>299</v>
      </c>
      <c r="AB837" s="186" t="s">
        <v>288</v>
      </c>
      <c r="AC837" s="192">
        <f>VLOOKUP(B837,orig_GT_results_full_summary!$B$3:$AK$25,33, FALSE)</f>
        <v>1</v>
      </c>
      <c r="AD837" s="192">
        <v>0</v>
      </c>
      <c r="AE837" s="192">
        <v>0</v>
      </c>
      <c r="AF837" s="194">
        <f t="shared" si="6"/>
        <v>0</v>
      </c>
      <c r="AG837" s="53">
        <f t="shared" si="7"/>
        <v>0</v>
      </c>
    </row>
    <row r="838" spans="2:33" ht="16">
      <c r="B838" s="186" t="s">
        <v>162</v>
      </c>
      <c r="C838" s="192">
        <v>58</v>
      </c>
      <c r="D838" s="186" t="s">
        <v>393</v>
      </c>
      <c r="E838" s="193">
        <v>2</v>
      </c>
      <c r="F838" s="186" t="s">
        <v>391</v>
      </c>
      <c r="G838" s="186" t="s">
        <v>287</v>
      </c>
      <c r="H838" s="198">
        <f>VLOOKUP(B838,orig_GT_results_full_summary!$B$3:$AK$25,7, FALSE)</f>
        <v>3</v>
      </c>
      <c r="I838" s="192">
        <v>1</v>
      </c>
      <c r="J838" s="192">
        <v>0.5</v>
      </c>
      <c r="K838" s="192">
        <f t="shared" si="0"/>
        <v>0.33333333333333331</v>
      </c>
      <c r="L838" s="193">
        <f t="shared" si="1"/>
        <v>0.47619047619047616</v>
      </c>
      <c r="M838" s="186" t="s">
        <v>299</v>
      </c>
      <c r="N838" s="186" t="s">
        <v>288</v>
      </c>
      <c r="O838" s="199">
        <f>VLOOKUP(B838,orig_GT_results_full_summary!$B$3:$AK$25,15, FALSE)</f>
        <v>1</v>
      </c>
      <c r="P838" s="192">
        <v>0</v>
      </c>
      <c r="Q838" s="192">
        <v>0</v>
      </c>
      <c r="R838" s="192">
        <f t="shared" si="2"/>
        <v>0</v>
      </c>
      <c r="S838" s="193">
        <f t="shared" si="3"/>
        <v>0</v>
      </c>
      <c r="T838" s="186" t="s">
        <v>15</v>
      </c>
      <c r="U838" s="186" t="s">
        <v>287</v>
      </c>
      <c r="V838" s="200">
        <f>VLOOKUP(B838,orig_GT_results_full_summary!$B$3:$AK$25,24, FALSE)</f>
        <v>1</v>
      </c>
      <c r="W838" s="192">
        <v>1</v>
      </c>
      <c r="X838" s="192">
        <v>0.5</v>
      </c>
      <c r="Y838" s="192">
        <f t="shared" si="4"/>
        <v>1</v>
      </c>
      <c r="Z838" s="193">
        <f t="shared" si="5"/>
        <v>0.52631578947368418</v>
      </c>
      <c r="AA838" s="186" t="s">
        <v>299</v>
      </c>
      <c r="AB838" s="186" t="s">
        <v>288</v>
      </c>
      <c r="AC838" s="192">
        <f>VLOOKUP(B838,orig_GT_results_full_summary!$B$3:$AK$25,33, FALSE)</f>
        <v>1</v>
      </c>
      <c r="AD838" s="192">
        <v>0</v>
      </c>
      <c r="AE838" s="192">
        <v>0</v>
      </c>
      <c r="AF838" s="194">
        <f t="shared" si="6"/>
        <v>0</v>
      </c>
      <c r="AG838" s="53">
        <f t="shared" si="7"/>
        <v>0</v>
      </c>
    </row>
    <row r="839" spans="2:33" ht="16">
      <c r="B839" s="186" t="s">
        <v>162</v>
      </c>
      <c r="C839" s="192">
        <v>59</v>
      </c>
      <c r="D839" s="186" t="s">
        <v>394</v>
      </c>
      <c r="E839" s="193">
        <v>2</v>
      </c>
      <c r="F839" s="186" t="s">
        <v>391</v>
      </c>
      <c r="G839" s="186" t="s">
        <v>287</v>
      </c>
      <c r="H839" s="198">
        <f>VLOOKUP(B839,orig_GT_results_full_summary!$B$3:$AK$25,7, FALSE)</f>
        <v>3</v>
      </c>
      <c r="I839" s="192">
        <v>1</v>
      </c>
      <c r="J839" s="192">
        <v>0.5</v>
      </c>
      <c r="K839" s="192">
        <f t="shared" si="0"/>
        <v>0.33333333333333331</v>
      </c>
      <c r="L839" s="193">
        <f t="shared" si="1"/>
        <v>0.47619047619047616</v>
      </c>
      <c r="M839" s="186" t="s">
        <v>299</v>
      </c>
      <c r="N839" s="186" t="s">
        <v>288</v>
      </c>
      <c r="O839" s="199">
        <f>VLOOKUP(B839,orig_GT_results_full_summary!$B$3:$AK$25,15, FALSE)</f>
        <v>1</v>
      </c>
      <c r="P839" s="192">
        <v>0</v>
      </c>
      <c r="Q839" s="192">
        <v>0</v>
      </c>
      <c r="R839" s="192">
        <f t="shared" si="2"/>
        <v>0</v>
      </c>
      <c r="S839" s="193">
        <f t="shared" si="3"/>
        <v>0</v>
      </c>
      <c r="T839" s="186" t="s">
        <v>15</v>
      </c>
      <c r="U839" s="186" t="s">
        <v>287</v>
      </c>
      <c r="V839" s="200">
        <f>VLOOKUP(B839,orig_GT_results_full_summary!$B$3:$AK$25,24, FALSE)</f>
        <v>1</v>
      </c>
      <c r="W839" s="192">
        <v>1</v>
      </c>
      <c r="X839" s="192">
        <v>0.5</v>
      </c>
      <c r="Y839" s="192">
        <f t="shared" si="4"/>
        <v>1</v>
      </c>
      <c r="Z839" s="193">
        <f t="shared" si="5"/>
        <v>0.52631578947368418</v>
      </c>
      <c r="AA839" s="186" t="s">
        <v>299</v>
      </c>
      <c r="AB839" s="186" t="s">
        <v>288</v>
      </c>
      <c r="AC839" s="192">
        <f>VLOOKUP(B839,orig_GT_results_full_summary!$B$3:$AK$25,33, FALSE)</f>
        <v>1</v>
      </c>
      <c r="AD839" s="192">
        <v>0</v>
      </c>
      <c r="AE839" s="192">
        <v>0</v>
      </c>
      <c r="AF839" s="194">
        <f t="shared" si="6"/>
        <v>0</v>
      </c>
      <c r="AG839" s="53">
        <f t="shared" si="7"/>
        <v>0</v>
      </c>
    </row>
    <row r="840" spans="2:33" ht="16">
      <c r="B840" s="186" t="s">
        <v>162</v>
      </c>
      <c r="C840" s="192">
        <v>60</v>
      </c>
      <c r="D840" s="186" t="s">
        <v>394</v>
      </c>
      <c r="E840" s="193">
        <v>2</v>
      </c>
      <c r="F840" s="186" t="s">
        <v>391</v>
      </c>
      <c r="G840" s="186" t="s">
        <v>287</v>
      </c>
      <c r="H840" s="198">
        <f>VLOOKUP(B840,orig_GT_results_full_summary!$B$3:$AK$25,7, FALSE)</f>
        <v>3</v>
      </c>
      <c r="I840" s="192">
        <v>1</v>
      </c>
      <c r="J840" s="192">
        <v>0.5</v>
      </c>
      <c r="K840" s="192">
        <f t="shared" si="0"/>
        <v>0.33333333333333331</v>
      </c>
      <c r="L840" s="193">
        <f t="shared" si="1"/>
        <v>0.47619047619047616</v>
      </c>
      <c r="M840" s="186" t="s">
        <v>299</v>
      </c>
      <c r="N840" s="186" t="s">
        <v>288</v>
      </c>
      <c r="O840" s="199">
        <f>VLOOKUP(B840,orig_GT_results_full_summary!$B$3:$AK$25,15, FALSE)</f>
        <v>1</v>
      </c>
      <c r="P840" s="192">
        <v>0</v>
      </c>
      <c r="Q840" s="192">
        <v>0</v>
      </c>
      <c r="R840" s="192">
        <f t="shared" si="2"/>
        <v>0</v>
      </c>
      <c r="S840" s="193">
        <f t="shared" si="3"/>
        <v>0</v>
      </c>
      <c r="T840" s="186" t="s">
        <v>15</v>
      </c>
      <c r="U840" s="186" t="s">
        <v>287</v>
      </c>
      <c r="V840" s="200">
        <f>VLOOKUP(B840,orig_GT_results_full_summary!$B$3:$AK$25,24, FALSE)</f>
        <v>1</v>
      </c>
      <c r="W840" s="192">
        <v>1</v>
      </c>
      <c r="X840" s="192">
        <v>0.5</v>
      </c>
      <c r="Y840" s="192">
        <f t="shared" si="4"/>
        <v>1</v>
      </c>
      <c r="Z840" s="193">
        <f t="shared" si="5"/>
        <v>0.52631578947368418</v>
      </c>
      <c r="AA840" s="186" t="s">
        <v>299</v>
      </c>
      <c r="AB840" s="186" t="s">
        <v>288</v>
      </c>
      <c r="AC840" s="192">
        <f>VLOOKUP(B840,orig_GT_results_full_summary!$B$3:$AK$25,33, FALSE)</f>
        <v>1</v>
      </c>
      <c r="AD840" s="192">
        <v>0</v>
      </c>
      <c r="AE840" s="192">
        <v>0</v>
      </c>
      <c r="AF840" s="194">
        <f t="shared" si="6"/>
        <v>0</v>
      </c>
      <c r="AG840" s="53">
        <f t="shared" si="7"/>
        <v>0</v>
      </c>
    </row>
    <row r="841" spans="2:33" ht="16">
      <c r="B841" s="186" t="s">
        <v>162</v>
      </c>
      <c r="C841" s="192">
        <v>61</v>
      </c>
      <c r="D841" s="186" t="s">
        <v>394</v>
      </c>
      <c r="E841" s="193">
        <v>2</v>
      </c>
      <c r="F841" s="186" t="s">
        <v>391</v>
      </c>
      <c r="G841" s="186" t="s">
        <v>287</v>
      </c>
      <c r="H841" s="198">
        <f>VLOOKUP(B841,orig_GT_results_full_summary!$B$3:$AK$25,7, FALSE)</f>
        <v>3</v>
      </c>
      <c r="I841" s="192">
        <v>1</v>
      </c>
      <c r="J841" s="192">
        <v>0.5</v>
      </c>
      <c r="K841" s="192">
        <f t="shared" si="0"/>
        <v>0.33333333333333331</v>
      </c>
      <c r="L841" s="193">
        <f t="shared" si="1"/>
        <v>0.47619047619047616</v>
      </c>
      <c r="M841" s="186" t="s">
        <v>299</v>
      </c>
      <c r="N841" s="186" t="s">
        <v>288</v>
      </c>
      <c r="O841" s="199">
        <f>VLOOKUP(B841,orig_GT_results_full_summary!$B$3:$AK$25,15, FALSE)</f>
        <v>1</v>
      </c>
      <c r="P841" s="192">
        <v>0</v>
      </c>
      <c r="Q841" s="192">
        <v>0</v>
      </c>
      <c r="R841" s="192">
        <f t="shared" si="2"/>
        <v>0</v>
      </c>
      <c r="S841" s="193">
        <f t="shared" si="3"/>
        <v>0</v>
      </c>
      <c r="T841" s="186" t="s">
        <v>15</v>
      </c>
      <c r="U841" s="186" t="s">
        <v>287</v>
      </c>
      <c r="V841" s="200">
        <f>VLOOKUP(B841,orig_GT_results_full_summary!$B$3:$AK$25,24, FALSE)</f>
        <v>1</v>
      </c>
      <c r="W841" s="192">
        <v>1</v>
      </c>
      <c r="X841" s="192">
        <v>0.5</v>
      </c>
      <c r="Y841" s="192">
        <f t="shared" si="4"/>
        <v>1</v>
      </c>
      <c r="Z841" s="193">
        <f t="shared" si="5"/>
        <v>0.52631578947368418</v>
      </c>
      <c r="AA841" s="186" t="s">
        <v>299</v>
      </c>
      <c r="AB841" s="186" t="s">
        <v>288</v>
      </c>
      <c r="AC841" s="192">
        <f>VLOOKUP(B841,orig_GT_results_full_summary!$B$3:$AK$25,33, FALSE)</f>
        <v>1</v>
      </c>
      <c r="AD841" s="192">
        <v>0</v>
      </c>
      <c r="AE841" s="192">
        <v>0</v>
      </c>
      <c r="AF841" s="194">
        <f t="shared" si="6"/>
        <v>0</v>
      </c>
      <c r="AG841" s="53">
        <f t="shared" si="7"/>
        <v>0</v>
      </c>
    </row>
    <row r="842" spans="2:33" ht="16">
      <c r="B842" s="186" t="s">
        <v>162</v>
      </c>
      <c r="C842" s="192">
        <v>62</v>
      </c>
      <c r="D842" s="186" t="s">
        <v>395</v>
      </c>
      <c r="E842" s="193">
        <v>2</v>
      </c>
      <c r="F842" s="186" t="s">
        <v>391</v>
      </c>
      <c r="G842" s="186" t="s">
        <v>287</v>
      </c>
      <c r="H842" s="198">
        <f>VLOOKUP(B842,orig_GT_results_full_summary!$B$3:$AK$25,7, FALSE)</f>
        <v>3</v>
      </c>
      <c r="I842" s="192">
        <v>1</v>
      </c>
      <c r="J842" s="192">
        <v>0.5</v>
      </c>
      <c r="K842" s="192">
        <f t="shared" si="0"/>
        <v>0.33333333333333331</v>
      </c>
      <c r="L842" s="193">
        <f t="shared" si="1"/>
        <v>0.47619047619047616</v>
      </c>
      <c r="M842" s="186" t="s">
        <v>299</v>
      </c>
      <c r="N842" s="186" t="s">
        <v>288</v>
      </c>
      <c r="O842" s="199">
        <f>VLOOKUP(B842,orig_GT_results_full_summary!$B$3:$AK$25,15, FALSE)</f>
        <v>1</v>
      </c>
      <c r="P842" s="192">
        <v>0</v>
      </c>
      <c r="Q842" s="192">
        <v>0</v>
      </c>
      <c r="R842" s="192">
        <f t="shared" si="2"/>
        <v>0</v>
      </c>
      <c r="S842" s="193">
        <f t="shared" si="3"/>
        <v>0</v>
      </c>
      <c r="T842" s="186" t="s">
        <v>15</v>
      </c>
      <c r="U842" s="186" t="s">
        <v>287</v>
      </c>
      <c r="V842" s="200">
        <f>VLOOKUP(B842,orig_GT_results_full_summary!$B$3:$AK$25,24, FALSE)</f>
        <v>1</v>
      </c>
      <c r="W842" s="192">
        <v>1</v>
      </c>
      <c r="X842" s="192">
        <v>0.5</v>
      </c>
      <c r="Y842" s="192">
        <f t="shared" si="4"/>
        <v>1</v>
      </c>
      <c r="Z842" s="193">
        <f t="shared" si="5"/>
        <v>0.52631578947368418</v>
      </c>
      <c r="AA842" s="186" t="s">
        <v>299</v>
      </c>
      <c r="AB842" s="186" t="s">
        <v>288</v>
      </c>
      <c r="AC842" s="192">
        <f>VLOOKUP(B842,orig_GT_results_full_summary!$B$3:$AK$25,33, FALSE)</f>
        <v>1</v>
      </c>
      <c r="AD842" s="192">
        <v>0</v>
      </c>
      <c r="AE842" s="192">
        <v>0</v>
      </c>
      <c r="AF842" s="194">
        <f t="shared" si="6"/>
        <v>0</v>
      </c>
      <c r="AG842" s="53">
        <f t="shared" si="7"/>
        <v>0</v>
      </c>
    </row>
    <row r="843" spans="2:33" ht="16">
      <c r="B843" s="186" t="s">
        <v>162</v>
      </c>
      <c r="C843" s="192">
        <v>66</v>
      </c>
      <c r="D843" s="186" t="s">
        <v>396</v>
      </c>
      <c r="E843" s="193">
        <v>2</v>
      </c>
      <c r="F843" s="186" t="s">
        <v>391</v>
      </c>
      <c r="G843" s="186" t="s">
        <v>294</v>
      </c>
      <c r="H843" s="198">
        <f>VLOOKUP(B843,orig_GT_results_full_summary!$B$3:$AK$25,7, FALSE)</f>
        <v>3</v>
      </c>
      <c r="I843" s="192">
        <v>2</v>
      </c>
      <c r="J843" s="192">
        <v>1</v>
      </c>
      <c r="K843" s="192">
        <f t="shared" si="0"/>
        <v>0.66666666666666663</v>
      </c>
      <c r="L843" s="193">
        <f t="shared" si="1"/>
        <v>0.95238095238095233</v>
      </c>
      <c r="M843" s="186" t="s">
        <v>299</v>
      </c>
      <c r="N843" s="186" t="s">
        <v>288</v>
      </c>
      <c r="O843" s="199">
        <f>VLOOKUP(B843,orig_GT_results_full_summary!$B$3:$AK$25,15, FALSE)</f>
        <v>1</v>
      </c>
      <c r="P843" s="192">
        <v>0</v>
      </c>
      <c r="Q843" s="192">
        <v>0</v>
      </c>
      <c r="R843" s="192">
        <f t="shared" si="2"/>
        <v>0</v>
      </c>
      <c r="S843" s="193">
        <f t="shared" si="3"/>
        <v>0</v>
      </c>
      <c r="T843" s="186" t="s">
        <v>15</v>
      </c>
      <c r="U843" s="186" t="s">
        <v>290</v>
      </c>
      <c r="V843" s="200">
        <f>VLOOKUP(B843,orig_GT_results_full_summary!$B$3:$AK$25,24, FALSE)</f>
        <v>1</v>
      </c>
      <c r="W843" s="192">
        <v>1</v>
      </c>
      <c r="X843" s="192">
        <v>0.5</v>
      </c>
      <c r="Y843" s="192">
        <f t="shared" si="4"/>
        <v>1</v>
      </c>
      <c r="Z843" s="193">
        <f t="shared" si="5"/>
        <v>0.52631578947368418</v>
      </c>
      <c r="AA843" s="186" t="s">
        <v>299</v>
      </c>
      <c r="AB843" s="186" t="s">
        <v>288</v>
      </c>
      <c r="AC843" s="192">
        <f>VLOOKUP(B843,orig_GT_results_full_summary!$B$3:$AK$25,33, FALSE)</f>
        <v>1</v>
      </c>
      <c r="AD843" s="192">
        <v>0</v>
      </c>
      <c r="AE843" s="192">
        <v>0</v>
      </c>
      <c r="AF843" s="194">
        <f t="shared" si="6"/>
        <v>0</v>
      </c>
      <c r="AG843" s="53">
        <f t="shared" si="7"/>
        <v>0</v>
      </c>
    </row>
    <row r="844" spans="2:33" ht="16">
      <c r="B844" s="186" t="s">
        <v>162</v>
      </c>
      <c r="C844" s="192">
        <v>70</v>
      </c>
      <c r="D844" s="186" t="s">
        <v>319</v>
      </c>
      <c r="E844" s="193">
        <v>2</v>
      </c>
      <c r="F844" s="186" t="s">
        <v>391</v>
      </c>
      <c r="G844" s="186" t="s">
        <v>287</v>
      </c>
      <c r="H844" s="198">
        <f>VLOOKUP(B844,orig_GT_results_full_summary!$B$3:$AK$25,7, FALSE)</f>
        <v>3</v>
      </c>
      <c r="I844" s="192">
        <v>1</v>
      </c>
      <c r="J844" s="192">
        <v>0.5</v>
      </c>
      <c r="K844" s="192">
        <f t="shared" si="0"/>
        <v>0.33333333333333331</v>
      </c>
      <c r="L844" s="193">
        <f t="shared" si="1"/>
        <v>0.47619047619047616</v>
      </c>
      <c r="M844" s="186" t="s">
        <v>299</v>
      </c>
      <c r="N844" s="186" t="s">
        <v>288</v>
      </c>
      <c r="O844" s="199">
        <f>VLOOKUP(B844,orig_GT_results_full_summary!$B$3:$AK$25,15, FALSE)</f>
        <v>1</v>
      </c>
      <c r="P844" s="192">
        <v>0</v>
      </c>
      <c r="Q844" s="192">
        <v>0</v>
      </c>
      <c r="R844" s="192">
        <f t="shared" si="2"/>
        <v>0</v>
      </c>
      <c r="S844" s="193">
        <f t="shared" si="3"/>
        <v>0</v>
      </c>
      <c r="T844" s="186" t="s">
        <v>15</v>
      </c>
      <c r="U844" s="186" t="s">
        <v>287</v>
      </c>
      <c r="V844" s="200">
        <f>VLOOKUP(B844,orig_GT_results_full_summary!$B$3:$AK$25,24, FALSE)</f>
        <v>1</v>
      </c>
      <c r="W844" s="192">
        <v>1</v>
      </c>
      <c r="X844" s="192">
        <v>0.5</v>
      </c>
      <c r="Y844" s="192">
        <f t="shared" si="4"/>
        <v>1</v>
      </c>
      <c r="Z844" s="193">
        <f t="shared" si="5"/>
        <v>0.52631578947368418</v>
      </c>
      <c r="AA844" s="186" t="s">
        <v>299</v>
      </c>
      <c r="AB844" s="186" t="s">
        <v>288</v>
      </c>
      <c r="AC844" s="192">
        <f>VLOOKUP(B844,orig_GT_results_full_summary!$B$3:$AK$25,33, FALSE)</f>
        <v>1</v>
      </c>
      <c r="AD844" s="192">
        <v>0</v>
      </c>
      <c r="AE844" s="192">
        <v>0</v>
      </c>
      <c r="AF844" s="194">
        <f t="shared" si="6"/>
        <v>0</v>
      </c>
      <c r="AG844" s="53">
        <f t="shared" si="7"/>
        <v>0</v>
      </c>
    </row>
    <row r="845" spans="2:33" ht="16">
      <c r="B845" s="186" t="s">
        <v>162</v>
      </c>
      <c r="C845" s="192">
        <v>72</v>
      </c>
      <c r="D845" s="186" t="s">
        <v>319</v>
      </c>
      <c r="E845" s="193">
        <v>2</v>
      </c>
      <c r="F845" s="186" t="s">
        <v>391</v>
      </c>
      <c r="G845" s="186" t="s">
        <v>287</v>
      </c>
      <c r="H845" s="198">
        <f>VLOOKUP(B845,orig_GT_results_full_summary!$B$3:$AK$25,7, FALSE)</f>
        <v>3</v>
      </c>
      <c r="I845" s="192">
        <v>1</v>
      </c>
      <c r="J845" s="192">
        <v>0.5</v>
      </c>
      <c r="K845" s="192">
        <f t="shared" si="0"/>
        <v>0.33333333333333331</v>
      </c>
      <c r="L845" s="193">
        <f t="shared" si="1"/>
        <v>0.47619047619047616</v>
      </c>
      <c r="M845" s="186" t="s">
        <v>299</v>
      </c>
      <c r="N845" s="186" t="s">
        <v>288</v>
      </c>
      <c r="O845" s="199">
        <f>VLOOKUP(B845,orig_GT_results_full_summary!$B$3:$AK$25,15, FALSE)</f>
        <v>1</v>
      </c>
      <c r="P845" s="192">
        <v>0</v>
      </c>
      <c r="Q845" s="192">
        <v>0</v>
      </c>
      <c r="R845" s="192">
        <f t="shared" si="2"/>
        <v>0</v>
      </c>
      <c r="S845" s="193">
        <f t="shared" si="3"/>
        <v>0</v>
      </c>
      <c r="T845" s="186" t="s">
        <v>15</v>
      </c>
      <c r="U845" s="186" t="s">
        <v>287</v>
      </c>
      <c r="V845" s="200">
        <f>VLOOKUP(B845,orig_GT_results_full_summary!$B$3:$AK$25,24, FALSE)</f>
        <v>1</v>
      </c>
      <c r="W845" s="192">
        <v>1</v>
      </c>
      <c r="X845" s="192">
        <v>0.5</v>
      </c>
      <c r="Y845" s="192">
        <f t="shared" si="4"/>
        <v>1</v>
      </c>
      <c r="Z845" s="193">
        <f t="shared" si="5"/>
        <v>0.52631578947368418</v>
      </c>
      <c r="AA845" s="186" t="s">
        <v>299</v>
      </c>
      <c r="AB845" s="186" t="s">
        <v>288</v>
      </c>
      <c r="AC845" s="192">
        <f>VLOOKUP(B845,orig_GT_results_full_summary!$B$3:$AK$25,33, FALSE)</f>
        <v>1</v>
      </c>
      <c r="AD845" s="192">
        <v>0</v>
      </c>
      <c r="AE845" s="192">
        <v>0</v>
      </c>
      <c r="AF845" s="194">
        <f t="shared" si="6"/>
        <v>0</v>
      </c>
      <c r="AG845" s="53">
        <f t="shared" si="7"/>
        <v>0</v>
      </c>
    </row>
    <row r="846" spans="2:33" ht="16">
      <c r="B846" s="186" t="s">
        <v>162</v>
      </c>
      <c r="C846" s="192">
        <v>75</v>
      </c>
      <c r="D846" s="186" t="s">
        <v>355</v>
      </c>
      <c r="E846" s="193">
        <v>2</v>
      </c>
      <c r="F846" s="186" t="s">
        <v>391</v>
      </c>
      <c r="G846" s="186" t="s">
        <v>294</v>
      </c>
      <c r="H846" s="198">
        <f>VLOOKUP(B846,orig_GT_results_full_summary!$B$3:$AK$25,7, FALSE)</f>
        <v>3</v>
      </c>
      <c r="I846" s="192">
        <v>2</v>
      </c>
      <c r="J846" s="192">
        <v>1</v>
      </c>
      <c r="K846" s="192">
        <f t="shared" si="0"/>
        <v>0.66666666666666663</v>
      </c>
      <c r="L846" s="193">
        <f t="shared" si="1"/>
        <v>0.95238095238095233</v>
      </c>
      <c r="M846" s="186" t="s">
        <v>299</v>
      </c>
      <c r="N846" s="186" t="s">
        <v>288</v>
      </c>
      <c r="O846" s="199">
        <f>VLOOKUP(B846,orig_GT_results_full_summary!$B$3:$AK$25,15, FALSE)</f>
        <v>1</v>
      </c>
      <c r="P846" s="192">
        <v>0</v>
      </c>
      <c r="Q846" s="192">
        <v>0</v>
      </c>
      <c r="R846" s="192">
        <f t="shared" si="2"/>
        <v>0</v>
      </c>
      <c r="S846" s="193">
        <f t="shared" si="3"/>
        <v>0</v>
      </c>
      <c r="T846" s="186" t="s">
        <v>15</v>
      </c>
      <c r="U846" s="186" t="s">
        <v>287</v>
      </c>
      <c r="V846" s="200">
        <f>VLOOKUP(B846,orig_GT_results_full_summary!$B$3:$AK$25,24, FALSE)</f>
        <v>1</v>
      </c>
      <c r="W846" s="192">
        <v>1</v>
      </c>
      <c r="X846" s="192">
        <v>0.5</v>
      </c>
      <c r="Y846" s="192">
        <f t="shared" si="4"/>
        <v>1</v>
      </c>
      <c r="Z846" s="193">
        <f t="shared" si="5"/>
        <v>0.52631578947368418</v>
      </c>
      <c r="AA846" s="186" t="s">
        <v>299</v>
      </c>
      <c r="AB846" s="186" t="s">
        <v>288</v>
      </c>
      <c r="AC846" s="192">
        <f>VLOOKUP(B846,orig_GT_results_full_summary!$B$3:$AK$25,33, FALSE)</f>
        <v>1</v>
      </c>
      <c r="AD846" s="192">
        <v>0</v>
      </c>
      <c r="AE846" s="192">
        <v>0</v>
      </c>
      <c r="AF846" s="194">
        <f t="shared" si="6"/>
        <v>0</v>
      </c>
      <c r="AG846" s="53">
        <f t="shared" si="7"/>
        <v>0</v>
      </c>
    </row>
    <row r="847" spans="2:33" ht="16">
      <c r="B847" s="186" t="s">
        <v>162</v>
      </c>
      <c r="C847" s="192">
        <v>77</v>
      </c>
      <c r="D847" s="186" t="s">
        <v>397</v>
      </c>
      <c r="E847" s="193">
        <v>2</v>
      </c>
      <c r="F847" s="186" t="s">
        <v>391</v>
      </c>
      <c r="G847" s="186" t="s">
        <v>290</v>
      </c>
      <c r="H847" s="198">
        <f>VLOOKUP(B847,orig_GT_results_full_summary!$B$3:$AK$25,7, FALSE)</f>
        <v>3</v>
      </c>
      <c r="I847" s="192">
        <v>1</v>
      </c>
      <c r="J847" s="192">
        <v>0.5</v>
      </c>
      <c r="K847" s="192">
        <f t="shared" si="0"/>
        <v>0.33333333333333331</v>
      </c>
      <c r="L847" s="193">
        <f t="shared" si="1"/>
        <v>0.47619047619047616</v>
      </c>
      <c r="M847" s="186" t="s">
        <v>299</v>
      </c>
      <c r="N847" s="186" t="s">
        <v>288</v>
      </c>
      <c r="O847" s="199">
        <f>VLOOKUP(B847,orig_GT_results_full_summary!$B$3:$AK$25,15, FALSE)</f>
        <v>1</v>
      </c>
      <c r="P847" s="192">
        <v>0</v>
      </c>
      <c r="Q847" s="192">
        <v>0</v>
      </c>
      <c r="R847" s="192">
        <f t="shared" si="2"/>
        <v>0</v>
      </c>
      <c r="S847" s="193">
        <f t="shared" si="3"/>
        <v>0</v>
      </c>
      <c r="T847" s="186" t="s">
        <v>15</v>
      </c>
      <c r="U847" s="186" t="s">
        <v>290</v>
      </c>
      <c r="V847" s="200">
        <f>VLOOKUP(B847,orig_GT_results_full_summary!$B$3:$AK$25,24, FALSE)</f>
        <v>1</v>
      </c>
      <c r="W847" s="192">
        <v>1</v>
      </c>
      <c r="X847" s="192">
        <v>0.5</v>
      </c>
      <c r="Y847" s="192">
        <f t="shared" si="4"/>
        <v>1</v>
      </c>
      <c r="Z847" s="193">
        <f t="shared" si="5"/>
        <v>0.52631578947368418</v>
      </c>
      <c r="AA847" s="186" t="s">
        <v>299</v>
      </c>
      <c r="AB847" s="186" t="s">
        <v>288</v>
      </c>
      <c r="AC847" s="192">
        <f>VLOOKUP(B847,orig_GT_results_full_summary!$B$3:$AK$25,33, FALSE)</f>
        <v>1</v>
      </c>
      <c r="AD847" s="192">
        <v>0</v>
      </c>
      <c r="AE847" s="192">
        <v>0</v>
      </c>
      <c r="AF847" s="194">
        <f t="shared" si="6"/>
        <v>0</v>
      </c>
      <c r="AG847" s="53">
        <f t="shared" si="7"/>
        <v>0</v>
      </c>
    </row>
    <row r="848" spans="2:33" ht="16">
      <c r="B848" s="186" t="s">
        <v>162</v>
      </c>
      <c r="C848" s="192">
        <v>78</v>
      </c>
      <c r="D848" s="186" t="s">
        <v>397</v>
      </c>
      <c r="E848" s="193">
        <v>2</v>
      </c>
      <c r="F848" s="186" t="s">
        <v>391</v>
      </c>
      <c r="G848" s="186" t="s">
        <v>290</v>
      </c>
      <c r="H848" s="198">
        <f>VLOOKUP(B848,orig_GT_results_full_summary!$B$3:$AK$25,7, FALSE)</f>
        <v>3</v>
      </c>
      <c r="I848" s="192">
        <v>1</v>
      </c>
      <c r="J848" s="192">
        <v>0.5</v>
      </c>
      <c r="K848" s="192">
        <f t="shared" si="0"/>
        <v>0.33333333333333331</v>
      </c>
      <c r="L848" s="193">
        <f t="shared" si="1"/>
        <v>0.47619047619047616</v>
      </c>
      <c r="M848" s="186" t="s">
        <v>299</v>
      </c>
      <c r="N848" s="186" t="s">
        <v>288</v>
      </c>
      <c r="O848" s="199">
        <f>VLOOKUP(B848,orig_GT_results_full_summary!$B$3:$AK$25,15, FALSE)</f>
        <v>1</v>
      </c>
      <c r="P848" s="192">
        <v>0</v>
      </c>
      <c r="Q848" s="192">
        <v>0</v>
      </c>
      <c r="R848" s="192">
        <f t="shared" si="2"/>
        <v>0</v>
      </c>
      <c r="S848" s="193">
        <f t="shared" si="3"/>
        <v>0</v>
      </c>
      <c r="T848" s="186" t="s">
        <v>15</v>
      </c>
      <c r="U848" s="186" t="s">
        <v>290</v>
      </c>
      <c r="V848" s="200">
        <f>VLOOKUP(B848,orig_GT_results_full_summary!$B$3:$AK$25,24, FALSE)</f>
        <v>1</v>
      </c>
      <c r="W848" s="192">
        <v>1</v>
      </c>
      <c r="X848" s="192">
        <v>0.5</v>
      </c>
      <c r="Y848" s="192">
        <f t="shared" si="4"/>
        <v>1</v>
      </c>
      <c r="Z848" s="193">
        <f t="shared" si="5"/>
        <v>0.52631578947368418</v>
      </c>
      <c r="AA848" s="186" t="s">
        <v>299</v>
      </c>
      <c r="AB848" s="186" t="s">
        <v>288</v>
      </c>
      <c r="AC848" s="192">
        <f>VLOOKUP(B848,orig_GT_results_full_summary!$B$3:$AK$25,33, FALSE)</f>
        <v>1</v>
      </c>
      <c r="AD848" s="192">
        <v>0</v>
      </c>
      <c r="AE848" s="192">
        <v>0</v>
      </c>
      <c r="AF848" s="194">
        <f t="shared" si="6"/>
        <v>0</v>
      </c>
      <c r="AG848" s="53">
        <f t="shared" si="7"/>
        <v>0</v>
      </c>
    </row>
    <row r="849" spans="2:33" ht="16">
      <c r="B849" s="186" t="s">
        <v>162</v>
      </c>
      <c r="C849" s="192">
        <v>63</v>
      </c>
      <c r="D849" s="186" t="s">
        <v>395</v>
      </c>
      <c r="E849" s="193">
        <v>2</v>
      </c>
      <c r="F849" s="186" t="s">
        <v>391</v>
      </c>
      <c r="G849" s="186" t="s">
        <v>287</v>
      </c>
      <c r="H849" s="198">
        <f>VLOOKUP(B849,orig_GT_results_full_summary!$B$3:$AK$25,7, FALSE)</f>
        <v>3</v>
      </c>
      <c r="I849" s="192">
        <v>1</v>
      </c>
      <c r="J849" s="192">
        <v>0.5</v>
      </c>
      <c r="K849" s="192">
        <f t="shared" si="0"/>
        <v>0.33333333333333331</v>
      </c>
      <c r="L849" s="193">
        <f t="shared" si="1"/>
        <v>0.47619047619047616</v>
      </c>
      <c r="M849" s="186" t="s">
        <v>299</v>
      </c>
      <c r="N849" s="186" t="s">
        <v>288</v>
      </c>
      <c r="O849" s="199">
        <f>VLOOKUP(B849,orig_GT_results_full_summary!$B$3:$AK$25,15, FALSE)</f>
        <v>1</v>
      </c>
      <c r="P849" s="192">
        <v>0</v>
      </c>
      <c r="Q849" s="192">
        <v>0</v>
      </c>
      <c r="R849" s="192">
        <f t="shared" si="2"/>
        <v>0</v>
      </c>
      <c r="S849" s="193">
        <f t="shared" si="3"/>
        <v>0</v>
      </c>
      <c r="T849" s="186" t="s">
        <v>15</v>
      </c>
      <c r="U849" s="186" t="s">
        <v>287</v>
      </c>
      <c r="V849" s="200">
        <f>VLOOKUP(B849,orig_GT_results_full_summary!$B$3:$AK$25,24, FALSE)</f>
        <v>1</v>
      </c>
      <c r="W849" s="192">
        <v>1</v>
      </c>
      <c r="X849" s="192">
        <v>0.5</v>
      </c>
      <c r="Y849" s="192">
        <f t="shared" si="4"/>
        <v>1</v>
      </c>
      <c r="Z849" s="193">
        <f t="shared" si="5"/>
        <v>0.52631578947368418</v>
      </c>
      <c r="AA849" s="186" t="s">
        <v>299</v>
      </c>
      <c r="AB849" s="186" t="s">
        <v>288</v>
      </c>
      <c r="AC849" s="192">
        <f>VLOOKUP(B849,orig_GT_results_full_summary!$B$3:$AK$25,33, FALSE)</f>
        <v>1</v>
      </c>
      <c r="AD849" s="192">
        <v>0</v>
      </c>
      <c r="AE849" s="192">
        <v>0</v>
      </c>
      <c r="AF849" s="194">
        <f t="shared" si="6"/>
        <v>0</v>
      </c>
      <c r="AG849" s="53">
        <f t="shared" si="7"/>
        <v>0</v>
      </c>
    </row>
    <row r="850" spans="2:33" ht="16">
      <c r="B850" s="186" t="s">
        <v>162</v>
      </c>
      <c r="C850" s="192">
        <v>64</v>
      </c>
      <c r="D850" s="186" t="s">
        <v>395</v>
      </c>
      <c r="E850" s="193">
        <v>2</v>
      </c>
      <c r="F850" s="186" t="s">
        <v>391</v>
      </c>
      <c r="G850" s="186" t="s">
        <v>287</v>
      </c>
      <c r="H850" s="198">
        <f>VLOOKUP(B850,orig_GT_results_full_summary!$B$3:$AK$25,7, FALSE)</f>
        <v>3</v>
      </c>
      <c r="I850" s="192">
        <v>1</v>
      </c>
      <c r="J850" s="192">
        <v>0.5</v>
      </c>
      <c r="K850" s="192">
        <f t="shared" si="0"/>
        <v>0.33333333333333331</v>
      </c>
      <c r="L850" s="193">
        <f t="shared" si="1"/>
        <v>0.47619047619047616</v>
      </c>
      <c r="M850" s="186" t="s">
        <v>299</v>
      </c>
      <c r="N850" s="186" t="s">
        <v>288</v>
      </c>
      <c r="O850" s="199">
        <f>VLOOKUP(B850,orig_GT_results_full_summary!$B$3:$AK$25,15, FALSE)</f>
        <v>1</v>
      </c>
      <c r="P850" s="192">
        <v>0</v>
      </c>
      <c r="Q850" s="192">
        <v>0</v>
      </c>
      <c r="R850" s="192">
        <f t="shared" si="2"/>
        <v>0</v>
      </c>
      <c r="S850" s="193">
        <f t="shared" si="3"/>
        <v>0</v>
      </c>
      <c r="T850" s="186" t="s">
        <v>15</v>
      </c>
      <c r="U850" s="186" t="s">
        <v>287</v>
      </c>
      <c r="V850" s="200">
        <f>VLOOKUP(B850,orig_GT_results_full_summary!$B$3:$AK$25,24, FALSE)</f>
        <v>1</v>
      </c>
      <c r="W850" s="192">
        <v>1</v>
      </c>
      <c r="X850" s="192">
        <v>0.5</v>
      </c>
      <c r="Y850" s="192">
        <f t="shared" si="4"/>
        <v>1</v>
      </c>
      <c r="Z850" s="193">
        <f t="shared" si="5"/>
        <v>0.52631578947368418</v>
      </c>
      <c r="AA850" s="186" t="s">
        <v>299</v>
      </c>
      <c r="AB850" s="186" t="s">
        <v>288</v>
      </c>
      <c r="AC850" s="192">
        <f>VLOOKUP(B850,orig_GT_results_full_summary!$B$3:$AK$25,33, FALSE)</f>
        <v>1</v>
      </c>
      <c r="AD850" s="192">
        <v>0</v>
      </c>
      <c r="AE850" s="192">
        <v>0</v>
      </c>
      <c r="AF850" s="194">
        <f t="shared" si="6"/>
        <v>0</v>
      </c>
      <c r="AG850" s="53">
        <f t="shared" si="7"/>
        <v>0</v>
      </c>
    </row>
    <row r="851" spans="2:33" ht="16">
      <c r="B851" s="186" t="s">
        <v>162</v>
      </c>
      <c r="C851" s="192">
        <v>71</v>
      </c>
      <c r="D851" s="186" t="s">
        <v>319</v>
      </c>
      <c r="E851" s="193">
        <v>2</v>
      </c>
      <c r="F851" s="186" t="s">
        <v>391</v>
      </c>
      <c r="G851" s="186" t="s">
        <v>287</v>
      </c>
      <c r="H851" s="198">
        <f>VLOOKUP(B851,orig_GT_results_full_summary!$B$3:$AK$25,7, FALSE)</f>
        <v>3</v>
      </c>
      <c r="I851" s="192">
        <v>1</v>
      </c>
      <c r="J851" s="192">
        <v>0.5</v>
      </c>
      <c r="K851" s="192">
        <f t="shared" si="0"/>
        <v>0.33333333333333331</v>
      </c>
      <c r="L851" s="193">
        <f t="shared" si="1"/>
        <v>0.47619047619047616</v>
      </c>
      <c r="M851" s="186" t="s">
        <v>299</v>
      </c>
      <c r="N851" s="186" t="s">
        <v>288</v>
      </c>
      <c r="O851" s="199">
        <f>VLOOKUP(B851,orig_GT_results_full_summary!$B$3:$AK$25,15, FALSE)</f>
        <v>1</v>
      </c>
      <c r="P851" s="192">
        <v>0</v>
      </c>
      <c r="Q851" s="192">
        <v>0</v>
      </c>
      <c r="R851" s="192">
        <f t="shared" si="2"/>
        <v>0</v>
      </c>
      <c r="S851" s="193">
        <f t="shared" si="3"/>
        <v>0</v>
      </c>
      <c r="T851" s="186" t="s">
        <v>15</v>
      </c>
      <c r="U851" s="186" t="s">
        <v>287</v>
      </c>
      <c r="V851" s="200">
        <f>VLOOKUP(B851,orig_GT_results_full_summary!$B$3:$AK$25,24, FALSE)</f>
        <v>1</v>
      </c>
      <c r="W851" s="192">
        <v>1</v>
      </c>
      <c r="X851" s="192">
        <v>0.5</v>
      </c>
      <c r="Y851" s="192">
        <f t="shared" si="4"/>
        <v>1</v>
      </c>
      <c r="Z851" s="193">
        <f t="shared" si="5"/>
        <v>0.52631578947368418</v>
      </c>
      <c r="AA851" s="186" t="s">
        <v>299</v>
      </c>
      <c r="AB851" s="186" t="s">
        <v>288</v>
      </c>
      <c r="AC851" s="192">
        <f>VLOOKUP(B851,orig_GT_results_full_summary!$B$3:$AK$25,33, FALSE)</f>
        <v>1</v>
      </c>
      <c r="AD851" s="192">
        <v>0</v>
      </c>
      <c r="AE851" s="192">
        <v>0</v>
      </c>
      <c r="AF851" s="194">
        <f t="shared" si="6"/>
        <v>0</v>
      </c>
      <c r="AG851" s="53">
        <f t="shared" si="7"/>
        <v>0</v>
      </c>
    </row>
    <row r="852" spans="2:33" ht="16">
      <c r="B852" s="186" t="s">
        <v>162</v>
      </c>
      <c r="C852" s="192">
        <v>80</v>
      </c>
      <c r="D852" s="186" t="s">
        <v>308</v>
      </c>
      <c r="E852" s="193">
        <v>2</v>
      </c>
      <c r="F852" s="186" t="s">
        <v>391</v>
      </c>
      <c r="G852" s="186" t="s">
        <v>287</v>
      </c>
      <c r="H852" s="198">
        <f>VLOOKUP(B852,orig_GT_results_full_summary!$B$3:$AK$25,7, FALSE)</f>
        <v>3</v>
      </c>
      <c r="I852" s="192">
        <v>1</v>
      </c>
      <c r="J852" s="192">
        <v>0.5</v>
      </c>
      <c r="K852" s="192">
        <f t="shared" si="0"/>
        <v>0.33333333333333331</v>
      </c>
      <c r="L852" s="193">
        <f t="shared" si="1"/>
        <v>0.47619047619047616</v>
      </c>
      <c r="M852" s="186" t="s">
        <v>299</v>
      </c>
      <c r="N852" s="186" t="s">
        <v>288</v>
      </c>
      <c r="O852" s="199">
        <f>VLOOKUP(B852,orig_GT_results_full_summary!$B$3:$AK$25,15, FALSE)</f>
        <v>1</v>
      </c>
      <c r="P852" s="192">
        <v>0</v>
      </c>
      <c r="Q852" s="192">
        <v>0</v>
      </c>
      <c r="R852" s="192">
        <f t="shared" si="2"/>
        <v>0</v>
      </c>
      <c r="S852" s="193">
        <f t="shared" si="3"/>
        <v>0</v>
      </c>
      <c r="T852" s="186" t="s">
        <v>15</v>
      </c>
      <c r="U852" s="186" t="s">
        <v>287</v>
      </c>
      <c r="V852" s="200">
        <f>VLOOKUP(B852,orig_GT_results_full_summary!$B$3:$AK$25,24, FALSE)</f>
        <v>1</v>
      </c>
      <c r="W852" s="192">
        <v>1</v>
      </c>
      <c r="X852" s="192">
        <v>0.5</v>
      </c>
      <c r="Y852" s="192">
        <f t="shared" si="4"/>
        <v>1</v>
      </c>
      <c r="Z852" s="193">
        <f t="shared" si="5"/>
        <v>0.52631578947368418</v>
      </c>
      <c r="AA852" s="186" t="s">
        <v>299</v>
      </c>
      <c r="AB852" s="186" t="s">
        <v>288</v>
      </c>
      <c r="AC852" s="192">
        <f>VLOOKUP(B852,orig_GT_results_full_summary!$B$3:$AK$25,33, FALSE)</f>
        <v>1</v>
      </c>
      <c r="AD852" s="192">
        <v>0</v>
      </c>
      <c r="AE852" s="192">
        <v>0</v>
      </c>
      <c r="AF852" s="194">
        <f t="shared" si="6"/>
        <v>0</v>
      </c>
      <c r="AG852" s="53">
        <f t="shared" si="7"/>
        <v>0</v>
      </c>
    </row>
    <row r="853" spans="2:33" ht="16">
      <c r="B853" s="186" t="s">
        <v>162</v>
      </c>
      <c r="C853" s="192">
        <v>87</v>
      </c>
      <c r="D853" s="186" t="s">
        <v>392</v>
      </c>
      <c r="E853" s="193">
        <v>2</v>
      </c>
      <c r="F853" s="186" t="s">
        <v>391</v>
      </c>
      <c r="G853" s="186" t="s">
        <v>287</v>
      </c>
      <c r="H853" s="198">
        <f>VLOOKUP(B853,orig_GT_results_full_summary!$B$3:$AK$25,7, FALSE)</f>
        <v>3</v>
      </c>
      <c r="I853" s="192">
        <v>1</v>
      </c>
      <c r="J853" s="192">
        <v>0.5</v>
      </c>
      <c r="K853" s="192">
        <f t="shared" si="0"/>
        <v>0.33333333333333331</v>
      </c>
      <c r="L853" s="193">
        <f t="shared" si="1"/>
        <v>0.47619047619047616</v>
      </c>
      <c r="M853" s="186" t="s">
        <v>299</v>
      </c>
      <c r="N853" s="186" t="s">
        <v>288</v>
      </c>
      <c r="O853" s="199">
        <f>VLOOKUP(B853,orig_GT_results_full_summary!$B$3:$AK$25,15, FALSE)</f>
        <v>1</v>
      </c>
      <c r="P853" s="192">
        <v>0</v>
      </c>
      <c r="Q853" s="192">
        <v>0</v>
      </c>
      <c r="R853" s="192">
        <f t="shared" si="2"/>
        <v>0</v>
      </c>
      <c r="S853" s="193">
        <f t="shared" si="3"/>
        <v>0</v>
      </c>
      <c r="T853" s="186" t="s">
        <v>15</v>
      </c>
      <c r="U853" s="186" t="s">
        <v>287</v>
      </c>
      <c r="V853" s="200">
        <f>VLOOKUP(B853,orig_GT_results_full_summary!$B$3:$AK$25,24, FALSE)</f>
        <v>1</v>
      </c>
      <c r="W853" s="192">
        <v>1</v>
      </c>
      <c r="X853" s="192">
        <v>0.5</v>
      </c>
      <c r="Y853" s="192">
        <f t="shared" si="4"/>
        <v>1</v>
      </c>
      <c r="Z853" s="193">
        <f t="shared" si="5"/>
        <v>0.52631578947368418</v>
      </c>
      <c r="AA853" s="186" t="s">
        <v>299</v>
      </c>
      <c r="AB853" s="186" t="s">
        <v>288</v>
      </c>
      <c r="AC853" s="192">
        <f>VLOOKUP(B853,orig_GT_results_full_summary!$B$3:$AK$25,33, FALSE)</f>
        <v>1</v>
      </c>
      <c r="AD853" s="192">
        <v>0</v>
      </c>
      <c r="AE853" s="192">
        <v>0</v>
      </c>
      <c r="AF853" s="194">
        <f t="shared" si="6"/>
        <v>0</v>
      </c>
      <c r="AG853" s="53">
        <f t="shared" si="7"/>
        <v>0</v>
      </c>
    </row>
    <row r="854" spans="2:33" ht="16">
      <c r="B854" s="186" t="s">
        <v>162</v>
      </c>
      <c r="C854" s="192">
        <v>90</v>
      </c>
      <c r="D854" s="186" t="s">
        <v>393</v>
      </c>
      <c r="E854" s="193">
        <v>2</v>
      </c>
      <c r="F854" s="186" t="s">
        <v>391</v>
      </c>
      <c r="G854" s="186" t="s">
        <v>287</v>
      </c>
      <c r="H854" s="198">
        <f>VLOOKUP(B854,orig_GT_results_full_summary!$B$3:$AK$25,7, FALSE)</f>
        <v>3</v>
      </c>
      <c r="I854" s="192">
        <v>1</v>
      </c>
      <c r="J854" s="192">
        <v>0.5</v>
      </c>
      <c r="K854" s="192">
        <f t="shared" si="0"/>
        <v>0.33333333333333331</v>
      </c>
      <c r="L854" s="193">
        <f t="shared" si="1"/>
        <v>0.47619047619047616</v>
      </c>
      <c r="M854" s="186" t="s">
        <v>299</v>
      </c>
      <c r="N854" s="186" t="s">
        <v>288</v>
      </c>
      <c r="O854" s="199">
        <f>VLOOKUP(B854,orig_GT_results_full_summary!$B$3:$AK$25,15, FALSE)</f>
        <v>1</v>
      </c>
      <c r="P854" s="192">
        <v>0</v>
      </c>
      <c r="Q854" s="192">
        <v>0</v>
      </c>
      <c r="R854" s="192">
        <f t="shared" si="2"/>
        <v>0</v>
      </c>
      <c r="S854" s="193">
        <f t="shared" si="3"/>
        <v>0</v>
      </c>
      <c r="T854" s="186" t="s">
        <v>15</v>
      </c>
      <c r="U854" s="186" t="s">
        <v>287</v>
      </c>
      <c r="V854" s="200">
        <f>VLOOKUP(B854,orig_GT_results_full_summary!$B$3:$AK$25,24, FALSE)</f>
        <v>1</v>
      </c>
      <c r="W854" s="192">
        <v>1</v>
      </c>
      <c r="X854" s="192">
        <v>0.5</v>
      </c>
      <c r="Y854" s="192">
        <f t="shared" si="4"/>
        <v>1</v>
      </c>
      <c r="Z854" s="193">
        <f t="shared" si="5"/>
        <v>0.52631578947368418</v>
      </c>
      <c r="AA854" s="186" t="s">
        <v>299</v>
      </c>
      <c r="AB854" s="186" t="s">
        <v>288</v>
      </c>
      <c r="AC854" s="192">
        <f>VLOOKUP(B854,orig_GT_results_full_summary!$B$3:$AK$25,33, FALSE)</f>
        <v>1</v>
      </c>
      <c r="AD854" s="192">
        <v>0</v>
      </c>
      <c r="AE854" s="192">
        <v>0</v>
      </c>
      <c r="AF854" s="194">
        <f t="shared" si="6"/>
        <v>0</v>
      </c>
      <c r="AG854" s="53">
        <f t="shared" si="7"/>
        <v>0</v>
      </c>
    </row>
    <row r="855" spans="2:33" ht="16">
      <c r="B855" s="186" t="s">
        <v>162</v>
      </c>
      <c r="C855" s="192">
        <v>91</v>
      </c>
      <c r="D855" s="186" t="s">
        <v>393</v>
      </c>
      <c r="E855" s="193">
        <v>2</v>
      </c>
      <c r="F855" s="186" t="s">
        <v>391</v>
      </c>
      <c r="G855" s="186" t="s">
        <v>287</v>
      </c>
      <c r="H855" s="198">
        <f>VLOOKUP(B855,orig_GT_results_full_summary!$B$3:$AK$25,7, FALSE)</f>
        <v>3</v>
      </c>
      <c r="I855" s="192">
        <v>1</v>
      </c>
      <c r="J855" s="192">
        <v>0.5</v>
      </c>
      <c r="K855" s="192">
        <f t="shared" si="0"/>
        <v>0.33333333333333331</v>
      </c>
      <c r="L855" s="193">
        <f t="shared" si="1"/>
        <v>0.47619047619047616</v>
      </c>
      <c r="M855" s="186" t="s">
        <v>299</v>
      </c>
      <c r="N855" s="186" t="s">
        <v>288</v>
      </c>
      <c r="O855" s="199">
        <f>VLOOKUP(B855,orig_GT_results_full_summary!$B$3:$AK$25,15, FALSE)</f>
        <v>1</v>
      </c>
      <c r="P855" s="192">
        <v>0</v>
      </c>
      <c r="Q855" s="192">
        <v>0</v>
      </c>
      <c r="R855" s="192">
        <f t="shared" si="2"/>
        <v>0</v>
      </c>
      <c r="S855" s="193">
        <f t="shared" si="3"/>
        <v>0</v>
      </c>
      <c r="T855" s="186" t="s">
        <v>15</v>
      </c>
      <c r="U855" s="186" t="s">
        <v>287</v>
      </c>
      <c r="V855" s="200">
        <f>VLOOKUP(B855,orig_GT_results_full_summary!$B$3:$AK$25,24, FALSE)</f>
        <v>1</v>
      </c>
      <c r="W855" s="192">
        <v>1</v>
      </c>
      <c r="X855" s="192">
        <v>0.5</v>
      </c>
      <c r="Y855" s="192">
        <f t="shared" si="4"/>
        <v>1</v>
      </c>
      <c r="Z855" s="193">
        <f t="shared" si="5"/>
        <v>0.52631578947368418</v>
      </c>
      <c r="AA855" s="186" t="s">
        <v>299</v>
      </c>
      <c r="AB855" s="186" t="s">
        <v>288</v>
      </c>
      <c r="AC855" s="192">
        <f>VLOOKUP(B855,orig_GT_results_full_summary!$B$3:$AK$25,33, FALSE)</f>
        <v>1</v>
      </c>
      <c r="AD855" s="192">
        <v>0</v>
      </c>
      <c r="AE855" s="192">
        <v>0</v>
      </c>
      <c r="AF855" s="194">
        <f t="shared" si="6"/>
        <v>0</v>
      </c>
      <c r="AG855" s="53">
        <f t="shared" si="7"/>
        <v>0</v>
      </c>
    </row>
    <row r="856" spans="2:33" ht="16">
      <c r="B856" s="186" t="s">
        <v>162</v>
      </c>
      <c r="C856" s="192">
        <v>92</v>
      </c>
      <c r="D856" s="186" t="s">
        <v>394</v>
      </c>
      <c r="E856" s="193">
        <v>2</v>
      </c>
      <c r="F856" s="186" t="s">
        <v>391</v>
      </c>
      <c r="G856" s="186" t="s">
        <v>287</v>
      </c>
      <c r="H856" s="198">
        <f>VLOOKUP(B856,orig_GT_results_full_summary!$B$3:$AK$25,7, FALSE)</f>
        <v>3</v>
      </c>
      <c r="I856" s="192">
        <v>1</v>
      </c>
      <c r="J856" s="192">
        <v>0.5</v>
      </c>
      <c r="K856" s="192">
        <f t="shared" si="0"/>
        <v>0.33333333333333331</v>
      </c>
      <c r="L856" s="193">
        <f t="shared" si="1"/>
        <v>0.47619047619047616</v>
      </c>
      <c r="M856" s="186" t="s">
        <v>299</v>
      </c>
      <c r="N856" s="186" t="s">
        <v>288</v>
      </c>
      <c r="O856" s="199">
        <f>VLOOKUP(B856,orig_GT_results_full_summary!$B$3:$AK$25,15, FALSE)</f>
        <v>1</v>
      </c>
      <c r="P856" s="192">
        <v>0</v>
      </c>
      <c r="Q856" s="192">
        <v>0</v>
      </c>
      <c r="R856" s="192">
        <f t="shared" si="2"/>
        <v>0</v>
      </c>
      <c r="S856" s="193">
        <f t="shared" si="3"/>
        <v>0</v>
      </c>
      <c r="T856" s="186" t="s">
        <v>15</v>
      </c>
      <c r="U856" s="186" t="s">
        <v>287</v>
      </c>
      <c r="V856" s="200">
        <f>VLOOKUP(B856,orig_GT_results_full_summary!$B$3:$AK$25,24, FALSE)</f>
        <v>1</v>
      </c>
      <c r="W856" s="192">
        <v>1</v>
      </c>
      <c r="X856" s="192">
        <v>0.5</v>
      </c>
      <c r="Y856" s="192">
        <f t="shared" si="4"/>
        <v>1</v>
      </c>
      <c r="Z856" s="193">
        <f t="shared" si="5"/>
        <v>0.52631578947368418</v>
      </c>
      <c r="AA856" s="186" t="s">
        <v>299</v>
      </c>
      <c r="AB856" s="186" t="s">
        <v>288</v>
      </c>
      <c r="AC856" s="192">
        <f>VLOOKUP(B856,orig_GT_results_full_summary!$B$3:$AK$25,33, FALSE)</f>
        <v>1</v>
      </c>
      <c r="AD856" s="192">
        <v>0</v>
      </c>
      <c r="AE856" s="192">
        <v>0</v>
      </c>
      <c r="AF856" s="194">
        <f t="shared" si="6"/>
        <v>0</v>
      </c>
      <c r="AG856" s="53">
        <f t="shared" si="7"/>
        <v>0</v>
      </c>
    </row>
    <row r="857" spans="2:33" ht="16">
      <c r="B857" s="186" t="s">
        <v>162</v>
      </c>
      <c r="C857" s="192">
        <v>93</v>
      </c>
      <c r="D857" s="186" t="s">
        <v>394</v>
      </c>
      <c r="E857" s="193">
        <v>2</v>
      </c>
      <c r="F857" s="186" t="s">
        <v>391</v>
      </c>
      <c r="G857" s="186" t="s">
        <v>287</v>
      </c>
      <c r="H857" s="198">
        <f>VLOOKUP(B857,orig_GT_results_full_summary!$B$3:$AK$25,7, FALSE)</f>
        <v>3</v>
      </c>
      <c r="I857" s="192">
        <v>1</v>
      </c>
      <c r="J857" s="192">
        <v>0.5</v>
      </c>
      <c r="K857" s="192">
        <f t="shared" si="0"/>
        <v>0.33333333333333331</v>
      </c>
      <c r="L857" s="193">
        <f t="shared" si="1"/>
        <v>0.47619047619047616</v>
      </c>
      <c r="M857" s="186" t="s">
        <v>299</v>
      </c>
      <c r="N857" s="186" t="s">
        <v>288</v>
      </c>
      <c r="O857" s="199">
        <f>VLOOKUP(B857,orig_GT_results_full_summary!$B$3:$AK$25,15, FALSE)</f>
        <v>1</v>
      </c>
      <c r="P857" s="192">
        <v>0</v>
      </c>
      <c r="Q857" s="192">
        <v>0</v>
      </c>
      <c r="R857" s="192">
        <f t="shared" si="2"/>
        <v>0</v>
      </c>
      <c r="S857" s="193">
        <f t="shared" si="3"/>
        <v>0</v>
      </c>
      <c r="T857" s="186" t="s">
        <v>15</v>
      </c>
      <c r="U857" s="186" t="s">
        <v>287</v>
      </c>
      <c r="V857" s="200">
        <f>VLOOKUP(B857,orig_GT_results_full_summary!$B$3:$AK$25,24, FALSE)</f>
        <v>1</v>
      </c>
      <c r="W857" s="192">
        <v>1</v>
      </c>
      <c r="X857" s="192">
        <v>0.5</v>
      </c>
      <c r="Y857" s="192">
        <f t="shared" si="4"/>
        <v>1</v>
      </c>
      <c r="Z857" s="193">
        <f t="shared" si="5"/>
        <v>0.52631578947368418</v>
      </c>
      <c r="AA857" s="186" t="s">
        <v>299</v>
      </c>
      <c r="AB857" s="186" t="s">
        <v>288</v>
      </c>
      <c r="AC857" s="192">
        <f>VLOOKUP(B857,orig_GT_results_full_summary!$B$3:$AK$25,33, FALSE)</f>
        <v>1</v>
      </c>
      <c r="AD857" s="192">
        <v>0</v>
      </c>
      <c r="AE857" s="192">
        <v>0</v>
      </c>
      <c r="AF857" s="194">
        <f t="shared" si="6"/>
        <v>0</v>
      </c>
      <c r="AG857" s="53">
        <f t="shared" si="7"/>
        <v>0</v>
      </c>
    </row>
    <row r="858" spans="2:33" ht="16">
      <c r="B858" s="186" t="s">
        <v>162</v>
      </c>
      <c r="C858" s="192">
        <v>94</v>
      </c>
      <c r="D858" s="186" t="s">
        <v>394</v>
      </c>
      <c r="E858" s="193">
        <v>2</v>
      </c>
      <c r="F858" s="186" t="s">
        <v>391</v>
      </c>
      <c r="G858" s="186" t="s">
        <v>287</v>
      </c>
      <c r="H858" s="198">
        <f>VLOOKUP(B858,orig_GT_results_full_summary!$B$3:$AK$25,7, FALSE)</f>
        <v>3</v>
      </c>
      <c r="I858" s="192">
        <v>1</v>
      </c>
      <c r="J858" s="192">
        <v>0.5</v>
      </c>
      <c r="K858" s="192">
        <f t="shared" si="0"/>
        <v>0.33333333333333331</v>
      </c>
      <c r="L858" s="193">
        <f t="shared" si="1"/>
        <v>0.47619047619047616</v>
      </c>
      <c r="M858" s="186" t="s">
        <v>299</v>
      </c>
      <c r="N858" s="186" t="s">
        <v>288</v>
      </c>
      <c r="O858" s="199">
        <f>VLOOKUP(B858,orig_GT_results_full_summary!$B$3:$AK$25,15, FALSE)</f>
        <v>1</v>
      </c>
      <c r="P858" s="192">
        <v>0</v>
      </c>
      <c r="Q858" s="192">
        <v>0</v>
      </c>
      <c r="R858" s="192">
        <f t="shared" si="2"/>
        <v>0</v>
      </c>
      <c r="S858" s="193">
        <f t="shared" si="3"/>
        <v>0</v>
      </c>
      <c r="T858" s="186" t="s">
        <v>15</v>
      </c>
      <c r="U858" s="186" t="s">
        <v>287</v>
      </c>
      <c r="V858" s="200">
        <f>VLOOKUP(B858,orig_GT_results_full_summary!$B$3:$AK$25,24, FALSE)</f>
        <v>1</v>
      </c>
      <c r="W858" s="192">
        <v>1</v>
      </c>
      <c r="X858" s="192">
        <v>0.5</v>
      </c>
      <c r="Y858" s="192">
        <f t="shared" si="4"/>
        <v>1</v>
      </c>
      <c r="Z858" s="193">
        <f t="shared" si="5"/>
        <v>0.52631578947368418</v>
      </c>
      <c r="AA858" s="186" t="s">
        <v>299</v>
      </c>
      <c r="AB858" s="186" t="s">
        <v>288</v>
      </c>
      <c r="AC858" s="192">
        <f>VLOOKUP(B858,orig_GT_results_full_summary!$B$3:$AK$25,33, FALSE)</f>
        <v>1</v>
      </c>
      <c r="AD858" s="192">
        <v>0</v>
      </c>
      <c r="AE858" s="192">
        <v>0</v>
      </c>
      <c r="AF858" s="194">
        <f t="shared" si="6"/>
        <v>0</v>
      </c>
      <c r="AG858" s="53">
        <f t="shared" si="7"/>
        <v>0</v>
      </c>
    </row>
    <row r="859" spans="2:33" ht="16">
      <c r="B859" s="186" t="s">
        <v>162</v>
      </c>
      <c r="C859" s="192">
        <v>95</v>
      </c>
      <c r="D859" s="186" t="s">
        <v>395</v>
      </c>
      <c r="E859" s="193">
        <v>2</v>
      </c>
      <c r="F859" s="186" t="s">
        <v>391</v>
      </c>
      <c r="G859" s="186" t="s">
        <v>287</v>
      </c>
      <c r="H859" s="198">
        <f>VLOOKUP(B859,orig_GT_results_full_summary!$B$3:$AK$25,7, FALSE)</f>
        <v>3</v>
      </c>
      <c r="I859" s="192">
        <v>1</v>
      </c>
      <c r="J859" s="192">
        <v>0.5</v>
      </c>
      <c r="K859" s="192">
        <f t="shared" si="0"/>
        <v>0.33333333333333331</v>
      </c>
      <c r="L859" s="193">
        <f t="shared" si="1"/>
        <v>0.47619047619047616</v>
      </c>
      <c r="M859" s="186" t="s">
        <v>299</v>
      </c>
      <c r="N859" s="186" t="s">
        <v>288</v>
      </c>
      <c r="O859" s="199">
        <f>VLOOKUP(B859,orig_GT_results_full_summary!$B$3:$AK$25,15, FALSE)</f>
        <v>1</v>
      </c>
      <c r="P859" s="192">
        <v>0</v>
      </c>
      <c r="Q859" s="192">
        <v>0</v>
      </c>
      <c r="R859" s="192">
        <f t="shared" si="2"/>
        <v>0</v>
      </c>
      <c r="S859" s="193">
        <f t="shared" si="3"/>
        <v>0</v>
      </c>
      <c r="T859" s="186" t="s">
        <v>15</v>
      </c>
      <c r="U859" s="186" t="s">
        <v>287</v>
      </c>
      <c r="V859" s="200">
        <f>VLOOKUP(B859,orig_GT_results_full_summary!$B$3:$AK$25,24, FALSE)</f>
        <v>1</v>
      </c>
      <c r="W859" s="192">
        <v>1</v>
      </c>
      <c r="X859" s="192">
        <v>0.5</v>
      </c>
      <c r="Y859" s="192">
        <f t="shared" si="4"/>
        <v>1</v>
      </c>
      <c r="Z859" s="193">
        <f t="shared" si="5"/>
        <v>0.52631578947368418</v>
      </c>
      <c r="AA859" s="186" t="s">
        <v>299</v>
      </c>
      <c r="AB859" s="186" t="s">
        <v>288</v>
      </c>
      <c r="AC859" s="192">
        <f>VLOOKUP(B859,orig_GT_results_full_summary!$B$3:$AK$25,33, FALSE)</f>
        <v>1</v>
      </c>
      <c r="AD859" s="192">
        <v>0</v>
      </c>
      <c r="AE859" s="192">
        <v>0</v>
      </c>
      <c r="AF859" s="194">
        <f t="shared" si="6"/>
        <v>0</v>
      </c>
      <c r="AG859" s="53">
        <f t="shared" si="7"/>
        <v>0</v>
      </c>
    </row>
    <row r="860" spans="2:33" ht="16">
      <c r="B860" s="186" t="s">
        <v>162</v>
      </c>
      <c r="C860" s="192">
        <v>96</v>
      </c>
      <c r="D860" s="186" t="s">
        <v>395</v>
      </c>
      <c r="E860" s="193">
        <v>2</v>
      </c>
      <c r="F860" s="186" t="s">
        <v>391</v>
      </c>
      <c r="G860" s="186" t="s">
        <v>287</v>
      </c>
      <c r="H860" s="198">
        <f>VLOOKUP(B860,orig_GT_results_full_summary!$B$3:$AK$25,7, FALSE)</f>
        <v>3</v>
      </c>
      <c r="I860" s="192">
        <v>1</v>
      </c>
      <c r="J860" s="192">
        <v>0.5</v>
      </c>
      <c r="K860" s="192">
        <f t="shared" si="0"/>
        <v>0.33333333333333331</v>
      </c>
      <c r="L860" s="193">
        <f t="shared" si="1"/>
        <v>0.47619047619047616</v>
      </c>
      <c r="M860" s="186" t="s">
        <v>299</v>
      </c>
      <c r="N860" s="186" t="s">
        <v>288</v>
      </c>
      <c r="O860" s="199">
        <f>VLOOKUP(B860,orig_GT_results_full_summary!$B$3:$AK$25,15, FALSE)</f>
        <v>1</v>
      </c>
      <c r="P860" s="192">
        <v>0</v>
      </c>
      <c r="Q860" s="192">
        <v>0</v>
      </c>
      <c r="R860" s="192">
        <f t="shared" si="2"/>
        <v>0</v>
      </c>
      <c r="S860" s="193">
        <f t="shared" si="3"/>
        <v>0</v>
      </c>
      <c r="T860" s="186" t="s">
        <v>15</v>
      </c>
      <c r="U860" s="186" t="s">
        <v>287</v>
      </c>
      <c r="V860" s="200">
        <f>VLOOKUP(B860,orig_GT_results_full_summary!$B$3:$AK$25,24, FALSE)</f>
        <v>1</v>
      </c>
      <c r="W860" s="192">
        <v>1</v>
      </c>
      <c r="X860" s="192">
        <v>0.5</v>
      </c>
      <c r="Y860" s="192">
        <f t="shared" si="4"/>
        <v>1</v>
      </c>
      <c r="Z860" s="193">
        <f t="shared" si="5"/>
        <v>0.52631578947368418</v>
      </c>
      <c r="AA860" s="186" t="s">
        <v>299</v>
      </c>
      <c r="AB860" s="186" t="s">
        <v>288</v>
      </c>
      <c r="AC860" s="192">
        <f>VLOOKUP(B860,orig_GT_results_full_summary!$B$3:$AK$25,33, FALSE)</f>
        <v>1</v>
      </c>
      <c r="AD860" s="192">
        <v>0</v>
      </c>
      <c r="AE860" s="192">
        <v>0</v>
      </c>
      <c r="AF860" s="194">
        <f t="shared" si="6"/>
        <v>0</v>
      </c>
      <c r="AG860" s="53">
        <f t="shared" si="7"/>
        <v>0</v>
      </c>
    </row>
    <row r="861" spans="2:33" ht="16">
      <c r="B861" s="186" t="s">
        <v>162</v>
      </c>
      <c r="C861" s="192">
        <v>99</v>
      </c>
      <c r="D861" s="186" t="s">
        <v>396</v>
      </c>
      <c r="E861" s="193">
        <v>2</v>
      </c>
      <c r="F861" s="186" t="s">
        <v>391</v>
      </c>
      <c r="G861" s="186" t="s">
        <v>294</v>
      </c>
      <c r="H861" s="198">
        <f>VLOOKUP(B861,orig_GT_results_full_summary!$B$3:$AK$25,7, FALSE)</f>
        <v>3</v>
      </c>
      <c r="I861" s="192">
        <v>2</v>
      </c>
      <c r="J861" s="192">
        <v>1</v>
      </c>
      <c r="K861" s="192">
        <f t="shared" si="0"/>
        <v>0.66666666666666663</v>
      </c>
      <c r="L861" s="193">
        <f t="shared" si="1"/>
        <v>0.95238095238095233</v>
      </c>
      <c r="M861" s="186" t="s">
        <v>299</v>
      </c>
      <c r="N861" s="186" t="s">
        <v>288</v>
      </c>
      <c r="O861" s="199">
        <f>VLOOKUP(B861,orig_GT_results_full_summary!$B$3:$AK$25,15, FALSE)</f>
        <v>1</v>
      </c>
      <c r="P861" s="192">
        <v>0</v>
      </c>
      <c r="Q861" s="192">
        <v>0</v>
      </c>
      <c r="R861" s="192">
        <f t="shared" si="2"/>
        <v>0</v>
      </c>
      <c r="S861" s="193">
        <f t="shared" si="3"/>
        <v>0</v>
      </c>
      <c r="T861" s="186" t="s">
        <v>15</v>
      </c>
      <c r="U861" s="186" t="s">
        <v>290</v>
      </c>
      <c r="V861" s="200">
        <f>VLOOKUP(B861,orig_GT_results_full_summary!$B$3:$AK$25,24, FALSE)</f>
        <v>1</v>
      </c>
      <c r="W861" s="192">
        <v>1</v>
      </c>
      <c r="X861" s="192">
        <v>0.5</v>
      </c>
      <c r="Y861" s="192">
        <f t="shared" si="4"/>
        <v>1</v>
      </c>
      <c r="Z861" s="193">
        <f t="shared" si="5"/>
        <v>0.52631578947368418</v>
      </c>
      <c r="AA861" s="186" t="s">
        <v>299</v>
      </c>
      <c r="AB861" s="186" t="s">
        <v>288</v>
      </c>
      <c r="AC861" s="192">
        <f>VLOOKUP(B861,orig_GT_results_full_summary!$B$3:$AK$25,33, FALSE)</f>
        <v>1</v>
      </c>
      <c r="AD861" s="192">
        <v>0</v>
      </c>
      <c r="AE861" s="192">
        <v>0</v>
      </c>
      <c r="AF861" s="194">
        <f t="shared" si="6"/>
        <v>0</v>
      </c>
      <c r="AG861" s="53">
        <f t="shared" si="7"/>
        <v>0</v>
      </c>
    </row>
    <row r="862" spans="2:33" ht="16">
      <c r="B862" s="186" t="s">
        <v>162</v>
      </c>
      <c r="C862" s="192">
        <v>111</v>
      </c>
      <c r="D862" s="186" t="s">
        <v>397</v>
      </c>
      <c r="E862" s="193">
        <v>2</v>
      </c>
      <c r="F862" s="186" t="s">
        <v>391</v>
      </c>
      <c r="G862" s="186" t="s">
        <v>290</v>
      </c>
      <c r="H862" s="198">
        <f>VLOOKUP(B862,orig_GT_results_full_summary!$B$3:$AK$25,7, FALSE)</f>
        <v>3</v>
      </c>
      <c r="I862" s="192">
        <v>1</v>
      </c>
      <c r="J862" s="192">
        <v>0.5</v>
      </c>
      <c r="K862" s="192">
        <f t="shared" si="0"/>
        <v>0.33333333333333331</v>
      </c>
      <c r="L862" s="193">
        <f t="shared" si="1"/>
        <v>0.47619047619047616</v>
      </c>
      <c r="M862" s="186" t="s">
        <v>299</v>
      </c>
      <c r="N862" s="186" t="s">
        <v>288</v>
      </c>
      <c r="O862" s="199">
        <f>VLOOKUP(B862,orig_GT_results_full_summary!$B$3:$AK$25,15, FALSE)</f>
        <v>1</v>
      </c>
      <c r="P862" s="192">
        <v>0</v>
      </c>
      <c r="Q862" s="192">
        <v>0</v>
      </c>
      <c r="R862" s="192">
        <f t="shared" si="2"/>
        <v>0</v>
      </c>
      <c r="S862" s="193">
        <f t="shared" si="3"/>
        <v>0</v>
      </c>
      <c r="T862" s="186" t="s">
        <v>15</v>
      </c>
      <c r="U862" s="186" t="s">
        <v>290</v>
      </c>
      <c r="V862" s="200">
        <f>VLOOKUP(B862,orig_GT_results_full_summary!$B$3:$AK$25,24, FALSE)</f>
        <v>1</v>
      </c>
      <c r="W862" s="192">
        <v>1</v>
      </c>
      <c r="X862" s="192">
        <v>0.5</v>
      </c>
      <c r="Y862" s="192">
        <f t="shared" si="4"/>
        <v>1</v>
      </c>
      <c r="Z862" s="193">
        <f t="shared" si="5"/>
        <v>0.52631578947368418</v>
      </c>
      <c r="AA862" s="186" t="s">
        <v>299</v>
      </c>
      <c r="AB862" s="186" t="s">
        <v>288</v>
      </c>
      <c r="AC862" s="192">
        <f>VLOOKUP(B862,orig_GT_results_full_summary!$B$3:$AK$25,33, FALSE)</f>
        <v>1</v>
      </c>
      <c r="AD862" s="192">
        <v>0</v>
      </c>
      <c r="AE862" s="192">
        <v>0</v>
      </c>
      <c r="AF862" s="194">
        <f t="shared" si="6"/>
        <v>0</v>
      </c>
      <c r="AG862" s="53">
        <f t="shared" si="7"/>
        <v>0</v>
      </c>
    </row>
    <row r="863" spans="2:33" ht="16">
      <c r="B863" s="186" t="s">
        <v>162</v>
      </c>
      <c r="C863" s="192">
        <v>106</v>
      </c>
      <c r="D863" s="186" t="s">
        <v>319</v>
      </c>
      <c r="E863" s="193">
        <v>2</v>
      </c>
      <c r="F863" s="186" t="s">
        <v>391</v>
      </c>
      <c r="G863" s="186" t="s">
        <v>287</v>
      </c>
      <c r="H863" s="198">
        <f>VLOOKUP(B863,orig_GT_results_full_summary!$B$3:$AK$25,7, FALSE)</f>
        <v>3</v>
      </c>
      <c r="I863" s="192">
        <v>1</v>
      </c>
      <c r="J863" s="192">
        <v>0.5</v>
      </c>
      <c r="K863" s="192">
        <f t="shared" si="0"/>
        <v>0.33333333333333331</v>
      </c>
      <c r="L863" s="193">
        <f t="shared" si="1"/>
        <v>0.47619047619047616</v>
      </c>
      <c r="M863" s="186" t="s">
        <v>299</v>
      </c>
      <c r="N863" s="186" t="s">
        <v>288</v>
      </c>
      <c r="O863" s="199">
        <f>VLOOKUP(B863,orig_GT_results_full_summary!$B$3:$AK$25,15, FALSE)</f>
        <v>1</v>
      </c>
      <c r="P863" s="192">
        <v>0</v>
      </c>
      <c r="Q863" s="192">
        <v>0</v>
      </c>
      <c r="R863" s="192">
        <f t="shared" si="2"/>
        <v>0</v>
      </c>
      <c r="S863" s="193">
        <f t="shared" si="3"/>
        <v>0</v>
      </c>
      <c r="T863" s="186" t="s">
        <v>15</v>
      </c>
      <c r="U863" s="186" t="s">
        <v>287</v>
      </c>
      <c r="V863" s="200">
        <f>VLOOKUP(B863,orig_GT_results_full_summary!$B$3:$AK$25,24, FALSE)</f>
        <v>1</v>
      </c>
      <c r="W863" s="192">
        <v>1</v>
      </c>
      <c r="X863" s="192">
        <v>0.5</v>
      </c>
      <c r="Y863" s="192">
        <f t="shared" si="4"/>
        <v>1</v>
      </c>
      <c r="Z863" s="193">
        <f t="shared" si="5"/>
        <v>0.52631578947368418</v>
      </c>
      <c r="AA863" s="186" t="s">
        <v>299</v>
      </c>
      <c r="AB863" s="186" t="s">
        <v>288</v>
      </c>
      <c r="AC863" s="192">
        <f>VLOOKUP(B863,orig_GT_results_full_summary!$B$3:$AK$25,33, FALSE)</f>
        <v>1</v>
      </c>
      <c r="AD863" s="192">
        <v>0</v>
      </c>
      <c r="AE863" s="192">
        <v>0</v>
      </c>
      <c r="AF863" s="194">
        <f t="shared" si="6"/>
        <v>0</v>
      </c>
      <c r="AG863" s="53">
        <f t="shared" si="7"/>
        <v>0</v>
      </c>
    </row>
    <row r="864" spans="2:33" ht="16">
      <c r="B864" s="186" t="s">
        <v>162</v>
      </c>
      <c r="C864" s="192">
        <v>104</v>
      </c>
      <c r="D864" s="186" t="s">
        <v>319</v>
      </c>
      <c r="E864" s="193">
        <v>2</v>
      </c>
      <c r="F864" s="186" t="s">
        <v>391</v>
      </c>
      <c r="G864" s="186" t="s">
        <v>287</v>
      </c>
      <c r="H864" s="198">
        <f>VLOOKUP(B864,orig_GT_results_full_summary!$B$3:$AK$25,7, FALSE)</f>
        <v>3</v>
      </c>
      <c r="I864" s="192">
        <v>1</v>
      </c>
      <c r="J864" s="192">
        <v>0.5</v>
      </c>
      <c r="K864" s="192">
        <f t="shared" si="0"/>
        <v>0.33333333333333331</v>
      </c>
      <c r="L864" s="193">
        <f t="shared" si="1"/>
        <v>0.47619047619047616</v>
      </c>
      <c r="M864" s="186" t="s">
        <v>299</v>
      </c>
      <c r="N864" s="186" t="s">
        <v>288</v>
      </c>
      <c r="O864" s="199">
        <f>VLOOKUP(B864,orig_GT_results_full_summary!$B$3:$AK$25,15, FALSE)</f>
        <v>1</v>
      </c>
      <c r="P864" s="192">
        <v>0</v>
      </c>
      <c r="Q864" s="192">
        <v>0</v>
      </c>
      <c r="R864" s="192">
        <f t="shared" si="2"/>
        <v>0</v>
      </c>
      <c r="S864" s="193">
        <f t="shared" si="3"/>
        <v>0</v>
      </c>
      <c r="T864" s="186" t="s">
        <v>15</v>
      </c>
      <c r="U864" s="186" t="s">
        <v>287</v>
      </c>
      <c r="V864" s="200">
        <f>VLOOKUP(B864,orig_GT_results_full_summary!$B$3:$AK$25,24, FALSE)</f>
        <v>1</v>
      </c>
      <c r="W864" s="192">
        <v>1</v>
      </c>
      <c r="X864" s="192">
        <v>0.5</v>
      </c>
      <c r="Y864" s="192">
        <f t="shared" si="4"/>
        <v>1</v>
      </c>
      <c r="Z864" s="193">
        <f t="shared" si="5"/>
        <v>0.52631578947368418</v>
      </c>
      <c r="AA864" s="186" t="s">
        <v>299</v>
      </c>
      <c r="AB864" s="186" t="s">
        <v>288</v>
      </c>
      <c r="AC864" s="192">
        <f>VLOOKUP(B864,orig_GT_results_full_summary!$B$3:$AK$25,33, FALSE)</f>
        <v>1</v>
      </c>
      <c r="AD864" s="192">
        <v>0</v>
      </c>
      <c r="AE864" s="192">
        <v>0</v>
      </c>
      <c r="AF864" s="194">
        <f t="shared" si="6"/>
        <v>0</v>
      </c>
      <c r="AG864" s="53">
        <f t="shared" si="7"/>
        <v>0</v>
      </c>
    </row>
    <row r="865" spans="2:33" ht="16">
      <c r="B865" s="186" t="s">
        <v>130</v>
      </c>
      <c r="C865" s="192">
        <v>13</v>
      </c>
      <c r="D865" s="186" t="s">
        <v>399</v>
      </c>
      <c r="E865" s="193">
        <v>1</v>
      </c>
      <c r="F865" s="186" t="s">
        <v>284</v>
      </c>
      <c r="G865" s="186" t="s">
        <v>281</v>
      </c>
      <c r="H865" s="198">
        <f>VLOOKUP(B865,orig_GT_results_full_summary!$B$3:$AK$25,7, FALSE)</f>
        <v>3</v>
      </c>
      <c r="I865" s="192">
        <v>0</v>
      </c>
      <c r="J865" s="192">
        <v>0</v>
      </c>
      <c r="K865" s="192">
        <f t="shared" si="0"/>
        <v>0</v>
      </c>
      <c r="L865" s="193">
        <f t="shared" si="1"/>
        <v>0</v>
      </c>
      <c r="M865" s="186" t="s">
        <v>449</v>
      </c>
      <c r="N865" s="186" t="s">
        <v>281</v>
      </c>
      <c r="O865" s="199">
        <f>VLOOKUP(B865,orig_GT_results_full_summary!$B$3:$AK$25,15, FALSE)</f>
        <v>1</v>
      </c>
      <c r="P865" s="192">
        <v>0</v>
      </c>
      <c r="Q865" s="192">
        <v>0</v>
      </c>
      <c r="R865" s="192">
        <f t="shared" si="2"/>
        <v>0</v>
      </c>
      <c r="S865" s="193">
        <f t="shared" si="3"/>
        <v>0</v>
      </c>
      <c r="T865" s="186" t="s">
        <v>15</v>
      </c>
      <c r="U865" s="186" t="s">
        <v>281</v>
      </c>
      <c r="V865" s="200">
        <f>VLOOKUP(B865,orig_GT_results_full_summary!$B$3:$AK$25,24, FALSE)</f>
        <v>1</v>
      </c>
      <c r="W865" s="192">
        <v>0</v>
      </c>
      <c r="X865" s="192">
        <v>0</v>
      </c>
      <c r="Y865" s="192">
        <f t="shared" si="4"/>
        <v>0</v>
      </c>
      <c r="Z865" s="193">
        <f t="shared" si="5"/>
        <v>0</v>
      </c>
      <c r="AA865" s="186" t="s">
        <v>464</v>
      </c>
      <c r="AB865" s="186" t="s">
        <v>281</v>
      </c>
      <c r="AC865" s="192">
        <f>VLOOKUP(B865,orig_GT_results_full_summary!$B$3:$AK$25,33, FALSE)</f>
        <v>2</v>
      </c>
      <c r="AD865" s="192">
        <v>0</v>
      </c>
      <c r="AE865" s="192">
        <v>0</v>
      </c>
      <c r="AF865" s="194">
        <f t="shared" si="6"/>
        <v>0</v>
      </c>
      <c r="AG865" s="53">
        <f t="shared" si="7"/>
        <v>0</v>
      </c>
    </row>
    <row r="866" spans="2:33" ht="16">
      <c r="B866" s="186" t="s">
        <v>130</v>
      </c>
      <c r="C866" s="192">
        <v>14</v>
      </c>
      <c r="D866" s="186" t="s">
        <v>399</v>
      </c>
      <c r="E866" s="193">
        <v>1</v>
      </c>
      <c r="F866" s="186" t="s">
        <v>284</v>
      </c>
      <c r="G866" s="186" t="s">
        <v>281</v>
      </c>
      <c r="H866" s="198">
        <f>VLOOKUP(B866,orig_GT_results_full_summary!$B$3:$AK$25,7, FALSE)</f>
        <v>3</v>
      </c>
      <c r="I866" s="192">
        <v>0</v>
      </c>
      <c r="J866" s="192">
        <v>0</v>
      </c>
      <c r="K866" s="192">
        <f t="shared" si="0"/>
        <v>0</v>
      </c>
      <c r="L866" s="193">
        <f t="shared" si="1"/>
        <v>0</v>
      </c>
      <c r="M866" s="186" t="s">
        <v>449</v>
      </c>
      <c r="N866" s="186" t="s">
        <v>281</v>
      </c>
      <c r="O866" s="199">
        <f>VLOOKUP(B866,orig_GT_results_full_summary!$B$3:$AK$25,15, FALSE)</f>
        <v>1</v>
      </c>
      <c r="P866" s="192">
        <v>0</v>
      </c>
      <c r="Q866" s="192">
        <v>0</v>
      </c>
      <c r="R866" s="192">
        <f t="shared" si="2"/>
        <v>0</v>
      </c>
      <c r="S866" s="193">
        <f t="shared" si="3"/>
        <v>0</v>
      </c>
      <c r="T866" s="186" t="s">
        <v>15</v>
      </c>
      <c r="U866" s="186" t="s">
        <v>281</v>
      </c>
      <c r="V866" s="200">
        <f>VLOOKUP(B866,orig_GT_results_full_summary!$B$3:$AK$25,24, FALSE)</f>
        <v>1</v>
      </c>
      <c r="W866" s="192">
        <v>0</v>
      </c>
      <c r="X866" s="192">
        <v>0</v>
      </c>
      <c r="Y866" s="192">
        <f t="shared" si="4"/>
        <v>0</v>
      </c>
      <c r="Z866" s="193">
        <f t="shared" si="5"/>
        <v>0</v>
      </c>
      <c r="AA866" s="186" t="s">
        <v>464</v>
      </c>
      <c r="AB866" s="186" t="s">
        <v>281</v>
      </c>
      <c r="AC866" s="192">
        <f>VLOOKUP(B866,orig_GT_results_full_summary!$B$3:$AK$25,33, FALSE)</f>
        <v>2</v>
      </c>
      <c r="AD866" s="192">
        <v>0</v>
      </c>
      <c r="AE866" s="192">
        <v>0</v>
      </c>
      <c r="AF866" s="194">
        <f t="shared" si="6"/>
        <v>0</v>
      </c>
      <c r="AG866" s="53">
        <f t="shared" si="7"/>
        <v>0</v>
      </c>
    </row>
    <row r="867" spans="2:33" ht="16">
      <c r="B867" s="186" t="s">
        <v>130</v>
      </c>
      <c r="C867" s="192">
        <v>15</v>
      </c>
      <c r="D867" s="186" t="s">
        <v>399</v>
      </c>
      <c r="E867" s="193">
        <v>1</v>
      </c>
      <c r="F867" s="186" t="s">
        <v>284</v>
      </c>
      <c r="G867" s="186" t="s">
        <v>281</v>
      </c>
      <c r="H867" s="198">
        <f>VLOOKUP(B867,orig_GT_results_full_summary!$B$3:$AK$25,7, FALSE)</f>
        <v>3</v>
      </c>
      <c r="I867" s="192">
        <v>0</v>
      </c>
      <c r="J867" s="192">
        <v>0</v>
      </c>
      <c r="K867" s="192">
        <f t="shared" si="0"/>
        <v>0</v>
      </c>
      <c r="L867" s="193">
        <f t="shared" si="1"/>
        <v>0</v>
      </c>
      <c r="M867" s="186" t="s">
        <v>449</v>
      </c>
      <c r="N867" s="186" t="s">
        <v>281</v>
      </c>
      <c r="O867" s="199">
        <f>VLOOKUP(B867,orig_GT_results_full_summary!$B$3:$AK$25,15, FALSE)</f>
        <v>1</v>
      </c>
      <c r="P867" s="192">
        <v>0</v>
      </c>
      <c r="Q867" s="192">
        <v>0</v>
      </c>
      <c r="R867" s="192">
        <f t="shared" si="2"/>
        <v>0</v>
      </c>
      <c r="S867" s="193">
        <f t="shared" si="3"/>
        <v>0</v>
      </c>
      <c r="T867" s="186" t="s">
        <v>15</v>
      </c>
      <c r="U867" s="186" t="s">
        <v>281</v>
      </c>
      <c r="V867" s="200">
        <f>VLOOKUP(B867,orig_GT_results_full_summary!$B$3:$AK$25,24, FALSE)</f>
        <v>1</v>
      </c>
      <c r="W867" s="192">
        <v>0</v>
      </c>
      <c r="X867" s="192">
        <v>0</v>
      </c>
      <c r="Y867" s="192">
        <f t="shared" si="4"/>
        <v>0</v>
      </c>
      <c r="Z867" s="193">
        <f t="shared" si="5"/>
        <v>0</v>
      </c>
      <c r="AA867" s="186" t="s">
        <v>464</v>
      </c>
      <c r="AB867" s="186" t="s">
        <v>281</v>
      </c>
      <c r="AC867" s="192">
        <f>VLOOKUP(B867,orig_GT_results_full_summary!$B$3:$AK$25,33, FALSE)</f>
        <v>2</v>
      </c>
      <c r="AD867" s="192">
        <v>0</v>
      </c>
      <c r="AE867" s="192">
        <v>0</v>
      </c>
      <c r="AF867" s="194">
        <f t="shared" si="6"/>
        <v>0</v>
      </c>
      <c r="AG867" s="53">
        <f t="shared" si="7"/>
        <v>0</v>
      </c>
    </row>
    <row r="868" spans="2:33" ht="16">
      <c r="B868" s="186" t="s">
        <v>130</v>
      </c>
      <c r="C868" s="192">
        <v>16</v>
      </c>
      <c r="D868" s="186" t="s">
        <v>476</v>
      </c>
      <c r="E868" s="193">
        <v>1</v>
      </c>
      <c r="F868" s="186" t="s">
        <v>284</v>
      </c>
      <c r="G868" s="186" t="s">
        <v>281</v>
      </c>
      <c r="H868" s="198">
        <f>VLOOKUP(B868,orig_GT_results_full_summary!$B$3:$AK$25,7, FALSE)</f>
        <v>3</v>
      </c>
      <c r="I868" s="192">
        <v>0</v>
      </c>
      <c r="J868" s="192">
        <v>0</v>
      </c>
      <c r="K868" s="192">
        <f t="shared" si="0"/>
        <v>0</v>
      </c>
      <c r="L868" s="193">
        <f t="shared" si="1"/>
        <v>0</v>
      </c>
      <c r="M868" s="186" t="s">
        <v>449</v>
      </c>
      <c r="N868" s="186" t="s">
        <v>281</v>
      </c>
      <c r="O868" s="199">
        <f>VLOOKUP(B868,orig_GT_results_full_summary!$B$3:$AK$25,15, FALSE)</f>
        <v>1</v>
      </c>
      <c r="P868" s="192">
        <v>0</v>
      </c>
      <c r="Q868" s="192">
        <v>0</v>
      </c>
      <c r="R868" s="192">
        <f t="shared" si="2"/>
        <v>0</v>
      </c>
      <c r="S868" s="193">
        <f t="shared" si="3"/>
        <v>0</v>
      </c>
      <c r="T868" s="186" t="s">
        <v>15</v>
      </c>
      <c r="U868" s="186" t="s">
        <v>281</v>
      </c>
      <c r="V868" s="200">
        <f>VLOOKUP(B868,orig_GT_results_full_summary!$B$3:$AK$25,24, FALSE)</f>
        <v>1</v>
      </c>
      <c r="W868" s="192">
        <v>0</v>
      </c>
      <c r="X868" s="192">
        <v>0</v>
      </c>
      <c r="Y868" s="192">
        <f t="shared" si="4"/>
        <v>0</v>
      </c>
      <c r="Z868" s="193">
        <f t="shared" si="5"/>
        <v>0</v>
      </c>
      <c r="AA868" s="186" t="s">
        <v>464</v>
      </c>
      <c r="AB868" s="186" t="s">
        <v>281</v>
      </c>
      <c r="AC868" s="192">
        <f>VLOOKUP(B868,orig_GT_results_full_summary!$B$3:$AK$25,33, FALSE)</f>
        <v>2</v>
      </c>
      <c r="AD868" s="192">
        <v>0</v>
      </c>
      <c r="AE868" s="192">
        <v>0</v>
      </c>
      <c r="AF868" s="194">
        <f t="shared" si="6"/>
        <v>0</v>
      </c>
      <c r="AG868" s="53">
        <f t="shared" si="7"/>
        <v>0</v>
      </c>
    </row>
    <row r="869" spans="2:33" ht="16">
      <c r="B869" s="186" t="s">
        <v>130</v>
      </c>
      <c r="C869" s="192">
        <v>17</v>
      </c>
      <c r="D869" s="186" t="s">
        <v>476</v>
      </c>
      <c r="E869" s="193">
        <v>1</v>
      </c>
      <c r="F869" s="186" t="s">
        <v>284</v>
      </c>
      <c r="G869" s="186" t="s">
        <v>281</v>
      </c>
      <c r="H869" s="198">
        <f>VLOOKUP(B869,orig_GT_results_full_summary!$B$3:$AK$25,7, FALSE)</f>
        <v>3</v>
      </c>
      <c r="I869" s="192">
        <v>0</v>
      </c>
      <c r="J869" s="192">
        <v>0</v>
      </c>
      <c r="K869" s="192">
        <f t="shared" si="0"/>
        <v>0</v>
      </c>
      <c r="L869" s="193">
        <f t="shared" si="1"/>
        <v>0</v>
      </c>
      <c r="M869" s="186" t="s">
        <v>449</v>
      </c>
      <c r="N869" s="186" t="s">
        <v>281</v>
      </c>
      <c r="O869" s="199">
        <f>VLOOKUP(B869,orig_GT_results_full_summary!$B$3:$AK$25,15, FALSE)</f>
        <v>1</v>
      </c>
      <c r="P869" s="192">
        <v>0</v>
      </c>
      <c r="Q869" s="192">
        <v>0</v>
      </c>
      <c r="R869" s="192">
        <f t="shared" si="2"/>
        <v>0</v>
      </c>
      <c r="S869" s="193">
        <f t="shared" si="3"/>
        <v>0</v>
      </c>
      <c r="T869" s="186" t="s">
        <v>15</v>
      </c>
      <c r="U869" s="186" t="s">
        <v>281</v>
      </c>
      <c r="V869" s="200">
        <f>VLOOKUP(B869,orig_GT_results_full_summary!$B$3:$AK$25,24, FALSE)</f>
        <v>1</v>
      </c>
      <c r="W869" s="192">
        <v>0</v>
      </c>
      <c r="X869" s="192">
        <v>0</v>
      </c>
      <c r="Y869" s="192">
        <f t="shared" si="4"/>
        <v>0</v>
      </c>
      <c r="Z869" s="193">
        <f t="shared" si="5"/>
        <v>0</v>
      </c>
      <c r="AA869" s="186" t="s">
        <v>464</v>
      </c>
      <c r="AB869" s="186" t="s">
        <v>281</v>
      </c>
      <c r="AC869" s="192">
        <f>VLOOKUP(B869,orig_GT_results_full_summary!$B$3:$AK$25,33, FALSE)</f>
        <v>2</v>
      </c>
      <c r="AD869" s="192">
        <v>0</v>
      </c>
      <c r="AE869" s="192">
        <v>0</v>
      </c>
      <c r="AF869" s="194">
        <f t="shared" si="6"/>
        <v>0</v>
      </c>
      <c r="AG869" s="53">
        <f t="shared" si="7"/>
        <v>0</v>
      </c>
    </row>
    <row r="870" spans="2:33" ht="16">
      <c r="B870" s="186" t="s">
        <v>130</v>
      </c>
      <c r="C870" s="192">
        <v>66</v>
      </c>
      <c r="D870" s="186" t="s">
        <v>309</v>
      </c>
      <c r="E870" s="193">
        <v>2</v>
      </c>
      <c r="F870" s="186" t="s">
        <v>284</v>
      </c>
      <c r="G870" s="186" t="s">
        <v>288</v>
      </c>
      <c r="H870" s="198">
        <f>VLOOKUP(B870,orig_GT_results_full_summary!$B$3:$AK$25,7, FALSE)</f>
        <v>3</v>
      </c>
      <c r="I870" s="192">
        <v>0</v>
      </c>
      <c r="J870" s="192">
        <v>0</v>
      </c>
      <c r="K870" s="192">
        <f t="shared" si="0"/>
        <v>0</v>
      </c>
      <c r="L870" s="193">
        <f t="shared" si="1"/>
        <v>0</v>
      </c>
      <c r="M870" s="186" t="s">
        <v>449</v>
      </c>
      <c r="N870" s="186" t="s">
        <v>288</v>
      </c>
      <c r="O870" s="199">
        <f>VLOOKUP(B870,orig_GT_results_full_summary!$B$3:$AK$25,15, FALSE)</f>
        <v>1</v>
      </c>
      <c r="P870" s="192">
        <v>0</v>
      </c>
      <c r="Q870" s="192">
        <v>0</v>
      </c>
      <c r="R870" s="192">
        <f t="shared" si="2"/>
        <v>0</v>
      </c>
      <c r="S870" s="193">
        <f t="shared" si="3"/>
        <v>0</v>
      </c>
      <c r="T870" s="186" t="s">
        <v>15</v>
      </c>
      <c r="U870" s="186" t="s">
        <v>288</v>
      </c>
      <c r="V870" s="200">
        <f>VLOOKUP(B870,orig_GT_results_full_summary!$B$3:$AK$25,24, FALSE)</f>
        <v>1</v>
      </c>
      <c r="W870" s="192">
        <v>0</v>
      </c>
      <c r="X870" s="192">
        <v>0</v>
      </c>
      <c r="Y870" s="192">
        <f t="shared" si="4"/>
        <v>0</v>
      </c>
      <c r="Z870" s="193">
        <f t="shared" si="5"/>
        <v>0</v>
      </c>
      <c r="AA870" s="186" t="s">
        <v>464</v>
      </c>
      <c r="AB870" s="186" t="s">
        <v>288</v>
      </c>
      <c r="AC870" s="192">
        <f>VLOOKUP(B870,orig_GT_results_full_summary!$B$3:$AK$25,33, FALSE)</f>
        <v>2</v>
      </c>
      <c r="AD870" s="192">
        <v>0</v>
      </c>
      <c r="AE870" s="192">
        <v>0</v>
      </c>
      <c r="AF870" s="194">
        <f t="shared" si="6"/>
        <v>0</v>
      </c>
      <c r="AG870" s="53">
        <f t="shared" si="7"/>
        <v>0</v>
      </c>
    </row>
    <row r="871" spans="2:33" ht="16">
      <c r="B871" s="186" t="s">
        <v>130</v>
      </c>
      <c r="C871" s="192">
        <v>67</v>
      </c>
      <c r="D871" s="186" t="s">
        <v>309</v>
      </c>
      <c r="E871" s="193">
        <v>2</v>
      </c>
      <c r="F871" s="186" t="s">
        <v>284</v>
      </c>
      <c r="G871" s="186" t="s">
        <v>288</v>
      </c>
      <c r="H871" s="198">
        <f>VLOOKUP(B871,orig_GT_results_full_summary!$B$3:$AK$25,7, FALSE)</f>
        <v>3</v>
      </c>
      <c r="I871" s="192">
        <v>0</v>
      </c>
      <c r="J871" s="192">
        <v>0</v>
      </c>
      <c r="K871" s="192">
        <f t="shared" si="0"/>
        <v>0</v>
      </c>
      <c r="L871" s="193">
        <f t="shared" si="1"/>
        <v>0</v>
      </c>
      <c r="M871" s="186" t="s">
        <v>449</v>
      </c>
      <c r="N871" s="186" t="s">
        <v>288</v>
      </c>
      <c r="O871" s="199">
        <f>VLOOKUP(B871,orig_GT_results_full_summary!$B$3:$AK$25,15, FALSE)</f>
        <v>1</v>
      </c>
      <c r="P871" s="192">
        <v>0</v>
      </c>
      <c r="Q871" s="192">
        <v>0</v>
      </c>
      <c r="R871" s="192">
        <f t="shared" si="2"/>
        <v>0</v>
      </c>
      <c r="S871" s="193">
        <f t="shared" si="3"/>
        <v>0</v>
      </c>
      <c r="T871" s="186" t="s">
        <v>15</v>
      </c>
      <c r="U871" s="186" t="s">
        <v>288</v>
      </c>
      <c r="V871" s="200">
        <f>VLOOKUP(B871,orig_GT_results_full_summary!$B$3:$AK$25,24, FALSE)</f>
        <v>1</v>
      </c>
      <c r="W871" s="192">
        <v>0</v>
      </c>
      <c r="X871" s="192">
        <v>0</v>
      </c>
      <c r="Y871" s="192">
        <f t="shared" si="4"/>
        <v>0</v>
      </c>
      <c r="Z871" s="193">
        <f t="shared" si="5"/>
        <v>0</v>
      </c>
      <c r="AA871" s="186" t="s">
        <v>464</v>
      </c>
      <c r="AB871" s="186" t="s">
        <v>288</v>
      </c>
      <c r="AC871" s="192">
        <f>VLOOKUP(B871,orig_GT_results_full_summary!$B$3:$AK$25,33, FALSE)</f>
        <v>2</v>
      </c>
      <c r="AD871" s="192">
        <v>0</v>
      </c>
      <c r="AE871" s="192">
        <v>0</v>
      </c>
      <c r="AF871" s="194">
        <f t="shared" si="6"/>
        <v>0</v>
      </c>
      <c r="AG871" s="53">
        <f t="shared" si="7"/>
        <v>0</v>
      </c>
    </row>
    <row r="872" spans="2:33" ht="16">
      <c r="B872" s="186" t="s">
        <v>130</v>
      </c>
      <c r="C872" s="192">
        <v>71</v>
      </c>
      <c r="D872" s="186" t="s">
        <v>358</v>
      </c>
      <c r="E872" s="193">
        <v>2</v>
      </c>
      <c r="F872" s="186" t="s">
        <v>284</v>
      </c>
      <c r="G872" s="186" t="s">
        <v>288</v>
      </c>
      <c r="H872" s="198">
        <f>VLOOKUP(B872,orig_GT_results_full_summary!$B$3:$AK$25,7, FALSE)</f>
        <v>3</v>
      </c>
      <c r="I872" s="192">
        <v>0</v>
      </c>
      <c r="J872" s="192">
        <v>0</v>
      </c>
      <c r="K872" s="192">
        <f t="shared" si="0"/>
        <v>0</v>
      </c>
      <c r="L872" s="193">
        <f t="shared" si="1"/>
        <v>0</v>
      </c>
      <c r="M872" s="186" t="s">
        <v>449</v>
      </c>
      <c r="N872" s="186" t="s">
        <v>288</v>
      </c>
      <c r="O872" s="199">
        <f>VLOOKUP(B872,orig_GT_results_full_summary!$B$3:$AK$25,15, FALSE)</f>
        <v>1</v>
      </c>
      <c r="P872" s="192">
        <v>0</v>
      </c>
      <c r="Q872" s="192">
        <v>0</v>
      </c>
      <c r="R872" s="192">
        <f t="shared" si="2"/>
        <v>0</v>
      </c>
      <c r="S872" s="193">
        <f t="shared" si="3"/>
        <v>0</v>
      </c>
      <c r="T872" s="186" t="s">
        <v>15</v>
      </c>
      <c r="U872" s="186" t="s">
        <v>288</v>
      </c>
      <c r="V872" s="200">
        <f>VLOOKUP(B872,orig_GT_results_full_summary!$B$3:$AK$25,24, FALSE)</f>
        <v>1</v>
      </c>
      <c r="W872" s="192">
        <v>0</v>
      </c>
      <c r="X872" s="192">
        <v>0</v>
      </c>
      <c r="Y872" s="192">
        <f t="shared" si="4"/>
        <v>0</v>
      </c>
      <c r="Z872" s="193">
        <f t="shared" si="5"/>
        <v>0</v>
      </c>
      <c r="AA872" s="186" t="s">
        <v>464</v>
      </c>
      <c r="AB872" s="186" t="s">
        <v>288</v>
      </c>
      <c r="AC872" s="192">
        <f>VLOOKUP(B872,orig_GT_results_full_summary!$B$3:$AK$25,33, FALSE)</f>
        <v>2</v>
      </c>
      <c r="AD872" s="192">
        <v>0</v>
      </c>
      <c r="AE872" s="192">
        <v>0</v>
      </c>
      <c r="AF872" s="194">
        <f t="shared" si="6"/>
        <v>0</v>
      </c>
      <c r="AG872" s="53">
        <f t="shared" si="7"/>
        <v>0</v>
      </c>
    </row>
    <row r="873" spans="2:33" ht="16">
      <c r="B873" s="186" t="s">
        <v>130</v>
      </c>
      <c r="C873" s="192">
        <v>72</v>
      </c>
      <c r="D873" s="186" t="s">
        <v>358</v>
      </c>
      <c r="E873" s="193">
        <v>2</v>
      </c>
      <c r="F873" s="186" t="s">
        <v>284</v>
      </c>
      <c r="G873" s="186" t="s">
        <v>288</v>
      </c>
      <c r="H873" s="198">
        <f>VLOOKUP(B873,orig_GT_results_full_summary!$B$3:$AK$25,7, FALSE)</f>
        <v>3</v>
      </c>
      <c r="I873" s="192">
        <v>0</v>
      </c>
      <c r="J873" s="192">
        <v>0</v>
      </c>
      <c r="K873" s="192">
        <f t="shared" si="0"/>
        <v>0</v>
      </c>
      <c r="L873" s="193">
        <f t="shared" si="1"/>
        <v>0</v>
      </c>
      <c r="M873" s="186" t="s">
        <v>449</v>
      </c>
      <c r="N873" s="186" t="s">
        <v>288</v>
      </c>
      <c r="O873" s="199">
        <f>VLOOKUP(B873,orig_GT_results_full_summary!$B$3:$AK$25,15, FALSE)</f>
        <v>1</v>
      </c>
      <c r="P873" s="192">
        <v>0</v>
      </c>
      <c r="Q873" s="192">
        <v>0</v>
      </c>
      <c r="R873" s="192">
        <f t="shared" si="2"/>
        <v>0</v>
      </c>
      <c r="S873" s="193">
        <f t="shared" si="3"/>
        <v>0</v>
      </c>
      <c r="T873" s="186" t="s">
        <v>15</v>
      </c>
      <c r="U873" s="186" t="s">
        <v>288</v>
      </c>
      <c r="V873" s="200">
        <f>VLOOKUP(B873,orig_GT_results_full_summary!$B$3:$AK$25,24, FALSE)</f>
        <v>1</v>
      </c>
      <c r="W873" s="192">
        <v>0</v>
      </c>
      <c r="X873" s="192">
        <v>0</v>
      </c>
      <c r="Y873" s="192">
        <f t="shared" si="4"/>
        <v>0</v>
      </c>
      <c r="Z873" s="193">
        <f t="shared" si="5"/>
        <v>0</v>
      </c>
      <c r="AA873" s="186" t="s">
        <v>464</v>
      </c>
      <c r="AB873" s="186" t="s">
        <v>288</v>
      </c>
      <c r="AC873" s="192">
        <f>VLOOKUP(B873,orig_GT_results_full_summary!$B$3:$AK$25,33, FALSE)</f>
        <v>2</v>
      </c>
      <c r="AD873" s="192">
        <v>0</v>
      </c>
      <c r="AE873" s="192">
        <v>0</v>
      </c>
      <c r="AF873" s="194">
        <f t="shared" si="6"/>
        <v>0</v>
      </c>
      <c r="AG873" s="53">
        <f t="shared" si="7"/>
        <v>0</v>
      </c>
    </row>
    <row r="874" spans="2:33" ht="16">
      <c r="B874" s="186" t="s">
        <v>130</v>
      </c>
      <c r="C874" s="192">
        <v>75</v>
      </c>
      <c r="D874" s="186" t="s">
        <v>452</v>
      </c>
      <c r="E874" s="193">
        <v>2</v>
      </c>
      <c r="F874" s="186" t="s">
        <v>284</v>
      </c>
      <c r="G874" s="186" t="s">
        <v>288</v>
      </c>
      <c r="H874" s="198">
        <f>VLOOKUP(B874,orig_GT_results_full_summary!$B$3:$AK$25,7, FALSE)</f>
        <v>3</v>
      </c>
      <c r="I874" s="192">
        <v>0</v>
      </c>
      <c r="J874" s="192">
        <v>0</v>
      </c>
      <c r="K874" s="192">
        <f t="shared" si="0"/>
        <v>0</v>
      </c>
      <c r="L874" s="193">
        <f t="shared" si="1"/>
        <v>0</v>
      </c>
      <c r="M874" s="186" t="s">
        <v>449</v>
      </c>
      <c r="N874" s="186" t="s">
        <v>290</v>
      </c>
      <c r="O874" s="199">
        <f>VLOOKUP(B874,orig_GT_results_full_summary!$B$3:$AK$25,15, FALSE)</f>
        <v>1</v>
      </c>
      <c r="P874" s="192">
        <v>1</v>
      </c>
      <c r="Q874" s="192">
        <v>0.5</v>
      </c>
      <c r="R874" s="192">
        <f t="shared" si="2"/>
        <v>1</v>
      </c>
      <c r="S874" s="193">
        <f t="shared" si="3"/>
        <v>0.52631578947368418</v>
      </c>
      <c r="T874" s="186" t="s">
        <v>15</v>
      </c>
      <c r="U874" s="186" t="s">
        <v>288</v>
      </c>
      <c r="V874" s="200">
        <f>VLOOKUP(B874,orig_GT_results_full_summary!$B$3:$AK$25,24, FALSE)</f>
        <v>1</v>
      </c>
      <c r="W874" s="192">
        <v>0</v>
      </c>
      <c r="X874" s="192">
        <v>0</v>
      </c>
      <c r="Y874" s="192">
        <f t="shared" si="4"/>
        <v>0</v>
      </c>
      <c r="Z874" s="193">
        <f t="shared" si="5"/>
        <v>0</v>
      </c>
      <c r="AA874" s="186" t="s">
        <v>464</v>
      </c>
      <c r="AB874" s="186" t="s">
        <v>290</v>
      </c>
      <c r="AC874" s="192">
        <f>VLOOKUP(B874,orig_GT_results_full_summary!$B$3:$AK$25,33, FALSE)</f>
        <v>2</v>
      </c>
      <c r="AD874" s="192">
        <v>1</v>
      </c>
      <c r="AE874" s="192">
        <v>0.5</v>
      </c>
      <c r="AF874" s="194">
        <f t="shared" si="6"/>
        <v>0.5</v>
      </c>
      <c r="AG874" s="53">
        <f t="shared" si="7"/>
        <v>0.5</v>
      </c>
    </row>
    <row r="875" spans="2:33" ht="16">
      <c r="B875" s="186" t="s">
        <v>130</v>
      </c>
      <c r="C875" s="192">
        <v>76</v>
      </c>
      <c r="D875" s="186" t="s">
        <v>452</v>
      </c>
      <c r="E875" s="193">
        <v>2</v>
      </c>
      <c r="F875" s="186" t="s">
        <v>284</v>
      </c>
      <c r="G875" s="186" t="s">
        <v>288</v>
      </c>
      <c r="H875" s="198">
        <f>VLOOKUP(B875,orig_GT_results_full_summary!$B$3:$AK$25,7, FALSE)</f>
        <v>3</v>
      </c>
      <c r="I875" s="192">
        <v>0</v>
      </c>
      <c r="J875" s="192">
        <v>0</v>
      </c>
      <c r="K875" s="192">
        <f t="shared" si="0"/>
        <v>0</v>
      </c>
      <c r="L875" s="193">
        <f t="shared" si="1"/>
        <v>0</v>
      </c>
      <c r="M875" s="186" t="s">
        <v>449</v>
      </c>
      <c r="N875" s="186" t="s">
        <v>290</v>
      </c>
      <c r="O875" s="199">
        <f>VLOOKUP(B875,orig_GT_results_full_summary!$B$3:$AK$25,15, FALSE)</f>
        <v>1</v>
      </c>
      <c r="P875" s="192">
        <v>1</v>
      </c>
      <c r="Q875" s="192">
        <v>0.5</v>
      </c>
      <c r="R875" s="192">
        <f t="shared" si="2"/>
        <v>1</v>
      </c>
      <c r="S875" s="193">
        <f t="shared" si="3"/>
        <v>0.52631578947368418</v>
      </c>
      <c r="T875" s="186" t="s">
        <v>15</v>
      </c>
      <c r="U875" s="186" t="s">
        <v>288</v>
      </c>
      <c r="V875" s="200">
        <f>VLOOKUP(B875,orig_GT_results_full_summary!$B$3:$AK$25,24, FALSE)</f>
        <v>1</v>
      </c>
      <c r="W875" s="192">
        <v>0</v>
      </c>
      <c r="X875" s="192">
        <v>0</v>
      </c>
      <c r="Y875" s="192">
        <f t="shared" si="4"/>
        <v>0</v>
      </c>
      <c r="Z875" s="193">
        <f t="shared" si="5"/>
        <v>0</v>
      </c>
      <c r="AA875" s="186" t="s">
        <v>464</v>
      </c>
      <c r="AB875" s="186" t="s">
        <v>290</v>
      </c>
      <c r="AC875" s="192">
        <f>VLOOKUP(B875,orig_GT_results_full_summary!$B$3:$AK$25,33, FALSE)</f>
        <v>2</v>
      </c>
      <c r="AD875" s="192">
        <v>1</v>
      </c>
      <c r="AE875" s="192">
        <v>0.5</v>
      </c>
      <c r="AF875" s="194">
        <f t="shared" si="6"/>
        <v>0.5</v>
      </c>
      <c r="AG875" s="53">
        <f t="shared" si="7"/>
        <v>0.5</v>
      </c>
    </row>
    <row r="876" spans="2:33" ht="16">
      <c r="B876" s="186" t="s">
        <v>130</v>
      </c>
      <c r="C876" s="192">
        <v>77</v>
      </c>
      <c r="D876" s="186" t="s">
        <v>472</v>
      </c>
      <c r="E876" s="193">
        <v>2</v>
      </c>
      <c r="F876" s="186" t="s">
        <v>284</v>
      </c>
      <c r="G876" s="186" t="s">
        <v>288</v>
      </c>
      <c r="H876" s="198">
        <f>VLOOKUP(B876,orig_GT_results_full_summary!$B$3:$AK$25,7, FALSE)</f>
        <v>3</v>
      </c>
      <c r="I876" s="192">
        <v>0</v>
      </c>
      <c r="J876" s="192">
        <v>0</v>
      </c>
      <c r="K876" s="192">
        <f t="shared" si="0"/>
        <v>0</v>
      </c>
      <c r="L876" s="193">
        <f t="shared" si="1"/>
        <v>0</v>
      </c>
      <c r="M876" s="186" t="s">
        <v>449</v>
      </c>
      <c r="N876" s="186" t="s">
        <v>288</v>
      </c>
      <c r="O876" s="199">
        <f>VLOOKUP(B876,orig_GT_results_full_summary!$B$3:$AK$25,15, FALSE)</f>
        <v>1</v>
      </c>
      <c r="P876" s="192">
        <v>0</v>
      </c>
      <c r="Q876" s="192">
        <v>0</v>
      </c>
      <c r="R876" s="192">
        <f t="shared" si="2"/>
        <v>0</v>
      </c>
      <c r="S876" s="193">
        <f t="shared" si="3"/>
        <v>0</v>
      </c>
      <c r="T876" s="186" t="s">
        <v>15</v>
      </c>
      <c r="U876" s="186" t="s">
        <v>288</v>
      </c>
      <c r="V876" s="200">
        <f>VLOOKUP(B876,orig_GT_results_full_summary!$B$3:$AK$25,24, FALSE)</f>
        <v>1</v>
      </c>
      <c r="W876" s="192">
        <v>0</v>
      </c>
      <c r="X876" s="192">
        <v>0</v>
      </c>
      <c r="Y876" s="192">
        <f t="shared" si="4"/>
        <v>0</v>
      </c>
      <c r="Z876" s="193">
        <f t="shared" si="5"/>
        <v>0</v>
      </c>
      <c r="AA876" s="186" t="s">
        <v>464</v>
      </c>
      <c r="AB876" s="186" t="s">
        <v>288</v>
      </c>
      <c r="AC876" s="192">
        <f>VLOOKUP(B876,orig_GT_results_full_summary!$B$3:$AK$25,33, FALSE)</f>
        <v>2</v>
      </c>
      <c r="AD876" s="192">
        <v>0</v>
      </c>
      <c r="AE876" s="192">
        <v>0</v>
      </c>
      <c r="AF876" s="194">
        <f t="shared" si="6"/>
        <v>0</v>
      </c>
      <c r="AG876" s="53">
        <f t="shared" si="7"/>
        <v>0</v>
      </c>
    </row>
    <row r="877" spans="2:33" ht="16">
      <c r="B877" s="186" t="s">
        <v>130</v>
      </c>
      <c r="C877" s="192">
        <v>78</v>
      </c>
      <c r="D877" s="186" t="s">
        <v>472</v>
      </c>
      <c r="E877" s="193">
        <v>2</v>
      </c>
      <c r="F877" s="186" t="s">
        <v>284</v>
      </c>
      <c r="G877" s="186" t="s">
        <v>288</v>
      </c>
      <c r="H877" s="198">
        <f>VLOOKUP(B877,orig_GT_results_full_summary!$B$3:$AK$25,7, FALSE)</f>
        <v>3</v>
      </c>
      <c r="I877" s="192">
        <v>0</v>
      </c>
      <c r="J877" s="192">
        <v>0</v>
      </c>
      <c r="K877" s="192">
        <f t="shared" si="0"/>
        <v>0</v>
      </c>
      <c r="L877" s="193">
        <f t="shared" si="1"/>
        <v>0</v>
      </c>
      <c r="M877" s="186" t="s">
        <v>449</v>
      </c>
      <c r="N877" s="186" t="s">
        <v>288</v>
      </c>
      <c r="O877" s="199">
        <f>VLOOKUP(B877,orig_GT_results_full_summary!$B$3:$AK$25,15, FALSE)</f>
        <v>1</v>
      </c>
      <c r="P877" s="192">
        <v>0</v>
      </c>
      <c r="Q877" s="192">
        <v>0</v>
      </c>
      <c r="R877" s="192">
        <f t="shared" si="2"/>
        <v>0</v>
      </c>
      <c r="S877" s="193">
        <f t="shared" si="3"/>
        <v>0</v>
      </c>
      <c r="T877" s="186" t="s">
        <v>15</v>
      </c>
      <c r="U877" s="186" t="s">
        <v>288</v>
      </c>
      <c r="V877" s="200">
        <f>VLOOKUP(B877,orig_GT_results_full_summary!$B$3:$AK$25,24, FALSE)</f>
        <v>1</v>
      </c>
      <c r="W877" s="192">
        <v>0</v>
      </c>
      <c r="X877" s="192">
        <v>0</v>
      </c>
      <c r="Y877" s="192">
        <f t="shared" si="4"/>
        <v>0</v>
      </c>
      <c r="Z877" s="193">
        <f t="shared" si="5"/>
        <v>0</v>
      </c>
      <c r="AA877" s="186" t="s">
        <v>464</v>
      </c>
      <c r="AB877" s="186" t="s">
        <v>288</v>
      </c>
      <c r="AC877" s="192">
        <f>VLOOKUP(B877,orig_GT_results_full_summary!$B$3:$AK$25,33, FALSE)</f>
        <v>2</v>
      </c>
      <c r="AD877" s="192">
        <v>0</v>
      </c>
      <c r="AE877" s="192">
        <v>0</v>
      </c>
      <c r="AF877" s="194">
        <f t="shared" si="6"/>
        <v>0</v>
      </c>
      <c r="AG877" s="53">
        <f t="shared" si="7"/>
        <v>0</v>
      </c>
    </row>
    <row r="878" spans="2:33" ht="16">
      <c r="B878" s="186" t="s">
        <v>130</v>
      </c>
      <c r="C878" s="192">
        <v>79</v>
      </c>
      <c r="D878" s="186" t="s">
        <v>472</v>
      </c>
      <c r="E878" s="193">
        <v>2</v>
      </c>
      <c r="F878" s="186" t="s">
        <v>284</v>
      </c>
      <c r="G878" s="186" t="s">
        <v>288</v>
      </c>
      <c r="H878" s="198">
        <f>VLOOKUP(B878,orig_GT_results_full_summary!$B$3:$AK$25,7, FALSE)</f>
        <v>3</v>
      </c>
      <c r="I878" s="192">
        <v>0</v>
      </c>
      <c r="J878" s="192">
        <v>0</v>
      </c>
      <c r="K878" s="192">
        <f t="shared" si="0"/>
        <v>0</v>
      </c>
      <c r="L878" s="193">
        <f t="shared" si="1"/>
        <v>0</v>
      </c>
      <c r="M878" s="186" t="s">
        <v>449</v>
      </c>
      <c r="N878" s="186" t="s">
        <v>288</v>
      </c>
      <c r="O878" s="199">
        <f>VLOOKUP(B878,orig_GT_results_full_summary!$B$3:$AK$25,15, FALSE)</f>
        <v>1</v>
      </c>
      <c r="P878" s="192">
        <v>0</v>
      </c>
      <c r="Q878" s="192">
        <v>0</v>
      </c>
      <c r="R878" s="192">
        <f t="shared" si="2"/>
        <v>0</v>
      </c>
      <c r="S878" s="193">
        <f t="shared" si="3"/>
        <v>0</v>
      </c>
      <c r="T878" s="186" t="s">
        <v>15</v>
      </c>
      <c r="U878" s="186" t="s">
        <v>288</v>
      </c>
      <c r="V878" s="200">
        <f>VLOOKUP(B878,orig_GT_results_full_summary!$B$3:$AK$25,24, FALSE)</f>
        <v>1</v>
      </c>
      <c r="W878" s="192">
        <v>0</v>
      </c>
      <c r="X878" s="192">
        <v>0</v>
      </c>
      <c r="Y878" s="192">
        <f t="shared" si="4"/>
        <v>0</v>
      </c>
      <c r="Z878" s="193">
        <f t="shared" si="5"/>
        <v>0</v>
      </c>
      <c r="AA878" s="186" t="s">
        <v>464</v>
      </c>
      <c r="AB878" s="186" t="s">
        <v>288</v>
      </c>
      <c r="AC878" s="192">
        <f>VLOOKUP(B878,orig_GT_results_full_summary!$B$3:$AK$25,33, FALSE)</f>
        <v>2</v>
      </c>
      <c r="AD878" s="192">
        <v>0</v>
      </c>
      <c r="AE878" s="192">
        <v>0</v>
      </c>
      <c r="AF878" s="194">
        <f t="shared" si="6"/>
        <v>0</v>
      </c>
      <c r="AG878" s="53">
        <f t="shared" si="7"/>
        <v>0</v>
      </c>
    </row>
    <row r="879" spans="2:33" ht="16">
      <c r="B879" s="186" t="s">
        <v>130</v>
      </c>
      <c r="C879" s="192">
        <v>80</v>
      </c>
      <c r="D879" s="186" t="s">
        <v>473</v>
      </c>
      <c r="E879" s="193">
        <v>2</v>
      </c>
      <c r="F879" s="186" t="s">
        <v>284</v>
      </c>
      <c r="G879" s="186" t="s">
        <v>288</v>
      </c>
      <c r="H879" s="198">
        <f>VLOOKUP(B879,orig_GT_results_full_summary!$B$3:$AK$25,7, FALSE)</f>
        <v>3</v>
      </c>
      <c r="I879" s="192">
        <v>0</v>
      </c>
      <c r="J879" s="192">
        <v>0</v>
      </c>
      <c r="K879" s="192">
        <f t="shared" si="0"/>
        <v>0</v>
      </c>
      <c r="L879" s="193">
        <f t="shared" si="1"/>
        <v>0</v>
      </c>
      <c r="M879" s="186" t="s">
        <v>449</v>
      </c>
      <c r="N879" s="186" t="s">
        <v>288</v>
      </c>
      <c r="O879" s="199">
        <f>VLOOKUP(B879,orig_GT_results_full_summary!$B$3:$AK$25,15, FALSE)</f>
        <v>1</v>
      </c>
      <c r="P879" s="192">
        <v>0</v>
      </c>
      <c r="Q879" s="192">
        <v>0</v>
      </c>
      <c r="R879" s="192">
        <f t="shared" si="2"/>
        <v>0</v>
      </c>
      <c r="S879" s="193">
        <f t="shared" si="3"/>
        <v>0</v>
      </c>
      <c r="T879" s="186" t="s">
        <v>15</v>
      </c>
      <c r="U879" s="186" t="s">
        <v>288</v>
      </c>
      <c r="V879" s="200">
        <f>VLOOKUP(B879,orig_GT_results_full_summary!$B$3:$AK$25,24, FALSE)</f>
        <v>1</v>
      </c>
      <c r="W879" s="192">
        <v>0</v>
      </c>
      <c r="X879" s="192">
        <v>0</v>
      </c>
      <c r="Y879" s="192">
        <f t="shared" si="4"/>
        <v>0</v>
      </c>
      <c r="Z879" s="193">
        <f t="shared" si="5"/>
        <v>0</v>
      </c>
      <c r="AA879" s="186" t="s">
        <v>464</v>
      </c>
      <c r="AB879" s="186" t="s">
        <v>288</v>
      </c>
      <c r="AC879" s="192">
        <f>VLOOKUP(B879,orig_GT_results_full_summary!$B$3:$AK$25,33, FALSE)</f>
        <v>2</v>
      </c>
      <c r="AD879" s="192">
        <v>0</v>
      </c>
      <c r="AE879" s="192">
        <v>0</v>
      </c>
      <c r="AF879" s="194">
        <f t="shared" si="6"/>
        <v>0</v>
      </c>
      <c r="AG879" s="53">
        <f t="shared" si="7"/>
        <v>0</v>
      </c>
    </row>
    <row r="880" spans="2:33" ht="16">
      <c r="B880" s="186" t="s">
        <v>130</v>
      </c>
      <c r="C880" s="192">
        <v>81</v>
      </c>
      <c r="D880" s="186" t="s">
        <v>473</v>
      </c>
      <c r="E880" s="193">
        <v>2</v>
      </c>
      <c r="F880" s="186" t="s">
        <v>284</v>
      </c>
      <c r="G880" s="186" t="s">
        <v>288</v>
      </c>
      <c r="H880" s="198">
        <f>VLOOKUP(B880,orig_GT_results_full_summary!$B$3:$AK$25,7, FALSE)</f>
        <v>3</v>
      </c>
      <c r="I880" s="192">
        <v>0</v>
      </c>
      <c r="J880" s="192">
        <v>0</v>
      </c>
      <c r="K880" s="192">
        <f t="shared" si="0"/>
        <v>0</v>
      </c>
      <c r="L880" s="193">
        <f t="shared" si="1"/>
        <v>0</v>
      </c>
      <c r="M880" s="186" t="s">
        <v>449</v>
      </c>
      <c r="N880" s="186" t="s">
        <v>288</v>
      </c>
      <c r="O880" s="199">
        <f>VLOOKUP(B880,orig_GT_results_full_summary!$B$3:$AK$25,15, FALSE)</f>
        <v>1</v>
      </c>
      <c r="P880" s="192">
        <v>0</v>
      </c>
      <c r="Q880" s="192">
        <v>0</v>
      </c>
      <c r="R880" s="192">
        <f t="shared" si="2"/>
        <v>0</v>
      </c>
      <c r="S880" s="193">
        <f t="shared" si="3"/>
        <v>0</v>
      </c>
      <c r="T880" s="186" t="s">
        <v>15</v>
      </c>
      <c r="U880" s="186" t="s">
        <v>288</v>
      </c>
      <c r="V880" s="200">
        <f>VLOOKUP(B880,orig_GT_results_full_summary!$B$3:$AK$25,24, FALSE)</f>
        <v>1</v>
      </c>
      <c r="W880" s="192">
        <v>0</v>
      </c>
      <c r="X880" s="192">
        <v>0</v>
      </c>
      <c r="Y880" s="192">
        <f t="shared" si="4"/>
        <v>0</v>
      </c>
      <c r="Z880" s="193">
        <f t="shared" si="5"/>
        <v>0</v>
      </c>
      <c r="AA880" s="186" t="s">
        <v>464</v>
      </c>
      <c r="AB880" s="186" t="s">
        <v>288</v>
      </c>
      <c r="AC880" s="192">
        <f>VLOOKUP(B880,orig_GT_results_full_summary!$B$3:$AK$25,33, FALSE)</f>
        <v>2</v>
      </c>
      <c r="AD880" s="192">
        <v>0</v>
      </c>
      <c r="AE880" s="192">
        <v>0</v>
      </c>
      <c r="AF880" s="194">
        <f t="shared" si="6"/>
        <v>0</v>
      </c>
      <c r="AG880" s="53">
        <f t="shared" si="7"/>
        <v>0</v>
      </c>
    </row>
    <row r="881" spans="2:33" ht="16">
      <c r="B881" s="186" t="s">
        <v>130</v>
      </c>
      <c r="C881" s="192">
        <v>82</v>
      </c>
      <c r="D881" s="186" t="s">
        <v>473</v>
      </c>
      <c r="E881" s="193">
        <v>2</v>
      </c>
      <c r="F881" s="186" t="s">
        <v>284</v>
      </c>
      <c r="G881" s="186" t="s">
        <v>288</v>
      </c>
      <c r="H881" s="198">
        <f>VLOOKUP(B881,orig_GT_results_full_summary!$B$3:$AK$25,7, FALSE)</f>
        <v>3</v>
      </c>
      <c r="I881" s="192">
        <v>0</v>
      </c>
      <c r="J881" s="192">
        <v>0</v>
      </c>
      <c r="K881" s="192">
        <f t="shared" si="0"/>
        <v>0</v>
      </c>
      <c r="L881" s="193">
        <f t="shared" si="1"/>
        <v>0</v>
      </c>
      <c r="M881" s="186" t="s">
        <v>449</v>
      </c>
      <c r="N881" s="186" t="s">
        <v>288</v>
      </c>
      <c r="O881" s="199">
        <f>VLOOKUP(B881,orig_GT_results_full_summary!$B$3:$AK$25,15, FALSE)</f>
        <v>1</v>
      </c>
      <c r="P881" s="192">
        <v>0</v>
      </c>
      <c r="Q881" s="192">
        <v>0</v>
      </c>
      <c r="R881" s="192">
        <f t="shared" si="2"/>
        <v>0</v>
      </c>
      <c r="S881" s="193">
        <f t="shared" si="3"/>
        <v>0</v>
      </c>
      <c r="T881" s="186" t="s">
        <v>15</v>
      </c>
      <c r="U881" s="186" t="s">
        <v>288</v>
      </c>
      <c r="V881" s="200">
        <f>VLOOKUP(B881,orig_GT_results_full_summary!$B$3:$AK$25,24, FALSE)</f>
        <v>1</v>
      </c>
      <c r="W881" s="192">
        <v>0</v>
      </c>
      <c r="X881" s="192">
        <v>0</v>
      </c>
      <c r="Y881" s="192">
        <f t="shared" si="4"/>
        <v>0</v>
      </c>
      <c r="Z881" s="193">
        <f t="shared" si="5"/>
        <v>0</v>
      </c>
      <c r="AA881" s="186" t="s">
        <v>464</v>
      </c>
      <c r="AB881" s="186" t="s">
        <v>288</v>
      </c>
      <c r="AC881" s="192">
        <f>VLOOKUP(B881,orig_GT_results_full_summary!$B$3:$AK$25,33, FALSE)</f>
        <v>2</v>
      </c>
      <c r="AD881" s="192">
        <v>0</v>
      </c>
      <c r="AE881" s="192">
        <v>0</v>
      </c>
      <c r="AF881" s="194">
        <f t="shared" si="6"/>
        <v>0</v>
      </c>
      <c r="AG881" s="53">
        <f t="shared" si="7"/>
        <v>0</v>
      </c>
    </row>
    <row r="882" spans="2:33" ht="16">
      <c r="B882" s="186" t="s">
        <v>130</v>
      </c>
      <c r="C882" s="192">
        <v>83</v>
      </c>
      <c r="D882" s="186" t="s">
        <v>470</v>
      </c>
      <c r="E882" s="193">
        <v>2</v>
      </c>
      <c r="F882" s="186" t="s">
        <v>284</v>
      </c>
      <c r="G882" s="186" t="s">
        <v>288</v>
      </c>
      <c r="H882" s="198">
        <f>VLOOKUP(B882,orig_GT_results_full_summary!$B$3:$AK$25,7, FALSE)</f>
        <v>3</v>
      </c>
      <c r="I882" s="192">
        <v>0</v>
      </c>
      <c r="J882" s="192">
        <v>0</v>
      </c>
      <c r="K882" s="192">
        <f t="shared" si="0"/>
        <v>0</v>
      </c>
      <c r="L882" s="193">
        <f t="shared" si="1"/>
        <v>0</v>
      </c>
      <c r="M882" s="186" t="s">
        <v>449</v>
      </c>
      <c r="N882" s="186" t="s">
        <v>288</v>
      </c>
      <c r="O882" s="199">
        <f>VLOOKUP(B882,orig_GT_results_full_summary!$B$3:$AK$25,15, FALSE)</f>
        <v>1</v>
      </c>
      <c r="P882" s="192">
        <v>0</v>
      </c>
      <c r="Q882" s="192">
        <v>0</v>
      </c>
      <c r="R882" s="192">
        <f t="shared" si="2"/>
        <v>0</v>
      </c>
      <c r="S882" s="193">
        <f t="shared" si="3"/>
        <v>0</v>
      </c>
      <c r="T882" s="186" t="s">
        <v>15</v>
      </c>
      <c r="U882" s="186" t="s">
        <v>288</v>
      </c>
      <c r="V882" s="200">
        <f>VLOOKUP(B882,orig_GT_results_full_summary!$B$3:$AK$25,24, FALSE)</f>
        <v>1</v>
      </c>
      <c r="W882" s="192">
        <v>0</v>
      </c>
      <c r="X882" s="192">
        <v>0</v>
      </c>
      <c r="Y882" s="192">
        <f t="shared" si="4"/>
        <v>0</v>
      </c>
      <c r="Z882" s="193">
        <f t="shared" si="5"/>
        <v>0</v>
      </c>
      <c r="AA882" s="186" t="s">
        <v>464</v>
      </c>
      <c r="AB882" s="186" t="s">
        <v>288</v>
      </c>
      <c r="AC882" s="192">
        <f>VLOOKUP(B882,orig_GT_results_full_summary!$B$3:$AK$25,33, FALSE)</f>
        <v>2</v>
      </c>
      <c r="AD882" s="192">
        <v>0</v>
      </c>
      <c r="AE882" s="192">
        <v>0</v>
      </c>
      <c r="AF882" s="194">
        <f t="shared" si="6"/>
        <v>0</v>
      </c>
      <c r="AG882" s="53">
        <f t="shared" si="7"/>
        <v>0</v>
      </c>
    </row>
    <row r="883" spans="2:33" ht="16">
      <c r="B883" s="186" t="s">
        <v>130</v>
      </c>
      <c r="C883" s="192">
        <v>84</v>
      </c>
      <c r="D883" s="186" t="s">
        <v>470</v>
      </c>
      <c r="E883" s="193">
        <v>2</v>
      </c>
      <c r="F883" s="186" t="s">
        <v>284</v>
      </c>
      <c r="G883" s="186" t="s">
        <v>288</v>
      </c>
      <c r="H883" s="198">
        <f>VLOOKUP(B883,orig_GT_results_full_summary!$B$3:$AK$25,7, FALSE)</f>
        <v>3</v>
      </c>
      <c r="I883" s="192">
        <v>0</v>
      </c>
      <c r="J883" s="192">
        <v>0</v>
      </c>
      <c r="K883" s="192">
        <f t="shared" si="0"/>
        <v>0</v>
      </c>
      <c r="L883" s="193">
        <f t="shared" si="1"/>
        <v>0</v>
      </c>
      <c r="M883" s="186" t="s">
        <v>449</v>
      </c>
      <c r="N883" s="186" t="s">
        <v>288</v>
      </c>
      <c r="O883" s="199">
        <f>VLOOKUP(B883,orig_GT_results_full_summary!$B$3:$AK$25,15, FALSE)</f>
        <v>1</v>
      </c>
      <c r="P883" s="192">
        <v>0</v>
      </c>
      <c r="Q883" s="192">
        <v>0</v>
      </c>
      <c r="R883" s="192">
        <f t="shared" si="2"/>
        <v>0</v>
      </c>
      <c r="S883" s="193">
        <f t="shared" si="3"/>
        <v>0</v>
      </c>
      <c r="T883" s="186" t="s">
        <v>15</v>
      </c>
      <c r="U883" s="186" t="s">
        <v>288</v>
      </c>
      <c r="V883" s="200">
        <f>VLOOKUP(B883,orig_GT_results_full_summary!$B$3:$AK$25,24, FALSE)</f>
        <v>1</v>
      </c>
      <c r="W883" s="192">
        <v>0</v>
      </c>
      <c r="X883" s="192">
        <v>0</v>
      </c>
      <c r="Y883" s="192">
        <f t="shared" si="4"/>
        <v>0</v>
      </c>
      <c r="Z883" s="193">
        <f t="shared" si="5"/>
        <v>0</v>
      </c>
      <c r="AA883" s="186" t="s">
        <v>464</v>
      </c>
      <c r="AB883" s="186" t="s">
        <v>288</v>
      </c>
      <c r="AC883" s="192">
        <f>VLOOKUP(B883,orig_GT_results_full_summary!$B$3:$AK$25,33, FALSE)</f>
        <v>2</v>
      </c>
      <c r="AD883" s="192">
        <v>0</v>
      </c>
      <c r="AE883" s="192">
        <v>0</v>
      </c>
      <c r="AF883" s="194">
        <f t="shared" si="6"/>
        <v>0</v>
      </c>
      <c r="AG883" s="53">
        <f t="shared" si="7"/>
        <v>0</v>
      </c>
    </row>
    <row r="884" spans="2:33" ht="16">
      <c r="B884" s="186" t="s">
        <v>130</v>
      </c>
      <c r="C884" s="192">
        <v>85</v>
      </c>
      <c r="D884" s="186" t="s">
        <v>470</v>
      </c>
      <c r="E884" s="193">
        <v>2</v>
      </c>
      <c r="F884" s="186" t="s">
        <v>284</v>
      </c>
      <c r="G884" s="186" t="s">
        <v>288</v>
      </c>
      <c r="H884" s="198">
        <f>VLOOKUP(B884,orig_GT_results_full_summary!$B$3:$AK$25,7, FALSE)</f>
        <v>3</v>
      </c>
      <c r="I884" s="192">
        <v>0</v>
      </c>
      <c r="J884" s="192">
        <v>0</v>
      </c>
      <c r="K884" s="192">
        <f t="shared" si="0"/>
        <v>0</v>
      </c>
      <c r="L884" s="193">
        <f t="shared" si="1"/>
        <v>0</v>
      </c>
      <c r="M884" s="186" t="s">
        <v>449</v>
      </c>
      <c r="N884" s="186" t="s">
        <v>288</v>
      </c>
      <c r="O884" s="199">
        <f>VLOOKUP(B884,orig_GT_results_full_summary!$B$3:$AK$25,15, FALSE)</f>
        <v>1</v>
      </c>
      <c r="P884" s="192">
        <v>0</v>
      </c>
      <c r="Q884" s="192">
        <v>0</v>
      </c>
      <c r="R884" s="192">
        <f t="shared" si="2"/>
        <v>0</v>
      </c>
      <c r="S884" s="193">
        <f t="shared" si="3"/>
        <v>0</v>
      </c>
      <c r="T884" s="186" t="s">
        <v>15</v>
      </c>
      <c r="U884" s="186" t="s">
        <v>288</v>
      </c>
      <c r="V884" s="200">
        <f>VLOOKUP(B884,orig_GT_results_full_summary!$B$3:$AK$25,24, FALSE)</f>
        <v>1</v>
      </c>
      <c r="W884" s="192">
        <v>0</v>
      </c>
      <c r="X884" s="192">
        <v>0</v>
      </c>
      <c r="Y884" s="192">
        <f t="shared" si="4"/>
        <v>0</v>
      </c>
      <c r="Z884" s="193">
        <f t="shared" si="5"/>
        <v>0</v>
      </c>
      <c r="AA884" s="186" t="s">
        <v>464</v>
      </c>
      <c r="AB884" s="186" t="s">
        <v>288</v>
      </c>
      <c r="AC884" s="192">
        <f>VLOOKUP(B884,orig_GT_results_full_summary!$B$3:$AK$25,33, FALSE)</f>
        <v>2</v>
      </c>
      <c r="AD884" s="192">
        <v>0</v>
      </c>
      <c r="AE884" s="192">
        <v>0</v>
      </c>
      <c r="AF884" s="194">
        <f t="shared" si="6"/>
        <v>0</v>
      </c>
      <c r="AG884" s="53">
        <f t="shared" si="7"/>
        <v>0</v>
      </c>
    </row>
    <row r="885" spans="2:33" ht="16">
      <c r="B885" s="186" t="s">
        <v>130</v>
      </c>
      <c r="C885" s="192">
        <v>86</v>
      </c>
      <c r="D885" s="186" t="s">
        <v>477</v>
      </c>
      <c r="E885" s="193">
        <v>2</v>
      </c>
      <c r="F885" s="186" t="s">
        <v>284</v>
      </c>
      <c r="G885" s="186" t="s">
        <v>288</v>
      </c>
      <c r="H885" s="198">
        <f>VLOOKUP(B885,orig_GT_results_full_summary!$B$3:$AK$25,7, FALSE)</f>
        <v>3</v>
      </c>
      <c r="I885" s="192">
        <v>0</v>
      </c>
      <c r="J885" s="192">
        <v>0</v>
      </c>
      <c r="K885" s="192">
        <f t="shared" si="0"/>
        <v>0</v>
      </c>
      <c r="L885" s="193">
        <f t="shared" si="1"/>
        <v>0</v>
      </c>
      <c r="M885" s="186" t="s">
        <v>449</v>
      </c>
      <c r="N885" s="186" t="s">
        <v>288</v>
      </c>
      <c r="O885" s="199">
        <f>VLOOKUP(B885,orig_GT_results_full_summary!$B$3:$AK$25,15, FALSE)</f>
        <v>1</v>
      </c>
      <c r="P885" s="192">
        <v>0</v>
      </c>
      <c r="Q885" s="192">
        <v>0</v>
      </c>
      <c r="R885" s="192">
        <f t="shared" si="2"/>
        <v>0</v>
      </c>
      <c r="S885" s="193">
        <f t="shared" si="3"/>
        <v>0</v>
      </c>
      <c r="T885" s="186" t="s">
        <v>15</v>
      </c>
      <c r="U885" s="186" t="s">
        <v>288</v>
      </c>
      <c r="V885" s="200">
        <f>VLOOKUP(B885,orig_GT_results_full_summary!$B$3:$AK$25,24, FALSE)</f>
        <v>1</v>
      </c>
      <c r="W885" s="192">
        <v>0</v>
      </c>
      <c r="X885" s="192">
        <v>0</v>
      </c>
      <c r="Y885" s="192">
        <f t="shared" si="4"/>
        <v>0</v>
      </c>
      <c r="Z885" s="193">
        <f t="shared" si="5"/>
        <v>0</v>
      </c>
      <c r="AA885" s="186" t="s">
        <v>464</v>
      </c>
      <c r="AB885" s="186" t="s">
        <v>288</v>
      </c>
      <c r="AC885" s="192">
        <f>VLOOKUP(B885,orig_GT_results_full_summary!$B$3:$AK$25,33, FALSE)</f>
        <v>2</v>
      </c>
      <c r="AD885" s="192">
        <v>0</v>
      </c>
      <c r="AE885" s="192">
        <v>0</v>
      </c>
      <c r="AF885" s="194">
        <f t="shared" si="6"/>
        <v>0</v>
      </c>
      <c r="AG885" s="53">
        <f t="shared" si="7"/>
        <v>0</v>
      </c>
    </row>
    <row r="886" spans="2:33" ht="16">
      <c r="B886" s="186" t="s">
        <v>130</v>
      </c>
      <c r="C886" s="192">
        <v>87</v>
      </c>
      <c r="D886" s="186" t="s">
        <v>477</v>
      </c>
      <c r="E886" s="193">
        <v>2</v>
      </c>
      <c r="F886" s="186" t="s">
        <v>284</v>
      </c>
      <c r="G886" s="186" t="s">
        <v>288</v>
      </c>
      <c r="H886" s="198">
        <f>VLOOKUP(B886,orig_GT_results_full_summary!$B$3:$AK$25,7, FALSE)</f>
        <v>3</v>
      </c>
      <c r="I886" s="192">
        <v>0</v>
      </c>
      <c r="J886" s="192">
        <v>0</v>
      </c>
      <c r="K886" s="192">
        <f t="shared" si="0"/>
        <v>0</v>
      </c>
      <c r="L886" s="193">
        <f t="shared" si="1"/>
        <v>0</v>
      </c>
      <c r="M886" s="186" t="s">
        <v>449</v>
      </c>
      <c r="N886" s="186" t="s">
        <v>288</v>
      </c>
      <c r="O886" s="199">
        <f>VLOOKUP(B886,orig_GT_results_full_summary!$B$3:$AK$25,15, FALSE)</f>
        <v>1</v>
      </c>
      <c r="P886" s="192">
        <v>0</v>
      </c>
      <c r="Q886" s="192">
        <v>0</v>
      </c>
      <c r="R886" s="192">
        <f t="shared" si="2"/>
        <v>0</v>
      </c>
      <c r="S886" s="193">
        <f t="shared" si="3"/>
        <v>0</v>
      </c>
      <c r="T886" s="186" t="s">
        <v>15</v>
      </c>
      <c r="U886" s="186" t="s">
        <v>288</v>
      </c>
      <c r="V886" s="200">
        <f>VLOOKUP(B886,orig_GT_results_full_summary!$B$3:$AK$25,24, FALSE)</f>
        <v>1</v>
      </c>
      <c r="W886" s="192">
        <v>0</v>
      </c>
      <c r="X886" s="192">
        <v>0</v>
      </c>
      <c r="Y886" s="192">
        <f t="shared" si="4"/>
        <v>0</v>
      </c>
      <c r="Z886" s="193">
        <f t="shared" si="5"/>
        <v>0</v>
      </c>
      <c r="AA886" s="186" t="s">
        <v>464</v>
      </c>
      <c r="AB886" s="186" t="s">
        <v>288</v>
      </c>
      <c r="AC886" s="192">
        <f>VLOOKUP(B886,orig_GT_results_full_summary!$B$3:$AK$25,33, FALSE)</f>
        <v>2</v>
      </c>
      <c r="AD886" s="192">
        <v>0</v>
      </c>
      <c r="AE886" s="192">
        <v>0</v>
      </c>
      <c r="AF886" s="194">
        <f t="shared" si="6"/>
        <v>0</v>
      </c>
      <c r="AG886" s="53">
        <f t="shared" si="7"/>
        <v>0</v>
      </c>
    </row>
    <row r="887" spans="2:33" ht="16">
      <c r="B887" s="186" t="s">
        <v>130</v>
      </c>
      <c r="C887" s="192">
        <v>88</v>
      </c>
      <c r="D887" s="186" t="s">
        <v>477</v>
      </c>
      <c r="E887" s="193">
        <v>2</v>
      </c>
      <c r="F887" s="186" t="s">
        <v>284</v>
      </c>
      <c r="G887" s="186" t="s">
        <v>288</v>
      </c>
      <c r="H887" s="198">
        <f>VLOOKUP(B887,orig_GT_results_full_summary!$B$3:$AK$25,7, FALSE)</f>
        <v>3</v>
      </c>
      <c r="I887" s="192">
        <v>0</v>
      </c>
      <c r="J887" s="192">
        <v>0</v>
      </c>
      <c r="K887" s="192">
        <f t="shared" si="0"/>
        <v>0</v>
      </c>
      <c r="L887" s="193">
        <f t="shared" si="1"/>
        <v>0</v>
      </c>
      <c r="M887" s="186" t="s">
        <v>449</v>
      </c>
      <c r="N887" s="186" t="s">
        <v>288</v>
      </c>
      <c r="O887" s="199">
        <f>VLOOKUP(B887,orig_GT_results_full_summary!$B$3:$AK$25,15, FALSE)</f>
        <v>1</v>
      </c>
      <c r="P887" s="192">
        <v>0</v>
      </c>
      <c r="Q887" s="192">
        <v>0</v>
      </c>
      <c r="R887" s="192">
        <f t="shared" si="2"/>
        <v>0</v>
      </c>
      <c r="S887" s="193">
        <f t="shared" si="3"/>
        <v>0</v>
      </c>
      <c r="T887" s="186" t="s">
        <v>15</v>
      </c>
      <c r="U887" s="186" t="s">
        <v>288</v>
      </c>
      <c r="V887" s="200">
        <f>VLOOKUP(B887,orig_GT_results_full_summary!$B$3:$AK$25,24, FALSE)</f>
        <v>1</v>
      </c>
      <c r="W887" s="192">
        <v>0</v>
      </c>
      <c r="X887" s="192">
        <v>0</v>
      </c>
      <c r="Y887" s="192">
        <f t="shared" si="4"/>
        <v>0</v>
      </c>
      <c r="Z887" s="193">
        <f t="shared" si="5"/>
        <v>0</v>
      </c>
      <c r="AA887" s="186" t="s">
        <v>464</v>
      </c>
      <c r="AB887" s="186" t="s">
        <v>288</v>
      </c>
      <c r="AC887" s="192">
        <f>VLOOKUP(B887,orig_GT_results_full_summary!$B$3:$AK$25,33, FALSE)</f>
        <v>2</v>
      </c>
      <c r="AD887" s="192">
        <v>0</v>
      </c>
      <c r="AE887" s="192">
        <v>0</v>
      </c>
      <c r="AF887" s="194">
        <f t="shared" si="6"/>
        <v>0</v>
      </c>
      <c r="AG887" s="53">
        <f t="shared" si="7"/>
        <v>0</v>
      </c>
    </row>
    <row r="888" spans="2:33" ht="16">
      <c r="B888" s="186" t="s">
        <v>130</v>
      </c>
      <c r="C888" s="192">
        <v>89</v>
      </c>
      <c r="D888" s="186" t="s">
        <v>478</v>
      </c>
      <c r="E888" s="193">
        <v>2</v>
      </c>
      <c r="F888" s="186" t="s">
        <v>284</v>
      </c>
      <c r="G888" s="186" t="s">
        <v>288</v>
      </c>
      <c r="H888" s="198">
        <f>VLOOKUP(B888,orig_GT_results_full_summary!$B$3:$AK$25,7, FALSE)</f>
        <v>3</v>
      </c>
      <c r="I888" s="192">
        <v>0</v>
      </c>
      <c r="J888" s="192">
        <v>0</v>
      </c>
      <c r="K888" s="192">
        <f t="shared" si="0"/>
        <v>0</v>
      </c>
      <c r="L888" s="193">
        <f t="shared" si="1"/>
        <v>0</v>
      </c>
      <c r="M888" s="186" t="s">
        <v>449</v>
      </c>
      <c r="N888" s="186" t="s">
        <v>288</v>
      </c>
      <c r="O888" s="199">
        <f>VLOOKUP(B888,orig_GT_results_full_summary!$B$3:$AK$25,15, FALSE)</f>
        <v>1</v>
      </c>
      <c r="P888" s="192">
        <v>0</v>
      </c>
      <c r="Q888" s="192">
        <v>0</v>
      </c>
      <c r="R888" s="192">
        <f t="shared" si="2"/>
        <v>0</v>
      </c>
      <c r="S888" s="193">
        <f t="shared" si="3"/>
        <v>0</v>
      </c>
      <c r="T888" s="186" t="s">
        <v>15</v>
      </c>
      <c r="U888" s="186" t="s">
        <v>288</v>
      </c>
      <c r="V888" s="200">
        <f>VLOOKUP(B888,orig_GT_results_full_summary!$B$3:$AK$25,24, FALSE)</f>
        <v>1</v>
      </c>
      <c r="W888" s="192">
        <v>0</v>
      </c>
      <c r="X888" s="192">
        <v>0</v>
      </c>
      <c r="Y888" s="192">
        <f t="shared" si="4"/>
        <v>0</v>
      </c>
      <c r="Z888" s="193">
        <f t="shared" si="5"/>
        <v>0</v>
      </c>
      <c r="AA888" s="186" t="s">
        <v>464</v>
      </c>
      <c r="AB888" s="186" t="s">
        <v>288</v>
      </c>
      <c r="AC888" s="192">
        <f>VLOOKUP(B888,orig_GT_results_full_summary!$B$3:$AK$25,33, FALSE)</f>
        <v>2</v>
      </c>
      <c r="AD888" s="192">
        <v>0</v>
      </c>
      <c r="AE888" s="192">
        <v>0</v>
      </c>
      <c r="AF888" s="194">
        <f t="shared" si="6"/>
        <v>0</v>
      </c>
      <c r="AG888" s="53">
        <f t="shared" si="7"/>
        <v>0</v>
      </c>
    </row>
    <row r="889" spans="2:33" ht="16">
      <c r="B889" s="186" t="s">
        <v>130</v>
      </c>
      <c r="C889" s="192">
        <v>90</v>
      </c>
      <c r="D889" s="186" t="s">
        <v>478</v>
      </c>
      <c r="E889" s="193">
        <v>2</v>
      </c>
      <c r="F889" s="186" t="s">
        <v>284</v>
      </c>
      <c r="G889" s="186" t="s">
        <v>288</v>
      </c>
      <c r="H889" s="198">
        <f>VLOOKUP(B889,orig_GT_results_full_summary!$B$3:$AK$25,7, FALSE)</f>
        <v>3</v>
      </c>
      <c r="I889" s="192">
        <v>0</v>
      </c>
      <c r="J889" s="192">
        <v>0</v>
      </c>
      <c r="K889" s="192">
        <f t="shared" si="0"/>
        <v>0</v>
      </c>
      <c r="L889" s="193">
        <f t="shared" si="1"/>
        <v>0</v>
      </c>
      <c r="M889" s="186" t="s">
        <v>449</v>
      </c>
      <c r="N889" s="186" t="s">
        <v>288</v>
      </c>
      <c r="O889" s="199">
        <f>VLOOKUP(B889,orig_GT_results_full_summary!$B$3:$AK$25,15, FALSE)</f>
        <v>1</v>
      </c>
      <c r="P889" s="192">
        <v>0</v>
      </c>
      <c r="Q889" s="192">
        <v>0</v>
      </c>
      <c r="R889" s="192">
        <f t="shared" si="2"/>
        <v>0</v>
      </c>
      <c r="S889" s="193">
        <f t="shared" si="3"/>
        <v>0</v>
      </c>
      <c r="T889" s="186" t="s">
        <v>15</v>
      </c>
      <c r="U889" s="186" t="s">
        <v>288</v>
      </c>
      <c r="V889" s="200">
        <f>VLOOKUP(B889,orig_GT_results_full_summary!$B$3:$AK$25,24, FALSE)</f>
        <v>1</v>
      </c>
      <c r="W889" s="192">
        <v>0</v>
      </c>
      <c r="X889" s="192">
        <v>0</v>
      </c>
      <c r="Y889" s="192">
        <f t="shared" si="4"/>
        <v>0</v>
      </c>
      <c r="Z889" s="193">
        <f t="shared" si="5"/>
        <v>0</v>
      </c>
      <c r="AA889" s="186" t="s">
        <v>464</v>
      </c>
      <c r="AB889" s="186" t="s">
        <v>288</v>
      </c>
      <c r="AC889" s="192">
        <f>VLOOKUP(B889,orig_GT_results_full_summary!$B$3:$AK$25,33, FALSE)</f>
        <v>2</v>
      </c>
      <c r="AD889" s="192">
        <v>0</v>
      </c>
      <c r="AE889" s="192">
        <v>0</v>
      </c>
      <c r="AF889" s="194">
        <f t="shared" si="6"/>
        <v>0</v>
      </c>
      <c r="AG889" s="53">
        <f t="shared" si="7"/>
        <v>0</v>
      </c>
    </row>
    <row r="890" spans="2:33" ht="16">
      <c r="B890" s="186" t="s">
        <v>130</v>
      </c>
      <c r="C890" s="192">
        <v>91</v>
      </c>
      <c r="D890" s="186" t="s">
        <v>478</v>
      </c>
      <c r="E890" s="193">
        <v>2</v>
      </c>
      <c r="F890" s="186" t="s">
        <v>284</v>
      </c>
      <c r="G890" s="186" t="s">
        <v>288</v>
      </c>
      <c r="H890" s="198">
        <f>VLOOKUP(B890,orig_GT_results_full_summary!$B$3:$AK$25,7, FALSE)</f>
        <v>3</v>
      </c>
      <c r="I890" s="192">
        <v>0</v>
      </c>
      <c r="J890" s="192">
        <v>0</v>
      </c>
      <c r="K890" s="192">
        <f t="shared" si="0"/>
        <v>0</v>
      </c>
      <c r="L890" s="193">
        <f t="shared" si="1"/>
        <v>0</v>
      </c>
      <c r="M890" s="186" t="s">
        <v>449</v>
      </c>
      <c r="N890" s="186" t="s">
        <v>288</v>
      </c>
      <c r="O890" s="199">
        <f>VLOOKUP(B890,orig_GT_results_full_summary!$B$3:$AK$25,15, FALSE)</f>
        <v>1</v>
      </c>
      <c r="P890" s="192">
        <v>0</v>
      </c>
      <c r="Q890" s="192">
        <v>0</v>
      </c>
      <c r="R890" s="192">
        <f t="shared" si="2"/>
        <v>0</v>
      </c>
      <c r="S890" s="193">
        <f t="shared" si="3"/>
        <v>0</v>
      </c>
      <c r="T890" s="186" t="s">
        <v>15</v>
      </c>
      <c r="U890" s="186" t="s">
        <v>288</v>
      </c>
      <c r="V890" s="200">
        <f>VLOOKUP(B890,orig_GT_results_full_summary!$B$3:$AK$25,24, FALSE)</f>
        <v>1</v>
      </c>
      <c r="W890" s="192">
        <v>0</v>
      </c>
      <c r="X890" s="192">
        <v>0</v>
      </c>
      <c r="Y890" s="192">
        <f t="shared" si="4"/>
        <v>0</v>
      </c>
      <c r="Z890" s="193">
        <f t="shared" si="5"/>
        <v>0</v>
      </c>
      <c r="AA890" s="186" t="s">
        <v>464</v>
      </c>
      <c r="AB890" s="186" t="s">
        <v>288</v>
      </c>
      <c r="AC890" s="192">
        <f>VLOOKUP(B890,orig_GT_results_full_summary!$B$3:$AK$25,33, FALSE)</f>
        <v>2</v>
      </c>
      <c r="AD890" s="192">
        <v>0</v>
      </c>
      <c r="AE890" s="192">
        <v>0</v>
      </c>
      <c r="AF890" s="194">
        <f t="shared" si="6"/>
        <v>0</v>
      </c>
      <c r="AG890" s="53">
        <f t="shared" si="7"/>
        <v>0</v>
      </c>
    </row>
    <row r="891" spans="2:33" ht="16">
      <c r="B891" s="186" t="s">
        <v>130</v>
      </c>
      <c r="C891" s="192">
        <v>92</v>
      </c>
      <c r="D891" s="186" t="s">
        <v>479</v>
      </c>
      <c r="E891" s="193">
        <v>2</v>
      </c>
      <c r="F891" s="186" t="s">
        <v>284</v>
      </c>
      <c r="G891" s="186" t="s">
        <v>288</v>
      </c>
      <c r="H891" s="198">
        <f>VLOOKUP(B891,orig_GT_results_full_summary!$B$3:$AK$25,7, FALSE)</f>
        <v>3</v>
      </c>
      <c r="I891" s="192">
        <v>0</v>
      </c>
      <c r="J891" s="192">
        <v>0</v>
      </c>
      <c r="K891" s="192">
        <f t="shared" si="0"/>
        <v>0</v>
      </c>
      <c r="L891" s="193">
        <f t="shared" si="1"/>
        <v>0</v>
      </c>
      <c r="M891" s="186" t="s">
        <v>449</v>
      </c>
      <c r="N891" s="186" t="s">
        <v>288</v>
      </c>
      <c r="O891" s="199">
        <f>VLOOKUP(B891,orig_GT_results_full_summary!$B$3:$AK$25,15, FALSE)</f>
        <v>1</v>
      </c>
      <c r="P891" s="192">
        <v>0</v>
      </c>
      <c r="Q891" s="192">
        <v>0</v>
      </c>
      <c r="R891" s="192">
        <f t="shared" si="2"/>
        <v>0</v>
      </c>
      <c r="S891" s="193">
        <f t="shared" si="3"/>
        <v>0</v>
      </c>
      <c r="T891" s="186" t="s">
        <v>15</v>
      </c>
      <c r="U891" s="186" t="s">
        <v>288</v>
      </c>
      <c r="V891" s="200">
        <f>VLOOKUP(B891,orig_GT_results_full_summary!$B$3:$AK$25,24, FALSE)</f>
        <v>1</v>
      </c>
      <c r="W891" s="192">
        <v>0</v>
      </c>
      <c r="X891" s="192">
        <v>0</v>
      </c>
      <c r="Y891" s="192">
        <f t="shared" si="4"/>
        <v>0</v>
      </c>
      <c r="Z891" s="193">
        <f t="shared" si="5"/>
        <v>0</v>
      </c>
      <c r="AA891" s="186" t="s">
        <v>464</v>
      </c>
      <c r="AB891" s="186" t="s">
        <v>288</v>
      </c>
      <c r="AC891" s="192">
        <f>VLOOKUP(B891,orig_GT_results_full_summary!$B$3:$AK$25,33, FALSE)</f>
        <v>2</v>
      </c>
      <c r="AD891" s="192">
        <v>0</v>
      </c>
      <c r="AE891" s="192">
        <v>0</v>
      </c>
      <c r="AF891" s="194">
        <f t="shared" si="6"/>
        <v>0</v>
      </c>
      <c r="AG891" s="53">
        <f t="shared" si="7"/>
        <v>0</v>
      </c>
    </row>
    <row r="892" spans="2:33" ht="16">
      <c r="B892" s="186" t="s">
        <v>130</v>
      </c>
      <c r="C892" s="192">
        <v>93</v>
      </c>
      <c r="D892" s="186" t="s">
        <v>479</v>
      </c>
      <c r="E892" s="193">
        <v>2</v>
      </c>
      <c r="F892" s="186" t="s">
        <v>284</v>
      </c>
      <c r="G892" s="186" t="s">
        <v>288</v>
      </c>
      <c r="H892" s="198">
        <f>VLOOKUP(B892,orig_GT_results_full_summary!$B$3:$AK$25,7, FALSE)</f>
        <v>3</v>
      </c>
      <c r="I892" s="192">
        <v>0</v>
      </c>
      <c r="J892" s="192">
        <v>0</v>
      </c>
      <c r="K892" s="192">
        <f t="shared" si="0"/>
        <v>0</v>
      </c>
      <c r="L892" s="193">
        <f t="shared" si="1"/>
        <v>0</v>
      </c>
      <c r="M892" s="186" t="s">
        <v>449</v>
      </c>
      <c r="N892" s="186" t="s">
        <v>288</v>
      </c>
      <c r="O892" s="199">
        <f>VLOOKUP(B892,orig_GT_results_full_summary!$B$3:$AK$25,15, FALSE)</f>
        <v>1</v>
      </c>
      <c r="P892" s="192">
        <v>0</v>
      </c>
      <c r="Q892" s="192">
        <v>0</v>
      </c>
      <c r="R892" s="192">
        <f t="shared" si="2"/>
        <v>0</v>
      </c>
      <c r="S892" s="193">
        <f t="shared" si="3"/>
        <v>0</v>
      </c>
      <c r="T892" s="186" t="s">
        <v>15</v>
      </c>
      <c r="U892" s="186" t="s">
        <v>288</v>
      </c>
      <c r="V892" s="200">
        <f>VLOOKUP(B892,orig_GT_results_full_summary!$B$3:$AK$25,24, FALSE)</f>
        <v>1</v>
      </c>
      <c r="W892" s="192">
        <v>0</v>
      </c>
      <c r="X892" s="192">
        <v>0</v>
      </c>
      <c r="Y892" s="192">
        <f t="shared" si="4"/>
        <v>0</v>
      </c>
      <c r="Z892" s="193">
        <f t="shared" si="5"/>
        <v>0</v>
      </c>
      <c r="AA892" s="186" t="s">
        <v>464</v>
      </c>
      <c r="AB892" s="186" t="s">
        <v>288</v>
      </c>
      <c r="AC892" s="192">
        <f>VLOOKUP(B892,orig_GT_results_full_summary!$B$3:$AK$25,33, FALSE)</f>
        <v>2</v>
      </c>
      <c r="AD892" s="192">
        <v>0</v>
      </c>
      <c r="AE892" s="192">
        <v>0</v>
      </c>
      <c r="AF892" s="194">
        <f t="shared" si="6"/>
        <v>0</v>
      </c>
      <c r="AG892" s="53">
        <f t="shared" si="7"/>
        <v>0</v>
      </c>
    </row>
    <row r="893" spans="2:33" ht="16">
      <c r="B893" s="186" t="s">
        <v>130</v>
      </c>
      <c r="C893" s="192">
        <v>94</v>
      </c>
      <c r="D893" s="186" t="s">
        <v>479</v>
      </c>
      <c r="E893" s="193">
        <v>2</v>
      </c>
      <c r="F893" s="186" t="s">
        <v>284</v>
      </c>
      <c r="G893" s="186" t="s">
        <v>288</v>
      </c>
      <c r="H893" s="198">
        <f>VLOOKUP(B893,orig_GT_results_full_summary!$B$3:$AK$25,7, FALSE)</f>
        <v>3</v>
      </c>
      <c r="I893" s="192">
        <v>0</v>
      </c>
      <c r="J893" s="192">
        <v>0</v>
      </c>
      <c r="K893" s="192">
        <f t="shared" si="0"/>
        <v>0</v>
      </c>
      <c r="L893" s="193">
        <f t="shared" si="1"/>
        <v>0</v>
      </c>
      <c r="M893" s="186" t="s">
        <v>449</v>
      </c>
      <c r="N893" s="186" t="s">
        <v>288</v>
      </c>
      <c r="O893" s="199">
        <f>VLOOKUP(B893,orig_GT_results_full_summary!$B$3:$AK$25,15, FALSE)</f>
        <v>1</v>
      </c>
      <c r="P893" s="192">
        <v>0</v>
      </c>
      <c r="Q893" s="192">
        <v>0</v>
      </c>
      <c r="R893" s="192">
        <f t="shared" si="2"/>
        <v>0</v>
      </c>
      <c r="S893" s="193">
        <f t="shared" si="3"/>
        <v>0</v>
      </c>
      <c r="T893" s="186" t="s">
        <v>15</v>
      </c>
      <c r="U893" s="186" t="s">
        <v>288</v>
      </c>
      <c r="V893" s="200">
        <f>VLOOKUP(B893,orig_GT_results_full_summary!$B$3:$AK$25,24, FALSE)</f>
        <v>1</v>
      </c>
      <c r="W893" s="192">
        <v>0</v>
      </c>
      <c r="X893" s="192">
        <v>0</v>
      </c>
      <c r="Y893" s="192">
        <f t="shared" si="4"/>
        <v>0</v>
      </c>
      <c r="Z893" s="193">
        <f t="shared" si="5"/>
        <v>0</v>
      </c>
      <c r="AA893" s="186" t="s">
        <v>464</v>
      </c>
      <c r="AB893" s="186" t="s">
        <v>288</v>
      </c>
      <c r="AC893" s="192">
        <f>VLOOKUP(B893,orig_GT_results_full_summary!$B$3:$AK$25,33, FALSE)</f>
        <v>2</v>
      </c>
      <c r="AD893" s="192">
        <v>0</v>
      </c>
      <c r="AE893" s="192">
        <v>0</v>
      </c>
      <c r="AF893" s="194">
        <f t="shared" si="6"/>
        <v>0</v>
      </c>
      <c r="AG893" s="53">
        <f t="shared" si="7"/>
        <v>0</v>
      </c>
    </row>
    <row r="894" spans="2:33" ht="16">
      <c r="B894" s="186" t="s">
        <v>130</v>
      </c>
      <c r="C894" s="192">
        <v>95</v>
      </c>
      <c r="D894" s="186" t="s">
        <v>480</v>
      </c>
      <c r="E894" s="193">
        <v>2</v>
      </c>
      <c r="F894" s="186" t="s">
        <v>284</v>
      </c>
      <c r="G894" s="186" t="s">
        <v>288</v>
      </c>
      <c r="H894" s="198">
        <f>VLOOKUP(B894,orig_GT_results_full_summary!$B$3:$AK$25,7, FALSE)</f>
        <v>3</v>
      </c>
      <c r="I894" s="192">
        <v>0</v>
      </c>
      <c r="J894" s="192">
        <v>0</v>
      </c>
      <c r="K894" s="192">
        <f t="shared" si="0"/>
        <v>0</v>
      </c>
      <c r="L894" s="193">
        <f t="shared" si="1"/>
        <v>0</v>
      </c>
      <c r="M894" s="186" t="s">
        <v>449</v>
      </c>
      <c r="N894" s="186" t="s">
        <v>288</v>
      </c>
      <c r="O894" s="199">
        <f>VLOOKUP(B894,orig_GT_results_full_summary!$B$3:$AK$25,15, FALSE)</f>
        <v>1</v>
      </c>
      <c r="P894" s="192">
        <v>0</v>
      </c>
      <c r="Q894" s="192">
        <v>0</v>
      </c>
      <c r="R894" s="192">
        <f t="shared" si="2"/>
        <v>0</v>
      </c>
      <c r="S894" s="193">
        <f t="shared" si="3"/>
        <v>0</v>
      </c>
      <c r="T894" s="186" t="s">
        <v>15</v>
      </c>
      <c r="U894" s="186" t="s">
        <v>288</v>
      </c>
      <c r="V894" s="200">
        <f>VLOOKUP(B894,orig_GT_results_full_summary!$B$3:$AK$25,24, FALSE)</f>
        <v>1</v>
      </c>
      <c r="W894" s="192">
        <v>0</v>
      </c>
      <c r="X894" s="192">
        <v>0</v>
      </c>
      <c r="Y894" s="192">
        <f t="shared" si="4"/>
        <v>0</v>
      </c>
      <c r="Z894" s="193">
        <f t="shared" si="5"/>
        <v>0</v>
      </c>
      <c r="AA894" s="186" t="s">
        <v>464</v>
      </c>
      <c r="AB894" s="186" t="s">
        <v>288</v>
      </c>
      <c r="AC894" s="192">
        <f>VLOOKUP(B894,orig_GT_results_full_summary!$B$3:$AK$25,33, FALSE)</f>
        <v>2</v>
      </c>
      <c r="AD894" s="192">
        <v>0</v>
      </c>
      <c r="AE894" s="192">
        <v>0</v>
      </c>
      <c r="AF894" s="194">
        <f t="shared" si="6"/>
        <v>0</v>
      </c>
      <c r="AG894" s="53">
        <f t="shared" si="7"/>
        <v>0</v>
      </c>
    </row>
    <row r="895" spans="2:33" ht="16">
      <c r="B895" s="186" t="s">
        <v>130</v>
      </c>
      <c r="C895" s="192">
        <v>96</v>
      </c>
      <c r="D895" s="186" t="s">
        <v>480</v>
      </c>
      <c r="E895" s="193">
        <v>2</v>
      </c>
      <c r="F895" s="186" t="s">
        <v>284</v>
      </c>
      <c r="G895" s="186" t="s">
        <v>288</v>
      </c>
      <c r="H895" s="198">
        <f>VLOOKUP(B895,orig_GT_results_full_summary!$B$3:$AK$25,7, FALSE)</f>
        <v>3</v>
      </c>
      <c r="I895" s="192">
        <v>0</v>
      </c>
      <c r="J895" s="192">
        <v>0</v>
      </c>
      <c r="K895" s="192">
        <f t="shared" si="0"/>
        <v>0</v>
      </c>
      <c r="L895" s="193">
        <f t="shared" si="1"/>
        <v>0</v>
      </c>
      <c r="M895" s="186" t="s">
        <v>449</v>
      </c>
      <c r="N895" s="186" t="s">
        <v>288</v>
      </c>
      <c r="O895" s="199">
        <f>VLOOKUP(B895,orig_GT_results_full_summary!$B$3:$AK$25,15, FALSE)</f>
        <v>1</v>
      </c>
      <c r="P895" s="192">
        <v>0</v>
      </c>
      <c r="Q895" s="192">
        <v>0</v>
      </c>
      <c r="R895" s="192">
        <f t="shared" si="2"/>
        <v>0</v>
      </c>
      <c r="S895" s="193">
        <f t="shared" si="3"/>
        <v>0</v>
      </c>
      <c r="T895" s="186" t="s">
        <v>15</v>
      </c>
      <c r="U895" s="186" t="s">
        <v>288</v>
      </c>
      <c r="V895" s="200">
        <f>VLOOKUP(B895,orig_GT_results_full_summary!$B$3:$AK$25,24, FALSE)</f>
        <v>1</v>
      </c>
      <c r="W895" s="192">
        <v>0</v>
      </c>
      <c r="X895" s="192">
        <v>0</v>
      </c>
      <c r="Y895" s="192">
        <f t="shared" si="4"/>
        <v>0</v>
      </c>
      <c r="Z895" s="193">
        <f t="shared" si="5"/>
        <v>0</v>
      </c>
      <c r="AA895" s="186" t="s">
        <v>464</v>
      </c>
      <c r="AB895" s="186" t="s">
        <v>288</v>
      </c>
      <c r="AC895" s="192">
        <f>VLOOKUP(B895,orig_GT_results_full_summary!$B$3:$AK$25,33, FALSE)</f>
        <v>2</v>
      </c>
      <c r="AD895" s="192">
        <v>0</v>
      </c>
      <c r="AE895" s="192">
        <v>0</v>
      </c>
      <c r="AF895" s="194">
        <f t="shared" si="6"/>
        <v>0</v>
      </c>
      <c r="AG895" s="53">
        <f t="shared" si="7"/>
        <v>0</v>
      </c>
    </row>
    <row r="896" spans="2:33" ht="16">
      <c r="B896" s="186" t="s">
        <v>130</v>
      </c>
      <c r="C896" s="192">
        <v>97</v>
      </c>
      <c r="D896" s="186" t="s">
        <v>480</v>
      </c>
      <c r="E896" s="193">
        <v>2</v>
      </c>
      <c r="F896" s="186" t="s">
        <v>284</v>
      </c>
      <c r="G896" s="186" t="s">
        <v>288</v>
      </c>
      <c r="H896" s="198">
        <f>VLOOKUP(B896,orig_GT_results_full_summary!$B$3:$AK$25,7, FALSE)</f>
        <v>3</v>
      </c>
      <c r="I896" s="192">
        <v>0</v>
      </c>
      <c r="J896" s="192">
        <v>0</v>
      </c>
      <c r="K896" s="192">
        <f t="shared" si="0"/>
        <v>0</v>
      </c>
      <c r="L896" s="193">
        <f t="shared" si="1"/>
        <v>0</v>
      </c>
      <c r="M896" s="186" t="s">
        <v>449</v>
      </c>
      <c r="N896" s="186" t="s">
        <v>288</v>
      </c>
      <c r="O896" s="199">
        <f>VLOOKUP(B896,orig_GT_results_full_summary!$B$3:$AK$25,15, FALSE)</f>
        <v>1</v>
      </c>
      <c r="P896" s="192">
        <v>0</v>
      </c>
      <c r="Q896" s="192">
        <v>0</v>
      </c>
      <c r="R896" s="192">
        <f t="shared" si="2"/>
        <v>0</v>
      </c>
      <c r="S896" s="193">
        <f t="shared" si="3"/>
        <v>0</v>
      </c>
      <c r="T896" s="186" t="s">
        <v>15</v>
      </c>
      <c r="U896" s="186" t="s">
        <v>288</v>
      </c>
      <c r="V896" s="200">
        <f>VLOOKUP(B896,orig_GT_results_full_summary!$B$3:$AK$25,24, FALSE)</f>
        <v>1</v>
      </c>
      <c r="W896" s="192">
        <v>0</v>
      </c>
      <c r="X896" s="192">
        <v>0</v>
      </c>
      <c r="Y896" s="192">
        <f t="shared" si="4"/>
        <v>0</v>
      </c>
      <c r="Z896" s="193">
        <f t="shared" si="5"/>
        <v>0</v>
      </c>
      <c r="AA896" s="186" t="s">
        <v>464</v>
      </c>
      <c r="AB896" s="186" t="s">
        <v>288</v>
      </c>
      <c r="AC896" s="192">
        <f>VLOOKUP(B896,orig_GT_results_full_summary!$B$3:$AK$25,33, FALSE)</f>
        <v>2</v>
      </c>
      <c r="AD896" s="192">
        <v>0</v>
      </c>
      <c r="AE896" s="192">
        <v>0</v>
      </c>
      <c r="AF896" s="194">
        <f t="shared" si="6"/>
        <v>0</v>
      </c>
      <c r="AG896" s="53">
        <f t="shared" si="7"/>
        <v>0</v>
      </c>
    </row>
    <row r="897" spans="2:33" ht="16">
      <c r="B897" s="186" t="s">
        <v>130</v>
      </c>
      <c r="C897" s="192">
        <v>102</v>
      </c>
      <c r="D897" s="186" t="s">
        <v>322</v>
      </c>
      <c r="E897" s="193">
        <v>2</v>
      </c>
      <c r="F897" s="186" t="s">
        <v>284</v>
      </c>
      <c r="G897" s="186" t="s">
        <v>287</v>
      </c>
      <c r="H897" s="198">
        <f>VLOOKUP(B897,orig_GT_results_full_summary!$B$3:$AK$25,7, FALSE)</f>
        <v>3</v>
      </c>
      <c r="I897" s="192">
        <v>1</v>
      </c>
      <c r="J897" s="192">
        <v>0.5</v>
      </c>
      <c r="K897" s="192">
        <f t="shared" si="0"/>
        <v>0.33333333333333331</v>
      </c>
      <c r="L897" s="193">
        <f t="shared" si="1"/>
        <v>0.47619047619047616</v>
      </c>
      <c r="M897" s="186" t="s">
        <v>449</v>
      </c>
      <c r="N897" s="186" t="s">
        <v>288</v>
      </c>
      <c r="O897" s="199">
        <f>VLOOKUP(B897,orig_GT_results_full_summary!$B$3:$AK$25,15, FALSE)</f>
        <v>1</v>
      </c>
      <c r="P897" s="192">
        <v>0</v>
      </c>
      <c r="Q897" s="192">
        <v>0</v>
      </c>
      <c r="R897" s="192">
        <f t="shared" si="2"/>
        <v>0</v>
      </c>
      <c r="S897" s="193">
        <f t="shared" si="3"/>
        <v>0</v>
      </c>
      <c r="T897" s="186" t="s">
        <v>15</v>
      </c>
      <c r="U897" s="186" t="s">
        <v>288</v>
      </c>
      <c r="V897" s="200">
        <f>VLOOKUP(B897,orig_GT_results_full_summary!$B$3:$AK$25,24, FALSE)</f>
        <v>1</v>
      </c>
      <c r="W897" s="192">
        <v>0</v>
      </c>
      <c r="X897" s="192">
        <v>0</v>
      </c>
      <c r="Y897" s="192">
        <f t="shared" si="4"/>
        <v>0</v>
      </c>
      <c r="Z897" s="193">
        <f t="shared" si="5"/>
        <v>0</v>
      </c>
      <c r="AA897" s="186" t="s">
        <v>464</v>
      </c>
      <c r="AB897" s="186" t="s">
        <v>287</v>
      </c>
      <c r="AC897" s="192">
        <f>VLOOKUP(B897,orig_GT_results_full_summary!$B$3:$AK$25,33, FALSE)</f>
        <v>2</v>
      </c>
      <c r="AD897" s="192">
        <v>1</v>
      </c>
      <c r="AE897" s="192">
        <v>0.5</v>
      </c>
      <c r="AF897" s="194">
        <f t="shared" si="6"/>
        <v>0.5</v>
      </c>
      <c r="AG897" s="53">
        <f t="shared" si="7"/>
        <v>0.5</v>
      </c>
    </row>
    <row r="898" spans="2:33" ht="16">
      <c r="B898" s="186" t="s">
        <v>130</v>
      </c>
      <c r="C898" s="192">
        <v>104</v>
      </c>
      <c r="D898" s="186" t="s">
        <v>312</v>
      </c>
      <c r="E898" s="193">
        <v>2</v>
      </c>
      <c r="F898" s="186" t="s">
        <v>284</v>
      </c>
      <c r="G898" s="186" t="s">
        <v>288</v>
      </c>
      <c r="H898" s="198">
        <f>VLOOKUP(B898,orig_GT_results_full_summary!$B$3:$AK$25,7, FALSE)</f>
        <v>3</v>
      </c>
      <c r="I898" s="192">
        <v>0</v>
      </c>
      <c r="J898" s="192">
        <v>0</v>
      </c>
      <c r="K898" s="192">
        <f t="shared" si="0"/>
        <v>0</v>
      </c>
      <c r="L898" s="193">
        <f t="shared" si="1"/>
        <v>0</v>
      </c>
      <c r="M898" s="186" t="s">
        <v>449</v>
      </c>
      <c r="N898" s="186" t="s">
        <v>288</v>
      </c>
      <c r="O898" s="199">
        <f>VLOOKUP(B898,orig_GT_results_full_summary!$B$3:$AK$25,15, FALSE)</f>
        <v>1</v>
      </c>
      <c r="P898" s="192">
        <v>0</v>
      </c>
      <c r="Q898" s="192">
        <v>0</v>
      </c>
      <c r="R898" s="192">
        <f t="shared" si="2"/>
        <v>0</v>
      </c>
      <c r="S898" s="193">
        <f t="shared" si="3"/>
        <v>0</v>
      </c>
      <c r="T898" s="186" t="s">
        <v>15</v>
      </c>
      <c r="U898" s="186" t="s">
        <v>288</v>
      </c>
      <c r="V898" s="200">
        <f>VLOOKUP(B898,orig_GT_results_full_summary!$B$3:$AK$25,24, FALSE)</f>
        <v>1</v>
      </c>
      <c r="W898" s="192">
        <v>0</v>
      </c>
      <c r="X898" s="192">
        <v>0</v>
      </c>
      <c r="Y898" s="192">
        <f t="shared" si="4"/>
        <v>0</v>
      </c>
      <c r="Z898" s="193">
        <f t="shared" si="5"/>
        <v>0</v>
      </c>
      <c r="AA898" s="186" t="s">
        <v>464</v>
      </c>
      <c r="AB898" s="186" t="s">
        <v>288</v>
      </c>
      <c r="AC898" s="192">
        <f>VLOOKUP(B898,orig_GT_results_full_summary!$B$3:$AK$25,33, FALSE)</f>
        <v>2</v>
      </c>
      <c r="AD898" s="192">
        <v>0</v>
      </c>
      <c r="AE898" s="192">
        <v>0</v>
      </c>
      <c r="AF898" s="194">
        <f t="shared" si="6"/>
        <v>0</v>
      </c>
      <c r="AG898" s="53">
        <f t="shared" si="7"/>
        <v>0</v>
      </c>
    </row>
    <row r="899" spans="2:33" ht="16">
      <c r="B899" s="186" t="s">
        <v>130</v>
      </c>
      <c r="C899" s="192">
        <v>105</v>
      </c>
      <c r="D899" s="186" t="s">
        <v>312</v>
      </c>
      <c r="E899" s="193">
        <v>2</v>
      </c>
      <c r="F899" s="186" t="s">
        <v>284</v>
      </c>
      <c r="G899" s="186" t="s">
        <v>288</v>
      </c>
      <c r="H899" s="198">
        <f>VLOOKUP(B899,orig_GT_results_full_summary!$B$3:$AK$25,7, FALSE)</f>
        <v>3</v>
      </c>
      <c r="I899" s="192">
        <v>0</v>
      </c>
      <c r="J899" s="192">
        <v>0</v>
      </c>
      <c r="K899" s="192">
        <f t="shared" si="0"/>
        <v>0</v>
      </c>
      <c r="L899" s="193">
        <f t="shared" si="1"/>
        <v>0</v>
      </c>
      <c r="M899" s="186" t="s">
        <v>449</v>
      </c>
      <c r="N899" s="186" t="s">
        <v>288</v>
      </c>
      <c r="O899" s="199">
        <f>VLOOKUP(B899,orig_GT_results_full_summary!$B$3:$AK$25,15, FALSE)</f>
        <v>1</v>
      </c>
      <c r="P899" s="192">
        <v>0</v>
      </c>
      <c r="Q899" s="192">
        <v>0</v>
      </c>
      <c r="R899" s="192">
        <f t="shared" si="2"/>
        <v>0</v>
      </c>
      <c r="S899" s="193">
        <f t="shared" si="3"/>
        <v>0</v>
      </c>
      <c r="T899" s="186" t="s">
        <v>15</v>
      </c>
      <c r="U899" s="186" t="s">
        <v>288</v>
      </c>
      <c r="V899" s="200">
        <f>VLOOKUP(B899,orig_GT_results_full_summary!$B$3:$AK$25,24, FALSE)</f>
        <v>1</v>
      </c>
      <c r="W899" s="192">
        <v>0</v>
      </c>
      <c r="X899" s="192">
        <v>0</v>
      </c>
      <c r="Y899" s="192">
        <f t="shared" si="4"/>
        <v>0</v>
      </c>
      <c r="Z899" s="193">
        <f t="shared" si="5"/>
        <v>0</v>
      </c>
      <c r="AA899" s="186" t="s">
        <v>464</v>
      </c>
      <c r="AB899" s="186" t="s">
        <v>288</v>
      </c>
      <c r="AC899" s="192">
        <f>VLOOKUP(B899,orig_GT_results_full_summary!$B$3:$AK$25,33, FALSE)</f>
        <v>2</v>
      </c>
      <c r="AD899" s="192">
        <v>0</v>
      </c>
      <c r="AE899" s="192">
        <v>0</v>
      </c>
      <c r="AF899" s="194">
        <f t="shared" si="6"/>
        <v>0</v>
      </c>
      <c r="AG899" s="53">
        <f t="shared" si="7"/>
        <v>0</v>
      </c>
    </row>
    <row r="900" spans="2:33" ht="16">
      <c r="B900" s="186" t="s">
        <v>130</v>
      </c>
      <c r="C900" s="192">
        <v>106</v>
      </c>
      <c r="D900" s="186" t="s">
        <v>312</v>
      </c>
      <c r="E900" s="193">
        <v>2</v>
      </c>
      <c r="F900" s="186" t="s">
        <v>284</v>
      </c>
      <c r="G900" s="186" t="s">
        <v>288</v>
      </c>
      <c r="H900" s="198">
        <f>VLOOKUP(B900,orig_GT_results_full_summary!$B$3:$AK$25,7, FALSE)</f>
        <v>3</v>
      </c>
      <c r="I900" s="192">
        <v>0</v>
      </c>
      <c r="J900" s="192">
        <v>0</v>
      </c>
      <c r="K900" s="192">
        <f t="shared" si="0"/>
        <v>0</v>
      </c>
      <c r="L900" s="193">
        <f t="shared" si="1"/>
        <v>0</v>
      </c>
      <c r="M900" s="186" t="s">
        <v>449</v>
      </c>
      <c r="N900" s="186" t="s">
        <v>288</v>
      </c>
      <c r="O900" s="199">
        <f>VLOOKUP(B900,orig_GT_results_full_summary!$B$3:$AK$25,15, FALSE)</f>
        <v>1</v>
      </c>
      <c r="P900" s="192">
        <v>0</v>
      </c>
      <c r="Q900" s="192">
        <v>0</v>
      </c>
      <c r="R900" s="192">
        <f t="shared" si="2"/>
        <v>0</v>
      </c>
      <c r="S900" s="193">
        <f t="shared" si="3"/>
        <v>0</v>
      </c>
      <c r="T900" s="186" t="s">
        <v>15</v>
      </c>
      <c r="U900" s="186" t="s">
        <v>288</v>
      </c>
      <c r="V900" s="200">
        <f>VLOOKUP(B900,orig_GT_results_full_summary!$B$3:$AK$25,24, FALSE)</f>
        <v>1</v>
      </c>
      <c r="W900" s="192">
        <v>0</v>
      </c>
      <c r="X900" s="192">
        <v>0</v>
      </c>
      <c r="Y900" s="192">
        <f t="shared" si="4"/>
        <v>0</v>
      </c>
      <c r="Z900" s="193">
        <f t="shared" si="5"/>
        <v>0</v>
      </c>
      <c r="AA900" s="186" t="s">
        <v>464</v>
      </c>
      <c r="AB900" s="186" t="s">
        <v>288</v>
      </c>
      <c r="AC900" s="192">
        <f>VLOOKUP(B900,orig_GT_results_full_summary!$B$3:$AK$25,33, FALSE)</f>
        <v>2</v>
      </c>
      <c r="AD900" s="192">
        <v>0</v>
      </c>
      <c r="AE900" s="192">
        <v>0</v>
      </c>
      <c r="AF900" s="194">
        <f t="shared" si="6"/>
        <v>0</v>
      </c>
      <c r="AG900" s="53">
        <f t="shared" si="7"/>
        <v>0</v>
      </c>
    </row>
    <row r="901" spans="2:33" ht="16">
      <c r="B901" s="186" t="s">
        <v>130</v>
      </c>
      <c r="C901" s="192">
        <v>107</v>
      </c>
      <c r="D901" s="186" t="s">
        <v>312</v>
      </c>
      <c r="E901" s="193">
        <v>2</v>
      </c>
      <c r="F901" s="186" t="s">
        <v>284</v>
      </c>
      <c r="G901" s="186" t="s">
        <v>288</v>
      </c>
      <c r="H901" s="198">
        <f>VLOOKUP(B901,orig_GT_results_full_summary!$B$3:$AK$25,7, FALSE)</f>
        <v>3</v>
      </c>
      <c r="I901" s="192">
        <v>0</v>
      </c>
      <c r="J901" s="192">
        <v>0</v>
      </c>
      <c r="K901" s="192">
        <f t="shared" si="0"/>
        <v>0</v>
      </c>
      <c r="L901" s="193">
        <f t="shared" si="1"/>
        <v>0</v>
      </c>
      <c r="M901" s="186" t="s">
        <v>449</v>
      </c>
      <c r="N901" s="186" t="s">
        <v>288</v>
      </c>
      <c r="O901" s="199">
        <f>VLOOKUP(B901,orig_GT_results_full_summary!$B$3:$AK$25,15, FALSE)</f>
        <v>1</v>
      </c>
      <c r="P901" s="192">
        <v>0</v>
      </c>
      <c r="Q901" s="192">
        <v>0</v>
      </c>
      <c r="R901" s="192">
        <f t="shared" si="2"/>
        <v>0</v>
      </c>
      <c r="S901" s="193">
        <f t="shared" si="3"/>
        <v>0</v>
      </c>
      <c r="T901" s="186" t="s">
        <v>15</v>
      </c>
      <c r="U901" s="186" t="s">
        <v>288</v>
      </c>
      <c r="V901" s="200">
        <f>VLOOKUP(B901,orig_GT_results_full_summary!$B$3:$AK$25,24, FALSE)</f>
        <v>1</v>
      </c>
      <c r="W901" s="192">
        <v>0</v>
      </c>
      <c r="X901" s="192">
        <v>0</v>
      </c>
      <c r="Y901" s="192">
        <f t="shared" si="4"/>
        <v>0</v>
      </c>
      <c r="Z901" s="193">
        <f t="shared" si="5"/>
        <v>0</v>
      </c>
      <c r="AA901" s="186" t="s">
        <v>464</v>
      </c>
      <c r="AB901" s="186" t="s">
        <v>288</v>
      </c>
      <c r="AC901" s="192">
        <f>VLOOKUP(B901,orig_GT_results_full_summary!$B$3:$AK$25,33, FALSE)</f>
        <v>2</v>
      </c>
      <c r="AD901" s="192">
        <v>0</v>
      </c>
      <c r="AE901" s="192">
        <v>0</v>
      </c>
      <c r="AF901" s="194">
        <f t="shared" si="6"/>
        <v>0</v>
      </c>
      <c r="AG901" s="53">
        <f t="shared" si="7"/>
        <v>0</v>
      </c>
    </row>
    <row r="902" spans="2:33" ht="16">
      <c r="B902" s="186" t="s">
        <v>130</v>
      </c>
      <c r="C902" s="192">
        <v>109</v>
      </c>
      <c r="D902" s="186" t="s">
        <v>352</v>
      </c>
      <c r="E902" s="193">
        <v>2</v>
      </c>
      <c r="F902" s="186" t="s">
        <v>284</v>
      </c>
      <c r="G902" s="186" t="s">
        <v>290</v>
      </c>
      <c r="H902" s="198">
        <f>VLOOKUP(B902,orig_GT_results_full_summary!$B$3:$AK$25,7, FALSE)</f>
        <v>3</v>
      </c>
      <c r="I902" s="192">
        <v>1</v>
      </c>
      <c r="J902" s="192">
        <v>0.5</v>
      </c>
      <c r="K902" s="192">
        <f t="shared" si="0"/>
        <v>0.33333333333333331</v>
      </c>
      <c r="L902" s="193">
        <f t="shared" si="1"/>
        <v>0.47619047619047616</v>
      </c>
      <c r="M902" s="186" t="s">
        <v>449</v>
      </c>
      <c r="N902" s="186" t="s">
        <v>288</v>
      </c>
      <c r="O902" s="199">
        <f>VLOOKUP(B902,orig_GT_results_full_summary!$B$3:$AK$25,15, FALSE)</f>
        <v>1</v>
      </c>
      <c r="P902" s="192">
        <v>0</v>
      </c>
      <c r="Q902" s="192">
        <v>0</v>
      </c>
      <c r="R902" s="192">
        <f t="shared" si="2"/>
        <v>0</v>
      </c>
      <c r="S902" s="193">
        <f t="shared" si="3"/>
        <v>0</v>
      </c>
      <c r="T902" s="186" t="s">
        <v>15</v>
      </c>
      <c r="U902" s="186" t="s">
        <v>288</v>
      </c>
      <c r="V902" s="200">
        <f>VLOOKUP(B902,orig_GT_results_full_summary!$B$3:$AK$25,24, FALSE)</f>
        <v>1</v>
      </c>
      <c r="W902" s="192">
        <v>0</v>
      </c>
      <c r="X902" s="192">
        <v>0</v>
      </c>
      <c r="Y902" s="192">
        <f t="shared" si="4"/>
        <v>0</v>
      </c>
      <c r="Z902" s="193">
        <f t="shared" si="5"/>
        <v>0</v>
      </c>
      <c r="AA902" s="186" t="s">
        <v>464</v>
      </c>
      <c r="AB902" s="186" t="s">
        <v>288</v>
      </c>
      <c r="AC902" s="192">
        <f>VLOOKUP(B902,orig_GT_results_full_summary!$B$3:$AK$25,33, FALSE)</f>
        <v>2</v>
      </c>
      <c r="AD902" s="192">
        <v>0</v>
      </c>
      <c r="AE902" s="192">
        <v>0</v>
      </c>
      <c r="AF902" s="194">
        <f t="shared" si="6"/>
        <v>0</v>
      </c>
      <c r="AG902" s="53">
        <f t="shared" si="7"/>
        <v>0</v>
      </c>
    </row>
    <row r="903" spans="2:33" ht="16">
      <c r="B903" s="186" t="s">
        <v>130</v>
      </c>
      <c r="C903" s="192">
        <v>110</v>
      </c>
      <c r="D903" s="186" t="s">
        <v>392</v>
      </c>
      <c r="E903" s="193">
        <v>2</v>
      </c>
      <c r="F903" s="186" t="s">
        <v>284</v>
      </c>
      <c r="G903" s="186" t="s">
        <v>288</v>
      </c>
      <c r="H903" s="198">
        <f>VLOOKUP(B903,orig_GT_results_full_summary!$B$3:$AK$25,7, FALSE)</f>
        <v>3</v>
      </c>
      <c r="I903" s="192">
        <v>0</v>
      </c>
      <c r="J903" s="192">
        <v>0</v>
      </c>
      <c r="K903" s="192">
        <f t="shared" si="0"/>
        <v>0</v>
      </c>
      <c r="L903" s="193">
        <f t="shared" si="1"/>
        <v>0</v>
      </c>
      <c r="M903" s="186" t="s">
        <v>449</v>
      </c>
      <c r="N903" s="186" t="s">
        <v>288</v>
      </c>
      <c r="O903" s="199">
        <f>VLOOKUP(B903,orig_GT_results_full_summary!$B$3:$AK$25,15, FALSE)</f>
        <v>1</v>
      </c>
      <c r="P903" s="192">
        <v>0</v>
      </c>
      <c r="Q903" s="192">
        <v>0</v>
      </c>
      <c r="R903" s="192">
        <f t="shared" si="2"/>
        <v>0</v>
      </c>
      <c r="S903" s="193">
        <f t="shared" si="3"/>
        <v>0</v>
      </c>
      <c r="T903" s="186" t="s">
        <v>15</v>
      </c>
      <c r="U903" s="186" t="s">
        <v>287</v>
      </c>
      <c r="V903" s="200">
        <f>VLOOKUP(B903,orig_GT_results_full_summary!$B$3:$AK$25,24, FALSE)</f>
        <v>1</v>
      </c>
      <c r="W903" s="192">
        <v>1</v>
      </c>
      <c r="X903" s="192">
        <v>0.5</v>
      </c>
      <c r="Y903" s="192">
        <f t="shared" si="4"/>
        <v>1</v>
      </c>
      <c r="Z903" s="193">
        <f t="shared" si="5"/>
        <v>0.52631578947368418</v>
      </c>
      <c r="AA903" s="186" t="s">
        <v>464</v>
      </c>
      <c r="AB903" s="186" t="s">
        <v>288</v>
      </c>
      <c r="AC903" s="192">
        <f>VLOOKUP(B903,orig_GT_results_full_summary!$B$3:$AK$25,33, FALSE)</f>
        <v>2</v>
      </c>
      <c r="AD903" s="192">
        <v>0</v>
      </c>
      <c r="AE903" s="192">
        <v>0</v>
      </c>
      <c r="AF903" s="194">
        <f t="shared" si="6"/>
        <v>0</v>
      </c>
      <c r="AG903" s="53">
        <f t="shared" si="7"/>
        <v>0</v>
      </c>
    </row>
    <row r="904" spans="2:33" ht="16">
      <c r="B904" s="186" t="s">
        <v>130</v>
      </c>
      <c r="C904" s="192">
        <v>114</v>
      </c>
      <c r="D904" s="186" t="s">
        <v>392</v>
      </c>
      <c r="E904" s="193">
        <v>2</v>
      </c>
      <c r="F904" s="186" t="s">
        <v>284</v>
      </c>
      <c r="G904" s="186" t="s">
        <v>288</v>
      </c>
      <c r="H904" s="198">
        <f>VLOOKUP(B904,orig_GT_results_full_summary!$B$3:$AK$25,7, FALSE)</f>
        <v>3</v>
      </c>
      <c r="I904" s="192">
        <v>0</v>
      </c>
      <c r="J904" s="192">
        <v>0</v>
      </c>
      <c r="K904" s="192">
        <f t="shared" si="0"/>
        <v>0</v>
      </c>
      <c r="L904" s="193">
        <f t="shared" si="1"/>
        <v>0</v>
      </c>
      <c r="M904" s="186" t="s">
        <v>449</v>
      </c>
      <c r="N904" s="186" t="s">
        <v>288</v>
      </c>
      <c r="O904" s="199">
        <f>VLOOKUP(B904,orig_GT_results_full_summary!$B$3:$AK$25,15, FALSE)</f>
        <v>1</v>
      </c>
      <c r="P904" s="192">
        <v>0</v>
      </c>
      <c r="Q904" s="192">
        <v>0</v>
      </c>
      <c r="R904" s="192">
        <f t="shared" si="2"/>
        <v>0</v>
      </c>
      <c r="S904" s="193">
        <f t="shared" si="3"/>
        <v>0</v>
      </c>
      <c r="T904" s="186" t="s">
        <v>15</v>
      </c>
      <c r="U904" s="186" t="s">
        <v>287</v>
      </c>
      <c r="V904" s="200">
        <f>VLOOKUP(B904,orig_GT_results_full_summary!$B$3:$AK$25,24, FALSE)</f>
        <v>1</v>
      </c>
      <c r="W904" s="192">
        <v>1</v>
      </c>
      <c r="X904" s="192">
        <v>0.5</v>
      </c>
      <c r="Y904" s="192">
        <f t="shared" si="4"/>
        <v>1</v>
      </c>
      <c r="Z904" s="193">
        <f t="shared" si="5"/>
        <v>0.52631578947368418</v>
      </c>
      <c r="AA904" s="186" t="s">
        <v>464</v>
      </c>
      <c r="AB904" s="186" t="s">
        <v>288</v>
      </c>
      <c r="AC904" s="192">
        <f>VLOOKUP(B904,orig_GT_results_full_summary!$B$3:$AK$25,33, FALSE)</f>
        <v>2</v>
      </c>
      <c r="AD904" s="192">
        <v>0</v>
      </c>
      <c r="AE904" s="192">
        <v>0</v>
      </c>
      <c r="AF904" s="194">
        <f t="shared" si="6"/>
        <v>0</v>
      </c>
      <c r="AG904" s="53">
        <f t="shared" si="7"/>
        <v>0</v>
      </c>
    </row>
    <row r="905" spans="2:33" ht="16">
      <c r="B905" s="186" t="s">
        <v>130</v>
      </c>
      <c r="C905" s="192">
        <v>119</v>
      </c>
      <c r="D905" s="186" t="s">
        <v>392</v>
      </c>
      <c r="E905" s="193">
        <v>2</v>
      </c>
      <c r="F905" s="186" t="s">
        <v>284</v>
      </c>
      <c r="G905" s="186" t="s">
        <v>288</v>
      </c>
      <c r="H905" s="198">
        <f>VLOOKUP(B905,orig_GT_results_full_summary!$B$3:$AK$25,7, FALSE)</f>
        <v>3</v>
      </c>
      <c r="I905" s="192">
        <v>0</v>
      </c>
      <c r="J905" s="192">
        <v>0</v>
      </c>
      <c r="K905" s="192">
        <f t="shared" si="0"/>
        <v>0</v>
      </c>
      <c r="L905" s="193">
        <f t="shared" si="1"/>
        <v>0</v>
      </c>
      <c r="M905" s="186" t="s">
        <v>449</v>
      </c>
      <c r="N905" s="186" t="s">
        <v>288</v>
      </c>
      <c r="O905" s="199">
        <f>VLOOKUP(B905,orig_GT_results_full_summary!$B$3:$AK$25,15, FALSE)</f>
        <v>1</v>
      </c>
      <c r="P905" s="192">
        <v>0</v>
      </c>
      <c r="Q905" s="192">
        <v>0</v>
      </c>
      <c r="R905" s="192">
        <f t="shared" si="2"/>
        <v>0</v>
      </c>
      <c r="S905" s="193">
        <f t="shared" si="3"/>
        <v>0</v>
      </c>
      <c r="T905" s="186" t="s">
        <v>15</v>
      </c>
      <c r="U905" s="186" t="s">
        <v>287</v>
      </c>
      <c r="V905" s="200">
        <f>VLOOKUP(B905,orig_GT_results_full_summary!$B$3:$AK$25,24, FALSE)</f>
        <v>1</v>
      </c>
      <c r="W905" s="192">
        <v>1</v>
      </c>
      <c r="X905" s="192">
        <v>0.5</v>
      </c>
      <c r="Y905" s="192">
        <f t="shared" si="4"/>
        <v>1</v>
      </c>
      <c r="Z905" s="193">
        <f t="shared" si="5"/>
        <v>0.52631578947368418</v>
      </c>
      <c r="AA905" s="186" t="s">
        <v>464</v>
      </c>
      <c r="AB905" s="186" t="s">
        <v>288</v>
      </c>
      <c r="AC905" s="192">
        <f>VLOOKUP(B905,orig_GT_results_full_summary!$B$3:$AK$25,33, FALSE)</f>
        <v>2</v>
      </c>
      <c r="AD905" s="192">
        <v>0</v>
      </c>
      <c r="AE905" s="192">
        <v>0</v>
      </c>
      <c r="AF905" s="194">
        <f t="shared" si="6"/>
        <v>0</v>
      </c>
      <c r="AG905" s="53">
        <f t="shared" si="7"/>
        <v>0</v>
      </c>
    </row>
    <row r="906" spans="2:33" ht="16">
      <c r="B906" s="186" t="s">
        <v>130</v>
      </c>
      <c r="C906" s="192">
        <v>120</v>
      </c>
      <c r="D906" s="186" t="s">
        <v>392</v>
      </c>
      <c r="E906" s="193">
        <v>2</v>
      </c>
      <c r="F906" s="186" t="s">
        <v>284</v>
      </c>
      <c r="G906" s="186" t="s">
        <v>288</v>
      </c>
      <c r="H906" s="198">
        <f>VLOOKUP(B906,orig_GT_results_full_summary!$B$3:$AK$25,7, FALSE)</f>
        <v>3</v>
      </c>
      <c r="I906" s="192">
        <v>0</v>
      </c>
      <c r="J906" s="192">
        <v>0</v>
      </c>
      <c r="K906" s="192">
        <f t="shared" si="0"/>
        <v>0</v>
      </c>
      <c r="L906" s="193">
        <f t="shared" si="1"/>
        <v>0</v>
      </c>
      <c r="M906" s="186" t="s">
        <v>449</v>
      </c>
      <c r="N906" s="186" t="s">
        <v>288</v>
      </c>
      <c r="O906" s="199">
        <f>VLOOKUP(B906,orig_GT_results_full_summary!$B$3:$AK$25,15, FALSE)</f>
        <v>1</v>
      </c>
      <c r="P906" s="192">
        <v>0</v>
      </c>
      <c r="Q906" s="192">
        <v>0</v>
      </c>
      <c r="R906" s="192">
        <f t="shared" si="2"/>
        <v>0</v>
      </c>
      <c r="S906" s="193">
        <f t="shared" si="3"/>
        <v>0</v>
      </c>
      <c r="T906" s="186" t="s">
        <v>15</v>
      </c>
      <c r="U906" s="186" t="s">
        <v>287</v>
      </c>
      <c r="V906" s="200">
        <f>VLOOKUP(B906,orig_GT_results_full_summary!$B$3:$AK$25,24, FALSE)</f>
        <v>1</v>
      </c>
      <c r="W906" s="192">
        <v>1</v>
      </c>
      <c r="X906" s="192">
        <v>0.5</v>
      </c>
      <c r="Y906" s="192">
        <f t="shared" si="4"/>
        <v>1</v>
      </c>
      <c r="Z906" s="193">
        <f t="shared" si="5"/>
        <v>0.52631578947368418</v>
      </c>
      <c r="AA906" s="186" t="s">
        <v>464</v>
      </c>
      <c r="AB906" s="186" t="s">
        <v>288</v>
      </c>
      <c r="AC906" s="192">
        <f>VLOOKUP(B906,orig_GT_results_full_summary!$B$3:$AK$25,33, FALSE)</f>
        <v>2</v>
      </c>
      <c r="AD906" s="192">
        <v>0</v>
      </c>
      <c r="AE906" s="192">
        <v>0</v>
      </c>
      <c r="AF906" s="194">
        <f t="shared" si="6"/>
        <v>0</v>
      </c>
      <c r="AG906" s="53">
        <f t="shared" si="7"/>
        <v>0</v>
      </c>
    </row>
    <row r="907" spans="2:33" ht="16">
      <c r="B907" s="186" t="s">
        <v>130</v>
      </c>
      <c r="C907" s="192">
        <v>121</v>
      </c>
      <c r="D907" s="186" t="s">
        <v>392</v>
      </c>
      <c r="E907" s="193">
        <v>2</v>
      </c>
      <c r="F907" s="186" t="s">
        <v>284</v>
      </c>
      <c r="G907" s="186" t="s">
        <v>288</v>
      </c>
      <c r="H907" s="198">
        <f>VLOOKUP(B907,orig_GT_results_full_summary!$B$3:$AK$25,7, FALSE)</f>
        <v>3</v>
      </c>
      <c r="I907" s="192">
        <v>0</v>
      </c>
      <c r="J907" s="192">
        <v>0</v>
      </c>
      <c r="K907" s="192">
        <f t="shared" si="0"/>
        <v>0</v>
      </c>
      <c r="L907" s="193">
        <f t="shared" si="1"/>
        <v>0</v>
      </c>
      <c r="M907" s="186" t="s">
        <v>449</v>
      </c>
      <c r="N907" s="186" t="s">
        <v>288</v>
      </c>
      <c r="O907" s="199">
        <f>VLOOKUP(B907,orig_GT_results_full_summary!$B$3:$AK$25,15, FALSE)</f>
        <v>1</v>
      </c>
      <c r="P907" s="192">
        <v>0</v>
      </c>
      <c r="Q907" s="192">
        <v>0</v>
      </c>
      <c r="R907" s="192">
        <f t="shared" si="2"/>
        <v>0</v>
      </c>
      <c r="S907" s="193">
        <f t="shared" si="3"/>
        <v>0</v>
      </c>
      <c r="T907" s="186" t="s">
        <v>15</v>
      </c>
      <c r="U907" s="186" t="s">
        <v>287</v>
      </c>
      <c r="V907" s="200">
        <f>VLOOKUP(B907,orig_GT_results_full_summary!$B$3:$AK$25,24, FALSE)</f>
        <v>1</v>
      </c>
      <c r="W907" s="192">
        <v>1</v>
      </c>
      <c r="X907" s="192">
        <v>0.5</v>
      </c>
      <c r="Y907" s="192">
        <f t="shared" si="4"/>
        <v>1</v>
      </c>
      <c r="Z907" s="193">
        <f t="shared" si="5"/>
        <v>0.52631578947368418</v>
      </c>
      <c r="AA907" s="186" t="s">
        <v>464</v>
      </c>
      <c r="AB907" s="186" t="s">
        <v>288</v>
      </c>
      <c r="AC907" s="192">
        <f>VLOOKUP(B907,orig_GT_results_full_summary!$B$3:$AK$25,33, FALSE)</f>
        <v>2</v>
      </c>
      <c r="AD907" s="192">
        <v>0</v>
      </c>
      <c r="AE907" s="192">
        <v>0</v>
      </c>
      <c r="AF907" s="194">
        <f t="shared" si="6"/>
        <v>0</v>
      </c>
      <c r="AG907" s="53">
        <f t="shared" si="7"/>
        <v>0</v>
      </c>
    </row>
    <row r="908" spans="2:33" ht="16">
      <c r="B908" s="186" t="s">
        <v>130</v>
      </c>
      <c r="C908" s="192">
        <v>122</v>
      </c>
      <c r="D908" s="186" t="s">
        <v>481</v>
      </c>
      <c r="E908" s="193">
        <v>2</v>
      </c>
      <c r="F908" s="186" t="s">
        <v>284</v>
      </c>
      <c r="G908" s="186" t="s">
        <v>288</v>
      </c>
      <c r="H908" s="198">
        <f>VLOOKUP(B908,orig_GT_results_full_summary!$B$3:$AK$25,7, FALSE)</f>
        <v>3</v>
      </c>
      <c r="I908" s="192">
        <v>0</v>
      </c>
      <c r="J908" s="192">
        <v>0</v>
      </c>
      <c r="K908" s="192">
        <f t="shared" si="0"/>
        <v>0</v>
      </c>
      <c r="L908" s="193">
        <f t="shared" si="1"/>
        <v>0</v>
      </c>
      <c r="M908" s="186" t="s">
        <v>449</v>
      </c>
      <c r="N908" s="186" t="s">
        <v>288</v>
      </c>
      <c r="O908" s="199">
        <f>VLOOKUP(B908,orig_GT_results_full_summary!$B$3:$AK$25,15, FALSE)</f>
        <v>1</v>
      </c>
      <c r="P908" s="192">
        <v>0</v>
      </c>
      <c r="Q908" s="192">
        <v>0</v>
      </c>
      <c r="R908" s="192">
        <f t="shared" si="2"/>
        <v>0</v>
      </c>
      <c r="S908" s="193">
        <f t="shared" si="3"/>
        <v>0</v>
      </c>
      <c r="T908" s="186" t="s">
        <v>15</v>
      </c>
      <c r="U908" s="186" t="s">
        <v>288</v>
      </c>
      <c r="V908" s="200">
        <f>VLOOKUP(B908,orig_GT_results_full_summary!$B$3:$AK$25,24, FALSE)</f>
        <v>1</v>
      </c>
      <c r="W908" s="192">
        <v>0</v>
      </c>
      <c r="X908" s="192">
        <v>0</v>
      </c>
      <c r="Y908" s="192">
        <f t="shared" si="4"/>
        <v>0</v>
      </c>
      <c r="Z908" s="193">
        <f t="shared" si="5"/>
        <v>0</v>
      </c>
      <c r="AA908" s="186" t="s">
        <v>464</v>
      </c>
      <c r="AB908" s="186" t="s">
        <v>288</v>
      </c>
      <c r="AC908" s="192">
        <f>VLOOKUP(B908,orig_GT_results_full_summary!$B$3:$AK$25,33, FALSE)</f>
        <v>2</v>
      </c>
      <c r="AD908" s="192">
        <v>0</v>
      </c>
      <c r="AE908" s="192">
        <v>0</v>
      </c>
      <c r="AF908" s="194">
        <f t="shared" si="6"/>
        <v>0</v>
      </c>
      <c r="AG908" s="53">
        <f t="shared" si="7"/>
        <v>0</v>
      </c>
    </row>
    <row r="909" spans="2:33" ht="16">
      <c r="B909" s="186" t="s">
        <v>130</v>
      </c>
      <c r="C909" s="192">
        <v>123</v>
      </c>
      <c r="D909" s="186" t="s">
        <v>481</v>
      </c>
      <c r="E909" s="193">
        <v>2</v>
      </c>
      <c r="F909" s="186" t="s">
        <v>284</v>
      </c>
      <c r="G909" s="186" t="s">
        <v>288</v>
      </c>
      <c r="H909" s="198">
        <f>VLOOKUP(B909,orig_GT_results_full_summary!$B$3:$AK$25,7, FALSE)</f>
        <v>3</v>
      </c>
      <c r="I909" s="192">
        <v>0</v>
      </c>
      <c r="J909" s="192">
        <v>0</v>
      </c>
      <c r="K909" s="192">
        <f t="shared" si="0"/>
        <v>0</v>
      </c>
      <c r="L909" s="193">
        <f t="shared" si="1"/>
        <v>0</v>
      </c>
      <c r="M909" s="186" t="s">
        <v>449</v>
      </c>
      <c r="N909" s="186" t="s">
        <v>288</v>
      </c>
      <c r="O909" s="199">
        <f>VLOOKUP(B909,orig_GT_results_full_summary!$B$3:$AK$25,15, FALSE)</f>
        <v>1</v>
      </c>
      <c r="P909" s="192">
        <v>0</v>
      </c>
      <c r="Q909" s="192">
        <v>0</v>
      </c>
      <c r="R909" s="192">
        <f t="shared" si="2"/>
        <v>0</v>
      </c>
      <c r="S909" s="193">
        <f t="shared" si="3"/>
        <v>0</v>
      </c>
      <c r="T909" s="186" t="s">
        <v>15</v>
      </c>
      <c r="U909" s="186" t="s">
        <v>288</v>
      </c>
      <c r="V909" s="200">
        <f>VLOOKUP(B909,orig_GT_results_full_summary!$B$3:$AK$25,24, FALSE)</f>
        <v>1</v>
      </c>
      <c r="W909" s="192">
        <v>0</v>
      </c>
      <c r="X909" s="192">
        <v>0</v>
      </c>
      <c r="Y909" s="192">
        <f t="shared" si="4"/>
        <v>0</v>
      </c>
      <c r="Z909" s="193">
        <f t="shared" si="5"/>
        <v>0</v>
      </c>
      <c r="AA909" s="186" t="s">
        <v>464</v>
      </c>
      <c r="AB909" s="186" t="s">
        <v>288</v>
      </c>
      <c r="AC909" s="192">
        <f>VLOOKUP(B909,orig_GT_results_full_summary!$B$3:$AK$25,33, FALSE)</f>
        <v>2</v>
      </c>
      <c r="AD909" s="192">
        <v>0</v>
      </c>
      <c r="AE909" s="192">
        <v>0</v>
      </c>
      <c r="AF909" s="194">
        <f t="shared" si="6"/>
        <v>0</v>
      </c>
      <c r="AG909" s="53">
        <f t="shared" si="7"/>
        <v>0</v>
      </c>
    </row>
    <row r="910" spans="2:33" ht="16">
      <c r="B910" s="186" t="s">
        <v>130</v>
      </c>
      <c r="C910" s="192">
        <v>125</v>
      </c>
      <c r="D910" s="186" t="s">
        <v>471</v>
      </c>
      <c r="E910" s="193">
        <v>2</v>
      </c>
      <c r="F910" s="186" t="s">
        <v>284</v>
      </c>
      <c r="G910" s="186" t="s">
        <v>288</v>
      </c>
      <c r="H910" s="198">
        <f>VLOOKUP(B910,orig_GT_results_full_summary!$B$3:$AK$25,7, FALSE)</f>
        <v>3</v>
      </c>
      <c r="I910" s="192">
        <v>0</v>
      </c>
      <c r="J910" s="192">
        <v>0</v>
      </c>
      <c r="K910" s="192">
        <f t="shared" si="0"/>
        <v>0</v>
      </c>
      <c r="L910" s="193">
        <f t="shared" si="1"/>
        <v>0</v>
      </c>
      <c r="M910" s="186" t="s">
        <v>449</v>
      </c>
      <c r="N910" s="186" t="s">
        <v>288</v>
      </c>
      <c r="O910" s="199">
        <f>VLOOKUP(B910,orig_GT_results_full_summary!$B$3:$AK$25,15, FALSE)</f>
        <v>1</v>
      </c>
      <c r="P910" s="192">
        <v>0</v>
      </c>
      <c r="Q910" s="192">
        <v>0</v>
      </c>
      <c r="R910" s="192">
        <f t="shared" si="2"/>
        <v>0</v>
      </c>
      <c r="S910" s="193">
        <f t="shared" si="3"/>
        <v>0</v>
      </c>
      <c r="T910" s="186" t="s">
        <v>15</v>
      </c>
      <c r="U910" s="186" t="s">
        <v>288</v>
      </c>
      <c r="V910" s="200">
        <f>VLOOKUP(B910,orig_GT_results_full_summary!$B$3:$AK$25,24, FALSE)</f>
        <v>1</v>
      </c>
      <c r="W910" s="192">
        <v>0</v>
      </c>
      <c r="X910" s="192">
        <v>0</v>
      </c>
      <c r="Y910" s="192">
        <f t="shared" si="4"/>
        <v>0</v>
      </c>
      <c r="Z910" s="193">
        <f t="shared" si="5"/>
        <v>0</v>
      </c>
      <c r="AA910" s="186" t="s">
        <v>464</v>
      </c>
      <c r="AB910" s="186" t="s">
        <v>288</v>
      </c>
      <c r="AC910" s="192">
        <f>VLOOKUP(B910,orig_GT_results_full_summary!$B$3:$AK$25,33, FALSE)</f>
        <v>2</v>
      </c>
      <c r="AD910" s="192">
        <v>0</v>
      </c>
      <c r="AE910" s="192">
        <v>0</v>
      </c>
      <c r="AF910" s="194">
        <f t="shared" si="6"/>
        <v>0</v>
      </c>
      <c r="AG910" s="53">
        <f t="shared" si="7"/>
        <v>0</v>
      </c>
    </row>
    <row r="911" spans="2:33" ht="16">
      <c r="B911" s="186" t="s">
        <v>130</v>
      </c>
      <c r="C911" s="192">
        <v>108</v>
      </c>
      <c r="D911" s="186" t="s">
        <v>352</v>
      </c>
      <c r="E911" s="193">
        <v>2</v>
      </c>
      <c r="F911" s="186" t="s">
        <v>284</v>
      </c>
      <c r="G911" s="186" t="s">
        <v>290</v>
      </c>
      <c r="H911" s="198">
        <f>VLOOKUP(B911,orig_GT_results_full_summary!$B$3:$AK$25,7, FALSE)</f>
        <v>3</v>
      </c>
      <c r="I911" s="192">
        <v>1</v>
      </c>
      <c r="J911" s="192">
        <v>0.5</v>
      </c>
      <c r="K911" s="192">
        <f t="shared" si="0"/>
        <v>0.33333333333333331</v>
      </c>
      <c r="L911" s="193">
        <f t="shared" si="1"/>
        <v>0.47619047619047616</v>
      </c>
      <c r="M911" s="186" t="s">
        <v>449</v>
      </c>
      <c r="N911" s="186" t="s">
        <v>288</v>
      </c>
      <c r="O911" s="199">
        <f>VLOOKUP(B911,orig_GT_results_full_summary!$B$3:$AK$25,15, FALSE)</f>
        <v>1</v>
      </c>
      <c r="P911" s="192">
        <v>0</v>
      </c>
      <c r="Q911" s="192">
        <v>0</v>
      </c>
      <c r="R911" s="192">
        <f t="shared" si="2"/>
        <v>0</v>
      </c>
      <c r="S911" s="193">
        <f t="shared" si="3"/>
        <v>0</v>
      </c>
      <c r="T911" s="186" t="s">
        <v>15</v>
      </c>
      <c r="U911" s="186" t="s">
        <v>288</v>
      </c>
      <c r="V911" s="200">
        <f>VLOOKUP(B911,orig_GT_results_full_summary!$B$3:$AK$25,24, FALSE)</f>
        <v>1</v>
      </c>
      <c r="W911" s="192">
        <v>0</v>
      </c>
      <c r="X911" s="192">
        <v>0</v>
      </c>
      <c r="Y911" s="192">
        <f t="shared" si="4"/>
        <v>0</v>
      </c>
      <c r="Z911" s="193">
        <f t="shared" si="5"/>
        <v>0</v>
      </c>
      <c r="AA911" s="186" t="s">
        <v>464</v>
      </c>
      <c r="AB911" s="186" t="s">
        <v>288</v>
      </c>
      <c r="AC911" s="192">
        <f>VLOOKUP(B911,orig_GT_results_full_summary!$B$3:$AK$25,33, FALSE)</f>
        <v>2</v>
      </c>
      <c r="AD911" s="192">
        <v>0</v>
      </c>
      <c r="AE911" s="192">
        <v>0</v>
      </c>
      <c r="AF911" s="194">
        <f t="shared" si="6"/>
        <v>0</v>
      </c>
      <c r="AG911" s="53">
        <f t="shared" si="7"/>
        <v>0</v>
      </c>
    </row>
    <row r="912" spans="2:33" ht="16">
      <c r="B912" s="186" t="s">
        <v>130</v>
      </c>
      <c r="C912" s="192">
        <v>124</v>
      </c>
      <c r="D912" s="186" t="s">
        <v>471</v>
      </c>
      <c r="E912" s="193">
        <v>2</v>
      </c>
      <c r="F912" s="186" t="s">
        <v>284</v>
      </c>
      <c r="G912" s="186" t="s">
        <v>288</v>
      </c>
      <c r="H912" s="198">
        <f>VLOOKUP(B912,orig_GT_results_full_summary!$B$3:$AK$25,7, FALSE)</f>
        <v>3</v>
      </c>
      <c r="I912" s="192">
        <v>0</v>
      </c>
      <c r="J912" s="192">
        <v>0</v>
      </c>
      <c r="K912" s="192">
        <f t="shared" si="0"/>
        <v>0</v>
      </c>
      <c r="L912" s="193">
        <f t="shared" si="1"/>
        <v>0</v>
      </c>
      <c r="M912" s="186" t="s">
        <v>449</v>
      </c>
      <c r="N912" s="186" t="s">
        <v>288</v>
      </c>
      <c r="O912" s="199">
        <f>VLOOKUP(B912,orig_GT_results_full_summary!$B$3:$AK$25,15, FALSE)</f>
        <v>1</v>
      </c>
      <c r="P912" s="192">
        <v>0</v>
      </c>
      <c r="Q912" s="192">
        <v>0</v>
      </c>
      <c r="R912" s="192">
        <f t="shared" si="2"/>
        <v>0</v>
      </c>
      <c r="S912" s="193">
        <f t="shared" si="3"/>
        <v>0</v>
      </c>
      <c r="T912" s="186" t="s">
        <v>15</v>
      </c>
      <c r="U912" s="186" t="s">
        <v>288</v>
      </c>
      <c r="V912" s="200">
        <f>VLOOKUP(B912,orig_GT_results_full_summary!$B$3:$AK$25,24, FALSE)</f>
        <v>1</v>
      </c>
      <c r="W912" s="192">
        <v>0</v>
      </c>
      <c r="X912" s="192">
        <v>0</v>
      </c>
      <c r="Y912" s="192">
        <f t="shared" si="4"/>
        <v>0</v>
      </c>
      <c r="Z912" s="193">
        <f t="shared" si="5"/>
        <v>0</v>
      </c>
      <c r="AA912" s="186" t="s">
        <v>464</v>
      </c>
      <c r="AB912" s="186" t="s">
        <v>288</v>
      </c>
      <c r="AC912" s="192">
        <f>VLOOKUP(B912,orig_GT_results_full_summary!$B$3:$AK$25,33, FALSE)</f>
        <v>2</v>
      </c>
      <c r="AD912" s="192">
        <v>0</v>
      </c>
      <c r="AE912" s="192">
        <v>0</v>
      </c>
      <c r="AF912" s="194">
        <f t="shared" si="6"/>
        <v>0</v>
      </c>
      <c r="AG912" s="53">
        <f t="shared" si="7"/>
        <v>0</v>
      </c>
    </row>
    <row r="913" spans="2:33" ht="16">
      <c r="B913" s="186" t="s">
        <v>130</v>
      </c>
      <c r="C913" s="192">
        <v>127</v>
      </c>
      <c r="D913" s="186" t="s">
        <v>309</v>
      </c>
      <c r="E913" s="193">
        <v>2</v>
      </c>
      <c r="F913" s="186" t="s">
        <v>284</v>
      </c>
      <c r="G913" s="186" t="s">
        <v>288</v>
      </c>
      <c r="H913" s="198">
        <f>VLOOKUP(B913,orig_GT_results_full_summary!$B$3:$AK$25,7, FALSE)</f>
        <v>3</v>
      </c>
      <c r="I913" s="192">
        <v>0</v>
      </c>
      <c r="J913" s="192">
        <v>0</v>
      </c>
      <c r="K913" s="192">
        <f t="shared" si="0"/>
        <v>0</v>
      </c>
      <c r="L913" s="193">
        <f t="shared" si="1"/>
        <v>0</v>
      </c>
      <c r="M913" s="186" t="s">
        <v>449</v>
      </c>
      <c r="N913" s="186" t="s">
        <v>288</v>
      </c>
      <c r="O913" s="199">
        <f>VLOOKUP(B913,orig_GT_results_full_summary!$B$3:$AK$25,15, FALSE)</f>
        <v>1</v>
      </c>
      <c r="P913" s="192">
        <v>0</v>
      </c>
      <c r="Q913" s="192">
        <v>0</v>
      </c>
      <c r="R913" s="192">
        <f t="shared" si="2"/>
        <v>0</v>
      </c>
      <c r="S913" s="193">
        <f t="shared" si="3"/>
        <v>0</v>
      </c>
      <c r="T913" s="186" t="s">
        <v>15</v>
      </c>
      <c r="U913" s="186" t="s">
        <v>288</v>
      </c>
      <c r="V913" s="200">
        <f>VLOOKUP(B913,orig_GT_results_full_summary!$B$3:$AK$25,24, FALSE)</f>
        <v>1</v>
      </c>
      <c r="W913" s="192">
        <v>0</v>
      </c>
      <c r="X913" s="192">
        <v>0</v>
      </c>
      <c r="Y913" s="192">
        <f t="shared" si="4"/>
        <v>0</v>
      </c>
      <c r="Z913" s="193">
        <f t="shared" si="5"/>
        <v>0</v>
      </c>
      <c r="AA913" s="186" t="s">
        <v>464</v>
      </c>
      <c r="AB913" s="186" t="s">
        <v>288</v>
      </c>
      <c r="AC913" s="192">
        <f>VLOOKUP(B913,orig_GT_results_full_summary!$B$3:$AK$25,33, FALSE)</f>
        <v>2</v>
      </c>
      <c r="AD913" s="192">
        <v>0</v>
      </c>
      <c r="AE913" s="192">
        <v>0</v>
      </c>
      <c r="AF913" s="194">
        <f t="shared" si="6"/>
        <v>0</v>
      </c>
      <c r="AG913" s="53">
        <f t="shared" si="7"/>
        <v>0</v>
      </c>
    </row>
    <row r="914" spans="2:33" ht="16">
      <c r="B914" s="186" t="s">
        <v>130</v>
      </c>
      <c r="C914" s="192">
        <v>128</v>
      </c>
      <c r="D914" s="186" t="s">
        <v>309</v>
      </c>
      <c r="E914" s="193">
        <v>2</v>
      </c>
      <c r="F914" s="186" t="s">
        <v>284</v>
      </c>
      <c r="G914" s="186" t="s">
        <v>288</v>
      </c>
      <c r="H914" s="198">
        <f>VLOOKUP(B914,orig_GT_results_full_summary!$B$3:$AK$25,7, FALSE)</f>
        <v>3</v>
      </c>
      <c r="I914" s="192">
        <v>0</v>
      </c>
      <c r="J914" s="192">
        <v>0</v>
      </c>
      <c r="K914" s="192">
        <f t="shared" si="0"/>
        <v>0</v>
      </c>
      <c r="L914" s="193">
        <f t="shared" si="1"/>
        <v>0</v>
      </c>
      <c r="M914" s="186" t="s">
        <v>449</v>
      </c>
      <c r="N914" s="186" t="s">
        <v>288</v>
      </c>
      <c r="O914" s="199">
        <f>VLOOKUP(B914,orig_GT_results_full_summary!$B$3:$AK$25,15, FALSE)</f>
        <v>1</v>
      </c>
      <c r="P914" s="192">
        <v>0</v>
      </c>
      <c r="Q914" s="192">
        <v>0</v>
      </c>
      <c r="R914" s="192">
        <f t="shared" si="2"/>
        <v>0</v>
      </c>
      <c r="S914" s="193">
        <f t="shared" si="3"/>
        <v>0</v>
      </c>
      <c r="T914" s="186" t="s">
        <v>15</v>
      </c>
      <c r="U914" s="186" t="s">
        <v>288</v>
      </c>
      <c r="V914" s="200">
        <f>VLOOKUP(B914,orig_GT_results_full_summary!$B$3:$AK$25,24, FALSE)</f>
        <v>1</v>
      </c>
      <c r="W914" s="192">
        <v>0</v>
      </c>
      <c r="X914" s="192">
        <v>0</v>
      </c>
      <c r="Y914" s="192">
        <f t="shared" si="4"/>
        <v>0</v>
      </c>
      <c r="Z914" s="193">
        <f t="shared" si="5"/>
        <v>0</v>
      </c>
      <c r="AA914" s="186" t="s">
        <v>464</v>
      </c>
      <c r="AB914" s="186" t="s">
        <v>288</v>
      </c>
      <c r="AC914" s="192">
        <f>VLOOKUP(B914,orig_GT_results_full_summary!$B$3:$AK$25,33, FALSE)</f>
        <v>2</v>
      </c>
      <c r="AD914" s="192">
        <v>0</v>
      </c>
      <c r="AE914" s="192">
        <v>0</v>
      </c>
      <c r="AF914" s="194">
        <f t="shared" si="6"/>
        <v>0</v>
      </c>
      <c r="AG914" s="53">
        <f t="shared" si="7"/>
        <v>0</v>
      </c>
    </row>
    <row r="915" spans="2:33" ht="16">
      <c r="B915" s="186" t="s">
        <v>130</v>
      </c>
      <c r="C915" s="192">
        <v>132</v>
      </c>
      <c r="D915" s="186" t="s">
        <v>358</v>
      </c>
      <c r="E915" s="193">
        <v>2</v>
      </c>
      <c r="F915" s="186" t="s">
        <v>284</v>
      </c>
      <c r="G915" s="186" t="s">
        <v>288</v>
      </c>
      <c r="H915" s="198">
        <f>VLOOKUP(B915,orig_GT_results_full_summary!$B$3:$AK$25,7, FALSE)</f>
        <v>3</v>
      </c>
      <c r="I915" s="192">
        <v>0</v>
      </c>
      <c r="J915" s="192">
        <v>0</v>
      </c>
      <c r="K915" s="192">
        <f t="shared" si="0"/>
        <v>0</v>
      </c>
      <c r="L915" s="193">
        <f t="shared" si="1"/>
        <v>0</v>
      </c>
      <c r="M915" s="186" t="s">
        <v>449</v>
      </c>
      <c r="N915" s="186" t="s">
        <v>288</v>
      </c>
      <c r="O915" s="199">
        <f>VLOOKUP(B915,orig_GT_results_full_summary!$B$3:$AK$25,15, FALSE)</f>
        <v>1</v>
      </c>
      <c r="P915" s="192">
        <v>0</v>
      </c>
      <c r="Q915" s="192">
        <v>0</v>
      </c>
      <c r="R915" s="192">
        <f t="shared" si="2"/>
        <v>0</v>
      </c>
      <c r="S915" s="193">
        <f t="shared" si="3"/>
        <v>0</v>
      </c>
      <c r="T915" s="186" t="s">
        <v>15</v>
      </c>
      <c r="U915" s="186" t="s">
        <v>288</v>
      </c>
      <c r="V915" s="200">
        <f>VLOOKUP(B915,orig_GT_results_full_summary!$B$3:$AK$25,24, FALSE)</f>
        <v>1</v>
      </c>
      <c r="W915" s="192">
        <v>0</v>
      </c>
      <c r="X915" s="192">
        <v>0</v>
      </c>
      <c r="Y915" s="192">
        <f t="shared" si="4"/>
        <v>0</v>
      </c>
      <c r="Z915" s="193">
        <f t="shared" si="5"/>
        <v>0</v>
      </c>
      <c r="AA915" s="186" t="s">
        <v>464</v>
      </c>
      <c r="AB915" s="186" t="s">
        <v>288</v>
      </c>
      <c r="AC915" s="192">
        <f>VLOOKUP(B915,orig_GT_results_full_summary!$B$3:$AK$25,33, FALSE)</f>
        <v>2</v>
      </c>
      <c r="AD915" s="192">
        <v>0</v>
      </c>
      <c r="AE915" s="192">
        <v>0</v>
      </c>
      <c r="AF915" s="194">
        <f t="shared" si="6"/>
        <v>0</v>
      </c>
      <c r="AG915" s="53">
        <f t="shared" si="7"/>
        <v>0</v>
      </c>
    </row>
    <row r="916" spans="2:33" ht="16">
      <c r="B916" s="186" t="s">
        <v>130</v>
      </c>
      <c r="C916" s="192">
        <v>133</v>
      </c>
      <c r="D916" s="186" t="s">
        <v>358</v>
      </c>
      <c r="E916" s="193">
        <v>2</v>
      </c>
      <c r="F916" s="186" t="s">
        <v>284</v>
      </c>
      <c r="G916" s="186" t="s">
        <v>288</v>
      </c>
      <c r="H916" s="198">
        <f>VLOOKUP(B916,orig_GT_results_full_summary!$B$3:$AK$25,7, FALSE)</f>
        <v>3</v>
      </c>
      <c r="I916" s="192">
        <v>0</v>
      </c>
      <c r="J916" s="192">
        <v>0</v>
      </c>
      <c r="K916" s="192">
        <f t="shared" si="0"/>
        <v>0</v>
      </c>
      <c r="L916" s="193">
        <f t="shared" si="1"/>
        <v>0</v>
      </c>
      <c r="M916" s="186" t="s">
        <v>449</v>
      </c>
      <c r="N916" s="186" t="s">
        <v>288</v>
      </c>
      <c r="O916" s="199">
        <f>VLOOKUP(B916,orig_GT_results_full_summary!$B$3:$AK$25,15, FALSE)</f>
        <v>1</v>
      </c>
      <c r="P916" s="192">
        <v>0</v>
      </c>
      <c r="Q916" s="192">
        <v>0</v>
      </c>
      <c r="R916" s="192">
        <f t="shared" si="2"/>
        <v>0</v>
      </c>
      <c r="S916" s="193">
        <f t="shared" si="3"/>
        <v>0</v>
      </c>
      <c r="T916" s="186" t="s">
        <v>15</v>
      </c>
      <c r="U916" s="186" t="s">
        <v>288</v>
      </c>
      <c r="V916" s="200">
        <f>VLOOKUP(B916,orig_GT_results_full_summary!$B$3:$AK$25,24, FALSE)</f>
        <v>1</v>
      </c>
      <c r="W916" s="192">
        <v>0</v>
      </c>
      <c r="X916" s="192">
        <v>0</v>
      </c>
      <c r="Y916" s="192">
        <f t="shared" si="4"/>
        <v>0</v>
      </c>
      <c r="Z916" s="193">
        <f t="shared" si="5"/>
        <v>0</v>
      </c>
      <c r="AA916" s="186" t="s">
        <v>464</v>
      </c>
      <c r="AB916" s="186" t="s">
        <v>288</v>
      </c>
      <c r="AC916" s="192">
        <f>VLOOKUP(B916,orig_GT_results_full_summary!$B$3:$AK$25,33, FALSE)</f>
        <v>2</v>
      </c>
      <c r="AD916" s="192">
        <v>0</v>
      </c>
      <c r="AE916" s="192">
        <v>0</v>
      </c>
      <c r="AF916" s="194">
        <f t="shared" si="6"/>
        <v>0</v>
      </c>
      <c r="AG916" s="53">
        <f t="shared" si="7"/>
        <v>0</v>
      </c>
    </row>
    <row r="917" spans="2:33" ht="16">
      <c r="B917" s="186" t="s">
        <v>130</v>
      </c>
      <c r="C917" s="192">
        <v>136</v>
      </c>
      <c r="D917" s="186" t="s">
        <v>452</v>
      </c>
      <c r="E917" s="193">
        <v>2</v>
      </c>
      <c r="F917" s="186" t="s">
        <v>284</v>
      </c>
      <c r="G917" s="186" t="s">
        <v>288</v>
      </c>
      <c r="H917" s="198">
        <f>VLOOKUP(B917,orig_GT_results_full_summary!$B$3:$AK$25,7, FALSE)</f>
        <v>3</v>
      </c>
      <c r="I917" s="192">
        <v>0</v>
      </c>
      <c r="J917" s="192">
        <v>0</v>
      </c>
      <c r="K917" s="192">
        <f t="shared" si="0"/>
        <v>0</v>
      </c>
      <c r="L917" s="193">
        <f t="shared" si="1"/>
        <v>0</v>
      </c>
      <c r="M917" s="186" t="s">
        <v>449</v>
      </c>
      <c r="N917" s="186" t="s">
        <v>290</v>
      </c>
      <c r="O917" s="199">
        <f>VLOOKUP(B917,orig_GT_results_full_summary!$B$3:$AK$25,15, FALSE)</f>
        <v>1</v>
      </c>
      <c r="P917" s="192">
        <v>1</v>
      </c>
      <c r="Q917" s="192">
        <v>0.5</v>
      </c>
      <c r="R917" s="192">
        <f t="shared" si="2"/>
        <v>1</v>
      </c>
      <c r="S917" s="193">
        <f t="shared" si="3"/>
        <v>0.52631578947368418</v>
      </c>
      <c r="T917" s="186" t="s">
        <v>15</v>
      </c>
      <c r="U917" s="186" t="s">
        <v>288</v>
      </c>
      <c r="V917" s="200">
        <f>VLOOKUP(B917,orig_GT_results_full_summary!$B$3:$AK$25,24, FALSE)</f>
        <v>1</v>
      </c>
      <c r="W917" s="192">
        <v>0</v>
      </c>
      <c r="X917" s="192">
        <v>0</v>
      </c>
      <c r="Y917" s="192">
        <f t="shared" si="4"/>
        <v>0</v>
      </c>
      <c r="Z917" s="193">
        <f t="shared" si="5"/>
        <v>0</v>
      </c>
      <c r="AA917" s="186" t="s">
        <v>464</v>
      </c>
      <c r="AB917" s="186" t="s">
        <v>290</v>
      </c>
      <c r="AC917" s="192">
        <f>VLOOKUP(B917,orig_GT_results_full_summary!$B$3:$AK$25,33, FALSE)</f>
        <v>2</v>
      </c>
      <c r="AD917" s="192">
        <v>1</v>
      </c>
      <c r="AE917" s="192">
        <v>0.5</v>
      </c>
      <c r="AF917" s="194">
        <f t="shared" si="6"/>
        <v>0.5</v>
      </c>
      <c r="AG917" s="53">
        <f t="shared" si="7"/>
        <v>0.5</v>
      </c>
    </row>
    <row r="918" spans="2:33" ht="16">
      <c r="B918" s="186" t="s">
        <v>130</v>
      </c>
      <c r="C918" s="192">
        <v>137</v>
      </c>
      <c r="D918" s="186" t="s">
        <v>452</v>
      </c>
      <c r="E918" s="193">
        <v>2</v>
      </c>
      <c r="F918" s="186" t="s">
        <v>284</v>
      </c>
      <c r="G918" s="186" t="s">
        <v>288</v>
      </c>
      <c r="H918" s="198">
        <f>VLOOKUP(B918,orig_GT_results_full_summary!$B$3:$AK$25,7, FALSE)</f>
        <v>3</v>
      </c>
      <c r="I918" s="192">
        <v>0</v>
      </c>
      <c r="J918" s="192">
        <v>0</v>
      </c>
      <c r="K918" s="192">
        <f t="shared" si="0"/>
        <v>0</v>
      </c>
      <c r="L918" s="193">
        <f t="shared" si="1"/>
        <v>0</v>
      </c>
      <c r="M918" s="186" t="s">
        <v>449</v>
      </c>
      <c r="N918" s="186" t="s">
        <v>290</v>
      </c>
      <c r="O918" s="199">
        <f>VLOOKUP(B918,orig_GT_results_full_summary!$B$3:$AK$25,15, FALSE)</f>
        <v>1</v>
      </c>
      <c r="P918" s="192">
        <v>1</v>
      </c>
      <c r="Q918" s="192">
        <v>0.5</v>
      </c>
      <c r="R918" s="192">
        <f t="shared" si="2"/>
        <v>1</v>
      </c>
      <c r="S918" s="193">
        <f t="shared" si="3"/>
        <v>0.52631578947368418</v>
      </c>
      <c r="T918" s="186" t="s">
        <v>15</v>
      </c>
      <c r="U918" s="186" t="s">
        <v>288</v>
      </c>
      <c r="V918" s="200">
        <f>VLOOKUP(B918,orig_GT_results_full_summary!$B$3:$AK$25,24, FALSE)</f>
        <v>1</v>
      </c>
      <c r="W918" s="192">
        <v>0</v>
      </c>
      <c r="X918" s="192">
        <v>0</v>
      </c>
      <c r="Y918" s="192">
        <f t="shared" si="4"/>
        <v>0</v>
      </c>
      <c r="Z918" s="193">
        <f t="shared" si="5"/>
        <v>0</v>
      </c>
      <c r="AA918" s="186" t="s">
        <v>464</v>
      </c>
      <c r="AB918" s="186" t="s">
        <v>290</v>
      </c>
      <c r="AC918" s="192">
        <f>VLOOKUP(B918,orig_GT_results_full_summary!$B$3:$AK$25,33, FALSE)</f>
        <v>2</v>
      </c>
      <c r="AD918" s="192">
        <v>1</v>
      </c>
      <c r="AE918" s="192">
        <v>0.5</v>
      </c>
      <c r="AF918" s="194">
        <f t="shared" si="6"/>
        <v>0.5</v>
      </c>
      <c r="AG918" s="53">
        <f t="shared" si="7"/>
        <v>0.5</v>
      </c>
    </row>
    <row r="919" spans="2:33" ht="16">
      <c r="B919" s="186" t="s">
        <v>130</v>
      </c>
      <c r="C919" s="192">
        <v>138</v>
      </c>
      <c r="D919" s="186" t="s">
        <v>472</v>
      </c>
      <c r="E919" s="193">
        <v>2</v>
      </c>
      <c r="F919" s="186" t="s">
        <v>284</v>
      </c>
      <c r="G919" s="186" t="s">
        <v>288</v>
      </c>
      <c r="H919" s="198">
        <f>VLOOKUP(B919,orig_GT_results_full_summary!$B$3:$AK$25,7, FALSE)</f>
        <v>3</v>
      </c>
      <c r="I919" s="192">
        <v>0</v>
      </c>
      <c r="J919" s="192">
        <v>0</v>
      </c>
      <c r="K919" s="192">
        <f t="shared" si="0"/>
        <v>0</v>
      </c>
      <c r="L919" s="193">
        <f t="shared" si="1"/>
        <v>0</v>
      </c>
      <c r="M919" s="186" t="s">
        <v>449</v>
      </c>
      <c r="N919" s="186" t="s">
        <v>288</v>
      </c>
      <c r="O919" s="199">
        <f>VLOOKUP(B919,orig_GT_results_full_summary!$B$3:$AK$25,15, FALSE)</f>
        <v>1</v>
      </c>
      <c r="P919" s="192">
        <v>0</v>
      </c>
      <c r="Q919" s="192">
        <v>0</v>
      </c>
      <c r="R919" s="192">
        <f t="shared" si="2"/>
        <v>0</v>
      </c>
      <c r="S919" s="193">
        <f t="shared" si="3"/>
        <v>0</v>
      </c>
      <c r="T919" s="186" t="s">
        <v>15</v>
      </c>
      <c r="U919" s="186" t="s">
        <v>288</v>
      </c>
      <c r="V919" s="200">
        <f>VLOOKUP(B919,orig_GT_results_full_summary!$B$3:$AK$25,24, FALSE)</f>
        <v>1</v>
      </c>
      <c r="W919" s="192">
        <v>0</v>
      </c>
      <c r="X919" s="192">
        <v>0</v>
      </c>
      <c r="Y919" s="192">
        <f t="shared" si="4"/>
        <v>0</v>
      </c>
      <c r="Z919" s="193">
        <f t="shared" si="5"/>
        <v>0</v>
      </c>
      <c r="AA919" s="186" t="s">
        <v>464</v>
      </c>
      <c r="AB919" s="186" t="s">
        <v>288</v>
      </c>
      <c r="AC919" s="192">
        <f>VLOOKUP(B919,orig_GT_results_full_summary!$B$3:$AK$25,33, FALSE)</f>
        <v>2</v>
      </c>
      <c r="AD919" s="192">
        <v>0</v>
      </c>
      <c r="AE919" s="192">
        <v>0</v>
      </c>
      <c r="AF919" s="194">
        <f t="shared" si="6"/>
        <v>0</v>
      </c>
      <c r="AG919" s="53">
        <f t="shared" si="7"/>
        <v>0</v>
      </c>
    </row>
    <row r="920" spans="2:33" ht="16">
      <c r="B920" s="186" t="s">
        <v>130</v>
      </c>
      <c r="C920" s="192">
        <v>139</v>
      </c>
      <c r="D920" s="186" t="s">
        <v>472</v>
      </c>
      <c r="E920" s="193">
        <v>2</v>
      </c>
      <c r="F920" s="186" t="s">
        <v>284</v>
      </c>
      <c r="G920" s="186" t="s">
        <v>288</v>
      </c>
      <c r="H920" s="198">
        <f>VLOOKUP(B920,orig_GT_results_full_summary!$B$3:$AK$25,7, FALSE)</f>
        <v>3</v>
      </c>
      <c r="I920" s="192">
        <v>0</v>
      </c>
      <c r="J920" s="192">
        <v>0</v>
      </c>
      <c r="K920" s="192">
        <f t="shared" si="0"/>
        <v>0</v>
      </c>
      <c r="L920" s="193">
        <f t="shared" si="1"/>
        <v>0</v>
      </c>
      <c r="M920" s="186" t="s">
        <v>449</v>
      </c>
      <c r="N920" s="186" t="s">
        <v>288</v>
      </c>
      <c r="O920" s="199">
        <f>VLOOKUP(B920,orig_GT_results_full_summary!$B$3:$AK$25,15, FALSE)</f>
        <v>1</v>
      </c>
      <c r="P920" s="192">
        <v>0</v>
      </c>
      <c r="Q920" s="192">
        <v>0</v>
      </c>
      <c r="R920" s="192">
        <f t="shared" si="2"/>
        <v>0</v>
      </c>
      <c r="S920" s="193">
        <f t="shared" si="3"/>
        <v>0</v>
      </c>
      <c r="T920" s="186" t="s">
        <v>15</v>
      </c>
      <c r="U920" s="186" t="s">
        <v>288</v>
      </c>
      <c r="V920" s="200">
        <f>VLOOKUP(B920,orig_GT_results_full_summary!$B$3:$AK$25,24, FALSE)</f>
        <v>1</v>
      </c>
      <c r="W920" s="192">
        <v>0</v>
      </c>
      <c r="X920" s="192">
        <v>0</v>
      </c>
      <c r="Y920" s="192">
        <f t="shared" si="4"/>
        <v>0</v>
      </c>
      <c r="Z920" s="193">
        <f t="shared" si="5"/>
        <v>0</v>
      </c>
      <c r="AA920" s="186" t="s">
        <v>464</v>
      </c>
      <c r="AB920" s="186" t="s">
        <v>288</v>
      </c>
      <c r="AC920" s="192">
        <f>VLOOKUP(B920,orig_GT_results_full_summary!$B$3:$AK$25,33, FALSE)</f>
        <v>2</v>
      </c>
      <c r="AD920" s="192">
        <v>0</v>
      </c>
      <c r="AE920" s="192">
        <v>0</v>
      </c>
      <c r="AF920" s="194">
        <f t="shared" si="6"/>
        <v>0</v>
      </c>
      <c r="AG920" s="53">
        <f t="shared" si="7"/>
        <v>0</v>
      </c>
    </row>
    <row r="921" spans="2:33" ht="16">
      <c r="B921" s="186" t="s">
        <v>130</v>
      </c>
      <c r="C921" s="192">
        <v>140</v>
      </c>
      <c r="D921" s="186" t="s">
        <v>472</v>
      </c>
      <c r="E921" s="193">
        <v>2</v>
      </c>
      <c r="F921" s="186" t="s">
        <v>284</v>
      </c>
      <c r="G921" s="186" t="s">
        <v>288</v>
      </c>
      <c r="H921" s="198">
        <f>VLOOKUP(B921,orig_GT_results_full_summary!$B$3:$AK$25,7, FALSE)</f>
        <v>3</v>
      </c>
      <c r="I921" s="192">
        <v>0</v>
      </c>
      <c r="J921" s="192">
        <v>0</v>
      </c>
      <c r="K921" s="192">
        <f t="shared" si="0"/>
        <v>0</v>
      </c>
      <c r="L921" s="193">
        <f t="shared" si="1"/>
        <v>0</v>
      </c>
      <c r="M921" s="186" t="s">
        <v>449</v>
      </c>
      <c r="N921" s="186" t="s">
        <v>288</v>
      </c>
      <c r="O921" s="199">
        <f>VLOOKUP(B921,orig_GT_results_full_summary!$B$3:$AK$25,15, FALSE)</f>
        <v>1</v>
      </c>
      <c r="P921" s="192">
        <v>0</v>
      </c>
      <c r="Q921" s="192">
        <v>0</v>
      </c>
      <c r="R921" s="192">
        <f t="shared" si="2"/>
        <v>0</v>
      </c>
      <c r="S921" s="193">
        <f t="shared" si="3"/>
        <v>0</v>
      </c>
      <c r="T921" s="186" t="s">
        <v>15</v>
      </c>
      <c r="U921" s="186" t="s">
        <v>288</v>
      </c>
      <c r="V921" s="200">
        <f>VLOOKUP(B921,orig_GT_results_full_summary!$B$3:$AK$25,24, FALSE)</f>
        <v>1</v>
      </c>
      <c r="W921" s="192">
        <v>0</v>
      </c>
      <c r="X921" s="192">
        <v>0</v>
      </c>
      <c r="Y921" s="192">
        <f t="shared" si="4"/>
        <v>0</v>
      </c>
      <c r="Z921" s="193">
        <f t="shared" si="5"/>
        <v>0</v>
      </c>
      <c r="AA921" s="186" t="s">
        <v>464</v>
      </c>
      <c r="AB921" s="186" t="s">
        <v>288</v>
      </c>
      <c r="AC921" s="192">
        <f>VLOOKUP(B921,orig_GT_results_full_summary!$B$3:$AK$25,33, FALSE)</f>
        <v>2</v>
      </c>
      <c r="AD921" s="192">
        <v>0</v>
      </c>
      <c r="AE921" s="192">
        <v>0</v>
      </c>
      <c r="AF921" s="194">
        <f t="shared" si="6"/>
        <v>0</v>
      </c>
      <c r="AG921" s="53">
        <f t="shared" si="7"/>
        <v>0</v>
      </c>
    </row>
    <row r="922" spans="2:33" ht="16">
      <c r="B922" s="186" t="s">
        <v>130</v>
      </c>
      <c r="C922" s="192">
        <v>141</v>
      </c>
      <c r="D922" s="186" t="s">
        <v>473</v>
      </c>
      <c r="E922" s="193">
        <v>2</v>
      </c>
      <c r="F922" s="186" t="s">
        <v>284</v>
      </c>
      <c r="G922" s="186" t="s">
        <v>288</v>
      </c>
      <c r="H922" s="198">
        <f>VLOOKUP(B922,orig_GT_results_full_summary!$B$3:$AK$25,7, FALSE)</f>
        <v>3</v>
      </c>
      <c r="I922" s="192">
        <v>0</v>
      </c>
      <c r="J922" s="192">
        <v>0</v>
      </c>
      <c r="K922" s="192">
        <f t="shared" si="0"/>
        <v>0</v>
      </c>
      <c r="L922" s="193">
        <f t="shared" si="1"/>
        <v>0</v>
      </c>
      <c r="M922" s="186" t="s">
        <v>449</v>
      </c>
      <c r="N922" s="186" t="s">
        <v>288</v>
      </c>
      <c r="O922" s="199">
        <f>VLOOKUP(B922,orig_GT_results_full_summary!$B$3:$AK$25,15, FALSE)</f>
        <v>1</v>
      </c>
      <c r="P922" s="192">
        <v>0</v>
      </c>
      <c r="Q922" s="192">
        <v>0</v>
      </c>
      <c r="R922" s="192">
        <f t="shared" si="2"/>
        <v>0</v>
      </c>
      <c r="S922" s="193">
        <f t="shared" si="3"/>
        <v>0</v>
      </c>
      <c r="T922" s="186" t="s">
        <v>15</v>
      </c>
      <c r="U922" s="186" t="s">
        <v>288</v>
      </c>
      <c r="V922" s="200">
        <f>VLOOKUP(B922,orig_GT_results_full_summary!$B$3:$AK$25,24, FALSE)</f>
        <v>1</v>
      </c>
      <c r="W922" s="192">
        <v>0</v>
      </c>
      <c r="X922" s="192">
        <v>0</v>
      </c>
      <c r="Y922" s="192">
        <f t="shared" si="4"/>
        <v>0</v>
      </c>
      <c r="Z922" s="193">
        <f t="shared" si="5"/>
        <v>0</v>
      </c>
      <c r="AA922" s="186" t="s">
        <v>464</v>
      </c>
      <c r="AB922" s="186" t="s">
        <v>288</v>
      </c>
      <c r="AC922" s="192">
        <f>VLOOKUP(B922,orig_GT_results_full_summary!$B$3:$AK$25,33, FALSE)</f>
        <v>2</v>
      </c>
      <c r="AD922" s="192">
        <v>0</v>
      </c>
      <c r="AE922" s="192">
        <v>0</v>
      </c>
      <c r="AF922" s="194">
        <f t="shared" si="6"/>
        <v>0</v>
      </c>
      <c r="AG922" s="53">
        <f t="shared" si="7"/>
        <v>0</v>
      </c>
    </row>
    <row r="923" spans="2:33" ht="16">
      <c r="B923" s="186" t="s">
        <v>130</v>
      </c>
      <c r="C923" s="192">
        <v>142</v>
      </c>
      <c r="D923" s="186" t="s">
        <v>473</v>
      </c>
      <c r="E923" s="193">
        <v>2</v>
      </c>
      <c r="F923" s="186" t="s">
        <v>284</v>
      </c>
      <c r="G923" s="186" t="s">
        <v>288</v>
      </c>
      <c r="H923" s="198">
        <f>VLOOKUP(B923,orig_GT_results_full_summary!$B$3:$AK$25,7, FALSE)</f>
        <v>3</v>
      </c>
      <c r="I923" s="192">
        <v>0</v>
      </c>
      <c r="J923" s="192">
        <v>0</v>
      </c>
      <c r="K923" s="192">
        <f t="shared" si="0"/>
        <v>0</v>
      </c>
      <c r="L923" s="193">
        <f t="shared" si="1"/>
        <v>0</v>
      </c>
      <c r="M923" s="186" t="s">
        <v>449</v>
      </c>
      <c r="N923" s="186" t="s">
        <v>288</v>
      </c>
      <c r="O923" s="199">
        <f>VLOOKUP(B923,orig_GT_results_full_summary!$B$3:$AK$25,15, FALSE)</f>
        <v>1</v>
      </c>
      <c r="P923" s="192">
        <v>0</v>
      </c>
      <c r="Q923" s="192">
        <v>0</v>
      </c>
      <c r="R923" s="192">
        <f t="shared" si="2"/>
        <v>0</v>
      </c>
      <c r="S923" s="193">
        <f t="shared" si="3"/>
        <v>0</v>
      </c>
      <c r="T923" s="186" t="s">
        <v>15</v>
      </c>
      <c r="U923" s="186" t="s">
        <v>288</v>
      </c>
      <c r="V923" s="200">
        <f>VLOOKUP(B923,orig_GT_results_full_summary!$B$3:$AK$25,24, FALSE)</f>
        <v>1</v>
      </c>
      <c r="W923" s="192">
        <v>0</v>
      </c>
      <c r="X923" s="192">
        <v>0</v>
      </c>
      <c r="Y923" s="192">
        <f t="shared" si="4"/>
        <v>0</v>
      </c>
      <c r="Z923" s="193">
        <f t="shared" si="5"/>
        <v>0</v>
      </c>
      <c r="AA923" s="186" t="s">
        <v>464</v>
      </c>
      <c r="AB923" s="186" t="s">
        <v>288</v>
      </c>
      <c r="AC923" s="192">
        <f>VLOOKUP(B923,orig_GT_results_full_summary!$B$3:$AK$25,33, FALSE)</f>
        <v>2</v>
      </c>
      <c r="AD923" s="192">
        <v>0</v>
      </c>
      <c r="AE923" s="192">
        <v>0</v>
      </c>
      <c r="AF923" s="194">
        <f t="shared" si="6"/>
        <v>0</v>
      </c>
      <c r="AG923" s="53">
        <f t="shared" si="7"/>
        <v>0</v>
      </c>
    </row>
    <row r="924" spans="2:33" ht="16">
      <c r="B924" s="186" t="s">
        <v>130</v>
      </c>
      <c r="C924" s="192">
        <v>143</v>
      </c>
      <c r="D924" s="186" t="s">
        <v>473</v>
      </c>
      <c r="E924" s="193">
        <v>2</v>
      </c>
      <c r="F924" s="186" t="s">
        <v>284</v>
      </c>
      <c r="G924" s="186" t="s">
        <v>288</v>
      </c>
      <c r="H924" s="198">
        <f>VLOOKUP(B924,orig_GT_results_full_summary!$B$3:$AK$25,7, FALSE)</f>
        <v>3</v>
      </c>
      <c r="I924" s="192">
        <v>0</v>
      </c>
      <c r="J924" s="192">
        <v>0</v>
      </c>
      <c r="K924" s="192">
        <f t="shared" si="0"/>
        <v>0</v>
      </c>
      <c r="L924" s="193">
        <f t="shared" si="1"/>
        <v>0</v>
      </c>
      <c r="M924" s="186" t="s">
        <v>449</v>
      </c>
      <c r="N924" s="186" t="s">
        <v>288</v>
      </c>
      <c r="O924" s="199">
        <f>VLOOKUP(B924,orig_GT_results_full_summary!$B$3:$AK$25,15, FALSE)</f>
        <v>1</v>
      </c>
      <c r="P924" s="192">
        <v>0</v>
      </c>
      <c r="Q924" s="192">
        <v>0</v>
      </c>
      <c r="R924" s="192">
        <f t="shared" si="2"/>
        <v>0</v>
      </c>
      <c r="S924" s="193">
        <f t="shared" si="3"/>
        <v>0</v>
      </c>
      <c r="T924" s="186" t="s">
        <v>15</v>
      </c>
      <c r="U924" s="186" t="s">
        <v>288</v>
      </c>
      <c r="V924" s="200">
        <f>VLOOKUP(B924,orig_GT_results_full_summary!$B$3:$AK$25,24, FALSE)</f>
        <v>1</v>
      </c>
      <c r="W924" s="192">
        <v>0</v>
      </c>
      <c r="X924" s="192">
        <v>0</v>
      </c>
      <c r="Y924" s="192">
        <f t="shared" si="4"/>
        <v>0</v>
      </c>
      <c r="Z924" s="193">
        <f t="shared" si="5"/>
        <v>0</v>
      </c>
      <c r="AA924" s="186" t="s">
        <v>464</v>
      </c>
      <c r="AB924" s="186" t="s">
        <v>288</v>
      </c>
      <c r="AC924" s="192">
        <f>VLOOKUP(B924,orig_GT_results_full_summary!$B$3:$AK$25,33, FALSE)</f>
        <v>2</v>
      </c>
      <c r="AD924" s="192">
        <v>0</v>
      </c>
      <c r="AE924" s="192">
        <v>0</v>
      </c>
      <c r="AF924" s="194">
        <f t="shared" si="6"/>
        <v>0</v>
      </c>
      <c r="AG924" s="53">
        <f t="shared" si="7"/>
        <v>0</v>
      </c>
    </row>
    <row r="925" spans="2:33" ht="16">
      <c r="B925" s="186" t="s">
        <v>130</v>
      </c>
      <c r="C925" s="192">
        <v>144</v>
      </c>
      <c r="D925" s="186" t="s">
        <v>470</v>
      </c>
      <c r="E925" s="193">
        <v>2</v>
      </c>
      <c r="F925" s="186" t="s">
        <v>284</v>
      </c>
      <c r="G925" s="186" t="s">
        <v>288</v>
      </c>
      <c r="H925" s="198">
        <f>VLOOKUP(B925,orig_GT_results_full_summary!$B$3:$AK$25,7, FALSE)</f>
        <v>3</v>
      </c>
      <c r="I925" s="192">
        <v>0</v>
      </c>
      <c r="J925" s="192">
        <v>0</v>
      </c>
      <c r="K925" s="192">
        <f t="shared" si="0"/>
        <v>0</v>
      </c>
      <c r="L925" s="193">
        <f t="shared" si="1"/>
        <v>0</v>
      </c>
      <c r="M925" s="186" t="s">
        <v>449</v>
      </c>
      <c r="N925" s="186" t="s">
        <v>288</v>
      </c>
      <c r="O925" s="199">
        <f>VLOOKUP(B925,orig_GT_results_full_summary!$B$3:$AK$25,15, FALSE)</f>
        <v>1</v>
      </c>
      <c r="P925" s="192">
        <v>0</v>
      </c>
      <c r="Q925" s="192">
        <v>0</v>
      </c>
      <c r="R925" s="192">
        <f t="shared" si="2"/>
        <v>0</v>
      </c>
      <c r="S925" s="193">
        <f t="shared" si="3"/>
        <v>0</v>
      </c>
      <c r="T925" s="186" t="s">
        <v>15</v>
      </c>
      <c r="U925" s="186" t="s">
        <v>288</v>
      </c>
      <c r="V925" s="200">
        <f>VLOOKUP(B925,orig_GT_results_full_summary!$B$3:$AK$25,24, FALSE)</f>
        <v>1</v>
      </c>
      <c r="W925" s="192">
        <v>0</v>
      </c>
      <c r="X925" s="192">
        <v>0</v>
      </c>
      <c r="Y925" s="192">
        <f t="shared" si="4"/>
        <v>0</v>
      </c>
      <c r="Z925" s="193">
        <f t="shared" si="5"/>
        <v>0</v>
      </c>
      <c r="AA925" s="186" t="s">
        <v>464</v>
      </c>
      <c r="AB925" s="186" t="s">
        <v>288</v>
      </c>
      <c r="AC925" s="192">
        <f>VLOOKUP(B925,orig_GT_results_full_summary!$B$3:$AK$25,33, FALSE)</f>
        <v>2</v>
      </c>
      <c r="AD925" s="192">
        <v>0</v>
      </c>
      <c r="AE925" s="192">
        <v>0</v>
      </c>
      <c r="AF925" s="194">
        <f t="shared" si="6"/>
        <v>0</v>
      </c>
      <c r="AG925" s="53">
        <f t="shared" si="7"/>
        <v>0</v>
      </c>
    </row>
    <row r="926" spans="2:33" ht="16">
      <c r="B926" s="186" t="s">
        <v>130</v>
      </c>
      <c r="C926" s="192">
        <v>145</v>
      </c>
      <c r="D926" s="186" t="s">
        <v>470</v>
      </c>
      <c r="E926" s="193">
        <v>2</v>
      </c>
      <c r="F926" s="186" t="s">
        <v>284</v>
      </c>
      <c r="G926" s="186" t="s">
        <v>288</v>
      </c>
      <c r="H926" s="198">
        <f>VLOOKUP(B926,orig_GT_results_full_summary!$B$3:$AK$25,7, FALSE)</f>
        <v>3</v>
      </c>
      <c r="I926" s="192">
        <v>0</v>
      </c>
      <c r="J926" s="192">
        <v>0</v>
      </c>
      <c r="K926" s="192">
        <f t="shared" si="0"/>
        <v>0</v>
      </c>
      <c r="L926" s="193">
        <f t="shared" si="1"/>
        <v>0</v>
      </c>
      <c r="M926" s="186" t="s">
        <v>449</v>
      </c>
      <c r="N926" s="186" t="s">
        <v>288</v>
      </c>
      <c r="O926" s="199">
        <f>VLOOKUP(B926,orig_GT_results_full_summary!$B$3:$AK$25,15, FALSE)</f>
        <v>1</v>
      </c>
      <c r="P926" s="192">
        <v>0</v>
      </c>
      <c r="Q926" s="192">
        <v>0</v>
      </c>
      <c r="R926" s="192">
        <f t="shared" si="2"/>
        <v>0</v>
      </c>
      <c r="S926" s="193">
        <f t="shared" si="3"/>
        <v>0</v>
      </c>
      <c r="T926" s="186" t="s">
        <v>15</v>
      </c>
      <c r="U926" s="186" t="s">
        <v>288</v>
      </c>
      <c r="V926" s="200">
        <f>VLOOKUP(B926,orig_GT_results_full_summary!$B$3:$AK$25,24, FALSE)</f>
        <v>1</v>
      </c>
      <c r="W926" s="192">
        <v>0</v>
      </c>
      <c r="X926" s="192">
        <v>0</v>
      </c>
      <c r="Y926" s="192">
        <f t="shared" si="4"/>
        <v>0</v>
      </c>
      <c r="Z926" s="193">
        <f t="shared" si="5"/>
        <v>0</v>
      </c>
      <c r="AA926" s="186" t="s">
        <v>464</v>
      </c>
      <c r="AB926" s="186" t="s">
        <v>288</v>
      </c>
      <c r="AC926" s="192">
        <f>VLOOKUP(B926,orig_GT_results_full_summary!$B$3:$AK$25,33, FALSE)</f>
        <v>2</v>
      </c>
      <c r="AD926" s="192">
        <v>0</v>
      </c>
      <c r="AE926" s="192">
        <v>0</v>
      </c>
      <c r="AF926" s="194">
        <f t="shared" si="6"/>
        <v>0</v>
      </c>
      <c r="AG926" s="53">
        <f t="shared" si="7"/>
        <v>0</v>
      </c>
    </row>
    <row r="927" spans="2:33" ht="16">
      <c r="B927" s="186" t="s">
        <v>130</v>
      </c>
      <c r="C927" s="192">
        <v>146</v>
      </c>
      <c r="D927" s="186" t="s">
        <v>470</v>
      </c>
      <c r="E927" s="193">
        <v>2</v>
      </c>
      <c r="F927" s="186" t="s">
        <v>284</v>
      </c>
      <c r="G927" s="186" t="s">
        <v>288</v>
      </c>
      <c r="H927" s="198">
        <f>VLOOKUP(B927,orig_GT_results_full_summary!$B$3:$AK$25,7, FALSE)</f>
        <v>3</v>
      </c>
      <c r="I927" s="192">
        <v>0</v>
      </c>
      <c r="J927" s="192">
        <v>0</v>
      </c>
      <c r="K927" s="192">
        <f t="shared" si="0"/>
        <v>0</v>
      </c>
      <c r="L927" s="193">
        <f t="shared" si="1"/>
        <v>0</v>
      </c>
      <c r="M927" s="186" t="s">
        <v>449</v>
      </c>
      <c r="N927" s="186" t="s">
        <v>288</v>
      </c>
      <c r="O927" s="199">
        <f>VLOOKUP(B927,orig_GT_results_full_summary!$B$3:$AK$25,15, FALSE)</f>
        <v>1</v>
      </c>
      <c r="P927" s="192">
        <v>0</v>
      </c>
      <c r="Q927" s="192">
        <v>0</v>
      </c>
      <c r="R927" s="192">
        <f t="shared" si="2"/>
        <v>0</v>
      </c>
      <c r="S927" s="193">
        <f t="shared" si="3"/>
        <v>0</v>
      </c>
      <c r="T927" s="186" t="s">
        <v>15</v>
      </c>
      <c r="U927" s="186" t="s">
        <v>288</v>
      </c>
      <c r="V927" s="200">
        <f>VLOOKUP(B927,orig_GT_results_full_summary!$B$3:$AK$25,24, FALSE)</f>
        <v>1</v>
      </c>
      <c r="W927" s="192">
        <v>0</v>
      </c>
      <c r="X927" s="192">
        <v>0</v>
      </c>
      <c r="Y927" s="192">
        <f t="shared" si="4"/>
        <v>0</v>
      </c>
      <c r="Z927" s="193">
        <f t="shared" si="5"/>
        <v>0</v>
      </c>
      <c r="AA927" s="186" t="s">
        <v>464</v>
      </c>
      <c r="AB927" s="186" t="s">
        <v>288</v>
      </c>
      <c r="AC927" s="192">
        <f>VLOOKUP(B927,orig_GT_results_full_summary!$B$3:$AK$25,33, FALSE)</f>
        <v>2</v>
      </c>
      <c r="AD927" s="192">
        <v>0</v>
      </c>
      <c r="AE927" s="192">
        <v>0</v>
      </c>
      <c r="AF927" s="194">
        <f t="shared" si="6"/>
        <v>0</v>
      </c>
      <c r="AG927" s="53">
        <f t="shared" si="7"/>
        <v>0</v>
      </c>
    </row>
    <row r="928" spans="2:33" ht="16">
      <c r="B928" s="186" t="s">
        <v>130</v>
      </c>
      <c r="C928" s="192">
        <v>147</v>
      </c>
      <c r="D928" s="186" t="s">
        <v>477</v>
      </c>
      <c r="E928" s="193">
        <v>2</v>
      </c>
      <c r="F928" s="186" t="s">
        <v>284</v>
      </c>
      <c r="G928" s="186" t="s">
        <v>288</v>
      </c>
      <c r="H928" s="198">
        <f>VLOOKUP(B928,orig_GT_results_full_summary!$B$3:$AK$25,7, FALSE)</f>
        <v>3</v>
      </c>
      <c r="I928" s="192">
        <v>0</v>
      </c>
      <c r="J928" s="192">
        <v>0</v>
      </c>
      <c r="K928" s="192">
        <f t="shared" si="0"/>
        <v>0</v>
      </c>
      <c r="L928" s="193">
        <f t="shared" si="1"/>
        <v>0</v>
      </c>
      <c r="M928" s="186" t="s">
        <v>449</v>
      </c>
      <c r="N928" s="186" t="s">
        <v>288</v>
      </c>
      <c r="O928" s="199">
        <f>VLOOKUP(B928,orig_GT_results_full_summary!$B$3:$AK$25,15, FALSE)</f>
        <v>1</v>
      </c>
      <c r="P928" s="192">
        <v>0</v>
      </c>
      <c r="Q928" s="192">
        <v>0</v>
      </c>
      <c r="R928" s="192">
        <f t="shared" si="2"/>
        <v>0</v>
      </c>
      <c r="S928" s="193">
        <f t="shared" si="3"/>
        <v>0</v>
      </c>
      <c r="T928" s="186" t="s">
        <v>15</v>
      </c>
      <c r="U928" s="186" t="s">
        <v>288</v>
      </c>
      <c r="V928" s="200">
        <f>VLOOKUP(B928,orig_GT_results_full_summary!$B$3:$AK$25,24, FALSE)</f>
        <v>1</v>
      </c>
      <c r="W928" s="192">
        <v>0</v>
      </c>
      <c r="X928" s="192">
        <v>0</v>
      </c>
      <c r="Y928" s="192">
        <f t="shared" si="4"/>
        <v>0</v>
      </c>
      <c r="Z928" s="193">
        <f t="shared" si="5"/>
        <v>0</v>
      </c>
      <c r="AA928" s="186" t="s">
        <v>464</v>
      </c>
      <c r="AB928" s="186" t="s">
        <v>288</v>
      </c>
      <c r="AC928" s="192">
        <f>VLOOKUP(B928,orig_GT_results_full_summary!$B$3:$AK$25,33, FALSE)</f>
        <v>2</v>
      </c>
      <c r="AD928" s="192">
        <v>0</v>
      </c>
      <c r="AE928" s="192">
        <v>0</v>
      </c>
      <c r="AF928" s="194">
        <f t="shared" si="6"/>
        <v>0</v>
      </c>
      <c r="AG928" s="53">
        <f t="shared" si="7"/>
        <v>0</v>
      </c>
    </row>
    <row r="929" spans="2:33" ht="16">
      <c r="B929" s="186" t="s">
        <v>130</v>
      </c>
      <c r="C929" s="192">
        <v>148</v>
      </c>
      <c r="D929" s="186" t="s">
        <v>477</v>
      </c>
      <c r="E929" s="193">
        <v>2</v>
      </c>
      <c r="F929" s="186" t="s">
        <v>284</v>
      </c>
      <c r="G929" s="186" t="s">
        <v>288</v>
      </c>
      <c r="H929" s="198">
        <f>VLOOKUP(B929,orig_GT_results_full_summary!$B$3:$AK$25,7, FALSE)</f>
        <v>3</v>
      </c>
      <c r="I929" s="192">
        <v>0</v>
      </c>
      <c r="J929" s="192">
        <v>0</v>
      </c>
      <c r="K929" s="192">
        <f t="shared" si="0"/>
        <v>0</v>
      </c>
      <c r="L929" s="193">
        <f t="shared" si="1"/>
        <v>0</v>
      </c>
      <c r="M929" s="186" t="s">
        <v>449</v>
      </c>
      <c r="N929" s="186" t="s">
        <v>288</v>
      </c>
      <c r="O929" s="199">
        <f>VLOOKUP(B929,orig_GT_results_full_summary!$B$3:$AK$25,15, FALSE)</f>
        <v>1</v>
      </c>
      <c r="P929" s="192">
        <v>0</v>
      </c>
      <c r="Q929" s="192">
        <v>0</v>
      </c>
      <c r="R929" s="192">
        <f t="shared" si="2"/>
        <v>0</v>
      </c>
      <c r="S929" s="193">
        <f t="shared" si="3"/>
        <v>0</v>
      </c>
      <c r="T929" s="186" t="s">
        <v>15</v>
      </c>
      <c r="U929" s="186" t="s">
        <v>288</v>
      </c>
      <c r="V929" s="200">
        <f>VLOOKUP(B929,orig_GT_results_full_summary!$B$3:$AK$25,24, FALSE)</f>
        <v>1</v>
      </c>
      <c r="W929" s="192">
        <v>0</v>
      </c>
      <c r="X929" s="192">
        <v>0</v>
      </c>
      <c r="Y929" s="192">
        <f t="shared" si="4"/>
        <v>0</v>
      </c>
      <c r="Z929" s="193">
        <f t="shared" si="5"/>
        <v>0</v>
      </c>
      <c r="AA929" s="186" t="s">
        <v>464</v>
      </c>
      <c r="AB929" s="186" t="s">
        <v>288</v>
      </c>
      <c r="AC929" s="192">
        <f>VLOOKUP(B929,orig_GT_results_full_summary!$B$3:$AK$25,33, FALSE)</f>
        <v>2</v>
      </c>
      <c r="AD929" s="192">
        <v>0</v>
      </c>
      <c r="AE929" s="192">
        <v>0</v>
      </c>
      <c r="AF929" s="194">
        <f t="shared" si="6"/>
        <v>0</v>
      </c>
      <c r="AG929" s="53">
        <f t="shared" si="7"/>
        <v>0</v>
      </c>
    </row>
    <row r="930" spans="2:33" ht="16">
      <c r="B930" s="186" t="s">
        <v>130</v>
      </c>
      <c r="C930" s="192">
        <v>149</v>
      </c>
      <c r="D930" s="186" t="s">
        <v>477</v>
      </c>
      <c r="E930" s="193">
        <v>2</v>
      </c>
      <c r="F930" s="186" t="s">
        <v>284</v>
      </c>
      <c r="G930" s="186" t="s">
        <v>288</v>
      </c>
      <c r="H930" s="198">
        <f>VLOOKUP(B930,orig_GT_results_full_summary!$B$3:$AK$25,7, FALSE)</f>
        <v>3</v>
      </c>
      <c r="I930" s="192">
        <v>0</v>
      </c>
      <c r="J930" s="192">
        <v>0</v>
      </c>
      <c r="K930" s="192">
        <f t="shared" si="0"/>
        <v>0</v>
      </c>
      <c r="L930" s="193">
        <f t="shared" si="1"/>
        <v>0</v>
      </c>
      <c r="M930" s="186" t="s">
        <v>449</v>
      </c>
      <c r="N930" s="186" t="s">
        <v>288</v>
      </c>
      <c r="O930" s="199">
        <f>VLOOKUP(B930,orig_GT_results_full_summary!$B$3:$AK$25,15, FALSE)</f>
        <v>1</v>
      </c>
      <c r="P930" s="192">
        <v>0</v>
      </c>
      <c r="Q930" s="192">
        <v>0</v>
      </c>
      <c r="R930" s="192">
        <f t="shared" si="2"/>
        <v>0</v>
      </c>
      <c r="S930" s="193">
        <f t="shared" si="3"/>
        <v>0</v>
      </c>
      <c r="T930" s="186" t="s">
        <v>15</v>
      </c>
      <c r="U930" s="186" t="s">
        <v>288</v>
      </c>
      <c r="V930" s="200">
        <f>VLOOKUP(B930,orig_GT_results_full_summary!$B$3:$AK$25,24, FALSE)</f>
        <v>1</v>
      </c>
      <c r="W930" s="192">
        <v>0</v>
      </c>
      <c r="X930" s="192">
        <v>0</v>
      </c>
      <c r="Y930" s="192">
        <f t="shared" si="4"/>
        <v>0</v>
      </c>
      <c r="Z930" s="193">
        <f t="shared" si="5"/>
        <v>0</v>
      </c>
      <c r="AA930" s="186" t="s">
        <v>464</v>
      </c>
      <c r="AB930" s="186" t="s">
        <v>288</v>
      </c>
      <c r="AC930" s="192">
        <f>VLOOKUP(B930,orig_GT_results_full_summary!$B$3:$AK$25,33, FALSE)</f>
        <v>2</v>
      </c>
      <c r="AD930" s="192">
        <v>0</v>
      </c>
      <c r="AE930" s="192">
        <v>0</v>
      </c>
      <c r="AF930" s="194">
        <f t="shared" si="6"/>
        <v>0</v>
      </c>
      <c r="AG930" s="53">
        <f t="shared" si="7"/>
        <v>0</v>
      </c>
    </row>
    <row r="931" spans="2:33" ht="16">
      <c r="B931" s="186" t="s">
        <v>130</v>
      </c>
      <c r="C931" s="192">
        <v>150</v>
      </c>
      <c r="D931" s="186" t="s">
        <v>478</v>
      </c>
      <c r="E931" s="193">
        <v>2</v>
      </c>
      <c r="F931" s="186" t="s">
        <v>284</v>
      </c>
      <c r="G931" s="186" t="s">
        <v>288</v>
      </c>
      <c r="H931" s="198">
        <f>VLOOKUP(B931,orig_GT_results_full_summary!$B$3:$AK$25,7, FALSE)</f>
        <v>3</v>
      </c>
      <c r="I931" s="192">
        <v>0</v>
      </c>
      <c r="J931" s="192">
        <v>0</v>
      </c>
      <c r="K931" s="192">
        <f t="shared" si="0"/>
        <v>0</v>
      </c>
      <c r="L931" s="193">
        <f t="shared" si="1"/>
        <v>0</v>
      </c>
      <c r="M931" s="186" t="s">
        <v>449</v>
      </c>
      <c r="N931" s="186" t="s">
        <v>288</v>
      </c>
      <c r="O931" s="199">
        <f>VLOOKUP(B931,orig_GT_results_full_summary!$B$3:$AK$25,15, FALSE)</f>
        <v>1</v>
      </c>
      <c r="P931" s="192">
        <v>0</v>
      </c>
      <c r="Q931" s="192">
        <v>0</v>
      </c>
      <c r="R931" s="192">
        <f t="shared" si="2"/>
        <v>0</v>
      </c>
      <c r="S931" s="193">
        <f t="shared" si="3"/>
        <v>0</v>
      </c>
      <c r="T931" s="186" t="s">
        <v>15</v>
      </c>
      <c r="U931" s="186" t="s">
        <v>288</v>
      </c>
      <c r="V931" s="200">
        <f>VLOOKUP(B931,orig_GT_results_full_summary!$B$3:$AK$25,24, FALSE)</f>
        <v>1</v>
      </c>
      <c r="W931" s="192">
        <v>0</v>
      </c>
      <c r="X931" s="192">
        <v>0</v>
      </c>
      <c r="Y931" s="192">
        <f t="shared" si="4"/>
        <v>0</v>
      </c>
      <c r="Z931" s="193">
        <f t="shared" si="5"/>
        <v>0</v>
      </c>
      <c r="AA931" s="186" t="s">
        <v>464</v>
      </c>
      <c r="AB931" s="186" t="s">
        <v>288</v>
      </c>
      <c r="AC931" s="192">
        <f>VLOOKUP(B931,orig_GT_results_full_summary!$B$3:$AK$25,33, FALSE)</f>
        <v>2</v>
      </c>
      <c r="AD931" s="192">
        <v>0</v>
      </c>
      <c r="AE931" s="192">
        <v>0</v>
      </c>
      <c r="AF931" s="194">
        <f t="shared" si="6"/>
        <v>0</v>
      </c>
      <c r="AG931" s="53">
        <f t="shared" si="7"/>
        <v>0</v>
      </c>
    </row>
    <row r="932" spans="2:33" ht="16">
      <c r="B932" s="186" t="s">
        <v>130</v>
      </c>
      <c r="C932" s="192">
        <v>151</v>
      </c>
      <c r="D932" s="186" t="s">
        <v>478</v>
      </c>
      <c r="E932" s="193">
        <v>2</v>
      </c>
      <c r="F932" s="186" t="s">
        <v>284</v>
      </c>
      <c r="G932" s="186" t="s">
        <v>288</v>
      </c>
      <c r="H932" s="198">
        <f>VLOOKUP(B932,orig_GT_results_full_summary!$B$3:$AK$25,7, FALSE)</f>
        <v>3</v>
      </c>
      <c r="I932" s="192">
        <v>0</v>
      </c>
      <c r="J932" s="192">
        <v>0</v>
      </c>
      <c r="K932" s="192">
        <f t="shared" si="0"/>
        <v>0</v>
      </c>
      <c r="L932" s="193">
        <f t="shared" si="1"/>
        <v>0</v>
      </c>
      <c r="M932" s="186" t="s">
        <v>449</v>
      </c>
      <c r="N932" s="186" t="s">
        <v>288</v>
      </c>
      <c r="O932" s="199">
        <f>VLOOKUP(B932,orig_GT_results_full_summary!$B$3:$AK$25,15, FALSE)</f>
        <v>1</v>
      </c>
      <c r="P932" s="192">
        <v>0</v>
      </c>
      <c r="Q932" s="192">
        <v>0</v>
      </c>
      <c r="R932" s="192">
        <f t="shared" si="2"/>
        <v>0</v>
      </c>
      <c r="S932" s="193">
        <f t="shared" si="3"/>
        <v>0</v>
      </c>
      <c r="T932" s="186" t="s">
        <v>15</v>
      </c>
      <c r="U932" s="186" t="s">
        <v>288</v>
      </c>
      <c r="V932" s="200">
        <f>VLOOKUP(B932,orig_GT_results_full_summary!$B$3:$AK$25,24, FALSE)</f>
        <v>1</v>
      </c>
      <c r="W932" s="192">
        <v>0</v>
      </c>
      <c r="X932" s="192">
        <v>0</v>
      </c>
      <c r="Y932" s="192">
        <f t="shared" si="4"/>
        <v>0</v>
      </c>
      <c r="Z932" s="193">
        <f t="shared" si="5"/>
        <v>0</v>
      </c>
      <c r="AA932" s="186" t="s">
        <v>464</v>
      </c>
      <c r="AB932" s="186" t="s">
        <v>288</v>
      </c>
      <c r="AC932" s="192">
        <f>VLOOKUP(B932,orig_GT_results_full_summary!$B$3:$AK$25,33, FALSE)</f>
        <v>2</v>
      </c>
      <c r="AD932" s="192">
        <v>0</v>
      </c>
      <c r="AE932" s="192">
        <v>0</v>
      </c>
      <c r="AF932" s="194">
        <f t="shared" si="6"/>
        <v>0</v>
      </c>
      <c r="AG932" s="53">
        <f t="shared" si="7"/>
        <v>0</v>
      </c>
    </row>
    <row r="933" spans="2:33" ht="16">
      <c r="B933" s="186" t="s">
        <v>130</v>
      </c>
      <c r="C933" s="192">
        <v>152</v>
      </c>
      <c r="D933" s="186" t="s">
        <v>478</v>
      </c>
      <c r="E933" s="193">
        <v>2</v>
      </c>
      <c r="F933" s="186" t="s">
        <v>284</v>
      </c>
      <c r="G933" s="186" t="s">
        <v>288</v>
      </c>
      <c r="H933" s="198">
        <f>VLOOKUP(B933,orig_GT_results_full_summary!$B$3:$AK$25,7, FALSE)</f>
        <v>3</v>
      </c>
      <c r="I933" s="192">
        <v>0</v>
      </c>
      <c r="J933" s="192">
        <v>0</v>
      </c>
      <c r="K933" s="192">
        <f t="shared" si="0"/>
        <v>0</v>
      </c>
      <c r="L933" s="193">
        <f t="shared" si="1"/>
        <v>0</v>
      </c>
      <c r="M933" s="186" t="s">
        <v>449</v>
      </c>
      <c r="N933" s="186" t="s">
        <v>288</v>
      </c>
      <c r="O933" s="199">
        <f>VLOOKUP(B933,orig_GT_results_full_summary!$B$3:$AK$25,15, FALSE)</f>
        <v>1</v>
      </c>
      <c r="P933" s="192">
        <v>0</v>
      </c>
      <c r="Q933" s="192">
        <v>0</v>
      </c>
      <c r="R933" s="192">
        <f t="shared" si="2"/>
        <v>0</v>
      </c>
      <c r="S933" s="193">
        <f t="shared" si="3"/>
        <v>0</v>
      </c>
      <c r="T933" s="186" t="s">
        <v>15</v>
      </c>
      <c r="U933" s="186" t="s">
        <v>288</v>
      </c>
      <c r="V933" s="200">
        <f>VLOOKUP(B933,orig_GT_results_full_summary!$B$3:$AK$25,24, FALSE)</f>
        <v>1</v>
      </c>
      <c r="W933" s="192">
        <v>0</v>
      </c>
      <c r="X933" s="192">
        <v>0</v>
      </c>
      <c r="Y933" s="192">
        <f t="shared" si="4"/>
        <v>0</v>
      </c>
      <c r="Z933" s="193">
        <f t="shared" si="5"/>
        <v>0</v>
      </c>
      <c r="AA933" s="186" t="s">
        <v>464</v>
      </c>
      <c r="AB933" s="186" t="s">
        <v>288</v>
      </c>
      <c r="AC933" s="192">
        <f>VLOOKUP(B933,orig_GT_results_full_summary!$B$3:$AK$25,33, FALSE)</f>
        <v>2</v>
      </c>
      <c r="AD933" s="192">
        <v>0</v>
      </c>
      <c r="AE933" s="192">
        <v>0</v>
      </c>
      <c r="AF933" s="194">
        <f t="shared" si="6"/>
        <v>0</v>
      </c>
      <c r="AG933" s="53">
        <f t="shared" si="7"/>
        <v>0</v>
      </c>
    </row>
    <row r="934" spans="2:33" ht="16">
      <c r="B934" s="186" t="s">
        <v>130</v>
      </c>
      <c r="C934" s="192">
        <v>153</v>
      </c>
      <c r="D934" s="186" t="s">
        <v>479</v>
      </c>
      <c r="E934" s="193">
        <v>2</v>
      </c>
      <c r="F934" s="186" t="s">
        <v>284</v>
      </c>
      <c r="G934" s="186" t="s">
        <v>288</v>
      </c>
      <c r="H934" s="198">
        <f>VLOOKUP(B934,orig_GT_results_full_summary!$B$3:$AK$25,7, FALSE)</f>
        <v>3</v>
      </c>
      <c r="I934" s="192">
        <v>0</v>
      </c>
      <c r="J934" s="192">
        <v>0</v>
      </c>
      <c r="K934" s="192">
        <f t="shared" si="0"/>
        <v>0</v>
      </c>
      <c r="L934" s="193">
        <f t="shared" si="1"/>
        <v>0</v>
      </c>
      <c r="M934" s="186" t="s">
        <v>449</v>
      </c>
      <c r="N934" s="186" t="s">
        <v>288</v>
      </c>
      <c r="O934" s="199">
        <f>VLOOKUP(B934,orig_GT_results_full_summary!$B$3:$AK$25,15, FALSE)</f>
        <v>1</v>
      </c>
      <c r="P934" s="192">
        <v>0</v>
      </c>
      <c r="Q934" s="192">
        <v>0</v>
      </c>
      <c r="R934" s="192">
        <f t="shared" si="2"/>
        <v>0</v>
      </c>
      <c r="S934" s="193">
        <f t="shared" si="3"/>
        <v>0</v>
      </c>
      <c r="T934" s="186" t="s">
        <v>15</v>
      </c>
      <c r="U934" s="186" t="s">
        <v>288</v>
      </c>
      <c r="V934" s="200">
        <f>VLOOKUP(B934,orig_GT_results_full_summary!$B$3:$AK$25,24, FALSE)</f>
        <v>1</v>
      </c>
      <c r="W934" s="192">
        <v>0</v>
      </c>
      <c r="X934" s="192">
        <v>0</v>
      </c>
      <c r="Y934" s="192">
        <f t="shared" si="4"/>
        <v>0</v>
      </c>
      <c r="Z934" s="193">
        <f t="shared" si="5"/>
        <v>0</v>
      </c>
      <c r="AA934" s="186" t="s">
        <v>464</v>
      </c>
      <c r="AB934" s="186" t="s">
        <v>288</v>
      </c>
      <c r="AC934" s="192">
        <f>VLOOKUP(B934,orig_GT_results_full_summary!$B$3:$AK$25,33, FALSE)</f>
        <v>2</v>
      </c>
      <c r="AD934" s="192">
        <v>0</v>
      </c>
      <c r="AE934" s="192">
        <v>0</v>
      </c>
      <c r="AF934" s="194">
        <f t="shared" si="6"/>
        <v>0</v>
      </c>
      <c r="AG934" s="53">
        <f t="shared" si="7"/>
        <v>0</v>
      </c>
    </row>
    <row r="935" spans="2:33" ht="16">
      <c r="B935" s="186" t="s">
        <v>130</v>
      </c>
      <c r="C935" s="192">
        <v>154</v>
      </c>
      <c r="D935" s="186" t="s">
        <v>479</v>
      </c>
      <c r="E935" s="193">
        <v>2</v>
      </c>
      <c r="F935" s="186" t="s">
        <v>284</v>
      </c>
      <c r="G935" s="186" t="s">
        <v>288</v>
      </c>
      <c r="H935" s="198">
        <f>VLOOKUP(B935,orig_GT_results_full_summary!$B$3:$AK$25,7, FALSE)</f>
        <v>3</v>
      </c>
      <c r="I935" s="192">
        <v>0</v>
      </c>
      <c r="J935" s="192">
        <v>0</v>
      </c>
      <c r="K935" s="192">
        <f t="shared" si="0"/>
        <v>0</v>
      </c>
      <c r="L935" s="193">
        <f t="shared" si="1"/>
        <v>0</v>
      </c>
      <c r="M935" s="186" t="s">
        <v>449</v>
      </c>
      <c r="N935" s="186" t="s">
        <v>288</v>
      </c>
      <c r="O935" s="199">
        <f>VLOOKUP(B935,orig_GT_results_full_summary!$B$3:$AK$25,15, FALSE)</f>
        <v>1</v>
      </c>
      <c r="P935" s="192">
        <v>0</v>
      </c>
      <c r="Q935" s="192">
        <v>0</v>
      </c>
      <c r="R935" s="192">
        <f t="shared" si="2"/>
        <v>0</v>
      </c>
      <c r="S935" s="193">
        <f t="shared" si="3"/>
        <v>0</v>
      </c>
      <c r="T935" s="186" t="s">
        <v>15</v>
      </c>
      <c r="U935" s="186" t="s">
        <v>288</v>
      </c>
      <c r="V935" s="200">
        <f>VLOOKUP(B935,orig_GT_results_full_summary!$B$3:$AK$25,24, FALSE)</f>
        <v>1</v>
      </c>
      <c r="W935" s="192">
        <v>0</v>
      </c>
      <c r="X935" s="192">
        <v>0</v>
      </c>
      <c r="Y935" s="192">
        <f t="shared" si="4"/>
        <v>0</v>
      </c>
      <c r="Z935" s="193">
        <f t="shared" si="5"/>
        <v>0</v>
      </c>
      <c r="AA935" s="186" t="s">
        <v>464</v>
      </c>
      <c r="AB935" s="186" t="s">
        <v>288</v>
      </c>
      <c r="AC935" s="192">
        <f>VLOOKUP(B935,orig_GT_results_full_summary!$B$3:$AK$25,33, FALSE)</f>
        <v>2</v>
      </c>
      <c r="AD935" s="192">
        <v>0</v>
      </c>
      <c r="AE935" s="192">
        <v>0</v>
      </c>
      <c r="AF935" s="194">
        <f t="shared" si="6"/>
        <v>0</v>
      </c>
      <c r="AG935" s="53">
        <f t="shared" si="7"/>
        <v>0</v>
      </c>
    </row>
    <row r="936" spans="2:33" ht="16">
      <c r="B936" s="186" t="s">
        <v>130</v>
      </c>
      <c r="C936" s="192">
        <v>155</v>
      </c>
      <c r="D936" s="186" t="s">
        <v>479</v>
      </c>
      <c r="E936" s="193">
        <v>2</v>
      </c>
      <c r="F936" s="186" t="s">
        <v>284</v>
      </c>
      <c r="G936" s="186" t="s">
        <v>288</v>
      </c>
      <c r="H936" s="198">
        <f>VLOOKUP(B936,orig_GT_results_full_summary!$B$3:$AK$25,7, FALSE)</f>
        <v>3</v>
      </c>
      <c r="I936" s="192">
        <v>0</v>
      </c>
      <c r="J936" s="192">
        <v>0</v>
      </c>
      <c r="K936" s="192">
        <f t="shared" si="0"/>
        <v>0</v>
      </c>
      <c r="L936" s="193">
        <f t="shared" si="1"/>
        <v>0</v>
      </c>
      <c r="M936" s="186" t="s">
        <v>449</v>
      </c>
      <c r="N936" s="186" t="s">
        <v>288</v>
      </c>
      <c r="O936" s="199">
        <f>VLOOKUP(B936,orig_GT_results_full_summary!$B$3:$AK$25,15, FALSE)</f>
        <v>1</v>
      </c>
      <c r="P936" s="192">
        <v>0</v>
      </c>
      <c r="Q936" s="192">
        <v>0</v>
      </c>
      <c r="R936" s="192">
        <f t="shared" si="2"/>
        <v>0</v>
      </c>
      <c r="S936" s="193">
        <f t="shared" si="3"/>
        <v>0</v>
      </c>
      <c r="T936" s="186" t="s">
        <v>15</v>
      </c>
      <c r="U936" s="186" t="s">
        <v>288</v>
      </c>
      <c r="V936" s="200">
        <f>VLOOKUP(B936,orig_GT_results_full_summary!$B$3:$AK$25,24, FALSE)</f>
        <v>1</v>
      </c>
      <c r="W936" s="192">
        <v>0</v>
      </c>
      <c r="X936" s="192">
        <v>0</v>
      </c>
      <c r="Y936" s="192">
        <f t="shared" si="4"/>
        <v>0</v>
      </c>
      <c r="Z936" s="193">
        <f t="shared" si="5"/>
        <v>0</v>
      </c>
      <c r="AA936" s="186" t="s">
        <v>464</v>
      </c>
      <c r="AB936" s="186" t="s">
        <v>288</v>
      </c>
      <c r="AC936" s="192">
        <f>VLOOKUP(B936,orig_GT_results_full_summary!$B$3:$AK$25,33, FALSE)</f>
        <v>2</v>
      </c>
      <c r="AD936" s="192">
        <v>0</v>
      </c>
      <c r="AE936" s="192">
        <v>0</v>
      </c>
      <c r="AF936" s="194">
        <f t="shared" si="6"/>
        <v>0</v>
      </c>
      <c r="AG936" s="53">
        <f t="shared" si="7"/>
        <v>0</v>
      </c>
    </row>
    <row r="937" spans="2:33" ht="16">
      <c r="B937" s="186" t="s">
        <v>130</v>
      </c>
      <c r="C937" s="192">
        <v>156</v>
      </c>
      <c r="D937" s="186" t="s">
        <v>480</v>
      </c>
      <c r="E937" s="193">
        <v>2</v>
      </c>
      <c r="F937" s="186" t="s">
        <v>284</v>
      </c>
      <c r="G937" s="186" t="s">
        <v>288</v>
      </c>
      <c r="H937" s="198">
        <f>VLOOKUP(B937,orig_GT_results_full_summary!$B$3:$AK$25,7, FALSE)</f>
        <v>3</v>
      </c>
      <c r="I937" s="192">
        <v>0</v>
      </c>
      <c r="J937" s="192">
        <v>0</v>
      </c>
      <c r="K937" s="192">
        <f t="shared" si="0"/>
        <v>0</v>
      </c>
      <c r="L937" s="193">
        <f t="shared" si="1"/>
        <v>0</v>
      </c>
      <c r="M937" s="186" t="s">
        <v>449</v>
      </c>
      <c r="N937" s="186" t="s">
        <v>288</v>
      </c>
      <c r="O937" s="199">
        <f>VLOOKUP(B937,orig_GT_results_full_summary!$B$3:$AK$25,15, FALSE)</f>
        <v>1</v>
      </c>
      <c r="P937" s="192">
        <v>0</v>
      </c>
      <c r="Q937" s="192">
        <v>0</v>
      </c>
      <c r="R937" s="192">
        <f t="shared" si="2"/>
        <v>0</v>
      </c>
      <c r="S937" s="193">
        <f t="shared" si="3"/>
        <v>0</v>
      </c>
      <c r="T937" s="186" t="s">
        <v>15</v>
      </c>
      <c r="U937" s="186" t="s">
        <v>288</v>
      </c>
      <c r="V937" s="200">
        <f>VLOOKUP(B937,orig_GT_results_full_summary!$B$3:$AK$25,24, FALSE)</f>
        <v>1</v>
      </c>
      <c r="W937" s="192">
        <v>0</v>
      </c>
      <c r="X937" s="192">
        <v>0</v>
      </c>
      <c r="Y937" s="192">
        <f t="shared" si="4"/>
        <v>0</v>
      </c>
      <c r="Z937" s="193">
        <f t="shared" si="5"/>
        <v>0</v>
      </c>
      <c r="AA937" s="186" t="s">
        <v>464</v>
      </c>
      <c r="AB937" s="186" t="s">
        <v>288</v>
      </c>
      <c r="AC937" s="192">
        <f>VLOOKUP(B937,orig_GT_results_full_summary!$B$3:$AK$25,33, FALSE)</f>
        <v>2</v>
      </c>
      <c r="AD937" s="192">
        <v>0</v>
      </c>
      <c r="AE937" s="192">
        <v>0</v>
      </c>
      <c r="AF937" s="194">
        <f t="shared" si="6"/>
        <v>0</v>
      </c>
      <c r="AG937" s="53">
        <f t="shared" si="7"/>
        <v>0</v>
      </c>
    </row>
    <row r="938" spans="2:33" ht="16">
      <c r="B938" s="186" t="s">
        <v>130</v>
      </c>
      <c r="C938" s="192">
        <v>157</v>
      </c>
      <c r="D938" s="186" t="s">
        <v>480</v>
      </c>
      <c r="E938" s="193">
        <v>2</v>
      </c>
      <c r="F938" s="186" t="s">
        <v>284</v>
      </c>
      <c r="G938" s="186" t="s">
        <v>288</v>
      </c>
      <c r="H938" s="198">
        <f>VLOOKUP(B938,orig_GT_results_full_summary!$B$3:$AK$25,7, FALSE)</f>
        <v>3</v>
      </c>
      <c r="I938" s="192">
        <v>0</v>
      </c>
      <c r="J938" s="192">
        <v>0</v>
      </c>
      <c r="K938" s="192">
        <f t="shared" si="0"/>
        <v>0</v>
      </c>
      <c r="L938" s="193">
        <f t="shared" si="1"/>
        <v>0</v>
      </c>
      <c r="M938" s="186" t="s">
        <v>449</v>
      </c>
      <c r="N938" s="186" t="s">
        <v>288</v>
      </c>
      <c r="O938" s="199">
        <f>VLOOKUP(B938,orig_GT_results_full_summary!$B$3:$AK$25,15, FALSE)</f>
        <v>1</v>
      </c>
      <c r="P938" s="192">
        <v>0</v>
      </c>
      <c r="Q938" s="192">
        <v>0</v>
      </c>
      <c r="R938" s="192">
        <f t="shared" si="2"/>
        <v>0</v>
      </c>
      <c r="S938" s="193">
        <f t="shared" si="3"/>
        <v>0</v>
      </c>
      <c r="T938" s="186" t="s">
        <v>15</v>
      </c>
      <c r="U938" s="186" t="s">
        <v>288</v>
      </c>
      <c r="V938" s="200">
        <f>VLOOKUP(B938,orig_GT_results_full_summary!$B$3:$AK$25,24, FALSE)</f>
        <v>1</v>
      </c>
      <c r="W938" s="192">
        <v>0</v>
      </c>
      <c r="X938" s="192">
        <v>0</v>
      </c>
      <c r="Y938" s="192">
        <f t="shared" si="4"/>
        <v>0</v>
      </c>
      <c r="Z938" s="193">
        <f t="shared" si="5"/>
        <v>0</v>
      </c>
      <c r="AA938" s="186" t="s">
        <v>464</v>
      </c>
      <c r="AB938" s="186" t="s">
        <v>288</v>
      </c>
      <c r="AC938" s="192">
        <f>VLOOKUP(B938,orig_GT_results_full_summary!$B$3:$AK$25,33, FALSE)</f>
        <v>2</v>
      </c>
      <c r="AD938" s="192">
        <v>0</v>
      </c>
      <c r="AE938" s="192">
        <v>0</v>
      </c>
      <c r="AF938" s="194">
        <f t="shared" si="6"/>
        <v>0</v>
      </c>
      <c r="AG938" s="53">
        <f t="shared" si="7"/>
        <v>0</v>
      </c>
    </row>
    <row r="939" spans="2:33" ht="16">
      <c r="B939" s="186" t="s">
        <v>130</v>
      </c>
      <c r="C939" s="192">
        <v>158</v>
      </c>
      <c r="D939" s="186" t="s">
        <v>480</v>
      </c>
      <c r="E939" s="193">
        <v>2</v>
      </c>
      <c r="F939" s="186" t="s">
        <v>284</v>
      </c>
      <c r="G939" s="186" t="s">
        <v>288</v>
      </c>
      <c r="H939" s="198">
        <f>VLOOKUP(B939,orig_GT_results_full_summary!$B$3:$AK$25,7, FALSE)</f>
        <v>3</v>
      </c>
      <c r="I939" s="192">
        <v>0</v>
      </c>
      <c r="J939" s="192">
        <v>0</v>
      </c>
      <c r="K939" s="192">
        <f t="shared" si="0"/>
        <v>0</v>
      </c>
      <c r="L939" s="193">
        <f t="shared" si="1"/>
        <v>0</v>
      </c>
      <c r="M939" s="186" t="s">
        <v>449</v>
      </c>
      <c r="N939" s="186" t="s">
        <v>288</v>
      </c>
      <c r="O939" s="199">
        <f>VLOOKUP(B939,orig_GT_results_full_summary!$B$3:$AK$25,15, FALSE)</f>
        <v>1</v>
      </c>
      <c r="P939" s="192">
        <v>0</v>
      </c>
      <c r="Q939" s="192">
        <v>0</v>
      </c>
      <c r="R939" s="192">
        <f t="shared" si="2"/>
        <v>0</v>
      </c>
      <c r="S939" s="193">
        <f t="shared" si="3"/>
        <v>0</v>
      </c>
      <c r="T939" s="186" t="s">
        <v>15</v>
      </c>
      <c r="U939" s="186" t="s">
        <v>288</v>
      </c>
      <c r="V939" s="200">
        <f>VLOOKUP(B939,orig_GT_results_full_summary!$B$3:$AK$25,24, FALSE)</f>
        <v>1</v>
      </c>
      <c r="W939" s="192">
        <v>0</v>
      </c>
      <c r="X939" s="192">
        <v>0</v>
      </c>
      <c r="Y939" s="192">
        <f t="shared" si="4"/>
        <v>0</v>
      </c>
      <c r="Z939" s="193">
        <f t="shared" si="5"/>
        <v>0</v>
      </c>
      <c r="AA939" s="186" t="s">
        <v>464</v>
      </c>
      <c r="AB939" s="186" t="s">
        <v>288</v>
      </c>
      <c r="AC939" s="192">
        <f>VLOOKUP(B939,orig_GT_results_full_summary!$B$3:$AK$25,33, FALSE)</f>
        <v>2</v>
      </c>
      <c r="AD939" s="192">
        <v>0</v>
      </c>
      <c r="AE939" s="192">
        <v>0</v>
      </c>
      <c r="AF939" s="194">
        <f t="shared" si="6"/>
        <v>0</v>
      </c>
      <c r="AG939" s="53">
        <f t="shared" si="7"/>
        <v>0</v>
      </c>
    </row>
    <row r="940" spans="2:33" ht="16">
      <c r="B940" s="186" t="s">
        <v>130</v>
      </c>
      <c r="C940" s="192">
        <v>162</v>
      </c>
      <c r="D940" s="186" t="s">
        <v>322</v>
      </c>
      <c r="E940" s="193">
        <v>2</v>
      </c>
      <c r="F940" s="186" t="s">
        <v>284</v>
      </c>
      <c r="G940" s="186" t="s">
        <v>287</v>
      </c>
      <c r="H940" s="198">
        <f>VLOOKUP(B940,orig_GT_results_full_summary!$B$3:$AK$25,7, FALSE)</f>
        <v>3</v>
      </c>
      <c r="I940" s="192">
        <v>1</v>
      </c>
      <c r="J940" s="192">
        <v>0.5</v>
      </c>
      <c r="K940" s="192">
        <f t="shared" si="0"/>
        <v>0.33333333333333331</v>
      </c>
      <c r="L940" s="193">
        <f t="shared" si="1"/>
        <v>0.47619047619047616</v>
      </c>
      <c r="M940" s="186" t="s">
        <v>449</v>
      </c>
      <c r="N940" s="186" t="s">
        <v>288</v>
      </c>
      <c r="O940" s="199">
        <f>VLOOKUP(B940,orig_GT_results_full_summary!$B$3:$AK$25,15, FALSE)</f>
        <v>1</v>
      </c>
      <c r="P940" s="192">
        <v>0</v>
      </c>
      <c r="Q940" s="192">
        <v>0</v>
      </c>
      <c r="R940" s="192">
        <f t="shared" si="2"/>
        <v>0</v>
      </c>
      <c r="S940" s="193">
        <f t="shared" si="3"/>
        <v>0</v>
      </c>
      <c r="T940" s="186" t="s">
        <v>15</v>
      </c>
      <c r="U940" s="186" t="s">
        <v>288</v>
      </c>
      <c r="V940" s="200">
        <f>VLOOKUP(B940,orig_GT_results_full_summary!$B$3:$AK$25,24, FALSE)</f>
        <v>1</v>
      </c>
      <c r="W940" s="192">
        <v>0</v>
      </c>
      <c r="X940" s="192">
        <v>0</v>
      </c>
      <c r="Y940" s="192">
        <f t="shared" si="4"/>
        <v>0</v>
      </c>
      <c r="Z940" s="193">
        <f t="shared" si="5"/>
        <v>0</v>
      </c>
      <c r="AA940" s="186" t="s">
        <v>464</v>
      </c>
      <c r="AB940" s="186" t="s">
        <v>287</v>
      </c>
      <c r="AC940" s="192">
        <f>VLOOKUP(B940,orig_GT_results_full_summary!$B$3:$AK$25,33, FALSE)</f>
        <v>2</v>
      </c>
      <c r="AD940" s="192">
        <v>1</v>
      </c>
      <c r="AE940" s="192">
        <v>0.5</v>
      </c>
      <c r="AF940" s="194">
        <f t="shared" si="6"/>
        <v>0.5</v>
      </c>
      <c r="AG940" s="53">
        <f t="shared" si="7"/>
        <v>0.5</v>
      </c>
    </row>
    <row r="941" spans="2:33" ht="16">
      <c r="B941" s="186" t="s">
        <v>130</v>
      </c>
      <c r="C941" s="192">
        <v>164</v>
      </c>
      <c r="D941" s="186" t="s">
        <v>312</v>
      </c>
      <c r="E941" s="193">
        <v>2</v>
      </c>
      <c r="F941" s="186" t="s">
        <v>284</v>
      </c>
      <c r="G941" s="186" t="s">
        <v>288</v>
      </c>
      <c r="H941" s="198">
        <f>VLOOKUP(B941,orig_GT_results_full_summary!$B$3:$AK$25,7, FALSE)</f>
        <v>3</v>
      </c>
      <c r="I941" s="192">
        <v>0</v>
      </c>
      <c r="J941" s="192">
        <v>0</v>
      </c>
      <c r="K941" s="192">
        <f t="shared" si="0"/>
        <v>0</v>
      </c>
      <c r="L941" s="193">
        <f t="shared" si="1"/>
        <v>0</v>
      </c>
      <c r="M941" s="186" t="s">
        <v>449</v>
      </c>
      <c r="N941" s="186" t="s">
        <v>288</v>
      </c>
      <c r="O941" s="199">
        <f>VLOOKUP(B941,orig_GT_results_full_summary!$B$3:$AK$25,15, FALSE)</f>
        <v>1</v>
      </c>
      <c r="P941" s="192">
        <v>0</v>
      </c>
      <c r="Q941" s="192">
        <v>0</v>
      </c>
      <c r="R941" s="192">
        <f t="shared" si="2"/>
        <v>0</v>
      </c>
      <c r="S941" s="193">
        <f t="shared" si="3"/>
        <v>0</v>
      </c>
      <c r="T941" s="186" t="s">
        <v>15</v>
      </c>
      <c r="U941" s="186" t="s">
        <v>288</v>
      </c>
      <c r="V941" s="200">
        <f>VLOOKUP(B941,orig_GT_results_full_summary!$B$3:$AK$25,24, FALSE)</f>
        <v>1</v>
      </c>
      <c r="W941" s="192">
        <v>0</v>
      </c>
      <c r="X941" s="192">
        <v>0</v>
      </c>
      <c r="Y941" s="192">
        <f t="shared" si="4"/>
        <v>0</v>
      </c>
      <c r="Z941" s="193">
        <f t="shared" si="5"/>
        <v>0</v>
      </c>
      <c r="AA941" s="186" t="s">
        <v>464</v>
      </c>
      <c r="AB941" s="186" t="s">
        <v>288</v>
      </c>
      <c r="AC941" s="192">
        <f>VLOOKUP(B941,orig_GT_results_full_summary!$B$3:$AK$25,33, FALSE)</f>
        <v>2</v>
      </c>
      <c r="AD941" s="192">
        <v>0</v>
      </c>
      <c r="AE941" s="192">
        <v>0</v>
      </c>
      <c r="AF941" s="194">
        <f t="shared" si="6"/>
        <v>0</v>
      </c>
      <c r="AG941" s="53">
        <f t="shared" si="7"/>
        <v>0</v>
      </c>
    </row>
    <row r="942" spans="2:33" ht="16">
      <c r="B942" s="186" t="s">
        <v>130</v>
      </c>
      <c r="C942" s="192">
        <v>165</v>
      </c>
      <c r="D942" s="186" t="s">
        <v>312</v>
      </c>
      <c r="E942" s="193">
        <v>2</v>
      </c>
      <c r="F942" s="186" t="s">
        <v>284</v>
      </c>
      <c r="G942" s="186" t="s">
        <v>288</v>
      </c>
      <c r="H942" s="198">
        <f>VLOOKUP(B942,orig_GT_results_full_summary!$B$3:$AK$25,7, FALSE)</f>
        <v>3</v>
      </c>
      <c r="I942" s="192">
        <v>0</v>
      </c>
      <c r="J942" s="192">
        <v>0</v>
      </c>
      <c r="K942" s="192">
        <f t="shared" si="0"/>
        <v>0</v>
      </c>
      <c r="L942" s="193">
        <f t="shared" si="1"/>
        <v>0</v>
      </c>
      <c r="M942" s="186" t="s">
        <v>449</v>
      </c>
      <c r="N942" s="186" t="s">
        <v>288</v>
      </c>
      <c r="O942" s="199">
        <f>VLOOKUP(B942,orig_GT_results_full_summary!$B$3:$AK$25,15, FALSE)</f>
        <v>1</v>
      </c>
      <c r="P942" s="192">
        <v>0</v>
      </c>
      <c r="Q942" s="192">
        <v>0</v>
      </c>
      <c r="R942" s="192">
        <f t="shared" si="2"/>
        <v>0</v>
      </c>
      <c r="S942" s="193">
        <f t="shared" si="3"/>
        <v>0</v>
      </c>
      <c r="T942" s="186" t="s">
        <v>15</v>
      </c>
      <c r="U942" s="186" t="s">
        <v>288</v>
      </c>
      <c r="V942" s="200">
        <f>VLOOKUP(B942,orig_GT_results_full_summary!$B$3:$AK$25,24, FALSE)</f>
        <v>1</v>
      </c>
      <c r="W942" s="192">
        <v>0</v>
      </c>
      <c r="X942" s="192">
        <v>0</v>
      </c>
      <c r="Y942" s="192">
        <f t="shared" si="4"/>
        <v>0</v>
      </c>
      <c r="Z942" s="193">
        <f t="shared" si="5"/>
        <v>0</v>
      </c>
      <c r="AA942" s="186" t="s">
        <v>464</v>
      </c>
      <c r="AB942" s="186" t="s">
        <v>288</v>
      </c>
      <c r="AC942" s="192">
        <f>VLOOKUP(B942,orig_GT_results_full_summary!$B$3:$AK$25,33, FALSE)</f>
        <v>2</v>
      </c>
      <c r="AD942" s="192">
        <v>0</v>
      </c>
      <c r="AE942" s="192">
        <v>0</v>
      </c>
      <c r="AF942" s="194">
        <f t="shared" si="6"/>
        <v>0</v>
      </c>
      <c r="AG942" s="53">
        <f t="shared" si="7"/>
        <v>0</v>
      </c>
    </row>
    <row r="943" spans="2:33" ht="16">
      <c r="B943" s="186" t="s">
        <v>130</v>
      </c>
      <c r="C943" s="192">
        <v>166</v>
      </c>
      <c r="D943" s="186" t="s">
        <v>312</v>
      </c>
      <c r="E943" s="193">
        <v>2</v>
      </c>
      <c r="F943" s="186" t="s">
        <v>284</v>
      </c>
      <c r="G943" s="186" t="s">
        <v>288</v>
      </c>
      <c r="H943" s="198">
        <f>VLOOKUP(B943,orig_GT_results_full_summary!$B$3:$AK$25,7, FALSE)</f>
        <v>3</v>
      </c>
      <c r="I943" s="192">
        <v>0</v>
      </c>
      <c r="J943" s="192">
        <v>0</v>
      </c>
      <c r="K943" s="192">
        <f t="shared" si="0"/>
        <v>0</v>
      </c>
      <c r="L943" s="193">
        <f t="shared" si="1"/>
        <v>0</v>
      </c>
      <c r="M943" s="186" t="s">
        <v>449</v>
      </c>
      <c r="N943" s="186" t="s">
        <v>288</v>
      </c>
      <c r="O943" s="199">
        <f>VLOOKUP(B943,orig_GT_results_full_summary!$B$3:$AK$25,15, FALSE)</f>
        <v>1</v>
      </c>
      <c r="P943" s="192">
        <v>0</v>
      </c>
      <c r="Q943" s="192">
        <v>0</v>
      </c>
      <c r="R943" s="192">
        <f t="shared" si="2"/>
        <v>0</v>
      </c>
      <c r="S943" s="193">
        <f t="shared" si="3"/>
        <v>0</v>
      </c>
      <c r="T943" s="186" t="s">
        <v>15</v>
      </c>
      <c r="U943" s="186" t="s">
        <v>288</v>
      </c>
      <c r="V943" s="200">
        <f>VLOOKUP(B943,orig_GT_results_full_summary!$B$3:$AK$25,24, FALSE)</f>
        <v>1</v>
      </c>
      <c r="W943" s="192">
        <v>0</v>
      </c>
      <c r="X943" s="192">
        <v>0</v>
      </c>
      <c r="Y943" s="192">
        <f t="shared" si="4"/>
        <v>0</v>
      </c>
      <c r="Z943" s="193">
        <f t="shared" si="5"/>
        <v>0</v>
      </c>
      <c r="AA943" s="186" t="s">
        <v>464</v>
      </c>
      <c r="AB943" s="186" t="s">
        <v>288</v>
      </c>
      <c r="AC943" s="192">
        <f>VLOOKUP(B943,orig_GT_results_full_summary!$B$3:$AK$25,33, FALSE)</f>
        <v>2</v>
      </c>
      <c r="AD943" s="192">
        <v>0</v>
      </c>
      <c r="AE943" s="192">
        <v>0</v>
      </c>
      <c r="AF943" s="194">
        <f t="shared" si="6"/>
        <v>0</v>
      </c>
      <c r="AG943" s="53">
        <f t="shared" si="7"/>
        <v>0</v>
      </c>
    </row>
    <row r="944" spans="2:33" ht="16">
      <c r="B944" s="186" t="s">
        <v>130</v>
      </c>
      <c r="C944" s="192">
        <v>167</v>
      </c>
      <c r="D944" s="186" t="s">
        <v>312</v>
      </c>
      <c r="E944" s="193">
        <v>2</v>
      </c>
      <c r="F944" s="186" t="s">
        <v>284</v>
      </c>
      <c r="G944" s="186" t="s">
        <v>288</v>
      </c>
      <c r="H944" s="198">
        <f>VLOOKUP(B944,orig_GT_results_full_summary!$B$3:$AK$25,7, FALSE)</f>
        <v>3</v>
      </c>
      <c r="I944" s="192">
        <v>0</v>
      </c>
      <c r="J944" s="192">
        <v>0</v>
      </c>
      <c r="K944" s="192">
        <f t="shared" si="0"/>
        <v>0</v>
      </c>
      <c r="L944" s="193">
        <f t="shared" si="1"/>
        <v>0</v>
      </c>
      <c r="M944" s="186" t="s">
        <v>449</v>
      </c>
      <c r="N944" s="186" t="s">
        <v>288</v>
      </c>
      <c r="O944" s="199">
        <f>VLOOKUP(B944,orig_GT_results_full_summary!$B$3:$AK$25,15, FALSE)</f>
        <v>1</v>
      </c>
      <c r="P944" s="192">
        <v>0</v>
      </c>
      <c r="Q944" s="192">
        <v>0</v>
      </c>
      <c r="R944" s="192">
        <f t="shared" si="2"/>
        <v>0</v>
      </c>
      <c r="S944" s="193">
        <f t="shared" si="3"/>
        <v>0</v>
      </c>
      <c r="T944" s="186" t="s">
        <v>15</v>
      </c>
      <c r="U944" s="186" t="s">
        <v>288</v>
      </c>
      <c r="V944" s="200">
        <f>VLOOKUP(B944,orig_GT_results_full_summary!$B$3:$AK$25,24, FALSE)</f>
        <v>1</v>
      </c>
      <c r="W944" s="192">
        <v>0</v>
      </c>
      <c r="X944" s="192">
        <v>0</v>
      </c>
      <c r="Y944" s="192">
        <f t="shared" si="4"/>
        <v>0</v>
      </c>
      <c r="Z944" s="193">
        <f t="shared" si="5"/>
        <v>0</v>
      </c>
      <c r="AA944" s="186" t="s">
        <v>464</v>
      </c>
      <c r="AB944" s="186" t="s">
        <v>288</v>
      </c>
      <c r="AC944" s="192">
        <f>VLOOKUP(B944,orig_GT_results_full_summary!$B$3:$AK$25,33, FALSE)</f>
        <v>2</v>
      </c>
      <c r="AD944" s="192">
        <v>0</v>
      </c>
      <c r="AE944" s="192">
        <v>0</v>
      </c>
      <c r="AF944" s="194">
        <f t="shared" si="6"/>
        <v>0</v>
      </c>
      <c r="AG944" s="53">
        <f t="shared" si="7"/>
        <v>0</v>
      </c>
    </row>
    <row r="945" spans="2:33" ht="16">
      <c r="B945" s="186" t="s">
        <v>130</v>
      </c>
      <c r="C945" s="192">
        <v>168</v>
      </c>
      <c r="D945" s="186" t="s">
        <v>312</v>
      </c>
      <c r="E945" s="193">
        <v>2</v>
      </c>
      <c r="F945" s="186" t="s">
        <v>284</v>
      </c>
      <c r="G945" s="186" t="s">
        <v>288</v>
      </c>
      <c r="H945" s="198">
        <f>VLOOKUP(B945,orig_GT_results_full_summary!$B$3:$AK$25,7, FALSE)</f>
        <v>3</v>
      </c>
      <c r="I945" s="192">
        <v>0</v>
      </c>
      <c r="J945" s="192">
        <v>0</v>
      </c>
      <c r="K945" s="192">
        <f t="shared" si="0"/>
        <v>0</v>
      </c>
      <c r="L945" s="193">
        <f t="shared" si="1"/>
        <v>0</v>
      </c>
      <c r="M945" s="186" t="s">
        <v>449</v>
      </c>
      <c r="N945" s="186" t="s">
        <v>288</v>
      </c>
      <c r="O945" s="199">
        <f>VLOOKUP(B945,orig_GT_results_full_summary!$B$3:$AK$25,15, FALSE)</f>
        <v>1</v>
      </c>
      <c r="P945" s="192">
        <v>0</v>
      </c>
      <c r="Q945" s="192">
        <v>0</v>
      </c>
      <c r="R945" s="192">
        <f t="shared" si="2"/>
        <v>0</v>
      </c>
      <c r="S945" s="193">
        <f t="shared" si="3"/>
        <v>0</v>
      </c>
      <c r="T945" s="186" t="s">
        <v>15</v>
      </c>
      <c r="U945" s="186" t="s">
        <v>288</v>
      </c>
      <c r="V945" s="200">
        <f>VLOOKUP(B945,orig_GT_results_full_summary!$B$3:$AK$25,24, FALSE)</f>
        <v>1</v>
      </c>
      <c r="W945" s="192">
        <v>0</v>
      </c>
      <c r="X945" s="192">
        <v>0</v>
      </c>
      <c r="Y945" s="192">
        <f t="shared" si="4"/>
        <v>0</v>
      </c>
      <c r="Z945" s="193">
        <f t="shared" si="5"/>
        <v>0</v>
      </c>
      <c r="AA945" s="186" t="s">
        <v>464</v>
      </c>
      <c r="AB945" s="186" t="s">
        <v>288</v>
      </c>
      <c r="AC945" s="192">
        <f>VLOOKUP(B945,orig_GT_results_full_summary!$B$3:$AK$25,33, FALSE)</f>
        <v>2</v>
      </c>
      <c r="AD945" s="192">
        <v>0</v>
      </c>
      <c r="AE945" s="192">
        <v>0</v>
      </c>
      <c r="AF945" s="194">
        <f t="shared" si="6"/>
        <v>0</v>
      </c>
      <c r="AG945" s="53">
        <f t="shared" si="7"/>
        <v>0</v>
      </c>
    </row>
    <row r="946" spans="2:33" ht="16">
      <c r="B946" s="186" t="s">
        <v>130</v>
      </c>
      <c r="C946" s="192">
        <v>169</v>
      </c>
      <c r="D946" s="186" t="s">
        <v>352</v>
      </c>
      <c r="E946" s="193">
        <v>2</v>
      </c>
      <c r="F946" s="186" t="s">
        <v>284</v>
      </c>
      <c r="G946" s="186" t="s">
        <v>290</v>
      </c>
      <c r="H946" s="198">
        <f>VLOOKUP(B946,orig_GT_results_full_summary!$B$3:$AK$25,7, FALSE)</f>
        <v>3</v>
      </c>
      <c r="I946" s="192">
        <v>1</v>
      </c>
      <c r="J946" s="192">
        <v>0.5</v>
      </c>
      <c r="K946" s="192">
        <f t="shared" si="0"/>
        <v>0.33333333333333331</v>
      </c>
      <c r="L946" s="193">
        <f t="shared" si="1"/>
        <v>0.47619047619047616</v>
      </c>
      <c r="M946" s="186" t="s">
        <v>449</v>
      </c>
      <c r="N946" s="186" t="s">
        <v>288</v>
      </c>
      <c r="O946" s="199">
        <f>VLOOKUP(B946,orig_GT_results_full_summary!$B$3:$AK$25,15, FALSE)</f>
        <v>1</v>
      </c>
      <c r="P946" s="192">
        <v>0</v>
      </c>
      <c r="Q946" s="192">
        <v>0</v>
      </c>
      <c r="R946" s="192">
        <f t="shared" si="2"/>
        <v>0</v>
      </c>
      <c r="S946" s="193">
        <f t="shared" si="3"/>
        <v>0</v>
      </c>
      <c r="T946" s="186" t="s">
        <v>15</v>
      </c>
      <c r="U946" s="186" t="s">
        <v>288</v>
      </c>
      <c r="V946" s="200">
        <f>VLOOKUP(B946,orig_GT_results_full_summary!$B$3:$AK$25,24, FALSE)</f>
        <v>1</v>
      </c>
      <c r="W946" s="192">
        <v>0</v>
      </c>
      <c r="X946" s="192">
        <v>0</v>
      </c>
      <c r="Y946" s="192">
        <f t="shared" si="4"/>
        <v>0</v>
      </c>
      <c r="Z946" s="193">
        <f t="shared" si="5"/>
        <v>0</v>
      </c>
      <c r="AA946" s="186" t="s">
        <v>464</v>
      </c>
      <c r="AB946" s="186" t="s">
        <v>288</v>
      </c>
      <c r="AC946" s="192">
        <f>VLOOKUP(B946,orig_GT_results_full_summary!$B$3:$AK$25,33, FALSE)</f>
        <v>2</v>
      </c>
      <c r="AD946" s="192">
        <v>0</v>
      </c>
      <c r="AE946" s="192">
        <v>0</v>
      </c>
      <c r="AF946" s="194">
        <f t="shared" si="6"/>
        <v>0</v>
      </c>
      <c r="AG946" s="53">
        <f t="shared" si="7"/>
        <v>0</v>
      </c>
    </row>
    <row r="947" spans="2:33" ht="16">
      <c r="B947" s="186" t="s">
        <v>130</v>
      </c>
      <c r="C947" s="192">
        <v>170</v>
      </c>
      <c r="D947" s="186" t="s">
        <v>352</v>
      </c>
      <c r="E947" s="193">
        <v>2</v>
      </c>
      <c r="F947" s="186" t="s">
        <v>284</v>
      </c>
      <c r="G947" s="186" t="s">
        <v>290</v>
      </c>
      <c r="H947" s="198">
        <f>VLOOKUP(B947,orig_GT_results_full_summary!$B$3:$AK$25,7, FALSE)</f>
        <v>3</v>
      </c>
      <c r="I947" s="192">
        <v>1</v>
      </c>
      <c r="J947" s="192">
        <v>0.5</v>
      </c>
      <c r="K947" s="192">
        <f t="shared" si="0"/>
        <v>0.33333333333333331</v>
      </c>
      <c r="L947" s="193">
        <f t="shared" si="1"/>
        <v>0.47619047619047616</v>
      </c>
      <c r="M947" s="186" t="s">
        <v>449</v>
      </c>
      <c r="N947" s="186" t="s">
        <v>288</v>
      </c>
      <c r="O947" s="199">
        <f>VLOOKUP(B947,orig_GT_results_full_summary!$B$3:$AK$25,15, FALSE)</f>
        <v>1</v>
      </c>
      <c r="P947" s="192">
        <v>0</v>
      </c>
      <c r="Q947" s="192">
        <v>0</v>
      </c>
      <c r="R947" s="192">
        <f t="shared" si="2"/>
        <v>0</v>
      </c>
      <c r="S947" s="193">
        <f t="shared" si="3"/>
        <v>0</v>
      </c>
      <c r="T947" s="186" t="s">
        <v>15</v>
      </c>
      <c r="U947" s="186" t="s">
        <v>288</v>
      </c>
      <c r="V947" s="200">
        <f>VLOOKUP(B947,orig_GT_results_full_summary!$B$3:$AK$25,24, FALSE)</f>
        <v>1</v>
      </c>
      <c r="W947" s="192">
        <v>0</v>
      </c>
      <c r="X947" s="192">
        <v>0</v>
      </c>
      <c r="Y947" s="192">
        <f t="shared" si="4"/>
        <v>0</v>
      </c>
      <c r="Z947" s="193">
        <f t="shared" si="5"/>
        <v>0</v>
      </c>
      <c r="AA947" s="186" t="s">
        <v>464</v>
      </c>
      <c r="AB947" s="186" t="s">
        <v>288</v>
      </c>
      <c r="AC947" s="192">
        <f>VLOOKUP(B947,orig_GT_results_full_summary!$B$3:$AK$25,33, FALSE)</f>
        <v>2</v>
      </c>
      <c r="AD947" s="192">
        <v>0</v>
      </c>
      <c r="AE947" s="192">
        <v>0</v>
      </c>
      <c r="AF947" s="194">
        <f t="shared" si="6"/>
        <v>0</v>
      </c>
      <c r="AG947" s="53">
        <f t="shared" si="7"/>
        <v>0</v>
      </c>
    </row>
    <row r="948" spans="2:33" ht="16">
      <c r="B948" s="186" t="s">
        <v>130</v>
      </c>
      <c r="C948" s="192">
        <v>180</v>
      </c>
      <c r="D948" s="186" t="s">
        <v>392</v>
      </c>
      <c r="E948" s="193">
        <v>2</v>
      </c>
      <c r="F948" s="186" t="s">
        <v>284</v>
      </c>
      <c r="G948" s="186" t="s">
        <v>288</v>
      </c>
      <c r="H948" s="198">
        <f>VLOOKUP(B948,orig_GT_results_full_summary!$B$3:$AK$25,7, FALSE)</f>
        <v>3</v>
      </c>
      <c r="I948" s="192">
        <v>0</v>
      </c>
      <c r="J948" s="192">
        <v>0</v>
      </c>
      <c r="K948" s="192">
        <f t="shared" si="0"/>
        <v>0</v>
      </c>
      <c r="L948" s="193">
        <f t="shared" si="1"/>
        <v>0</v>
      </c>
      <c r="M948" s="186" t="s">
        <v>449</v>
      </c>
      <c r="N948" s="186" t="s">
        <v>288</v>
      </c>
      <c r="O948" s="199">
        <f>VLOOKUP(B948,orig_GT_results_full_summary!$B$3:$AK$25,15, FALSE)</f>
        <v>1</v>
      </c>
      <c r="P948" s="192">
        <v>0</v>
      </c>
      <c r="Q948" s="192">
        <v>0</v>
      </c>
      <c r="R948" s="192">
        <f t="shared" si="2"/>
        <v>0</v>
      </c>
      <c r="S948" s="193">
        <f t="shared" si="3"/>
        <v>0</v>
      </c>
      <c r="T948" s="186" t="s">
        <v>15</v>
      </c>
      <c r="U948" s="186" t="s">
        <v>287</v>
      </c>
      <c r="V948" s="200">
        <f>VLOOKUP(B948,orig_GT_results_full_summary!$B$3:$AK$25,24, FALSE)</f>
        <v>1</v>
      </c>
      <c r="W948" s="192">
        <v>1</v>
      </c>
      <c r="X948" s="192">
        <v>0.5</v>
      </c>
      <c r="Y948" s="192">
        <f t="shared" si="4"/>
        <v>1</v>
      </c>
      <c r="Z948" s="193">
        <f t="shared" si="5"/>
        <v>0.52631578947368418</v>
      </c>
      <c r="AA948" s="186" t="s">
        <v>464</v>
      </c>
      <c r="AB948" s="186" t="s">
        <v>288</v>
      </c>
      <c r="AC948" s="192">
        <f>VLOOKUP(B948,orig_GT_results_full_summary!$B$3:$AK$25,33, FALSE)</f>
        <v>2</v>
      </c>
      <c r="AD948" s="192">
        <v>0</v>
      </c>
      <c r="AE948" s="192">
        <v>0</v>
      </c>
      <c r="AF948" s="194">
        <f t="shared" si="6"/>
        <v>0</v>
      </c>
      <c r="AG948" s="53">
        <f t="shared" si="7"/>
        <v>0</v>
      </c>
    </row>
    <row r="949" spans="2:33" ht="16">
      <c r="B949" s="186" t="s">
        <v>130</v>
      </c>
      <c r="C949" s="192">
        <v>181</v>
      </c>
      <c r="D949" s="186" t="s">
        <v>392</v>
      </c>
      <c r="E949" s="193">
        <v>2</v>
      </c>
      <c r="F949" s="186" t="s">
        <v>284</v>
      </c>
      <c r="G949" s="186" t="s">
        <v>288</v>
      </c>
      <c r="H949" s="198">
        <f>VLOOKUP(B949,orig_GT_results_full_summary!$B$3:$AK$25,7, FALSE)</f>
        <v>3</v>
      </c>
      <c r="I949" s="192">
        <v>0</v>
      </c>
      <c r="J949" s="192">
        <v>0</v>
      </c>
      <c r="K949" s="192">
        <f t="shared" si="0"/>
        <v>0</v>
      </c>
      <c r="L949" s="193">
        <f t="shared" si="1"/>
        <v>0</v>
      </c>
      <c r="M949" s="186" t="s">
        <v>449</v>
      </c>
      <c r="N949" s="186" t="s">
        <v>288</v>
      </c>
      <c r="O949" s="199">
        <f>VLOOKUP(B949,orig_GT_results_full_summary!$B$3:$AK$25,15, FALSE)</f>
        <v>1</v>
      </c>
      <c r="P949" s="192">
        <v>0</v>
      </c>
      <c r="Q949" s="192">
        <v>0</v>
      </c>
      <c r="R949" s="192">
        <f t="shared" si="2"/>
        <v>0</v>
      </c>
      <c r="S949" s="193">
        <f t="shared" si="3"/>
        <v>0</v>
      </c>
      <c r="T949" s="186" t="s">
        <v>15</v>
      </c>
      <c r="U949" s="186" t="s">
        <v>287</v>
      </c>
      <c r="V949" s="200">
        <f>VLOOKUP(B949,orig_GT_results_full_summary!$B$3:$AK$25,24, FALSE)</f>
        <v>1</v>
      </c>
      <c r="W949" s="192">
        <v>1</v>
      </c>
      <c r="X949" s="192">
        <v>0.5</v>
      </c>
      <c r="Y949" s="192">
        <f t="shared" si="4"/>
        <v>1</v>
      </c>
      <c r="Z949" s="193">
        <f t="shared" si="5"/>
        <v>0.52631578947368418</v>
      </c>
      <c r="AA949" s="186" t="s">
        <v>464</v>
      </c>
      <c r="AB949" s="186" t="s">
        <v>288</v>
      </c>
      <c r="AC949" s="192">
        <f>VLOOKUP(B949,orig_GT_results_full_summary!$B$3:$AK$25,33, FALSE)</f>
        <v>2</v>
      </c>
      <c r="AD949" s="192">
        <v>0</v>
      </c>
      <c r="AE949" s="192">
        <v>0</v>
      </c>
      <c r="AF949" s="194">
        <f t="shared" si="6"/>
        <v>0</v>
      </c>
      <c r="AG949" s="53">
        <f t="shared" si="7"/>
        <v>0</v>
      </c>
    </row>
    <row r="950" spans="2:33" ht="16">
      <c r="B950" s="186" t="s">
        <v>130</v>
      </c>
      <c r="C950" s="192">
        <v>182</v>
      </c>
      <c r="D950" s="186" t="s">
        <v>392</v>
      </c>
      <c r="E950" s="193">
        <v>2</v>
      </c>
      <c r="F950" s="186" t="s">
        <v>284</v>
      </c>
      <c r="G950" s="186" t="s">
        <v>288</v>
      </c>
      <c r="H950" s="198">
        <f>VLOOKUP(B950,orig_GT_results_full_summary!$B$3:$AK$25,7, FALSE)</f>
        <v>3</v>
      </c>
      <c r="I950" s="192">
        <v>0</v>
      </c>
      <c r="J950" s="192">
        <v>0</v>
      </c>
      <c r="K950" s="192">
        <f t="shared" si="0"/>
        <v>0</v>
      </c>
      <c r="L950" s="193">
        <f t="shared" si="1"/>
        <v>0</v>
      </c>
      <c r="M950" s="186" t="s">
        <v>449</v>
      </c>
      <c r="N950" s="186" t="s">
        <v>288</v>
      </c>
      <c r="O950" s="199">
        <f>VLOOKUP(B950,orig_GT_results_full_summary!$B$3:$AK$25,15, FALSE)</f>
        <v>1</v>
      </c>
      <c r="P950" s="192">
        <v>0</v>
      </c>
      <c r="Q950" s="192">
        <v>0</v>
      </c>
      <c r="R950" s="192">
        <f t="shared" si="2"/>
        <v>0</v>
      </c>
      <c r="S950" s="193">
        <f t="shared" si="3"/>
        <v>0</v>
      </c>
      <c r="T950" s="186" t="s">
        <v>15</v>
      </c>
      <c r="U950" s="186" t="s">
        <v>287</v>
      </c>
      <c r="V950" s="200">
        <f>VLOOKUP(B950,orig_GT_results_full_summary!$B$3:$AK$25,24, FALSE)</f>
        <v>1</v>
      </c>
      <c r="W950" s="192">
        <v>1</v>
      </c>
      <c r="X950" s="192">
        <v>0.5</v>
      </c>
      <c r="Y950" s="192">
        <f t="shared" si="4"/>
        <v>1</v>
      </c>
      <c r="Z950" s="193">
        <f t="shared" si="5"/>
        <v>0.52631578947368418</v>
      </c>
      <c r="AA950" s="186" t="s">
        <v>464</v>
      </c>
      <c r="AB950" s="186" t="s">
        <v>288</v>
      </c>
      <c r="AC950" s="192">
        <f>VLOOKUP(B950,orig_GT_results_full_summary!$B$3:$AK$25,33, FALSE)</f>
        <v>2</v>
      </c>
      <c r="AD950" s="192">
        <v>0</v>
      </c>
      <c r="AE950" s="192">
        <v>0</v>
      </c>
      <c r="AF950" s="194">
        <f t="shared" si="6"/>
        <v>0</v>
      </c>
      <c r="AG950" s="53">
        <f t="shared" si="7"/>
        <v>0</v>
      </c>
    </row>
    <row r="951" spans="2:33" ht="16">
      <c r="B951" s="186" t="s">
        <v>130</v>
      </c>
      <c r="C951" s="192">
        <v>183</v>
      </c>
      <c r="D951" s="186" t="s">
        <v>481</v>
      </c>
      <c r="E951" s="193">
        <v>2</v>
      </c>
      <c r="F951" s="186" t="s">
        <v>284</v>
      </c>
      <c r="G951" s="186" t="s">
        <v>288</v>
      </c>
      <c r="H951" s="198">
        <f>VLOOKUP(B951,orig_GT_results_full_summary!$B$3:$AK$25,7, FALSE)</f>
        <v>3</v>
      </c>
      <c r="I951" s="192">
        <v>0</v>
      </c>
      <c r="J951" s="192">
        <v>0</v>
      </c>
      <c r="K951" s="192">
        <f t="shared" si="0"/>
        <v>0</v>
      </c>
      <c r="L951" s="193">
        <f t="shared" si="1"/>
        <v>0</v>
      </c>
      <c r="M951" s="186" t="s">
        <v>449</v>
      </c>
      <c r="N951" s="186" t="s">
        <v>288</v>
      </c>
      <c r="O951" s="199">
        <f>VLOOKUP(B951,orig_GT_results_full_summary!$B$3:$AK$25,15, FALSE)</f>
        <v>1</v>
      </c>
      <c r="P951" s="192">
        <v>0</v>
      </c>
      <c r="Q951" s="192">
        <v>0</v>
      </c>
      <c r="R951" s="192">
        <f t="shared" si="2"/>
        <v>0</v>
      </c>
      <c r="S951" s="193">
        <f t="shared" si="3"/>
        <v>0</v>
      </c>
      <c r="T951" s="186" t="s">
        <v>15</v>
      </c>
      <c r="U951" s="186" t="s">
        <v>288</v>
      </c>
      <c r="V951" s="200">
        <f>VLOOKUP(B951,orig_GT_results_full_summary!$B$3:$AK$25,24, FALSE)</f>
        <v>1</v>
      </c>
      <c r="W951" s="192">
        <v>0</v>
      </c>
      <c r="X951" s="192">
        <v>0</v>
      </c>
      <c r="Y951" s="192">
        <f t="shared" si="4"/>
        <v>0</v>
      </c>
      <c r="Z951" s="193">
        <f t="shared" si="5"/>
        <v>0</v>
      </c>
      <c r="AA951" s="186" t="s">
        <v>464</v>
      </c>
      <c r="AB951" s="186" t="s">
        <v>288</v>
      </c>
      <c r="AC951" s="192">
        <f>VLOOKUP(B951,orig_GT_results_full_summary!$B$3:$AK$25,33, FALSE)</f>
        <v>2</v>
      </c>
      <c r="AD951" s="192">
        <v>0</v>
      </c>
      <c r="AE951" s="192">
        <v>0</v>
      </c>
      <c r="AF951" s="194">
        <f t="shared" si="6"/>
        <v>0</v>
      </c>
      <c r="AG951" s="53">
        <f t="shared" si="7"/>
        <v>0</v>
      </c>
    </row>
    <row r="952" spans="2:33" ht="16">
      <c r="B952" s="186" t="s">
        <v>130</v>
      </c>
      <c r="C952" s="192">
        <v>184</v>
      </c>
      <c r="D952" s="186" t="s">
        <v>481</v>
      </c>
      <c r="E952" s="193">
        <v>2</v>
      </c>
      <c r="F952" s="186" t="s">
        <v>284</v>
      </c>
      <c r="G952" s="186" t="s">
        <v>288</v>
      </c>
      <c r="H952" s="198">
        <f>VLOOKUP(B952,orig_GT_results_full_summary!$B$3:$AK$25,7, FALSE)</f>
        <v>3</v>
      </c>
      <c r="I952" s="192">
        <v>0</v>
      </c>
      <c r="J952" s="192">
        <v>0</v>
      </c>
      <c r="K952" s="192">
        <f t="shared" si="0"/>
        <v>0</v>
      </c>
      <c r="L952" s="193">
        <f t="shared" si="1"/>
        <v>0</v>
      </c>
      <c r="M952" s="186" t="s">
        <v>449</v>
      </c>
      <c r="N952" s="186" t="s">
        <v>288</v>
      </c>
      <c r="O952" s="199">
        <f>VLOOKUP(B952,orig_GT_results_full_summary!$B$3:$AK$25,15, FALSE)</f>
        <v>1</v>
      </c>
      <c r="P952" s="192">
        <v>0</v>
      </c>
      <c r="Q952" s="192">
        <v>0</v>
      </c>
      <c r="R952" s="192">
        <f t="shared" si="2"/>
        <v>0</v>
      </c>
      <c r="S952" s="193">
        <f t="shared" si="3"/>
        <v>0</v>
      </c>
      <c r="T952" s="186" t="s">
        <v>15</v>
      </c>
      <c r="U952" s="186" t="s">
        <v>288</v>
      </c>
      <c r="V952" s="200">
        <f>VLOOKUP(B952,orig_GT_results_full_summary!$B$3:$AK$25,24, FALSE)</f>
        <v>1</v>
      </c>
      <c r="W952" s="192">
        <v>0</v>
      </c>
      <c r="X952" s="192">
        <v>0</v>
      </c>
      <c r="Y952" s="192">
        <f t="shared" si="4"/>
        <v>0</v>
      </c>
      <c r="Z952" s="193">
        <f t="shared" si="5"/>
        <v>0</v>
      </c>
      <c r="AA952" s="186" t="s">
        <v>464</v>
      </c>
      <c r="AB952" s="186" t="s">
        <v>288</v>
      </c>
      <c r="AC952" s="192">
        <f>VLOOKUP(B952,orig_GT_results_full_summary!$B$3:$AK$25,33, FALSE)</f>
        <v>2</v>
      </c>
      <c r="AD952" s="192">
        <v>0</v>
      </c>
      <c r="AE952" s="192">
        <v>0</v>
      </c>
      <c r="AF952" s="194">
        <f t="shared" si="6"/>
        <v>0</v>
      </c>
      <c r="AG952" s="53">
        <f t="shared" si="7"/>
        <v>0</v>
      </c>
    </row>
    <row r="953" spans="2:33" ht="16">
      <c r="B953" s="186" t="s">
        <v>130</v>
      </c>
      <c r="C953" s="192">
        <v>185</v>
      </c>
      <c r="D953" s="186" t="s">
        <v>471</v>
      </c>
      <c r="E953" s="193">
        <v>2</v>
      </c>
      <c r="F953" s="186" t="s">
        <v>284</v>
      </c>
      <c r="G953" s="186" t="s">
        <v>288</v>
      </c>
      <c r="H953" s="198">
        <f>VLOOKUP(B953,orig_GT_results_full_summary!$B$3:$AK$25,7, FALSE)</f>
        <v>3</v>
      </c>
      <c r="I953" s="192">
        <v>0</v>
      </c>
      <c r="J953" s="192">
        <v>0</v>
      </c>
      <c r="K953" s="192">
        <f t="shared" si="0"/>
        <v>0</v>
      </c>
      <c r="L953" s="193">
        <f t="shared" si="1"/>
        <v>0</v>
      </c>
      <c r="M953" s="186" t="s">
        <v>449</v>
      </c>
      <c r="N953" s="186" t="s">
        <v>288</v>
      </c>
      <c r="O953" s="199">
        <f>VLOOKUP(B953,orig_GT_results_full_summary!$B$3:$AK$25,15, FALSE)</f>
        <v>1</v>
      </c>
      <c r="P953" s="192">
        <v>0</v>
      </c>
      <c r="Q953" s="192">
        <v>0</v>
      </c>
      <c r="R953" s="192">
        <f t="shared" si="2"/>
        <v>0</v>
      </c>
      <c r="S953" s="193">
        <f t="shared" si="3"/>
        <v>0</v>
      </c>
      <c r="T953" s="186" t="s">
        <v>15</v>
      </c>
      <c r="U953" s="186" t="s">
        <v>288</v>
      </c>
      <c r="V953" s="200">
        <f>VLOOKUP(B953,orig_GT_results_full_summary!$B$3:$AK$25,24, FALSE)</f>
        <v>1</v>
      </c>
      <c r="W953" s="192">
        <v>0</v>
      </c>
      <c r="X953" s="192">
        <v>0</v>
      </c>
      <c r="Y953" s="192">
        <f t="shared" si="4"/>
        <v>0</v>
      </c>
      <c r="Z953" s="193">
        <f t="shared" si="5"/>
        <v>0</v>
      </c>
      <c r="AA953" s="186" t="s">
        <v>464</v>
      </c>
      <c r="AB953" s="186" t="s">
        <v>288</v>
      </c>
      <c r="AC953" s="192">
        <f>VLOOKUP(B953,orig_GT_results_full_summary!$B$3:$AK$25,33, FALSE)</f>
        <v>2</v>
      </c>
      <c r="AD953" s="192">
        <v>0</v>
      </c>
      <c r="AE953" s="192">
        <v>0</v>
      </c>
      <c r="AF953" s="194">
        <f t="shared" si="6"/>
        <v>0</v>
      </c>
      <c r="AG953" s="53">
        <f t="shared" si="7"/>
        <v>0</v>
      </c>
    </row>
    <row r="954" spans="2:33" ht="16">
      <c r="B954" s="186" t="s">
        <v>130</v>
      </c>
      <c r="C954" s="192">
        <v>186</v>
      </c>
      <c r="D954" s="186" t="s">
        <v>471</v>
      </c>
      <c r="E954" s="193">
        <v>2</v>
      </c>
      <c r="F954" s="186" t="s">
        <v>284</v>
      </c>
      <c r="G954" s="186" t="s">
        <v>288</v>
      </c>
      <c r="H954" s="198">
        <f>VLOOKUP(B954,orig_GT_results_full_summary!$B$3:$AK$25,7, FALSE)</f>
        <v>3</v>
      </c>
      <c r="I954" s="192">
        <v>0</v>
      </c>
      <c r="J954" s="192">
        <v>0</v>
      </c>
      <c r="K954" s="192">
        <f t="shared" si="0"/>
        <v>0</v>
      </c>
      <c r="L954" s="193">
        <f t="shared" si="1"/>
        <v>0</v>
      </c>
      <c r="M954" s="186" t="s">
        <v>449</v>
      </c>
      <c r="N954" s="186" t="s">
        <v>288</v>
      </c>
      <c r="O954" s="199">
        <f>VLOOKUP(B954,orig_GT_results_full_summary!$B$3:$AK$25,15, FALSE)</f>
        <v>1</v>
      </c>
      <c r="P954" s="192">
        <v>0</v>
      </c>
      <c r="Q954" s="192">
        <v>0</v>
      </c>
      <c r="R954" s="192">
        <f t="shared" si="2"/>
        <v>0</v>
      </c>
      <c r="S954" s="193">
        <f t="shared" si="3"/>
        <v>0</v>
      </c>
      <c r="T954" s="186" t="s">
        <v>15</v>
      </c>
      <c r="U954" s="186" t="s">
        <v>288</v>
      </c>
      <c r="V954" s="200">
        <f>VLOOKUP(B954,orig_GT_results_full_summary!$B$3:$AK$25,24, FALSE)</f>
        <v>1</v>
      </c>
      <c r="W954" s="192">
        <v>0</v>
      </c>
      <c r="X954" s="192">
        <v>0</v>
      </c>
      <c r="Y954" s="192">
        <f t="shared" si="4"/>
        <v>0</v>
      </c>
      <c r="Z954" s="193">
        <f t="shared" si="5"/>
        <v>0</v>
      </c>
      <c r="AA954" s="186" t="s">
        <v>464</v>
      </c>
      <c r="AB954" s="186" t="s">
        <v>288</v>
      </c>
      <c r="AC954" s="192">
        <f>VLOOKUP(B954,orig_GT_results_full_summary!$B$3:$AK$25,33, FALSE)</f>
        <v>2</v>
      </c>
      <c r="AD954" s="192">
        <v>0</v>
      </c>
      <c r="AE954" s="192">
        <v>0</v>
      </c>
      <c r="AF954" s="194">
        <f t="shared" si="6"/>
        <v>0</v>
      </c>
      <c r="AG954" s="53">
        <f t="shared" si="7"/>
        <v>0</v>
      </c>
    </row>
    <row r="955" spans="2:33" ht="16">
      <c r="B955" s="186" t="s">
        <v>130</v>
      </c>
      <c r="C955" s="192">
        <v>188</v>
      </c>
      <c r="D955" s="186" t="s">
        <v>309</v>
      </c>
      <c r="E955" s="193">
        <v>2</v>
      </c>
      <c r="F955" s="186" t="s">
        <v>284</v>
      </c>
      <c r="G955" s="186" t="s">
        <v>288</v>
      </c>
      <c r="H955" s="198">
        <f>VLOOKUP(B955,orig_GT_results_full_summary!$B$3:$AK$25,7, FALSE)</f>
        <v>3</v>
      </c>
      <c r="I955" s="192">
        <v>0</v>
      </c>
      <c r="J955" s="192">
        <v>0</v>
      </c>
      <c r="K955" s="192">
        <f t="shared" si="0"/>
        <v>0</v>
      </c>
      <c r="L955" s="193">
        <f t="shared" si="1"/>
        <v>0</v>
      </c>
      <c r="M955" s="186" t="s">
        <v>449</v>
      </c>
      <c r="N955" s="186" t="s">
        <v>288</v>
      </c>
      <c r="O955" s="199">
        <f>VLOOKUP(B955,orig_GT_results_full_summary!$B$3:$AK$25,15, FALSE)</f>
        <v>1</v>
      </c>
      <c r="P955" s="192">
        <v>0</v>
      </c>
      <c r="Q955" s="192">
        <v>0</v>
      </c>
      <c r="R955" s="192">
        <f t="shared" si="2"/>
        <v>0</v>
      </c>
      <c r="S955" s="193">
        <f t="shared" si="3"/>
        <v>0</v>
      </c>
      <c r="T955" s="186" t="s">
        <v>15</v>
      </c>
      <c r="U955" s="186" t="s">
        <v>288</v>
      </c>
      <c r="V955" s="200">
        <f>VLOOKUP(B955,orig_GT_results_full_summary!$B$3:$AK$25,24, FALSE)</f>
        <v>1</v>
      </c>
      <c r="W955" s="192">
        <v>0</v>
      </c>
      <c r="X955" s="192">
        <v>0</v>
      </c>
      <c r="Y955" s="192">
        <f t="shared" si="4"/>
        <v>0</v>
      </c>
      <c r="Z955" s="193">
        <f t="shared" si="5"/>
        <v>0</v>
      </c>
      <c r="AA955" s="186" t="s">
        <v>464</v>
      </c>
      <c r="AB955" s="186" t="s">
        <v>288</v>
      </c>
      <c r="AC955" s="192">
        <f>VLOOKUP(B955,orig_GT_results_full_summary!$B$3:$AK$25,33, FALSE)</f>
        <v>2</v>
      </c>
      <c r="AD955" s="192">
        <v>0</v>
      </c>
      <c r="AE955" s="192">
        <v>0</v>
      </c>
      <c r="AF955" s="194">
        <f t="shared" si="6"/>
        <v>0</v>
      </c>
      <c r="AG955" s="53">
        <f t="shared" si="7"/>
        <v>0</v>
      </c>
    </row>
    <row r="956" spans="2:33" ht="16">
      <c r="B956" s="186" t="s">
        <v>130</v>
      </c>
      <c r="C956" s="192">
        <v>193</v>
      </c>
      <c r="D956" s="186" t="s">
        <v>358</v>
      </c>
      <c r="E956" s="193">
        <v>2</v>
      </c>
      <c r="F956" s="186" t="s">
        <v>284</v>
      </c>
      <c r="G956" s="186" t="s">
        <v>288</v>
      </c>
      <c r="H956" s="198">
        <f>VLOOKUP(B956,orig_GT_results_full_summary!$B$3:$AK$25,7, FALSE)</f>
        <v>3</v>
      </c>
      <c r="I956" s="192">
        <v>0</v>
      </c>
      <c r="J956" s="192">
        <v>0</v>
      </c>
      <c r="K956" s="192">
        <f t="shared" si="0"/>
        <v>0</v>
      </c>
      <c r="L956" s="193">
        <f t="shared" si="1"/>
        <v>0</v>
      </c>
      <c r="M956" s="186" t="s">
        <v>449</v>
      </c>
      <c r="N956" s="186" t="s">
        <v>288</v>
      </c>
      <c r="O956" s="199">
        <f>VLOOKUP(B956,orig_GT_results_full_summary!$B$3:$AK$25,15, FALSE)</f>
        <v>1</v>
      </c>
      <c r="P956" s="192">
        <v>0</v>
      </c>
      <c r="Q956" s="192">
        <v>0</v>
      </c>
      <c r="R956" s="192">
        <f t="shared" si="2"/>
        <v>0</v>
      </c>
      <c r="S956" s="193">
        <f t="shared" si="3"/>
        <v>0</v>
      </c>
      <c r="T956" s="186" t="s">
        <v>15</v>
      </c>
      <c r="U956" s="186" t="s">
        <v>288</v>
      </c>
      <c r="V956" s="200">
        <f>VLOOKUP(B956,orig_GT_results_full_summary!$B$3:$AK$25,24, FALSE)</f>
        <v>1</v>
      </c>
      <c r="W956" s="192">
        <v>0</v>
      </c>
      <c r="X956" s="192">
        <v>0</v>
      </c>
      <c r="Y956" s="192">
        <f t="shared" si="4"/>
        <v>0</v>
      </c>
      <c r="Z956" s="193">
        <f t="shared" si="5"/>
        <v>0</v>
      </c>
      <c r="AA956" s="186" t="s">
        <v>464</v>
      </c>
      <c r="AB956" s="186" t="s">
        <v>288</v>
      </c>
      <c r="AC956" s="192">
        <f>VLOOKUP(B956,orig_GT_results_full_summary!$B$3:$AK$25,33, FALSE)</f>
        <v>2</v>
      </c>
      <c r="AD956" s="192">
        <v>0</v>
      </c>
      <c r="AE956" s="192">
        <v>0</v>
      </c>
      <c r="AF956" s="194">
        <f t="shared" si="6"/>
        <v>0</v>
      </c>
      <c r="AG956" s="53">
        <f t="shared" si="7"/>
        <v>0</v>
      </c>
    </row>
    <row r="957" spans="2:33" ht="16">
      <c r="B957" s="186" t="s">
        <v>130</v>
      </c>
      <c r="C957" s="192">
        <v>197</v>
      </c>
      <c r="D957" s="186" t="s">
        <v>452</v>
      </c>
      <c r="E957" s="193">
        <v>2</v>
      </c>
      <c r="F957" s="186" t="s">
        <v>284</v>
      </c>
      <c r="G957" s="186" t="s">
        <v>288</v>
      </c>
      <c r="H957" s="198">
        <f>VLOOKUP(B957,orig_GT_results_full_summary!$B$3:$AK$25,7, FALSE)</f>
        <v>3</v>
      </c>
      <c r="I957" s="192">
        <v>0</v>
      </c>
      <c r="J957" s="192">
        <v>0</v>
      </c>
      <c r="K957" s="192">
        <f t="shared" si="0"/>
        <v>0</v>
      </c>
      <c r="L957" s="193">
        <f t="shared" si="1"/>
        <v>0</v>
      </c>
      <c r="M957" s="186" t="s">
        <v>449</v>
      </c>
      <c r="N957" s="186" t="s">
        <v>290</v>
      </c>
      <c r="O957" s="199">
        <f>VLOOKUP(B957,orig_GT_results_full_summary!$B$3:$AK$25,15, FALSE)</f>
        <v>1</v>
      </c>
      <c r="P957" s="192">
        <v>1</v>
      </c>
      <c r="Q957" s="192">
        <v>0.5</v>
      </c>
      <c r="R957" s="192">
        <f t="shared" si="2"/>
        <v>1</v>
      </c>
      <c r="S957" s="193">
        <f t="shared" si="3"/>
        <v>0.52631578947368418</v>
      </c>
      <c r="T957" s="186" t="s">
        <v>15</v>
      </c>
      <c r="U957" s="186" t="s">
        <v>288</v>
      </c>
      <c r="V957" s="200">
        <f>VLOOKUP(B957,orig_GT_results_full_summary!$B$3:$AK$25,24, FALSE)</f>
        <v>1</v>
      </c>
      <c r="W957" s="192">
        <v>0</v>
      </c>
      <c r="X957" s="192">
        <v>0</v>
      </c>
      <c r="Y957" s="192">
        <f t="shared" si="4"/>
        <v>0</v>
      </c>
      <c r="Z957" s="193">
        <f t="shared" si="5"/>
        <v>0</v>
      </c>
      <c r="AA957" s="186" t="s">
        <v>464</v>
      </c>
      <c r="AB957" s="186" t="s">
        <v>290</v>
      </c>
      <c r="AC957" s="192">
        <f>VLOOKUP(B957,orig_GT_results_full_summary!$B$3:$AK$25,33, FALSE)</f>
        <v>2</v>
      </c>
      <c r="AD957" s="192">
        <v>1</v>
      </c>
      <c r="AE957" s="192">
        <v>0.5</v>
      </c>
      <c r="AF957" s="194">
        <f t="shared" si="6"/>
        <v>0.5</v>
      </c>
      <c r="AG957" s="53">
        <f t="shared" si="7"/>
        <v>0.5</v>
      </c>
    </row>
    <row r="958" spans="2:33" ht="16">
      <c r="B958" s="186" t="s">
        <v>130</v>
      </c>
      <c r="C958" s="192">
        <v>198</v>
      </c>
      <c r="D958" s="186" t="s">
        <v>452</v>
      </c>
      <c r="E958" s="193">
        <v>2</v>
      </c>
      <c r="F958" s="186" t="s">
        <v>284</v>
      </c>
      <c r="G958" s="186" t="s">
        <v>288</v>
      </c>
      <c r="H958" s="198">
        <f>VLOOKUP(B958,orig_GT_results_full_summary!$B$3:$AK$25,7, FALSE)</f>
        <v>3</v>
      </c>
      <c r="I958" s="192">
        <v>0</v>
      </c>
      <c r="J958" s="192">
        <v>0</v>
      </c>
      <c r="K958" s="192">
        <f t="shared" si="0"/>
        <v>0</v>
      </c>
      <c r="L958" s="193">
        <f t="shared" si="1"/>
        <v>0</v>
      </c>
      <c r="M958" s="186" t="s">
        <v>449</v>
      </c>
      <c r="N958" s="186" t="s">
        <v>290</v>
      </c>
      <c r="O958" s="199">
        <f>VLOOKUP(B958,orig_GT_results_full_summary!$B$3:$AK$25,15, FALSE)</f>
        <v>1</v>
      </c>
      <c r="P958" s="192">
        <v>1</v>
      </c>
      <c r="Q958" s="192">
        <v>0.5</v>
      </c>
      <c r="R958" s="192">
        <f t="shared" si="2"/>
        <v>1</v>
      </c>
      <c r="S958" s="193">
        <f t="shared" si="3"/>
        <v>0.52631578947368418</v>
      </c>
      <c r="T958" s="186" t="s">
        <v>15</v>
      </c>
      <c r="U958" s="186" t="s">
        <v>288</v>
      </c>
      <c r="V958" s="200">
        <f>VLOOKUP(B958,orig_GT_results_full_summary!$B$3:$AK$25,24, FALSE)</f>
        <v>1</v>
      </c>
      <c r="W958" s="192">
        <v>0</v>
      </c>
      <c r="X958" s="192">
        <v>0</v>
      </c>
      <c r="Y958" s="192">
        <f t="shared" si="4"/>
        <v>0</v>
      </c>
      <c r="Z958" s="193">
        <f t="shared" si="5"/>
        <v>0</v>
      </c>
      <c r="AA958" s="186" t="s">
        <v>464</v>
      </c>
      <c r="AB958" s="186" t="s">
        <v>290</v>
      </c>
      <c r="AC958" s="192">
        <f>VLOOKUP(B958,orig_GT_results_full_summary!$B$3:$AK$25,33, FALSE)</f>
        <v>2</v>
      </c>
      <c r="AD958" s="192">
        <v>1</v>
      </c>
      <c r="AE958" s="192">
        <v>0.5</v>
      </c>
      <c r="AF958" s="194">
        <f t="shared" si="6"/>
        <v>0.5</v>
      </c>
      <c r="AG958" s="53">
        <f t="shared" si="7"/>
        <v>0.5</v>
      </c>
    </row>
    <row r="959" spans="2:33" ht="16">
      <c r="B959" s="186" t="s">
        <v>130</v>
      </c>
      <c r="C959" s="192">
        <v>199</v>
      </c>
      <c r="D959" s="186" t="s">
        <v>472</v>
      </c>
      <c r="E959" s="193">
        <v>2</v>
      </c>
      <c r="F959" s="186" t="s">
        <v>284</v>
      </c>
      <c r="G959" s="186" t="s">
        <v>288</v>
      </c>
      <c r="H959" s="198">
        <f>VLOOKUP(B959,orig_GT_results_full_summary!$B$3:$AK$25,7, FALSE)</f>
        <v>3</v>
      </c>
      <c r="I959" s="192">
        <v>0</v>
      </c>
      <c r="J959" s="192">
        <v>0</v>
      </c>
      <c r="K959" s="192">
        <f t="shared" si="0"/>
        <v>0</v>
      </c>
      <c r="L959" s="193">
        <f t="shared" si="1"/>
        <v>0</v>
      </c>
      <c r="M959" s="186" t="s">
        <v>449</v>
      </c>
      <c r="N959" s="186" t="s">
        <v>288</v>
      </c>
      <c r="O959" s="199">
        <f>VLOOKUP(B959,orig_GT_results_full_summary!$B$3:$AK$25,15, FALSE)</f>
        <v>1</v>
      </c>
      <c r="P959" s="192">
        <v>0</v>
      </c>
      <c r="Q959" s="192">
        <v>0</v>
      </c>
      <c r="R959" s="192">
        <f t="shared" si="2"/>
        <v>0</v>
      </c>
      <c r="S959" s="193">
        <f t="shared" si="3"/>
        <v>0</v>
      </c>
      <c r="T959" s="186" t="s">
        <v>15</v>
      </c>
      <c r="U959" s="186" t="s">
        <v>288</v>
      </c>
      <c r="V959" s="200">
        <f>VLOOKUP(B959,orig_GT_results_full_summary!$B$3:$AK$25,24, FALSE)</f>
        <v>1</v>
      </c>
      <c r="W959" s="192">
        <v>0</v>
      </c>
      <c r="X959" s="192">
        <v>0</v>
      </c>
      <c r="Y959" s="192">
        <f t="shared" si="4"/>
        <v>0</v>
      </c>
      <c r="Z959" s="193">
        <f t="shared" si="5"/>
        <v>0</v>
      </c>
      <c r="AA959" s="186" t="s">
        <v>464</v>
      </c>
      <c r="AB959" s="186" t="s">
        <v>288</v>
      </c>
      <c r="AC959" s="192">
        <f>VLOOKUP(B959,orig_GT_results_full_summary!$B$3:$AK$25,33, FALSE)</f>
        <v>2</v>
      </c>
      <c r="AD959" s="192">
        <v>0</v>
      </c>
      <c r="AE959" s="192">
        <v>0</v>
      </c>
      <c r="AF959" s="194">
        <f t="shared" si="6"/>
        <v>0</v>
      </c>
      <c r="AG959" s="53">
        <f t="shared" si="7"/>
        <v>0</v>
      </c>
    </row>
    <row r="960" spans="2:33" ht="16">
      <c r="B960" s="186" t="s">
        <v>130</v>
      </c>
      <c r="C960" s="192">
        <v>200</v>
      </c>
      <c r="D960" s="186" t="s">
        <v>472</v>
      </c>
      <c r="E960" s="193">
        <v>2</v>
      </c>
      <c r="F960" s="186" t="s">
        <v>284</v>
      </c>
      <c r="G960" s="186" t="s">
        <v>288</v>
      </c>
      <c r="H960" s="198">
        <f>VLOOKUP(B960,orig_GT_results_full_summary!$B$3:$AK$25,7, FALSE)</f>
        <v>3</v>
      </c>
      <c r="I960" s="192">
        <v>0</v>
      </c>
      <c r="J960" s="192">
        <v>0</v>
      </c>
      <c r="K960" s="192">
        <f t="shared" si="0"/>
        <v>0</v>
      </c>
      <c r="L960" s="193">
        <f t="shared" si="1"/>
        <v>0</v>
      </c>
      <c r="M960" s="186" t="s">
        <v>449</v>
      </c>
      <c r="N960" s="186" t="s">
        <v>288</v>
      </c>
      <c r="O960" s="199">
        <f>VLOOKUP(B960,orig_GT_results_full_summary!$B$3:$AK$25,15, FALSE)</f>
        <v>1</v>
      </c>
      <c r="P960" s="192">
        <v>0</v>
      </c>
      <c r="Q960" s="192">
        <v>0</v>
      </c>
      <c r="R960" s="192">
        <f t="shared" si="2"/>
        <v>0</v>
      </c>
      <c r="S960" s="193">
        <f t="shared" si="3"/>
        <v>0</v>
      </c>
      <c r="T960" s="186" t="s">
        <v>15</v>
      </c>
      <c r="U960" s="186" t="s">
        <v>288</v>
      </c>
      <c r="V960" s="200">
        <f>VLOOKUP(B960,orig_GT_results_full_summary!$B$3:$AK$25,24, FALSE)</f>
        <v>1</v>
      </c>
      <c r="W960" s="192">
        <v>0</v>
      </c>
      <c r="X960" s="192">
        <v>0</v>
      </c>
      <c r="Y960" s="192">
        <f t="shared" si="4"/>
        <v>0</v>
      </c>
      <c r="Z960" s="193">
        <f t="shared" si="5"/>
        <v>0</v>
      </c>
      <c r="AA960" s="186" t="s">
        <v>464</v>
      </c>
      <c r="AB960" s="186" t="s">
        <v>288</v>
      </c>
      <c r="AC960" s="192">
        <f>VLOOKUP(B960,orig_GT_results_full_summary!$B$3:$AK$25,33, FALSE)</f>
        <v>2</v>
      </c>
      <c r="AD960" s="192">
        <v>0</v>
      </c>
      <c r="AE960" s="192">
        <v>0</v>
      </c>
      <c r="AF960" s="194">
        <f t="shared" si="6"/>
        <v>0</v>
      </c>
      <c r="AG960" s="53">
        <f t="shared" si="7"/>
        <v>0</v>
      </c>
    </row>
    <row r="961" spans="2:33" ht="16">
      <c r="B961" s="186" t="s">
        <v>130</v>
      </c>
      <c r="C961" s="192">
        <v>201</v>
      </c>
      <c r="D961" s="186" t="s">
        <v>472</v>
      </c>
      <c r="E961" s="193">
        <v>2</v>
      </c>
      <c r="F961" s="186" t="s">
        <v>284</v>
      </c>
      <c r="G961" s="186" t="s">
        <v>288</v>
      </c>
      <c r="H961" s="198">
        <f>VLOOKUP(B961,orig_GT_results_full_summary!$B$3:$AK$25,7, FALSE)</f>
        <v>3</v>
      </c>
      <c r="I961" s="192">
        <v>0</v>
      </c>
      <c r="J961" s="192">
        <v>0</v>
      </c>
      <c r="K961" s="192">
        <f t="shared" si="0"/>
        <v>0</v>
      </c>
      <c r="L961" s="193">
        <f t="shared" si="1"/>
        <v>0</v>
      </c>
      <c r="M961" s="186" t="s">
        <v>449</v>
      </c>
      <c r="N961" s="186" t="s">
        <v>288</v>
      </c>
      <c r="O961" s="199">
        <f>VLOOKUP(B961,orig_GT_results_full_summary!$B$3:$AK$25,15, FALSE)</f>
        <v>1</v>
      </c>
      <c r="P961" s="192">
        <v>0</v>
      </c>
      <c r="Q961" s="192">
        <v>0</v>
      </c>
      <c r="R961" s="192">
        <f t="shared" si="2"/>
        <v>0</v>
      </c>
      <c r="S961" s="193">
        <f t="shared" si="3"/>
        <v>0</v>
      </c>
      <c r="T961" s="186" t="s">
        <v>15</v>
      </c>
      <c r="U961" s="186" t="s">
        <v>288</v>
      </c>
      <c r="V961" s="200">
        <f>VLOOKUP(B961,orig_GT_results_full_summary!$B$3:$AK$25,24, FALSE)</f>
        <v>1</v>
      </c>
      <c r="W961" s="192">
        <v>0</v>
      </c>
      <c r="X961" s="192">
        <v>0</v>
      </c>
      <c r="Y961" s="192">
        <f t="shared" si="4"/>
        <v>0</v>
      </c>
      <c r="Z961" s="193">
        <f t="shared" si="5"/>
        <v>0</v>
      </c>
      <c r="AA961" s="186" t="s">
        <v>464</v>
      </c>
      <c r="AB961" s="186" t="s">
        <v>288</v>
      </c>
      <c r="AC961" s="192">
        <f>VLOOKUP(B961,orig_GT_results_full_summary!$B$3:$AK$25,33, FALSE)</f>
        <v>2</v>
      </c>
      <c r="AD961" s="192">
        <v>0</v>
      </c>
      <c r="AE961" s="192">
        <v>0</v>
      </c>
      <c r="AF961" s="194">
        <f t="shared" si="6"/>
        <v>0</v>
      </c>
      <c r="AG961" s="53">
        <f t="shared" si="7"/>
        <v>0</v>
      </c>
    </row>
    <row r="962" spans="2:33" ht="16">
      <c r="B962" s="186" t="s">
        <v>130</v>
      </c>
      <c r="C962" s="192">
        <v>202</v>
      </c>
      <c r="D962" s="186" t="s">
        <v>473</v>
      </c>
      <c r="E962" s="193">
        <v>2</v>
      </c>
      <c r="F962" s="186" t="s">
        <v>284</v>
      </c>
      <c r="G962" s="186" t="s">
        <v>288</v>
      </c>
      <c r="H962" s="198">
        <f>VLOOKUP(B962,orig_GT_results_full_summary!$B$3:$AK$25,7, FALSE)</f>
        <v>3</v>
      </c>
      <c r="I962" s="192">
        <v>0</v>
      </c>
      <c r="J962" s="192">
        <v>0</v>
      </c>
      <c r="K962" s="192">
        <f t="shared" si="0"/>
        <v>0</v>
      </c>
      <c r="L962" s="193">
        <f t="shared" si="1"/>
        <v>0</v>
      </c>
      <c r="M962" s="186" t="s">
        <v>449</v>
      </c>
      <c r="N962" s="186" t="s">
        <v>288</v>
      </c>
      <c r="O962" s="199">
        <f>VLOOKUP(B962,orig_GT_results_full_summary!$B$3:$AK$25,15, FALSE)</f>
        <v>1</v>
      </c>
      <c r="P962" s="192">
        <v>0</v>
      </c>
      <c r="Q962" s="192">
        <v>0</v>
      </c>
      <c r="R962" s="192">
        <f t="shared" si="2"/>
        <v>0</v>
      </c>
      <c r="S962" s="193">
        <f t="shared" si="3"/>
        <v>0</v>
      </c>
      <c r="T962" s="186" t="s">
        <v>15</v>
      </c>
      <c r="U962" s="186" t="s">
        <v>288</v>
      </c>
      <c r="V962" s="200">
        <f>VLOOKUP(B962,orig_GT_results_full_summary!$B$3:$AK$25,24, FALSE)</f>
        <v>1</v>
      </c>
      <c r="W962" s="192">
        <v>0</v>
      </c>
      <c r="X962" s="192">
        <v>0</v>
      </c>
      <c r="Y962" s="192">
        <f t="shared" si="4"/>
        <v>0</v>
      </c>
      <c r="Z962" s="193">
        <f t="shared" si="5"/>
        <v>0</v>
      </c>
      <c r="AA962" s="186" t="s">
        <v>464</v>
      </c>
      <c r="AB962" s="186" t="s">
        <v>288</v>
      </c>
      <c r="AC962" s="192">
        <f>VLOOKUP(B962,orig_GT_results_full_summary!$B$3:$AK$25,33, FALSE)</f>
        <v>2</v>
      </c>
      <c r="AD962" s="192">
        <v>0</v>
      </c>
      <c r="AE962" s="192">
        <v>0</v>
      </c>
      <c r="AF962" s="194">
        <f t="shared" si="6"/>
        <v>0</v>
      </c>
      <c r="AG962" s="53">
        <f t="shared" si="7"/>
        <v>0</v>
      </c>
    </row>
    <row r="963" spans="2:33" ht="16">
      <c r="B963" s="186" t="s">
        <v>130</v>
      </c>
      <c r="C963" s="192">
        <v>203</v>
      </c>
      <c r="D963" s="186" t="s">
        <v>473</v>
      </c>
      <c r="E963" s="193">
        <v>2</v>
      </c>
      <c r="F963" s="186" t="s">
        <v>284</v>
      </c>
      <c r="G963" s="186" t="s">
        <v>288</v>
      </c>
      <c r="H963" s="198">
        <f>VLOOKUP(B963,orig_GT_results_full_summary!$B$3:$AK$25,7, FALSE)</f>
        <v>3</v>
      </c>
      <c r="I963" s="192">
        <v>0</v>
      </c>
      <c r="J963" s="192">
        <v>0</v>
      </c>
      <c r="K963" s="192">
        <f t="shared" si="0"/>
        <v>0</v>
      </c>
      <c r="L963" s="193">
        <f t="shared" si="1"/>
        <v>0</v>
      </c>
      <c r="M963" s="186" t="s">
        <v>449</v>
      </c>
      <c r="N963" s="186" t="s">
        <v>288</v>
      </c>
      <c r="O963" s="199">
        <f>VLOOKUP(B963,orig_GT_results_full_summary!$B$3:$AK$25,15, FALSE)</f>
        <v>1</v>
      </c>
      <c r="P963" s="192">
        <v>0</v>
      </c>
      <c r="Q963" s="192">
        <v>0</v>
      </c>
      <c r="R963" s="192">
        <f t="shared" si="2"/>
        <v>0</v>
      </c>
      <c r="S963" s="193">
        <f t="shared" si="3"/>
        <v>0</v>
      </c>
      <c r="T963" s="186" t="s">
        <v>15</v>
      </c>
      <c r="U963" s="186" t="s">
        <v>288</v>
      </c>
      <c r="V963" s="200">
        <f>VLOOKUP(B963,orig_GT_results_full_summary!$B$3:$AK$25,24, FALSE)</f>
        <v>1</v>
      </c>
      <c r="W963" s="192">
        <v>0</v>
      </c>
      <c r="X963" s="192">
        <v>0</v>
      </c>
      <c r="Y963" s="192">
        <f t="shared" si="4"/>
        <v>0</v>
      </c>
      <c r="Z963" s="193">
        <f t="shared" si="5"/>
        <v>0</v>
      </c>
      <c r="AA963" s="186" t="s">
        <v>464</v>
      </c>
      <c r="AB963" s="186" t="s">
        <v>288</v>
      </c>
      <c r="AC963" s="192">
        <f>VLOOKUP(B963,orig_GT_results_full_summary!$B$3:$AK$25,33, FALSE)</f>
        <v>2</v>
      </c>
      <c r="AD963" s="192">
        <v>0</v>
      </c>
      <c r="AE963" s="192">
        <v>0</v>
      </c>
      <c r="AF963" s="194">
        <f t="shared" si="6"/>
        <v>0</v>
      </c>
      <c r="AG963" s="53">
        <f t="shared" si="7"/>
        <v>0</v>
      </c>
    </row>
    <row r="964" spans="2:33" ht="16">
      <c r="B964" s="186" t="s">
        <v>130</v>
      </c>
      <c r="C964" s="192">
        <v>204</v>
      </c>
      <c r="D964" s="186" t="s">
        <v>473</v>
      </c>
      <c r="E964" s="193">
        <v>2</v>
      </c>
      <c r="F964" s="186" t="s">
        <v>284</v>
      </c>
      <c r="G964" s="186" t="s">
        <v>288</v>
      </c>
      <c r="H964" s="198">
        <f>VLOOKUP(B964,orig_GT_results_full_summary!$B$3:$AK$25,7, FALSE)</f>
        <v>3</v>
      </c>
      <c r="I964" s="192">
        <v>0</v>
      </c>
      <c r="J964" s="192">
        <v>0</v>
      </c>
      <c r="K964" s="192">
        <f t="shared" si="0"/>
        <v>0</v>
      </c>
      <c r="L964" s="193">
        <f t="shared" si="1"/>
        <v>0</v>
      </c>
      <c r="M964" s="186" t="s">
        <v>449</v>
      </c>
      <c r="N964" s="186" t="s">
        <v>288</v>
      </c>
      <c r="O964" s="199">
        <f>VLOOKUP(B964,orig_GT_results_full_summary!$B$3:$AK$25,15, FALSE)</f>
        <v>1</v>
      </c>
      <c r="P964" s="192">
        <v>0</v>
      </c>
      <c r="Q964" s="192">
        <v>0</v>
      </c>
      <c r="R964" s="192">
        <f t="shared" si="2"/>
        <v>0</v>
      </c>
      <c r="S964" s="193">
        <f t="shared" si="3"/>
        <v>0</v>
      </c>
      <c r="T964" s="186" t="s">
        <v>15</v>
      </c>
      <c r="U964" s="186" t="s">
        <v>288</v>
      </c>
      <c r="V964" s="200">
        <f>VLOOKUP(B964,orig_GT_results_full_summary!$B$3:$AK$25,24, FALSE)</f>
        <v>1</v>
      </c>
      <c r="W964" s="192">
        <v>0</v>
      </c>
      <c r="X964" s="192">
        <v>0</v>
      </c>
      <c r="Y964" s="192">
        <f t="shared" si="4"/>
        <v>0</v>
      </c>
      <c r="Z964" s="193">
        <f t="shared" si="5"/>
        <v>0</v>
      </c>
      <c r="AA964" s="186" t="s">
        <v>464</v>
      </c>
      <c r="AB964" s="186" t="s">
        <v>288</v>
      </c>
      <c r="AC964" s="192">
        <f>VLOOKUP(B964,orig_GT_results_full_summary!$B$3:$AK$25,33, FALSE)</f>
        <v>2</v>
      </c>
      <c r="AD964" s="192">
        <v>0</v>
      </c>
      <c r="AE964" s="192">
        <v>0</v>
      </c>
      <c r="AF964" s="194">
        <f t="shared" si="6"/>
        <v>0</v>
      </c>
      <c r="AG964" s="53">
        <f t="shared" si="7"/>
        <v>0</v>
      </c>
    </row>
    <row r="965" spans="2:33" ht="16">
      <c r="B965" s="186" t="s">
        <v>130</v>
      </c>
      <c r="C965" s="192">
        <v>205</v>
      </c>
      <c r="D965" s="186" t="s">
        <v>470</v>
      </c>
      <c r="E965" s="193">
        <v>2</v>
      </c>
      <c r="F965" s="186" t="s">
        <v>284</v>
      </c>
      <c r="G965" s="186" t="s">
        <v>288</v>
      </c>
      <c r="H965" s="198">
        <f>VLOOKUP(B965,orig_GT_results_full_summary!$B$3:$AK$25,7, FALSE)</f>
        <v>3</v>
      </c>
      <c r="I965" s="192">
        <v>0</v>
      </c>
      <c r="J965" s="192">
        <v>0</v>
      </c>
      <c r="K965" s="192">
        <f t="shared" si="0"/>
        <v>0</v>
      </c>
      <c r="L965" s="193">
        <f t="shared" si="1"/>
        <v>0</v>
      </c>
      <c r="M965" s="186" t="s">
        <v>449</v>
      </c>
      <c r="N965" s="186" t="s">
        <v>288</v>
      </c>
      <c r="O965" s="199">
        <f>VLOOKUP(B965,orig_GT_results_full_summary!$B$3:$AK$25,15, FALSE)</f>
        <v>1</v>
      </c>
      <c r="P965" s="192">
        <v>0</v>
      </c>
      <c r="Q965" s="192">
        <v>0</v>
      </c>
      <c r="R965" s="192">
        <f t="shared" si="2"/>
        <v>0</v>
      </c>
      <c r="S965" s="193">
        <f t="shared" si="3"/>
        <v>0</v>
      </c>
      <c r="T965" s="186" t="s">
        <v>15</v>
      </c>
      <c r="U965" s="186" t="s">
        <v>288</v>
      </c>
      <c r="V965" s="200">
        <f>VLOOKUP(B965,orig_GT_results_full_summary!$B$3:$AK$25,24, FALSE)</f>
        <v>1</v>
      </c>
      <c r="W965" s="192">
        <v>0</v>
      </c>
      <c r="X965" s="192">
        <v>0</v>
      </c>
      <c r="Y965" s="192">
        <f t="shared" si="4"/>
        <v>0</v>
      </c>
      <c r="Z965" s="193">
        <f t="shared" si="5"/>
        <v>0</v>
      </c>
      <c r="AA965" s="186" t="s">
        <v>464</v>
      </c>
      <c r="AB965" s="186" t="s">
        <v>288</v>
      </c>
      <c r="AC965" s="192">
        <f>VLOOKUP(B965,orig_GT_results_full_summary!$B$3:$AK$25,33, FALSE)</f>
        <v>2</v>
      </c>
      <c r="AD965" s="192">
        <v>0</v>
      </c>
      <c r="AE965" s="192">
        <v>0</v>
      </c>
      <c r="AF965" s="194">
        <f t="shared" si="6"/>
        <v>0</v>
      </c>
      <c r="AG965" s="53">
        <f t="shared" si="7"/>
        <v>0</v>
      </c>
    </row>
    <row r="966" spans="2:33" ht="16">
      <c r="B966" s="186" t="s">
        <v>130</v>
      </c>
      <c r="C966" s="192">
        <v>206</v>
      </c>
      <c r="D966" s="186" t="s">
        <v>470</v>
      </c>
      <c r="E966" s="193">
        <v>2</v>
      </c>
      <c r="F966" s="186" t="s">
        <v>284</v>
      </c>
      <c r="G966" s="186" t="s">
        <v>288</v>
      </c>
      <c r="H966" s="198">
        <f>VLOOKUP(B966,orig_GT_results_full_summary!$B$3:$AK$25,7, FALSE)</f>
        <v>3</v>
      </c>
      <c r="I966" s="192">
        <v>0</v>
      </c>
      <c r="J966" s="192">
        <v>0</v>
      </c>
      <c r="K966" s="192">
        <f t="shared" si="0"/>
        <v>0</v>
      </c>
      <c r="L966" s="193">
        <f t="shared" si="1"/>
        <v>0</v>
      </c>
      <c r="M966" s="186" t="s">
        <v>449</v>
      </c>
      <c r="N966" s="186" t="s">
        <v>288</v>
      </c>
      <c r="O966" s="199">
        <f>VLOOKUP(B966,orig_GT_results_full_summary!$B$3:$AK$25,15, FALSE)</f>
        <v>1</v>
      </c>
      <c r="P966" s="192">
        <v>0</v>
      </c>
      <c r="Q966" s="192">
        <v>0</v>
      </c>
      <c r="R966" s="192">
        <f t="shared" si="2"/>
        <v>0</v>
      </c>
      <c r="S966" s="193">
        <f t="shared" si="3"/>
        <v>0</v>
      </c>
      <c r="T966" s="186" t="s">
        <v>15</v>
      </c>
      <c r="U966" s="186" t="s">
        <v>288</v>
      </c>
      <c r="V966" s="200">
        <f>VLOOKUP(B966,orig_GT_results_full_summary!$B$3:$AK$25,24, FALSE)</f>
        <v>1</v>
      </c>
      <c r="W966" s="192">
        <v>0</v>
      </c>
      <c r="X966" s="192">
        <v>0</v>
      </c>
      <c r="Y966" s="192">
        <f t="shared" si="4"/>
        <v>0</v>
      </c>
      <c r="Z966" s="193">
        <f t="shared" si="5"/>
        <v>0</v>
      </c>
      <c r="AA966" s="186" t="s">
        <v>464</v>
      </c>
      <c r="AB966" s="186" t="s">
        <v>288</v>
      </c>
      <c r="AC966" s="192">
        <f>VLOOKUP(B966,orig_GT_results_full_summary!$B$3:$AK$25,33, FALSE)</f>
        <v>2</v>
      </c>
      <c r="AD966" s="192">
        <v>0</v>
      </c>
      <c r="AE966" s="192">
        <v>0</v>
      </c>
      <c r="AF966" s="194">
        <f t="shared" si="6"/>
        <v>0</v>
      </c>
      <c r="AG966" s="53">
        <f t="shared" si="7"/>
        <v>0</v>
      </c>
    </row>
    <row r="967" spans="2:33" ht="16">
      <c r="B967" s="186" t="s">
        <v>130</v>
      </c>
      <c r="C967" s="192">
        <v>207</v>
      </c>
      <c r="D967" s="186" t="s">
        <v>470</v>
      </c>
      <c r="E967" s="193">
        <v>2</v>
      </c>
      <c r="F967" s="186" t="s">
        <v>284</v>
      </c>
      <c r="G967" s="186" t="s">
        <v>288</v>
      </c>
      <c r="H967" s="198">
        <f>VLOOKUP(B967,orig_GT_results_full_summary!$B$3:$AK$25,7, FALSE)</f>
        <v>3</v>
      </c>
      <c r="I967" s="192">
        <v>0</v>
      </c>
      <c r="J967" s="192">
        <v>0</v>
      </c>
      <c r="K967" s="192">
        <f t="shared" si="0"/>
        <v>0</v>
      </c>
      <c r="L967" s="193">
        <f t="shared" si="1"/>
        <v>0</v>
      </c>
      <c r="M967" s="186" t="s">
        <v>449</v>
      </c>
      <c r="N967" s="186" t="s">
        <v>288</v>
      </c>
      <c r="O967" s="199">
        <f>VLOOKUP(B967,orig_GT_results_full_summary!$B$3:$AK$25,15, FALSE)</f>
        <v>1</v>
      </c>
      <c r="P967" s="192">
        <v>0</v>
      </c>
      <c r="Q967" s="192">
        <v>0</v>
      </c>
      <c r="R967" s="192">
        <f t="shared" si="2"/>
        <v>0</v>
      </c>
      <c r="S967" s="193">
        <f t="shared" si="3"/>
        <v>0</v>
      </c>
      <c r="T967" s="186" t="s">
        <v>15</v>
      </c>
      <c r="U967" s="186" t="s">
        <v>288</v>
      </c>
      <c r="V967" s="200">
        <f>VLOOKUP(B967,orig_GT_results_full_summary!$B$3:$AK$25,24, FALSE)</f>
        <v>1</v>
      </c>
      <c r="W967" s="192">
        <v>0</v>
      </c>
      <c r="X967" s="192">
        <v>0</v>
      </c>
      <c r="Y967" s="192">
        <f t="shared" si="4"/>
        <v>0</v>
      </c>
      <c r="Z967" s="193">
        <f t="shared" si="5"/>
        <v>0</v>
      </c>
      <c r="AA967" s="186" t="s">
        <v>464</v>
      </c>
      <c r="AB967" s="186" t="s">
        <v>288</v>
      </c>
      <c r="AC967" s="192">
        <f>VLOOKUP(B967,orig_GT_results_full_summary!$B$3:$AK$25,33, FALSE)</f>
        <v>2</v>
      </c>
      <c r="AD967" s="192">
        <v>0</v>
      </c>
      <c r="AE967" s="192">
        <v>0</v>
      </c>
      <c r="AF967" s="194">
        <f t="shared" si="6"/>
        <v>0</v>
      </c>
      <c r="AG967" s="53">
        <f t="shared" si="7"/>
        <v>0</v>
      </c>
    </row>
    <row r="968" spans="2:33" ht="16">
      <c r="B968" s="186" t="s">
        <v>130</v>
      </c>
      <c r="C968" s="192">
        <v>208</v>
      </c>
      <c r="D968" s="186" t="s">
        <v>477</v>
      </c>
      <c r="E968" s="193">
        <v>2</v>
      </c>
      <c r="F968" s="186" t="s">
        <v>284</v>
      </c>
      <c r="G968" s="186" t="s">
        <v>288</v>
      </c>
      <c r="H968" s="198">
        <f>VLOOKUP(B968,orig_GT_results_full_summary!$B$3:$AK$25,7, FALSE)</f>
        <v>3</v>
      </c>
      <c r="I968" s="192">
        <v>0</v>
      </c>
      <c r="J968" s="192">
        <v>0</v>
      </c>
      <c r="K968" s="192">
        <f t="shared" si="0"/>
        <v>0</v>
      </c>
      <c r="L968" s="193">
        <f t="shared" si="1"/>
        <v>0</v>
      </c>
      <c r="M968" s="186" t="s">
        <v>449</v>
      </c>
      <c r="N968" s="186" t="s">
        <v>288</v>
      </c>
      <c r="O968" s="199">
        <f>VLOOKUP(B968,orig_GT_results_full_summary!$B$3:$AK$25,15, FALSE)</f>
        <v>1</v>
      </c>
      <c r="P968" s="192">
        <v>0</v>
      </c>
      <c r="Q968" s="192">
        <v>0</v>
      </c>
      <c r="R968" s="192">
        <f t="shared" si="2"/>
        <v>0</v>
      </c>
      <c r="S968" s="193">
        <f t="shared" si="3"/>
        <v>0</v>
      </c>
      <c r="T968" s="186" t="s">
        <v>15</v>
      </c>
      <c r="U968" s="186" t="s">
        <v>288</v>
      </c>
      <c r="V968" s="200">
        <f>VLOOKUP(B968,orig_GT_results_full_summary!$B$3:$AK$25,24, FALSE)</f>
        <v>1</v>
      </c>
      <c r="W968" s="192">
        <v>0</v>
      </c>
      <c r="X968" s="192">
        <v>0</v>
      </c>
      <c r="Y968" s="192">
        <f t="shared" si="4"/>
        <v>0</v>
      </c>
      <c r="Z968" s="193">
        <f t="shared" si="5"/>
        <v>0</v>
      </c>
      <c r="AA968" s="186" t="s">
        <v>464</v>
      </c>
      <c r="AB968" s="186" t="s">
        <v>288</v>
      </c>
      <c r="AC968" s="192">
        <f>VLOOKUP(B968,orig_GT_results_full_summary!$B$3:$AK$25,33, FALSE)</f>
        <v>2</v>
      </c>
      <c r="AD968" s="192">
        <v>0</v>
      </c>
      <c r="AE968" s="192">
        <v>0</v>
      </c>
      <c r="AF968" s="194">
        <f t="shared" si="6"/>
        <v>0</v>
      </c>
      <c r="AG968" s="53">
        <f t="shared" si="7"/>
        <v>0</v>
      </c>
    </row>
    <row r="969" spans="2:33" ht="16">
      <c r="B969" s="186" t="s">
        <v>130</v>
      </c>
      <c r="C969" s="192">
        <v>209</v>
      </c>
      <c r="D969" s="186" t="s">
        <v>477</v>
      </c>
      <c r="E969" s="193">
        <v>2</v>
      </c>
      <c r="F969" s="186" t="s">
        <v>284</v>
      </c>
      <c r="G969" s="186" t="s">
        <v>288</v>
      </c>
      <c r="H969" s="198">
        <f>VLOOKUP(B969,orig_GT_results_full_summary!$B$3:$AK$25,7, FALSE)</f>
        <v>3</v>
      </c>
      <c r="I969" s="192">
        <v>0</v>
      </c>
      <c r="J969" s="192">
        <v>0</v>
      </c>
      <c r="K969" s="192">
        <f t="shared" si="0"/>
        <v>0</v>
      </c>
      <c r="L969" s="193">
        <f t="shared" si="1"/>
        <v>0</v>
      </c>
      <c r="M969" s="186" t="s">
        <v>449</v>
      </c>
      <c r="N969" s="186" t="s">
        <v>288</v>
      </c>
      <c r="O969" s="199">
        <f>VLOOKUP(B969,orig_GT_results_full_summary!$B$3:$AK$25,15, FALSE)</f>
        <v>1</v>
      </c>
      <c r="P969" s="192">
        <v>0</v>
      </c>
      <c r="Q969" s="192">
        <v>0</v>
      </c>
      <c r="R969" s="192">
        <f t="shared" si="2"/>
        <v>0</v>
      </c>
      <c r="S969" s="193">
        <f t="shared" si="3"/>
        <v>0</v>
      </c>
      <c r="T969" s="186" t="s">
        <v>15</v>
      </c>
      <c r="U969" s="186" t="s">
        <v>288</v>
      </c>
      <c r="V969" s="200">
        <f>VLOOKUP(B969,orig_GT_results_full_summary!$B$3:$AK$25,24, FALSE)</f>
        <v>1</v>
      </c>
      <c r="W969" s="192">
        <v>0</v>
      </c>
      <c r="X969" s="192">
        <v>0</v>
      </c>
      <c r="Y969" s="192">
        <f t="shared" si="4"/>
        <v>0</v>
      </c>
      <c r="Z969" s="193">
        <f t="shared" si="5"/>
        <v>0</v>
      </c>
      <c r="AA969" s="186" t="s">
        <v>464</v>
      </c>
      <c r="AB969" s="186" t="s">
        <v>288</v>
      </c>
      <c r="AC969" s="192">
        <f>VLOOKUP(B969,orig_GT_results_full_summary!$B$3:$AK$25,33, FALSE)</f>
        <v>2</v>
      </c>
      <c r="AD969" s="192">
        <v>0</v>
      </c>
      <c r="AE969" s="192">
        <v>0</v>
      </c>
      <c r="AF969" s="194">
        <f t="shared" si="6"/>
        <v>0</v>
      </c>
      <c r="AG969" s="53">
        <f t="shared" si="7"/>
        <v>0</v>
      </c>
    </row>
    <row r="970" spans="2:33" ht="16">
      <c r="B970" s="186" t="s">
        <v>130</v>
      </c>
      <c r="C970" s="192">
        <v>210</v>
      </c>
      <c r="D970" s="186" t="s">
        <v>477</v>
      </c>
      <c r="E970" s="193">
        <v>2</v>
      </c>
      <c r="F970" s="186" t="s">
        <v>284</v>
      </c>
      <c r="G970" s="186" t="s">
        <v>288</v>
      </c>
      <c r="H970" s="198">
        <f>VLOOKUP(B970,orig_GT_results_full_summary!$B$3:$AK$25,7, FALSE)</f>
        <v>3</v>
      </c>
      <c r="I970" s="192">
        <v>0</v>
      </c>
      <c r="J970" s="192">
        <v>0</v>
      </c>
      <c r="K970" s="192">
        <f t="shared" si="0"/>
        <v>0</v>
      </c>
      <c r="L970" s="193">
        <f t="shared" si="1"/>
        <v>0</v>
      </c>
      <c r="M970" s="186" t="s">
        <v>449</v>
      </c>
      <c r="N970" s="186" t="s">
        <v>288</v>
      </c>
      <c r="O970" s="199">
        <f>VLOOKUP(B970,orig_GT_results_full_summary!$B$3:$AK$25,15, FALSE)</f>
        <v>1</v>
      </c>
      <c r="P970" s="192">
        <v>0</v>
      </c>
      <c r="Q970" s="192">
        <v>0</v>
      </c>
      <c r="R970" s="192">
        <f t="shared" si="2"/>
        <v>0</v>
      </c>
      <c r="S970" s="193">
        <f t="shared" si="3"/>
        <v>0</v>
      </c>
      <c r="T970" s="186" t="s">
        <v>15</v>
      </c>
      <c r="U970" s="186" t="s">
        <v>288</v>
      </c>
      <c r="V970" s="200">
        <f>VLOOKUP(B970,orig_GT_results_full_summary!$B$3:$AK$25,24, FALSE)</f>
        <v>1</v>
      </c>
      <c r="W970" s="192">
        <v>0</v>
      </c>
      <c r="X970" s="192">
        <v>0</v>
      </c>
      <c r="Y970" s="192">
        <f t="shared" si="4"/>
        <v>0</v>
      </c>
      <c r="Z970" s="193">
        <f t="shared" si="5"/>
        <v>0</v>
      </c>
      <c r="AA970" s="186" t="s">
        <v>464</v>
      </c>
      <c r="AB970" s="186" t="s">
        <v>288</v>
      </c>
      <c r="AC970" s="192">
        <f>VLOOKUP(B970,orig_GT_results_full_summary!$B$3:$AK$25,33, FALSE)</f>
        <v>2</v>
      </c>
      <c r="AD970" s="192">
        <v>0</v>
      </c>
      <c r="AE970" s="192">
        <v>0</v>
      </c>
      <c r="AF970" s="194">
        <f t="shared" si="6"/>
        <v>0</v>
      </c>
      <c r="AG970" s="53">
        <f t="shared" si="7"/>
        <v>0</v>
      </c>
    </row>
    <row r="971" spans="2:33" ht="16">
      <c r="B971" s="186" t="s">
        <v>130</v>
      </c>
      <c r="C971" s="192">
        <v>211</v>
      </c>
      <c r="D971" s="186" t="s">
        <v>478</v>
      </c>
      <c r="E971" s="193">
        <v>2</v>
      </c>
      <c r="F971" s="186" t="s">
        <v>284</v>
      </c>
      <c r="G971" s="186" t="s">
        <v>288</v>
      </c>
      <c r="H971" s="198">
        <f>VLOOKUP(B971,orig_GT_results_full_summary!$B$3:$AK$25,7, FALSE)</f>
        <v>3</v>
      </c>
      <c r="I971" s="192">
        <v>0</v>
      </c>
      <c r="J971" s="192">
        <v>0</v>
      </c>
      <c r="K971" s="192">
        <f t="shared" si="0"/>
        <v>0</v>
      </c>
      <c r="L971" s="193">
        <f t="shared" si="1"/>
        <v>0</v>
      </c>
      <c r="M971" s="186" t="s">
        <v>449</v>
      </c>
      <c r="N971" s="186" t="s">
        <v>288</v>
      </c>
      <c r="O971" s="199">
        <f>VLOOKUP(B971,orig_GT_results_full_summary!$B$3:$AK$25,15, FALSE)</f>
        <v>1</v>
      </c>
      <c r="P971" s="192">
        <v>0</v>
      </c>
      <c r="Q971" s="192">
        <v>0</v>
      </c>
      <c r="R971" s="192">
        <f t="shared" si="2"/>
        <v>0</v>
      </c>
      <c r="S971" s="193">
        <f t="shared" si="3"/>
        <v>0</v>
      </c>
      <c r="T971" s="186" t="s">
        <v>15</v>
      </c>
      <c r="U971" s="186" t="s">
        <v>288</v>
      </c>
      <c r="V971" s="200">
        <f>VLOOKUP(B971,orig_GT_results_full_summary!$B$3:$AK$25,24, FALSE)</f>
        <v>1</v>
      </c>
      <c r="W971" s="192">
        <v>0</v>
      </c>
      <c r="X971" s="192">
        <v>0</v>
      </c>
      <c r="Y971" s="192">
        <f t="shared" si="4"/>
        <v>0</v>
      </c>
      <c r="Z971" s="193">
        <f t="shared" si="5"/>
        <v>0</v>
      </c>
      <c r="AA971" s="186" t="s">
        <v>464</v>
      </c>
      <c r="AB971" s="186" t="s">
        <v>288</v>
      </c>
      <c r="AC971" s="192">
        <f>VLOOKUP(B971,orig_GT_results_full_summary!$B$3:$AK$25,33, FALSE)</f>
        <v>2</v>
      </c>
      <c r="AD971" s="192">
        <v>0</v>
      </c>
      <c r="AE971" s="192">
        <v>0</v>
      </c>
      <c r="AF971" s="194">
        <f t="shared" si="6"/>
        <v>0</v>
      </c>
      <c r="AG971" s="53">
        <f t="shared" si="7"/>
        <v>0</v>
      </c>
    </row>
    <row r="972" spans="2:33" ht="16">
      <c r="B972" s="186" t="s">
        <v>130</v>
      </c>
      <c r="C972" s="192">
        <v>212</v>
      </c>
      <c r="D972" s="186" t="s">
        <v>478</v>
      </c>
      <c r="E972" s="193">
        <v>2</v>
      </c>
      <c r="F972" s="186" t="s">
        <v>284</v>
      </c>
      <c r="G972" s="186" t="s">
        <v>288</v>
      </c>
      <c r="H972" s="198">
        <f>VLOOKUP(B972,orig_GT_results_full_summary!$B$3:$AK$25,7, FALSE)</f>
        <v>3</v>
      </c>
      <c r="I972" s="192">
        <v>0</v>
      </c>
      <c r="J972" s="192">
        <v>0</v>
      </c>
      <c r="K972" s="192">
        <f t="shared" si="0"/>
        <v>0</v>
      </c>
      <c r="L972" s="193">
        <f t="shared" si="1"/>
        <v>0</v>
      </c>
      <c r="M972" s="186" t="s">
        <v>449</v>
      </c>
      <c r="N972" s="186" t="s">
        <v>288</v>
      </c>
      <c r="O972" s="199">
        <f>VLOOKUP(B972,orig_GT_results_full_summary!$B$3:$AK$25,15, FALSE)</f>
        <v>1</v>
      </c>
      <c r="P972" s="192">
        <v>0</v>
      </c>
      <c r="Q972" s="192">
        <v>0</v>
      </c>
      <c r="R972" s="192">
        <f t="shared" si="2"/>
        <v>0</v>
      </c>
      <c r="S972" s="193">
        <f t="shared" si="3"/>
        <v>0</v>
      </c>
      <c r="T972" s="186" t="s">
        <v>15</v>
      </c>
      <c r="U972" s="186" t="s">
        <v>288</v>
      </c>
      <c r="V972" s="200">
        <f>VLOOKUP(B972,orig_GT_results_full_summary!$B$3:$AK$25,24, FALSE)</f>
        <v>1</v>
      </c>
      <c r="W972" s="192">
        <v>0</v>
      </c>
      <c r="X972" s="192">
        <v>0</v>
      </c>
      <c r="Y972" s="192">
        <f t="shared" si="4"/>
        <v>0</v>
      </c>
      <c r="Z972" s="193">
        <f t="shared" si="5"/>
        <v>0</v>
      </c>
      <c r="AA972" s="186" t="s">
        <v>464</v>
      </c>
      <c r="AB972" s="186" t="s">
        <v>288</v>
      </c>
      <c r="AC972" s="192">
        <f>VLOOKUP(B972,orig_GT_results_full_summary!$B$3:$AK$25,33, FALSE)</f>
        <v>2</v>
      </c>
      <c r="AD972" s="192">
        <v>0</v>
      </c>
      <c r="AE972" s="192">
        <v>0</v>
      </c>
      <c r="AF972" s="194">
        <f t="shared" si="6"/>
        <v>0</v>
      </c>
      <c r="AG972" s="53">
        <f t="shared" si="7"/>
        <v>0</v>
      </c>
    </row>
    <row r="973" spans="2:33" ht="16">
      <c r="B973" s="186" t="s">
        <v>130</v>
      </c>
      <c r="C973" s="192">
        <v>213</v>
      </c>
      <c r="D973" s="186" t="s">
        <v>478</v>
      </c>
      <c r="E973" s="193">
        <v>2</v>
      </c>
      <c r="F973" s="186" t="s">
        <v>284</v>
      </c>
      <c r="G973" s="186" t="s">
        <v>288</v>
      </c>
      <c r="H973" s="198">
        <f>VLOOKUP(B973,orig_GT_results_full_summary!$B$3:$AK$25,7, FALSE)</f>
        <v>3</v>
      </c>
      <c r="I973" s="192">
        <v>0</v>
      </c>
      <c r="J973" s="192">
        <v>0</v>
      </c>
      <c r="K973" s="192">
        <f t="shared" si="0"/>
        <v>0</v>
      </c>
      <c r="L973" s="193">
        <f t="shared" si="1"/>
        <v>0</v>
      </c>
      <c r="M973" s="186" t="s">
        <v>449</v>
      </c>
      <c r="N973" s="186" t="s">
        <v>288</v>
      </c>
      <c r="O973" s="199">
        <f>VLOOKUP(B973,orig_GT_results_full_summary!$B$3:$AK$25,15, FALSE)</f>
        <v>1</v>
      </c>
      <c r="P973" s="192">
        <v>0</v>
      </c>
      <c r="Q973" s="192">
        <v>0</v>
      </c>
      <c r="R973" s="192">
        <f t="shared" si="2"/>
        <v>0</v>
      </c>
      <c r="S973" s="193">
        <f t="shared" si="3"/>
        <v>0</v>
      </c>
      <c r="T973" s="186" t="s">
        <v>15</v>
      </c>
      <c r="U973" s="186" t="s">
        <v>288</v>
      </c>
      <c r="V973" s="200">
        <f>VLOOKUP(B973,orig_GT_results_full_summary!$B$3:$AK$25,24, FALSE)</f>
        <v>1</v>
      </c>
      <c r="W973" s="192">
        <v>0</v>
      </c>
      <c r="X973" s="192">
        <v>0</v>
      </c>
      <c r="Y973" s="192">
        <f t="shared" si="4"/>
        <v>0</v>
      </c>
      <c r="Z973" s="193">
        <f t="shared" si="5"/>
        <v>0</v>
      </c>
      <c r="AA973" s="186" t="s">
        <v>464</v>
      </c>
      <c r="AB973" s="186" t="s">
        <v>288</v>
      </c>
      <c r="AC973" s="192">
        <f>VLOOKUP(B973,orig_GT_results_full_summary!$B$3:$AK$25,33, FALSE)</f>
        <v>2</v>
      </c>
      <c r="AD973" s="192">
        <v>0</v>
      </c>
      <c r="AE973" s="192">
        <v>0</v>
      </c>
      <c r="AF973" s="194">
        <f t="shared" si="6"/>
        <v>0</v>
      </c>
      <c r="AG973" s="53">
        <f t="shared" si="7"/>
        <v>0</v>
      </c>
    </row>
    <row r="974" spans="2:33" ht="16">
      <c r="B974" s="186" t="s">
        <v>130</v>
      </c>
      <c r="C974" s="192">
        <v>214</v>
      </c>
      <c r="D974" s="186" t="s">
        <v>479</v>
      </c>
      <c r="E974" s="193">
        <v>2</v>
      </c>
      <c r="F974" s="186" t="s">
        <v>284</v>
      </c>
      <c r="G974" s="186" t="s">
        <v>288</v>
      </c>
      <c r="H974" s="198">
        <f>VLOOKUP(B974,orig_GT_results_full_summary!$B$3:$AK$25,7, FALSE)</f>
        <v>3</v>
      </c>
      <c r="I974" s="192">
        <v>0</v>
      </c>
      <c r="J974" s="192">
        <v>0</v>
      </c>
      <c r="K974" s="192">
        <f t="shared" si="0"/>
        <v>0</v>
      </c>
      <c r="L974" s="193">
        <f t="shared" si="1"/>
        <v>0</v>
      </c>
      <c r="M974" s="186" t="s">
        <v>449</v>
      </c>
      <c r="N974" s="186" t="s">
        <v>288</v>
      </c>
      <c r="O974" s="199">
        <f>VLOOKUP(B974,orig_GT_results_full_summary!$B$3:$AK$25,15, FALSE)</f>
        <v>1</v>
      </c>
      <c r="P974" s="192">
        <v>0</v>
      </c>
      <c r="Q974" s="192">
        <v>0</v>
      </c>
      <c r="R974" s="192">
        <f t="shared" si="2"/>
        <v>0</v>
      </c>
      <c r="S974" s="193">
        <f t="shared" si="3"/>
        <v>0</v>
      </c>
      <c r="T974" s="186" t="s">
        <v>15</v>
      </c>
      <c r="U974" s="186" t="s">
        <v>288</v>
      </c>
      <c r="V974" s="200">
        <f>VLOOKUP(B974,orig_GT_results_full_summary!$B$3:$AK$25,24, FALSE)</f>
        <v>1</v>
      </c>
      <c r="W974" s="192">
        <v>0</v>
      </c>
      <c r="X974" s="192">
        <v>0</v>
      </c>
      <c r="Y974" s="192">
        <f t="shared" si="4"/>
        <v>0</v>
      </c>
      <c r="Z974" s="193">
        <f t="shared" si="5"/>
        <v>0</v>
      </c>
      <c r="AA974" s="186" t="s">
        <v>464</v>
      </c>
      <c r="AB974" s="186" t="s">
        <v>288</v>
      </c>
      <c r="AC974" s="192">
        <f>VLOOKUP(B974,orig_GT_results_full_summary!$B$3:$AK$25,33, FALSE)</f>
        <v>2</v>
      </c>
      <c r="AD974" s="192">
        <v>0</v>
      </c>
      <c r="AE974" s="192">
        <v>0</v>
      </c>
      <c r="AF974" s="194">
        <f t="shared" si="6"/>
        <v>0</v>
      </c>
      <c r="AG974" s="53">
        <f t="shared" si="7"/>
        <v>0</v>
      </c>
    </row>
    <row r="975" spans="2:33" ht="16">
      <c r="B975" s="186" t="s">
        <v>130</v>
      </c>
      <c r="C975" s="192">
        <v>215</v>
      </c>
      <c r="D975" s="186" t="s">
        <v>479</v>
      </c>
      <c r="E975" s="193">
        <v>2</v>
      </c>
      <c r="F975" s="186" t="s">
        <v>284</v>
      </c>
      <c r="G975" s="186" t="s">
        <v>288</v>
      </c>
      <c r="H975" s="198">
        <f>VLOOKUP(B975,orig_GT_results_full_summary!$B$3:$AK$25,7, FALSE)</f>
        <v>3</v>
      </c>
      <c r="I975" s="192">
        <v>0</v>
      </c>
      <c r="J975" s="192">
        <v>0</v>
      </c>
      <c r="K975" s="192">
        <f t="shared" si="0"/>
        <v>0</v>
      </c>
      <c r="L975" s="193">
        <f t="shared" si="1"/>
        <v>0</v>
      </c>
      <c r="M975" s="186" t="s">
        <v>449</v>
      </c>
      <c r="N975" s="186" t="s">
        <v>288</v>
      </c>
      <c r="O975" s="199">
        <f>VLOOKUP(B975,orig_GT_results_full_summary!$B$3:$AK$25,15, FALSE)</f>
        <v>1</v>
      </c>
      <c r="P975" s="192">
        <v>0</v>
      </c>
      <c r="Q975" s="192">
        <v>0</v>
      </c>
      <c r="R975" s="192">
        <f t="shared" si="2"/>
        <v>0</v>
      </c>
      <c r="S975" s="193">
        <f t="shared" si="3"/>
        <v>0</v>
      </c>
      <c r="T975" s="186" t="s">
        <v>15</v>
      </c>
      <c r="U975" s="186" t="s">
        <v>288</v>
      </c>
      <c r="V975" s="200">
        <f>VLOOKUP(B975,orig_GT_results_full_summary!$B$3:$AK$25,24, FALSE)</f>
        <v>1</v>
      </c>
      <c r="W975" s="192">
        <v>0</v>
      </c>
      <c r="X975" s="192">
        <v>0</v>
      </c>
      <c r="Y975" s="192">
        <f t="shared" si="4"/>
        <v>0</v>
      </c>
      <c r="Z975" s="193">
        <f t="shared" si="5"/>
        <v>0</v>
      </c>
      <c r="AA975" s="186" t="s">
        <v>464</v>
      </c>
      <c r="AB975" s="186" t="s">
        <v>288</v>
      </c>
      <c r="AC975" s="192">
        <f>VLOOKUP(B975,orig_GT_results_full_summary!$B$3:$AK$25,33, FALSE)</f>
        <v>2</v>
      </c>
      <c r="AD975" s="192">
        <v>0</v>
      </c>
      <c r="AE975" s="192">
        <v>0</v>
      </c>
      <c r="AF975" s="194">
        <f t="shared" si="6"/>
        <v>0</v>
      </c>
      <c r="AG975" s="53">
        <f t="shared" si="7"/>
        <v>0</v>
      </c>
    </row>
    <row r="976" spans="2:33" ht="16">
      <c r="B976" s="186" t="s">
        <v>130</v>
      </c>
      <c r="C976" s="192">
        <v>216</v>
      </c>
      <c r="D976" s="186" t="s">
        <v>479</v>
      </c>
      <c r="E976" s="193">
        <v>2</v>
      </c>
      <c r="F976" s="186" t="s">
        <v>284</v>
      </c>
      <c r="G976" s="186" t="s">
        <v>288</v>
      </c>
      <c r="H976" s="198">
        <f>VLOOKUP(B976,orig_GT_results_full_summary!$B$3:$AK$25,7, FALSE)</f>
        <v>3</v>
      </c>
      <c r="I976" s="192">
        <v>0</v>
      </c>
      <c r="J976" s="192">
        <v>0</v>
      </c>
      <c r="K976" s="192">
        <f t="shared" si="0"/>
        <v>0</v>
      </c>
      <c r="L976" s="193">
        <f t="shared" si="1"/>
        <v>0</v>
      </c>
      <c r="M976" s="186" t="s">
        <v>449</v>
      </c>
      <c r="N976" s="186" t="s">
        <v>288</v>
      </c>
      <c r="O976" s="199">
        <f>VLOOKUP(B976,orig_GT_results_full_summary!$B$3:$AK$25,15, FALSE)</f>
        <v>1</v>
      </c>
      <c r="P976" s="192">
        <v>0</v>
      </c>
      <c r="Q976" s="192">
        <v>0</v>
      </c>
      <c r="R976" s="192">
        <f t="shared" si="2"/>
        <v>0</v>
      </c>
      <c r="S976" s="193">
        <f t="shared" si="3"/>
        <v>0</v>
      </c>
      <c r="T976" s="186" t="s">
        <v>15</v>
      </c>
      <c r="U976" s="186" t="s">
        <v>288</v>
      </c>
      <c r="V976" s="200">
        <f>VLOOKUP(B976,orig_GT_results_full_summary!$B$3:$AK$25,24, FALSE)</f>
        <v>1</v>
      </c>
      <c r="W976" s="192">
        <v>0</v>
      </c>
      <c r="X976" s="192">
        <v>0</v>
      </c>
      <c r="Y976" s="192">
        <f t="shared" si="4"/>
        <v>0</v>
      </c>
      <c r="Z976" s="193">
        <f t="shared" si="5"/>
        <v>0</v>
      </c>
      <c r="AA976" s="186" t="s">
        <v>464</v>
      </c>
      <c r="AB976" s="186" t="s">
        <v>288</v>
      </c>
      <c r="AC976" s="192">
        <f>VLOOKUP(B976,orig_GT_results_full_summary!$B$3:$AK$25,33, FALSE)</f>
        <v>2</v>
      </c>
      <c r="AD976" s="192">
        <v>0</v>
      </c>
      <c r="AE976" s="192">
        <v>0</v>
      </c>
      <c r="AF976" s="194">
        <f t="shared" si="6"/>
        <v>0</v>
      </c>
      <c r="AG976" s="53">
        <f t="shared" si="7"/>
        <v>0</v>
      </c>
    </row>
    <row r="977" spans="2:33" ht="16">
      <c r="B977" s="186" t="s">
        <v>130</v>
      </c>
      <c r="C977" s="192">
        <v>217</v>
      </c>
      <c r="D977" s="186" t="s">
        <v>480</v>
      </c>
      <c r="E977" s="193">
        <v>2</v>
      </c>
      <c r="F977" s="186" t="s">
        <v>284</v>
      </c>
      <c r="G977" s="186" t="s">
        <v>288</v>
      </c>
      <c r="H977" s="198">
        <f>VLOOKUP(B977,orig_GT_results_full_summary!$B$3:$AK$25,7, FALSE)</f>
        <v>3</v>
      </c>
      <c r="I977" s="192">
        <v>0</v>
      </c>
      <c r="J977" s="192">
        <v>0</v>
      </c>
      <c r="K977" s="192">
        <f t="shared" si="0"/>
        <v>0</v>
      </c>
      <c r="L977" s="193">
        <f t="shared" si="1"/>
        <v>0</v>
      </c>
      <c r="M977" s="186" t="s">
        <v>449</v>
      </c>
      <c r="N977" s="186" t="s">
        <v>288</v>
      </c>
      <c r="O977" s="199">
        <f>VLOOKUP(B977,orig_GT_results_full_summary!$B$3:$AK$25,15, FALSE)</f>
        <v>1</v>
      </c>
      <c r="P977" s="192">
        <v>0</v>
      </c>
      <c r="Q977" s="192">
        <v>0</v>
      </c>
      <c r="R977" s="192">
        <f t="shared" si="2"/>
        <v>0</v>
      </c>
      <c r="S977" s="193">
        <f t="shared" si="3"/>
        <v>0</v>
      </c>
      <c r="T977" s="186" t="s">
        <v>15</v>
      </c>
      <c r="U977" s="186" t="s">
        <v>288</v>
      </c>
      <c r="V977" s="200">
        <f>VLOOKUP(B977,orig_GT_results_full_summary!$B$3:$AK$25,24, FALSE)</f>
        <v>1</v>
      </c>
      <c r="W977" s="192">
        <v>0</v>
      </c>
      <c r="X977" s="192">
        <v>0</v>
      </c>
      <c r="Y977" s="192">
        <f t="shared" si="4"/>
        <v>0</v>
      </c>
      <c r="Z977" s="193">
        <f t="shared" si="5"/>
        <v>0</v>
      </c>
      <c r="AA977" s="186" t="s">
        <v>464</v>
      </c>
      <c r="AB977" s="186" t="s">
        <v>288</v>
      </c>
      <c r="AC977" s="192">
        <f>VLOOKUP(B977,orig_GT_results_full_summary!$B$3:$AK$25,33, FALSE)</f>
        <v>2</v>
      </c>
      <c r="AD977" s="192">
        <v>0</v>
      </c>
      <c r="AE977" s="192">
        <v>0</v>
      </c>
      <c r="AF977" s="194">
        <f t="shared" si="6"/>
        <v>0</v>
      </c>
      <c r="AG977" s="53">
        <f t="shared" si="7"/>
        <v>0</v>
      </c>
    </row>
    <row r="978" spans="2:33" ht="16">
      <c r="B978" s="186" t="s">
        <v>130</v>
      </c>
      <c r="C978" s="192">
        <v>218</v>
      </c>
      <c r="D978" s="186" t="s">
        <v>480</v>
      </c>
      <c r="E978" s="193">
        <v>2</v>
      </c>
      <c r="F978" s="186" t="s">
        <v>284</v>
      </c>
      <c r="G978" s="186" t="s">
        <v>288</v>
      </c>
      <c r="H978" s="198">
        <f>VLOOKUP(B978,orig_GT_results_full_summary!$B$3:$AK$25,7, FALSE)</f>
        <v>3</v>
      </c>
      <c r="I978" s="192">
        <v>0</v>
      </c>
      <c r="J978" s="192">
        <v>0</v>
      </c>
      <c r="K978" s="192">
        <f t="shared" si="0"/>
        <v>0</v>
      </c>
      <c r="L978" s="193">
        <f t="shared" si="1"/>
        <v>0</v>
      </c>
      <c r="M978" s="186" t="s">
        <v>449</v>
      </c>
      <c r="N978" s="186" t="s">
        <v>288</v>
      </c>
      <c r="O978" s="199">
        <f>VLOOKUP(B978,orig_GT_results_full_summary!$B$3:$AK$25,15, FALSE)</f>
        <v>1</v>
      </c>
      <c r="P978" s="192">
        <v>0</v>
      </c>
      <c r="Q978" s="192">
        <v>0</v>
      </c>
      <c r="R978" s="192">
        <f t="shared" si="2"/>
        <v>0</v>
      </c>
      <c r="S978" s="193">
        <f t="shared" si="3"/>
        <v>0</v>
      </c>
      <c r="T978" s="186" t="s">
        <v>15</v>
      </c>
      <c r="U978" s="186" t="s">
        <v>288</v>
      </c>
      <c r="V978" s="200">
        <f>VLOOKUP(B978,orig_GT_results_full_summary!$B$3:$AK$25,24, FALSE)</f>
        <v>1</v>
      </c>
      <c r="W978" s="192">
        <v>0</v>
      </c>
      <c r="X978" s="192">
        <v>0</v>
      </c>
      <c r="Y978" s="192">
        <f t="shared" si="4"/>
        <v>0</v>
      </c>
      <c r="Z978" s="193">
        <f t="shared" si="5"/>
        <v>0</v>
      </c>
      <c r="AA978" s="186" t="s">
        <v>464</v>
      </c>
      <c r="AB978" s="186" t="s">
        <v>288</v>
      </c>
      <c r="AC978" s="192">
        <f>VLOOKUP(B978,orig_GT_results_full_summary!$B$3:$AK$25,33, FALSE)</f>
        <v>2</v>
      </c>
      <c r="AD978" s="192">
        <v>0</v>
      </c>
      <c r="AE978" s="192">
        <v>0</v>
      </c>
      <c r="AF978" s="194">
        <f t="shared" si="6"/>
        <v>0</v>
      </c>
      <c r="AG978" s="53">
        <f t="shared" si="7"/>
        <v>0</v>
      </c>
    </row>
    <row r="979" spans="2:33" ht="16">
      <c r="B979" s="186" t="s">
        <v>130</v>
      </c>
      <c r="C979" s="192">
        <v>219</v>
      </c>
      <c r="D979" s="186" t="s">
        <v>480</v>
      </c>
      <c r="E979" s="193">
        <v>2</v>
      </c>
      <c r="F979" s="186" t="s">
        <v>284</v>
      </c>
      <c r="G979" s="186" t="s">
        <v>288</v>
      </c>
      <c r="H979" s="198">
        <f>VLOOKUP(B979,orig_GT_results_full_summary!$B$3:$AK$25,7, FALSE)</f>
        <v>3</v>
      </c>
      <c r="I979" s="192">
        <v>0</v>
      </c>
      <c r="J979" s="192">
        <v>0</v>
      </c>
      <c r="K979" s="192">
        <f t="shared" si="0"/>
        <v>0</v>
      </c>
      <c r="L979" s="193">
        <f t="shared" si="1"/>
        <v>0</v>
      </c>
      <c r="M979" s="186" t="s">
        <v>449</v>
      </c>
      <c r="N979" s="186" t="s">
        <v>288</v>
      </c>
      <c r="O979" s="199">
        <f>VLOOKUP(B979,orig_GT_results_full_summary!$B$3:$AK$25,15, FALSE)</f>
        <v>1</v>
      </c>
      <c r="P979" s="192">
        <v>0</v>
      </c>
      <c r="Q979" s="192">
        <v>0</v>
      </c>
      <c r="R979" s="192">
        <f t="shared" si="2"/>
        <v>0</v>
      </c>
      <c r="S979" s="193">
        <f t="shared" si="3"/>
        <v>0</v>
      </c>
      <c r="T979" s="186" t="s">
        <v>15</v>
      </c>
      <c r="U979" s="186" t="s">
        <v>288</v>
      </c>
      <c r="V979" s="200">
        <f>VLOOKUP(B979,orig_GT_results_full_summary!$B$3:$AK$25,24, FALSE)</f>
        <v>1</v>
      </c>
      <c r="W979" s="192">
        <v>0</v>
      </c>
      <c r="X979" s="192">
        <v>0</v>
      </c>
      <c r="Y979" s="192">
        <f t="shared" si="4"/>
        <v>0</v>
      </c>
      <c r="Z979" s="193">
        <f t="shared" si="5"/>
        <v>0</v>
      </c>
      <c r="AA979" s="186" t="s">
        <v>464</v>
      </c>
      <c r="AB979" s="186" t="s">
        <v>288</v>
      </c>
      <c r="AC979" s="192">
        <f>VLOOKUP(B979,orig_GT_results_full_summary!$B$3:$AK$25,33, FALSE)</f>
        <v>2</v>
      </c>
      <c r="AD979" s="192">
        <v>0</v>
      </c>
      <c r="AE979" s="192">
        <v>0</v>
      </c>
      <c r="AF979" s="194">
        <f t="shared" si="6"/>
        <v>0</v>
      </c>
      <c r="AG979" s="53">
        <f t="shared" si="7"/>
        <v>0</v>
      </c>
    </row>
    <row r="980" spans="2:33" ht="16">
      <c r="B980" s="186" t="s">
        <v>130</v>
      </c>
      <c r="C980" s="192">
        <v>223</v>
      </c>
      <c r="D980" s="186" t="s">
        <v>322</v>
      </c>
      <c r="E980" s="193">
        <v>2</v>
      </c>
      <c r="F980" s="186" t="s">
        <v>284</v>
      </c>
      <c r="G980" s="186" t="s">
        <v>287</v>
      </c>
      <c r="H980" s="198">
        <f>VLOOKUP(B980,orig_GT_results_full_summary!$B$3:$AK$25,7, FALSE)</f>
        <v>3</v>
      </c>
      <c r="I980" s="192">
        <v>1</v>
      </c>
      <c r="J980" s="192">
        <v>0.5</v>
      </c>
      <c r="K980" s="192">
        <f t="shared" si="0"/>
        <v>0.33333333333333331</v>
      </c>
      <c r="L980" s="193">
        <f t="shared" si="1"/>
        <v>0.47619047619047616</v>
      </c>
      <c r="M980" s="186" t="s">
        <v>449</v>
      </c>
      <c r="N980" s="186" t="s">
        <v>288</v>
      </c>
      <c r="O980" s="199">
        <f>VLOOKUP(B980,orig_GT_results_full_summary!$B$3:$AK$25,15, FALSE)</f>
        <v>1</v>
      </c>
      <c r="P980" s="192">
        <v>0</v>
      </c>
      <c r="Q980" s="192">
        <v>0</v>
      </c>
      <c r="R980" s="192">
        <f t="shared" si="2"/>
        <v>0</v>
      </c>
      <c r="S980" s="193">
        <f t="shared" si="3"/>
        <v>0</v>
      </c>
      <c r="T980" s="186" t="s">
        <v>15</v>
      </c>
      <c r="U980" s="186" t="s">
        <v>288</v>
      </c>
      <c r="V980" s="200">
        <f>VLOOKUP(B980,orig_GT_results_full_summary!$B$3:$AK$25,24, FALSE)</f>
        <v>1</v>
      </c>
      <c r="W980" s="192">
        <v>0</v>
      </c>
      <c r="X980" s="192">
        <v>0</v>
      </c>
      <c r="Y980" s="192">
        <f t="shared" si="4"/>
        <v>0</v>
      </c>
      <c r="Z980" s="193">
        <f t="shared" si="5"/>
        <v>0</v>
      </c>
      <c r="AA980" s="186" t="s">
        <v>464</v>
      </c>
      <c r="AB980" s="186" t="s">
        <v>287</v>
      </c>
      <c r="AC980" s="192">
        <f>VLOOKUP(B980,orig_GT_results_full_summary!$B$3:$AK$25,33, FALSE)</f>
        <v>2</v>
      </c>
      <c r="AD980" s="192">
        <v>1</v>
      </c>
      <c r="AE980" s="192">
        <v>0.5</v>
      </c>
      <c r="AF980" s="194">
        <f t="shared" si="6"/>
        <v>0.5</v>
      </c>
      <c r="AG980" s="53">
        <f t="shared" si="7"/>
        <v>0.5</v>
      </c>
    </row>
    <row r="981" spans="2:33" ht="16">
      <c r="B981" s="186" t="s">
        <v>130</v>
      </c>
      <c r="C981" s="192">
        <v>226</v>
      </c>
      <c r="D981" s="186" t="s">
        <v>312</v>
      </c>
      <c r="E981" s="193">
        <v>2</v>
      </c>
      <c r="F981" s="186" t="s">
        <v>284</v>
      </c>
      <c r="G981" s="186" t="s">
        <v>288</v>
      </c>
      <c r="H981" s="198">
        <f>VLOOKUP(B981,orig_GT_results_full_summary!$B$3:$AK$25,7, FALSE)</f>
        <v>3</v>
      </c>
      <c r="I981" s="192">
        <v>0</v>
      </c>
      <c r="J981" s="192">
        <v>0</v>
      </c>
      <c r="K981" s="192">
        <f t="shared" si="0"/>
        <v>0</v>
      </c>
      <c r="L981" s="193">
        <f t="shared" si="1"/>
        <v>0</v>
      </c>
      <c r="M981" s="186" t="s">
        <v>449</v>
      </c>
      <c r="N981" s="186" t="s">
        <v>288</v>
      </c>
      <c r="O981" s="199">
        <f>VLOOKUP(B981,orig_GT_results_full_summary!$B$3:$AK$25,15, FALSE)</f>
        <v>1</v>
      </c>
      <c r="P981" s="192">
        <v>0</v>
      </c>
      <c r="Q981" s="192">
        <v>0</v>
      </c>
      <c r="R981" s="192">
        <f t="shared" si="2"/>
        <v>0</v>
      </c>
      <c r="S981" s="193">
        <f t="shared" si="3"/>
        <v>0</v>
      </c>
      <c r="T981" s="186" t="s">
        <v>15</v>
      </c>
      <c r="U981" s="186" t="s">
        <v>288</v>
      </c>
      <c r="V981" s="200">
        <f>VLOOKUP(B981,orig_GT_results_full_summary!$B$3:$AK$25,24, FALSE)</f>
        <v>1</v>
      </c>
      <c r="W981" s="192">
        <v>0</v>
      </c>
      <c r="X981" s="192">
        <v>0</v>
      </c>
      <c r="Y981" s="192">
        <f t="shared" si="4"/>
        <v>0</v>
      </c>
      <c r="Z981" s="193">
        <f t="shared" si="5"/>
        <v>0</v>
      </c>
      <c r="AA981" s="186" t="s">
        <v>464</v>
      </c>
      <c r="AB981" s="186" t="s">
        <v>288</v>
      </c>
      <c r="AC981" s="192">
        <f>VLOOKUP(B981,orig_GT_results_full_summary!$B$3:$AK$25,33, FALSE)</f>
        <v>2</v>
      </c>
      <c r="AD981" s="192">
        <v>0</v>
      </c>
      <c r="AE981" s="192">
        <v>0</v>
      </c>
      <c r="AF981" s="194">
        <f t="shared" si="6"/>
        <v>0</v>
      </c>
      <c r="AG981" s="53">
        <f t="shared" si="7"/>
        <v>0</v>
      </c>
    </row>
    <row r="982" spans="2:33" ht="16">
      <c r="B982" s="186" t="s">
        <v>130</v>
      </c>
      <c r="C982" s="192">
        <v>227</v>
      </c>
      <c r="D982" s="186" t="s">
        <v>312</v>
      </c>
      <c r="E982" s="193">
        <v>2</v>
      </c>
      <c r="F982" s="186" t="s">
        <v>284</v>
      </c>
      <c r="G982" s="186" t="s">
        <v>288</v>
      </c>
      <c r="H982" s="198">
        <f>VLOOKUP(B982,orig_GT_results_full_summary!$B$3:$AK$25,7, FALSE)</f>
        <v>3</v>
      </c>
      <c r="I982" s="192">
        <v>0</v>
      </c>
      <c r="J982" s="192">
        <v>0</v>
      </c>
      <c r="K982" s="192">
        <f t="shared" si="0"/>
        <v>0</v>
      </c>
      <c r="L982" s="193">
        <f t="shared" si="1"/>
        <v>0</v>
      </c>
      <c r="M982" s="186" t="s">
        <v>449</v>
      </c>
      <c r="N982" s="186" t="s">
        <v>288</v>
      </c>
      <c r="O982" s="199">
        <f>VLOOKUP(B982,orig_GT_results_full_summary!$B$3:$AK$25,15, FALSE)</f>
        <v>1</v>
      </c>
      <c r="P982" s="192">
        <v>0</v>
      </c>
      <c r="Q982" s="192">
        <v>0</v>
      </c>
      <c r="R982" s="192">
        <f t="shared" si="2"/>
        <v>0</v>
      </c>
      <c r="S982" s="193">
        <f t="shared" si="3"/>
        <v>0</v>
      </c>
      <c r="T982" s="186" t="s">
        <v>15</v>
      </c>
      <c r="U982" s="186" t="s">
        <v>288</v>
      </c>
      <c r="V982" s="200">
        <f>VLOOKUP(B982,orig_GT_results_full_summary!$B$3:$AK$25,24, FALSE)</f>
        <v>1</v>
      </c>
      <c r="W982" s="192">
        <v>0</v>
      </c>
      <c r="X982" s="192">
        <v>0</v>
      </c>
      <c r="Y982" s="192">
        <f t="shared" si="4"/>
        <v>0</v>
      </c>
      <c r="Z982" s="193">
        <f t="shared" si="5"/>
        <v>0</v>
      </c>
      <c r="AA982" s="186" t="s">
        <v>464</v>
      </c>
      <c r="AB982" s="186" t="s">
        <v>288</v>
      </c>
      <c r="AC982" s="192">
        <f>VLOOKUP(B982,orig_GT_results_full_summary!$B$3:$AK$25,33, FALSE)</f>
        <v>2</v>
      </c>
      <c r="AD982" s="192">
        <v>0</v>
      </c>
      <c r="AE982" s="192">
        <v>0</v>
      </c>
      <c r="AF982" s="194">
        <f t="shared" si="6"/>
        <v>0</v>
      </c>
      <c r="AG982" s="53">
        <f t="shared" si="7"/>
        <v>0</v>
      </c>
    </row>
    <row r="983" spans="2:33" ht="16">
      <c r="B983" s="186" t="s">
        <v>130</v>
      </c>
      <c r="C983" s="192">
        <v>228</v>
      </c>
      <c r="D983" s="186" t="s">
        <v>312</v>
      </c>
      <c r="E983" s="193">
        <v>2</v>
      </c>
      <c r="F983" s="186" t="s">
        <v>284</v>
      </c>
      <c r="G983" s="186" t="s">
        <v>288</v>
      </c>
      <c r="H983" s="198">
        <f>VLOOKUP(B983,orig_GT_results_full_summary!$B$3:$AK$25,7, FALSE)</f>
        <v>3</v>
      </c>
      <c r="I983" s="192">
        <v>0</v>
      </c>
      <c r="J983" s="192">
        <v>0</v>
      </c>
      <c r="K983" s="192">
        <f t="shared" si="0"/>
        <v>0</v>
      </c>
      <c r="L983" s="193">
        <f t="shared" si="1"/>
        <v>0</v>
      </c>
      <c r="M983" s="186" t="s">
        <v>449</v>
      </c>
      <c r="N983" s="186" t="s">
        <v>288</v>
      </c>
      <c r="O983" s="199">
        <f>VLOOKUP(B983,orig_GT_results_full_summary!$B$3:$AK$25,15, FALSE)</f>
        <v>1</v>
      </c>
      <c r="P983" s="192">
        <v>0</v>
      </c>
      <c r="Q983" s="192">
        <v>0</v>
      </c>
      <c r="R983" s="192">
        <f t="shared" si="2"/>
        <v>0</v>
      </c>
      <c r="S983" s="193">
        <f t="shared" si="3"/>
        <v>0</v>
      </c>
      <c r="T983" s="186" t="s">
        <v>15</v>
      </c>
      <c r="U983" s="186" t="s">
        <v>288</v>
      </c>
      <c r="V983" s="200">
        <f>VLOOKUP(B983,orig_GT_results_full_summary!$B$3:$AK$25,24, FALSE)</f>
        <v>1</v>
      </c>
      <c r="W983" s="192">
        <v>0</v>
      </c>
      <c r="X983" s="192">
        <v>0</v>
      </c>
      <c r="Y983" s="192">
        <f t="shared" si="4"/>
        <v>0</v>
      </c>
      <c r="Z983" s="193">
        <f t="shared" si="5"/>
        <v>0</v>
      </c>
      <c r="AA983" s="186" t="s">
        <v>464</v>
      </c>
      <c r="AB983" s="186" t="s">
        <v>288</v>
      </c>
      <c r="AC983" s="192">
        <f>VLOOKUP(B983,orig_GT_results_full_summary!$B$3:$AK$25,33, FALSE)</f>
        <v>2</v>
      </c>
      <c r="AD983" s="192">
        <v>0</v>
      </c>
      <c r="AE983" s="192">
        <v>0</v>
      </c>
      <c r="AF983" s="194">
        <f t="shared" si="6"/>
        <v>0</v>
      </c>
      <c r="AG983" s="53">
        <f t="shared" si="7"/>
        <v>0</v>
      </c>
    </row>
    <row r="984" spans="2:33" ht="16">
      <c r="B984" s="186" t="s">
        <v>130</v>
      </c>
      <c r="C984" s="192">
        <v>229</v>
      </c>
      <c r="D984" s="186" t="s">
        <v>312</v>
      </c>
      <c r="E984" s="193">
        <v>2</v>
      </c>
      <c r="F984" s="186" t="s">
        <v>284</v>
      </c>
      <c r="G984" s="186" t="s">
        <v>288</v>
      </c>
      <c r="H984" s="198">
        <f>VLOOKUP(B984,orig_GT_results_full_summary!$B$3:$AK$25,7, FALSE)</f>
        <v>3</v>
      </c>
      <c r="I984" s="192">
        <v>0</v>
      </c>
      <c r="J984" s="192">
        <v>0</v>
      </c>
      <c r="K984" s="192">
        <f t="shared" si="0"/>
        <v>0</v>
      </c>
      <c r="L984" s="193">
        <f t="shared" si="1"/>
        <v>0</v>
      </c>
      <c r="M984" s="186" t="s">
        <v>449</v>
      </c>
      <c r="N984" s="186" t="s">
        <v>288</v>
      </c>
      <c r="O984" s="199">
        <f>VLOOKUP(B984,orig_GT_results_full_summary!$B$3:$AK$25,15, FALSE)</f>
        <v>1</v>
      </c>
      <c r="P984" s="192">
        <v>0</v>
      </c>
      <c r="Q984" s="192">
        <v>0</v>
      </c>
      <c r="R984" s="192">
        <f t="shared" si="2"/>
        <v>0</v>
      </c>
      <c r="S984" s="193">
        <f t="shared" si="3"/>
        <v>0</v>
      </c>
      <c r="T984" s="186" t="s">
        <v>15</v>
      </c>
      <c r="U984" s="186" t="s">
        <v>288</v>
      </c>
      <c r="V984" s="200">
        <f>VLOOKUP(B984,orig_GT_results_full_summary!$B$3:$AK$25,24, FALSE)</f>
        <v>1</v>
      </c>
      <c r="W984" s="192">
        <v>0</v>
      </c>
      <c r="X984" s="192">
        <v>0</v>
      </c>
      <c r="Y984" s="192">
        <f t="shared" si="4"/>
        <v>0</v>
      </c>
      <c r="Z984" s="193">
        <f t="shared" si="5"/>
        <v>0</v>
      </c>
      <c r="AA984" s="186" t="s">
        <v>464</v>
      </c>
      <c r="AB984" s="186" t="s">
        <v>288</v>
      </c>
      <c r="AC984" s="192">
        <f>VLOOKUP(B984,orig_GT_results_full_summary!$B$3:$AK$25,33, FALSE)</f>
        <v>2</v>
      </c>
      <c r="AD984" s="192">
        <v>0</v>
      </c>
      <c r="AE984" s="192">
        <v>0</v>
      </c>
      <c r="AF984" s="194">
        <f t="shared" si="6"/>
        <v>0</v>
      </c>
      <c r="AG984" s="53">
        <f t="shared" si="7"/>
        <v>0</v>
      </c>
    </row>
    <row r="985" spans="2:33" ht="16">
      <c r="B985" s="186" t="s">
        <v>130</v>
      </c>
      <c r="C985" s="192">
        <v>230</v>
      </c>
      <c r="D985" s="186" t="s">
        <v>352</v>
      </c>
      <c r="E985" s="193">
        <v>2</v>
      </c>
      <c r="F985" s="186" t="s">
        <v>284</v>
      </c>
      <c r="G985" s="186" t="s">
        <v>290</v>
      </c>
      <c r="H985" s="198">
        <f>VLOOKUP(B985,orig_GT_results_full_summary!$B$3:$AK$25,7, FALSE)</f>
        <v>3</v>
      </c>
      <c r="I985" s="192">
        <v>1</v>
      </c>
      <c r="J985" s="192">
        <v>0.5</v>
      </c>
      <c r="K985" s="192">
        <f t="shared" si="0"/>
        <v>0.33333333333333331</v>
      </c>
      <c r="L985" s="193">
        <f t="shared" si="1"/>
        <v>0.47619047619047616</v>
      </c>
      <c r="M985" s="186" t="s">
        <v>449</v>
      </c>
      <c r="N985" s="186" t="s">
        <v>288</v>
      </c>
      <c r="O985" s="199">
        <f>VLOOKUP(B985,orig_GT_results_full_summary!$B$3:$AK$25,15, FALSE)</f>
        <v>1</v>
      </c>
      <c r="P985" s="192">
        <v>0</v>
      </c>
      <c r="Q985" s="192">
        <v>0</v>
      </c>
      <c r="R985" s="192">
        <f t="shared" si="2"/>
        <v>0</v>
      </c>
      <c r="S985" s="193">
        <f t="shared" si="3"/>
        <v>0</v>
      </c>
      <c r="T985" s="186" t="s">
        <v>15</v>
      </c>
      <c r="U985" s="186" t="s">
        <v>288</v>
      </c>
      <c r="V985" s="200">
        <f>VLOOKUP(B985,orig_GT_results_full_summary!$B$3:$AK$25,24, FALSE)</f>
        <v>1</v>
      </c>
      <c r="W985" s="192">
        <v>0</v>
      </c>
      <c r="X985" s="192">
        <v>0</v>
      </c>
      <c r="Y985" s="192">
        <f t="shared" si="4"/>
        <v>0</v>
      </c>
      <c r="Z985" s="193">
        <f t="shared" si="5"/>
        <v>0</v>
      </c>
      <c r="AA985" s="186" t="s">
        <v>464</v>
      </c>
      <c r="AB985" s="186" t="s">
        <v>288</v>
      </c>
      <c r="AC985" s="192">
        <f>VLOOKUP(B985,orig_GT_results_full_summary!$B$3:$AK$25,33, FALSE)</f>
        <v>2</v>
      </c>
      <c r="AD985" s="192">
        <v>0</v>
      </c>
      <c r="AE985" s="192">
        <v>0</v>
      </c>
      <c r="AF985" s="194">
        <f t="shared" si="6"/>
        <v>0</v>
      </c>
      <c r="AG985" s="53">
        <f t="shared" si="7"/>
        <v>0</v>
      </c>
    </row>
    <row r="986" spans="2:33" ht="16">
      <c r="B986" s="186" t="s">
        <v>130</v>
      </c>
      <c r="C986" s="192">
        <v>231</v>
      </c>
      <c r="D986" s="186" t="s">
        <v>352</v>
      </c>
      <c r="E986" s="193">
        <v>2</v>
      </c>
      <c r="F986" s="186" t="s">
        <v>284</v>
      </c>
      <c r="G986" s="186" t="s">
        <v>290</v>
      </c>
      <c r="H986" s="198">
        <f>VLOOKUP(B986,orig_GT_results_full_summary!$B$3:$AK$25,7, FALSE)</f>
        <v>3</v>
      </c>
      <c r="I986" s="192">
        <v>1</v>
      </c>
      <c r="J986" s="192">
        <v>0.5</v>
      </c>
      <c r="K986" s="192">
        <f t="shared" si="0"/>
        <v>0.33333333333333331</v>
      </c>
      <c r="L986" s="193">
        <f t="shared" si="1"/>
        <v>0.47619047619047616</v>
      </c>
      <c r="M986" s="186" t="s">
        <v>449</v>
      </c>
      <c r="N986" s="186" t="s">
        <v>288</v>
      </c>
      <c r="O986" s="199">
        <f>VLOOKUP(B986,orig_GT_results_full_summary!$B$3:$AK$25,15, FALSE)</f>
        <v>1</v>
      </c>
      <c r="P986" s="192">
        <v>0</v>
      </c>
      <c r="Q986" s="192">
        <v>0</v>
      </c>
      <c r="R986" s="192">
        <f t="shared" si="2"/>
        <v>0</v>
      </c>
      <c r="S986" s="193">
        <f t="shared" si="3"/>
        <v>0</v>
      </c>
      <c r="T986" s="186" t="s">
        <v>15</v>
      </c>
      <c r="U986" s="186" t="s">
        <v>288</v>
      </c>
      <c r="V986" s="200">
        <f>VLOOKUP(B986,orig_GT_results_full_summary!$B$3:$AK$25,24, FALSE)</f>
        <v>1</v>
      </c>
      <c r="W986" s="192">
        <v>0</v>
      </c>
      <c r="X986" s="192">
        <v>0</v>
      </c>
      <c r="Y986" s="192">
        <f t="shared" si="4"/>
        <v>0</v>
      </c>
      <c r="Z986" s="193">
        <f t="shared" si="5"/>
        <v>0</v>
      </c>
      <c r="AA986" s="186" t="s">
        <v>464</v>
      </c>
      <c r="AB986" s="186" t="s">
        <v>288</v>
      </c>
      <c r="AC986" s="192">
        <f>VLOOKUP(B986,orig_GT_results_full_summary!$B$3:$AK$25,33, FALSE)</f>
        <v>2</v>
      </c>
      <c r="AD986" s="192">
        <v>0</v>
      </c>
      <c r="AE986" s="192">
        <v>0</v>
      </c>
      <c r="AF986" s="194">
        <f t="shared" si="6"/>
        <v>0</v>
      </c>
      <c r="AG986" s="53">
        <f t="shared" si="7"/>
        <v>0</v>
      </c>
    </row>
    <row r="987" spans="2:33" ht="16">
      <c r="B987" s="186" t="s">
        <v>130</v>
      </c>
      <c r="C987" s="192">
        <v>234</v>
      </c>
      <c r="D987" s="186" t="s">
        <v>392</v>
      </c>
      <c r="E987" s="193">
        <v>2</v>
      </c>
      <c r="F987" s="186" t="s">
        <v>284</v>
      </c>
      <c r="G987" s="186" t="s">
        <v>288</v>
      </c>
      <c r="H987" s="198">
        <f>VLOOKUP(B987,orig_GT_results_full_summary!$B$3:$AK$25,7, FALSE)</f>
        <v>3</v>
      </c>
      <c r="I987" s="192">
        <v>0</v>
      </c>
      <c r="J987" s="192">
        <v>0</v>
      </c>
      <c r="K987" s="192">
        <f t="shared" si="0"/>
        <v>0</v>
      </c>
      <c r="L987" s="193">
        <f t="shared" si="1"/>
        <v>0</v>
      </c>
      <c r="M987" s="186" t="s">
        <v>449</v>
      </c>
      <c r="N987" s="186" t="s">
        <v>288</v>
      </c>
      <c r="O987" s="199">
        <f>VLOOKUP(B987,orig_GT_results_full_summary!$B$3:$AK$25,15, FALSE)</f>
        <v>1</v>
      </c>
      <c r="P987" s="192">
        <v>0</v>
      </c>
      <c r="Q987" s="192">
        <v>0</v>
      </c>
      <c r="R987" s="192">
        <f t="shared" si="2"/>
        <v>0</v>
      </c>
      <c r="S987" s="193">
        <f t="shared" si="3"/>
        <v>0</v>
      </c>
      <c r="T987" s="186" t="s">
        <v>15</v>
      </c>
      <c r="U987" s="186" t="s">
        <v>287</v>
      </c>
      <c r="V987" s="200">
        <f>VLOOKUP(B987,orig_GT_results_full_summary!$B$3:$AK$25,24, FALSE)</f>
        <v>1</v>
      </c>
      <c r="W987" s="192">
        <v>1</v>
      </c>
      <c r="X987" s="192">
        <v>0.5</v>
      </c>
      <c r="Y987" s="192">
        <f t="shared" si="4"/>
        <v>1</v>
      </c>
      <c r="Z987" s="193">
        <f t="shared" si="5"/>
        <v>0.52631578947368418</v>
      </c>
      <c r="AA987" s="186" t="s">
        <v>464</v>
      </c>
      <c r="AB987" s="186" t="s">
        <v>288</v>
      </c>
      <c r="AC987" s="192">
        <f>VLOOKUP(B987,orig_GT_results_full_summary!$B$3:$AK$25,33, FALSE)</f>
        <v>2</v>
      </c>
      <c r="AD987" s="192">
        <v>0</v>
      </c>
      <c r="AE987" s="192">
        <v>0</v>
      </c>
      <c r="AF987" s="194">
        <f t="shared" si="6"/>
        <v>0</v>
      </c>
      <c r="AG987" s="53">
        <f t="shared" si="7"/>
        <v>0</v>
      </c>
    </row>
    <row r="988" spans="2:33" ht="16">
      <c r="B988" s="186" t="s">
        <v>130</v>
      </c>
      <c r="C988" s="192">
        <v>241</v>
      </c>
      <c r="D988" s="186" t="s">
        <v>392</v>
      </c>
      <c r="E988" s="193">
        <v>2</v>
      </c>
      <c r="F988" s="186" t="s">
        <v>284</v>
      </c>
      <c r="G988" s="186" t="s">
        <v>288</v>
      </c>
      <c r="H988" s="198">
        <f>VLOOKUP(B988,orig_GT_results_full_summary!$B$3:$AK$25,7, FALSE)</f>
        <v>3</v>
      </c>
      <c r="I988" s="192">
        <v>0</v>
      </c>
      <c r="J988" s="192">
        <v>0</v>
      </c>
      <c r="K988" s="192">
        <f t="shared" si="0"/>
        <v>0</v>
      </c>
      <c r="L988" s="193">
        <f t="shared" si="1"/>
        <v>0</v>
      </c>
      <c r="M988" s="186" t="s">
        <v>449</v>
      </c>
      <c r="N988" s="186" t="s">
        <v>288</v>
      </c>
      <c r="O988" s="199">
        <f>VLOOKUP(B988,orig_GT_results_full_summary!$B$3:$AK$25,15, FALSE)</f>
        <v>1</v>
      </c>
      <c r="P988" s="192">
        <v>0</v>
      </c>
      <c r="Q988" s="192">
        <v>0</v>
      </c>
      <c r="R988" s="192">
        <f t="shared" si="2"/>
        <v>0</v>
      </c>
      <c r="S988" s="193">
        <f t="shared" si="3"/>
        <v>0</v>
      </c>
      <c r="T988" s="186" t="s">
        <v>15</v>
      </c>
      <c r="U988" s="186" t="s">
        <v>287</v>
      </c>
      <c r="V988" s="200">
        <f>VLOOKUP(B988,orig_GT_results_full_summary!$B$3:$AK$25,24, FALSE)</f>
        <v>1</v>
      </c>
      <c r="W988" s="192">
        <v>1</v>
      </c>
      <c r="X988" s="192">
        <v>0.5</v>
      </c>
      <c r="Y988" s="192">
        <f t="shared" si="4"/>
        <v>1</v>
      </c>
      <c r="Z988" s="193">
        <f t="shared" si="5"/>
        <v>0.52631578947368418</v>
      </c>
      <c r="AA988" s="186" t="s">
        <v>464</v>
      </c>
      <c r="AB988" s="186" t="s">
        <v>288</v>
      </c>
      <c r="AC988" s="192">
        <f>VLOOKUP(B988,orig_GT_results_full_summary!$B$3:$AK$25,33, FALSE)</f>
        <v>2</v>
      </c>
      <c r="AD988" s="192">
        <v>0</v>
      </c>
      <c r="AE988" s="192">
        <v>0</v>
      </c>
      <c r="AF988" s="194">
        <f t="shared" si="6"/>
        <v>0</v>
      </c>
      <c r="AG988" s="53">
        <f t="shared" si="7"/>
        <v>0</v>
      </c>
    </row>
    <row r="989" spans="2:33" ht="16">
      <c r="B989" s="186" t="s">
        <v>130</v>
      </c>
      <c r="C989" s="192">
        <v>242</v>
      </c>
      <c r="D989" s="186" t="s">
        <v>392</v>
      </c>
      <c r="E989" s="193">
        <v>2</v>
      </c>
      <c r="F989" s="186" t="s">
        <v>284</v>
      </c>
      <c r="G989" s="186" t="s">
        <v>288</v>
      </c>
      <c r="H989" s="198">
        <f>VLOOKUP(B989,orig_GT_results_full_summary!$B$3:$AK$25,7, FALSE)</f>
        <v>3</v>
      </c>
      <c r="I989" s="192">
        <v>0</v>
      </c>
      <c r="J989" s="192">
        <v>0</v>
      </c>
      <c r="K989" s="192">
        <f t="shared" si="0"/>
        <v>0</v>
      </c>
      <c r="L989" s="193">
        <f t="shared" si="1"/>
        <v>0</v>
      </c>
      <c r="M989" s="186" t="s">
        <v>449</v>
      </c>
      <c r="N989" s="186" t="s">
        <v>288</v>
      </c>
      <c r="O989" s="199">
        <f>VLOOKUP(B989,orig_GT_results_full_summary!$B$3:$AK$25,15, FALSE)</f>
        <v>1</v>
      </c>
      <c r="P989" s="192">
        <v>0</v>
      </c>
      <c r="Q989" s="192">
        <v>0</v>
      </c>
      <c r="R989" s="192">
        <f t="shared" si="2"/>
        <v>0</v>
      </c>
      <c r="S989" s="193">
        <f t="shared" si="3"/>
        <v>0</v>
      </c>
      <c r="T989" s="186" t="s">
        <v>15</v>
      </c>
      <c r="U989" s="186" t="s">
        <v>287</v>
      </c>
      <c r="V989" s="200">
        <f>VLOOKUP(B989,orig_GT_results_full_summary!$B$3:$AK$25,24, FALSE)</f>
        <v>1</v>
      </c>
      <c r="W989" s="192">
        <v>1</v>
      </c>
      <c r="X989" s="192">
        <v>0.5</v>
      </c>
      <c r="Y989" s="192">
        <f t="shared" si="4"/>
        <v>1</v>
      </c>
      <c r="Z989" s="193">
        <f t="shared" si="5"/>
        <v>0.52631578947368418</v>
      </c>
      <c r="AA989" s="186" t="s">
        <v>464</v>
      </c>
      <c r="AB989" s="186" t="s">
        <v>288</v>
      </c>
      <c r="AC989" s="192">
        <f>VLOOKUP(B989,orig_GT_results_full_summary!$B$3:$AK$25,33, FALSE)</f>
        <v>2</v>
      </c>
      <c r="AD989" s="192">
        <v>0</v>
      </c>
      <c r="AE989" s="192">
        <v>0</v>
      </c>
      <c r="AF989" s="194">
        <f t="shared" si="6"/>
        <v>0</v>
      </c>
      <c r="AG989" s="53">
        <f t="shared" si="7"/>
        <v>0</v>
      </c>
    </row>
    <row r="990" spans="2:33" ht="16">
      <c r="B990" s="186" t="s">
        <v>130</v>
      </c>
      <c r="C990" s="192">
        <v>243</v>
      </c>
      <c r="D990" s="186" t="s">
        <v>392</v>
      </c>
      <c r="E990" s="193">
        <v>2</v>
      </c>
      <c r="F990" s="186" t="s">
        <v>284</v>
      </c>
      <c r="G990" s="186" t="s">
        <v>288</v>
      </c>
      <c r="H990" s="198">
        <f>VLOOKUP(B990,orig_GT_results_full_summary!$B$3:$AK$25,7, FALSE)</f>
        <v>3</v>
      </c>
      <c r="I990" s="192">
        <v>0</v>
      </c>
      <c r="J990" s="192">
        <v>0</v>
      </c>
      <c r="K990" s="192">
        <f t="shared" si="0"/>
        <v>0</v>
      </c>
      <c r="L990" s="193">
        <f t="shared" si="1"/>
        <v>0</v>
      </c>
      <c r="M990" s="186" t="s">
        <v>449</v>
      </c>
      <c r="N990" s="186" t="s">
        <v>288</v>
      </c>
      <c r="O990" s="199">
        <f>VLOOKUP(B990,orig_GT_results_full_summary!$B$3:$AK$25,15, FALSE)</f>
        <v>1</v>
      </c>
      <c r="P990" s="192">
        <v>0</v>
      </c>
      <c r="Q990" s="192">
        <v>0</v>
      </c>
      <c r="R990" s="192">
        <f t="shared" si="2"/>
        <v>0</v>
      </c>
      <c r="S990" s="193">
        <f t="shared" si="3"/>
        <v>0</v>
      </c>
      <c r="T990" s="186" t="s">
        <v>15</v>
      </c>
      <c r="U990" s="186" t="s">
        <v>287</v>
      </c>
      <c r="V990" s="200">
        <f>VLOOKUP(B990,orig_GT_results_full_summary!$B$3:$AK$25,24, FALSE)</f>
        <v>1</v>
      </c>
      <c r="W990" s="192">
        <v>1</v>
      </c>
      <c r="X990" s="192">
        <v>0.5</v>
      </c>
      <c r="Y990" s="192">
        <f t="shared" si="4"/>
        <v>1</v>
      </c>
      <c r="Z990" s="193">
        <f t="shared" si="5"/>
        <v>0.52631578947368418</v>
      </c>
      <c r="AA990" s="186" t="s">
        <v>464</v>
      </c>
      <c r="AB990" s="186" t="s">
        <v>288</v>
      </c>
      <c r="AC990" s="192">
        <f>VLOOKUP(B990,orig_GT_results_full_summary!$B$3:$AK$25,33, FALSE)</f>
        <v>2</v>
      </c>
      <c r="AD990" s="192">
        <v>0</v>
      </c>
      <c r="AE990" s="192">
        <v>0</v>
      </c>
      <c r="AF990" s="194">
        <f t="shared" si="6"/>
        <v>0</v>
      </c>
      <c r="AG990" s="53">
        <f t="shared" si="7"/>
        <v>0</v>
      </c>
    </row>
    <row r="991" spans="2:33" ht="16">
      <c r="B991" s="186" t="s">
        <v>130</v>
      </c>
      <c r="C991" s="192">
        <v>244</v>
      </c>
      <c r="D991" s="186" t="s">
        <v>481</v>
      </c>
      <c r="E991" s="193">
        <v>2</v>
      </c>
      <c r="F991" s="186" t="s">
        <v>284</v>
      </c>
      <c r="G991" s="186" t="s">
        <v>288</v>
      </c>
      <c r="H991" s="198">
        <f>VLOOKUP(B991,orig_GT_results_full_summary!$B$3:$AK$25,7, FALSE)</f>
        <v>3</v>
      </c>
      <c r="I991" s="192">
        <v>0</v>
      </c>
      <c r="J991" s="192">
        <v>0</v>
      </c>
      <c r="K991" s="192">
        <f t="shared" si="0"/>
        <v>0</v>
      </c>
      <c r="L991" s="193">
        <f t="shared" si="1"/>
        <v>0</v>
      </c>
      <c r="M991" s="186" t="s">
        <v>449</v>
      </c>
      <c r="N991" s="186" t="s">
        <v>288</v>
      </c>
      <c r="O991" s="199">
        <f>VLOOKUP(B991,orig_GT_results_full_summary!$B$3:$AK$25,15, FALSE)</f>
        <v>1</v>
      </c>
      <c r="P991" s="192">
        <v>0</v>
      </c>
      <c r="Q991" s="192">
        <v>0</v>
      </c>
      <c r="R991" s="192">
        <f t="shared" si="2"/>
        <v>0</v>
      </c>
      <c r="S991" s="193">
        <f t="shared" si="3"/>
        <v>0</v>
      </c>
      <c r="T991" s="186" t="s">
        <v>15</v>
      </c>
      <c r="U991" s="186" t="s">
        <v>288</v>
      </c>
      <c r="V991" s="200">
        <f>VLOOKUP(B991,orig_GT_results_full_summary!$B$3:$AK$25,24, FALSE)</f>
        <v>1</v>
      </c>
      <c r="W991" s="192">
        <v>0</v>
      </c>
      <c r="X991" s="192">
        <v>0</v>
      </c>
      <c r="Y991" s="192">
        <f t="shared" si="4"/>
        <v>0</v>
      </c>
      <c r="Z991" s="193">
        <f t="shared" si="5"/>
        <v>0</v>
      </c>
      <c r="AA991" s="186" t="s">
        <v>464</v>
      </c>
      <c r="AB991" s="186" t="s">
        <v>288</v>
      </c>
      <c r="AC991" s="192">
        <f>VLOOKUP(B991,orig_GT_results_full_summary!$B$3:$AK$25,33, FALSE)</f>
        <v>2</v>
      </c>
      <c r="AD991" s="192">
        <v>0</v>
      </c>
      <c r="AE991" s="192">
        <v>0</v>
      </c>
      <c r="AF991" s="194">
        <f t="shared" si="6"/>
        <v>0</v>
      </c>
      <c r="AG991" s="53">
        <f t="shared" si="7"/>
        <v>0</v>
      </c>
    </row>
    <row r="992" spans="2:33" ht="16">
      <c r="B992" s="186" t="s">
        <v>130</v>
      </c>
      <c r="C992" s="192">
        <v>245</v>
      </c>
      <c r="D992" s="186" t="s">
        <v>481</v>
      </c>
      <c r="E992" s="193">
        <v>2</v>
      </c>
      <c r="F992" s="186" t="s">
        <v>284</v>
      </c>
      <c r="G992" s="186" t="s">
        <v>288</v>
      </c>
      <c r="H992" s="198">
        <f>VLOOKUP(B992,orig_GT_results_full_summary!$B$3:$AK$25,7, FALSE)</f>
        <v>3</v>
      </c>
      <c r="I992" s="192">
        <v>0</v>
      </c>
      <c r="J992" s="192">
        <v>0</v>
      </c>
      <c r="K992" s="192">
        <f t="shared" si="0"/>
        <v>0</v>
      </c>
      <c r="L992" s="193">
        <f t="shared" si="1"/>
        <v>0</v>
      </c>
      <c r="M992" s="186" t="s">
        <v>449</v>
      </c>
      <c r="N992" s="186" t="s">
        <v>288</v>
      </c>
      <c r="O992" s="199">
        <f>VLOOKUP(B992,orig_GT_results_full_summary!$B$3:$AK$25,15, FALSE)</f>
        <v>1</v>
      </c>
      <c r="P992" s="192">
        <v>0</v>
      </c>
      <c r="Q992" s="192">
        <v>0</v>
      </c>
      <c r="R992" s="192">
        <f t="shared" si="2"/>
        <v>0</v>
      </c>
      <c r="S992" s="193">
        <f t="shared" si="3"/>
        <v>0</v>
      </c>
      <c r="T992" s="186" t="s">
        <v>15</v>
      </c>
      <c r="U992" s="186" t="s">
        <v>288</v>
      </c>
      <c r="V992" s="200">
        <f>VLOOKUP(B992,orig_GT_results_full_summary!$B$3:$AK$25,24, FALSE)</f>
        <v>1</v>
      </c>
      <c r="W992" s="192">
        <v>0</v>
      </c>
      <c r="X992" s="192">
        <v>0</v>
      </c>
      <c r="Y992" s="192">
        <f t="shared" si="4"/>
        <v>0</v>
      </c>
      <c r="Z992" s="193">
        <f t="shared" si="5"/>
        <v>0</v>
      </c>
      <c r="AA992" s="186" t="s">
        <v>464</v>
      </c>
      <c r="AB992" s="186" t="s">
        <v>288</v>
      </c>
      <c r="AC992" s="192">
        <f>VLOOKUP(B992,orig_GT_results_full_summary!$B$3:$AK$25,33, FALSE)</f>
        <v>2</v>
      </c>
      <c r="AD992" s="192">
        <v>0</v>
      </c>
      <c r="AE992" s="192">
        <v>0</v>
      </c>
      <c r="AF992" s="194">
        <f t="shared" si="6"/>
        <v>0</v>
      </c>
      <c r="AG992" s="53">
        <f t="shared" si="7"/>
        <v>0</v>
      </c>
    </row>
    <row r="993" spans="2:33" ht="16">
      <c r="B993" s="186" t="s">
        <v>130</v>
      </c>
      <c r="C993" s="192">
        <v>246</v>
      </c>
      <c r="D993" s="186" t="s">
        <v>471</v>
      </c>
      <c r="E993" s="193">
        <v>2</v>
      </c>
      <c r="F993" s="186" t="s">
        <v>284</v>
      </c>
      <c r="G993" s="186" t="s">
        <v>288</v>
      </c>
      <c r="H993" s="198">
        <f>VLOOKUP(B993,orig_GT_results_full_summary!$B$3:$AK$25,7, FALSE)</f>
        <v>3</v>
      </c>
      <c r="I993" s="192">
        <v>0</v>
      </c>
      <c r="J993" s="192">
        <v>0</v>
      </c>
      <c r="K993" s="192">
        <f t="shared" si="0"/>
        <v>0</v>
      </c>
      <c r="L993" s="193">
        <f t="shared" si="1"/>
        <v>0</v>
      </c>
      <c r="M993" s="186" t="s">
        <v>449</v>
      </c>
      <c r="N993" s="186" t="s">
        <v>288</v>
      </c>
      <c r="O993" s="199">
        <f>VLOOKUP(B993,orig_GT_results_full_summary!$B$3:$AK$25,15, FALSE)</f>
        <v>1</v>
      </c>
      <c r="P993" s="192">
        <v>0</v>
      </c>
      <c r="Q993" s="192">
        <v>0</v>
      </c>
      <c r="R993" s="192">
        <f t="shared" si="2"/>
        <v>0</v>
      </c>
      <c r="S993" s="193">
        <f t="shared" si="3"/>
        <v>0</v>
      </c>
      <c r="T993" s="186" t="s">
        <v>15</v>
      </c>
      <c r="U993" s="186" t="s">
        <v>288</v>
      </c>
      <c r="V993" s="200">
        <f>VLOOKUP(B993,orig_GT_results_full_summary!$B$3:$AK$25,24, FALSE)</f>
        <v>1</v>
      </c>
      <c r="W993" s="192">
        <v>0</v>
      </c>
      <c r="X993" s="192">
        <v>0</v>
      </c>
      <c r="Y993" s="192">
        <f t="shared" si="4"/>
        <v>0</v>
      </c>
      <c r="Z993" s="193">
        <f t="shared" si="5"/>
        <v>0</v>
      </c>
      <c r="AA993" s="186" t="s">
        <v>464</v>
      </c>
      <c r="AB993" s="186" t="s">
        <v>288</v>
      </c>
      <c r="AC993" s="192">
        <f>VLOOKUP(B993,orig_GT_results_full_summary!$B$3:$AK$25,33, FALSE)</f>
        <v>2</v>
      </c>
      <c r="AD993" s="192">
        <v>0</v>
      </c>
      <c r="AE993" s="192">
        <v>0</v>
      </c>
      <c r="AF993" s="194">
        <f t="shared" si="6"/>
        <v>0</v>
      </c>
      <c r="AG993" s="53">
        <f t="shared" si="7"/>
        <v>0</v>
      </c>
    </row>
    <row r="994" spans="2:33" ht="16">
      <c r="B994" s="186" t="s">
        <v>130</v>
      </c>
      <c r="C994" s="192">
        <v>247</v>
      </c>
      <c r="D994" s="186" t="s">
        <v>471</v>
      </c>
      <c r="E994" s="193">
        <v>2</v>
      </c>
      <c r="F994" s="186" t="s">
        <v>284</v>
      </c>
      <c r="G994" s="186" t="s">
        <v>288</v>
      </c>
      <c r="H994" s="198">
        <f>VLOOKUP(B994,orig_GT_results_full_summary!$B$3:$AK$25,7, FALSE)</f>
        <v>3</v>
      </c>
      <c r="I994" s="192">
        <v>0</v>
      </c>
      <c r="J994" s="192">
        <v>0</v>
      </c>
      <c r="K994" s="192">
        <f t="shared" si="0"/>
        <v>0</v>
      </c>
      <c r="L994" s="193">
        <f t="shared" si="1"/>
        <v>0</v>
      </c>
      <c r="M994" s="186" t="s">
        <v>449</v>
      </c>
      <c r="N994" s="186" t="s">
        <v>288</v>
      </c>
      <c r="O994" s="199">
        <f>VLOOKUP(B994,orig_GT_results_full_summary!$B$3:$AK$25,15, FALSE)</f>
        <v>1</v>
      </c>
      <c r="P994" s="192">
        <v>0</v>
      </c>
      <c r="Q994" s="192">
        <v>0</v>
      </c>
      <c r="R994" s="192">
        <f t="shared" si="2"/>
        <v>0</v>
      </c>
      <c r="S994" s="193">
        <f t="shared" si="3"/>
        <v>0</v>
      </c>
      <c r="T994" s="186" t="s">
        <v>15</v>
      </c>
      <c r="U994" s="186" t="s">
        <v>288</v>
      </c>
      <c r="V994" s="200">
        <f>VLOOKUP(B994,orig_GT_results_full_summary!$B$3:$AK$25,24, FALSE)</f>
        <v>1</v>
      </c>
      <c r="W994" s="192">
        <v>0</v>
      </c>
      <c r="X994" s="192">
        <v>0</v>
      </c>
      <c r="Y994" s="192">
        <f t="shared" si="4"/>
        <v>0</v>
      </c>
      <c r="Z994" s="193">
        <f t="shared" si="5"/>
        <v>0</v>
      </c>
      <c r="AA994" s="186" t="s">
        <v>464</v>
      </c>
      <c r="AB994" s="186" t="s">
        <v>288</v>
      </c>
      <c r="AC994" s="192">
        <f>VLOOKUP(B994,orig_GT_results_full_summary!$B$3:$AK$25,33, FALSE)</f>
        <v>2</v>
      </c>
      <c r="AD994" s="192">
        <v>0</v>
      </c>
      <c r="AE994" s="192">
        <v>0</v>
      </c>
      <c r="AF994" s="194">
        <f t="shared" si="6"/>
        <v>0</v>
      </c>
      <c r="AG994" s="53">
        <f t="shared" si="7"/>
        <v>0</v>
      </c>
    </row>
    <row r="995" spans="2:33" ht="16">
      <c r="B995" s="186" t="s">
        <v>130</v>
      </c>
      <c r="C995" s="192">
        <v>254</v>
      </c>
      <c r="D995" s="186" t="s">
        <v>361</v>
      </c>
      <c r="E995" s="193">
        <v>2</v>
      </c>
      <c r="F995" s="186" t="s">
        <v>284</v>
      </c>
      <c r="G995" s="186" t="s">
        <v>288</v>
      </c>
      <c r="H995" s="198">
        <f>VLOOKUP(B995,orig_GT_results_full_summary!$B$3:$AK$25,7, FALSE)</f>
        <v>3</v>
      </c>
      <c r="I995" s="192">
        <v>0</v>
      </c>
      <c r="J995" s="192">
        <v>0</v>
      </c>
      <c r="K995" s="192">
        <f t="shared" si="0"/>
        <v>0</v>
      </c>
      <c r="L995" s="193">
        <f t="shared" si="1"/>
        <v>0</v>
      </c>
      <c r="M995" s="186" t="s">
        <v>449</v>
      </c>
      <c r="N995" s="186" t="s">
        <v>288</v>
      </c>
      <c r="O995" s="199">
        <f>VLOOKUP(B995,orig_GT_results_full_summary!$B$3:$AK$25,15, FALSE)</f>
        <v>1</v>
      </c>
      <c r="P995" s="192">
        <v>0</v>
      </c>
      <c r="Q995" s="192">
        <v>0</v>
      </c>
      <c r="R995" s="192">
        <f t="shared" si="2"/>
        <v>0</v>
      </c>
      <c r="S995" s="193">
        <f t="shared" si="3"/>
        <v>0</v>
      </c>
      <c r="T995" s="186" t="s">
        <v>15</v>
      </c>
      <c r="U995" s="186" t="s">
        <v>288</v>
      </c>
      <c r="V995" s="200">
        <f>VLOOKUP(B995,orig_GT_results_full_summary!$B$3:$AK$25,24, FALSE)</f>
        <v>1</v>
      </c>
      <c r="W995" s="192">
        <v>0</v>
      </c>
      <c r="X995" s="192">
        <v>0</v>
      </c>
      <c r="Y995" s="192">
        <f t="shared" si="4"/>
        <v>0</v>
      </c>
      <c r="Z995" s="193">
        <f t="shared" si="5"/>
        <v>0</v>
      </c>
      <c r="AA995" s="186" t="s">
        <v>464</v>
      </c>
      <c r="AB995" s="186" t="s">
        <v>288</v>
      </c>
      <c r="AC995" s="192">
        <f>VLOOKUP(B995,orig_GT_results_full_summary!$B$3:$AK$25,33, FALSE)</f>
        <v>2</v>
      </c>
      <c r="AD995" s="192">
        <v>0</v>
      </c>
      <c r="AE995" s="192">
        <v>0</v>
      </c>
      <c r="AF995" s="194">
        <f t="shared" si="6"/>
        <v>0</v>
      </c>
      <c r="AG995" s="53">
        <f t="shared" si="7"/>
        <v>0</v>
      </c>
    </row>
    <row r="996" spans="2:33" ht="16">
      <c r="B996" s="186" t="s">
        <v>130</v>
      </c>
      <c r="C996" s="192">
        <v>255</v>
      </c>
      <c r="D996" s="186" t="s">
        <v>361</v>
      </c>
      <c r="E996" s="193">
        <v>2</v>
      </c>
      <c r="F996" s="186" t="s">
        <v>284</v>
      </c>
      <c r="G996" s="186" t="s">
        <v>288</v>
      </c>
      <c r="H996" s="198">
        <f>VLOOKUP(B996,orig_GT_results_full_summary!$B$3:$AK$25,7, FALSE)</f>
        <v>3</v>
      </c>
      <c r="I996" s="192">
        <v>0</v>
      </c>
      <c r="J996" s="192">
        <v>0</v>
      </c>
      <c r="K996" s="192">
        <f t="shared" si="0"/>
        <v>0</v>
      </c>
      <c r="L996" s="193">
        <f t="shared" si="1"/>
        <v>0</v>
      </c>
      <c r="M996" s="186" t="s">
        <v>449</v>
      </c>
      <c r="N996" s="186" t="s">
        <v>288</v>
      </c>
      <c r="O996" s="199">
        <f>VLOOKUP(B996,orig_GT_results_full_summary!$B$3:$AK$25,15, FALSE)</f>
        <v>1</v>
      </c>
      <c r="P996" s="192">
        <v>0</v>
      </c>
      <c r="Q996" s="192">
        <v>0</v>
      </c>
      <c r="R996" s="192">
        <f t="shared" si="2"/>
        <v>0</v>
      </c>
      <c r="S996" s="193">
        <f t="shared" si="3"/>
        <v>0</v>
      </c>
      <c r="T996" s="186" t="s">
        <v>15</v>
      </c>
      <c r="U996" s="186" t="s">
        <v>288</v>
      </c>
      <c r="V996" s="200">
        <f>VLOOKUP(B996,orig_GT_results_full_summary!$B$3:$AK$25,24, FALSE)</f>
        <v>1</v>
      </c>
      <c r="W996" s="192">
        <v>0</v>
      </c>
      <c r="X996" s="192">
        <v>0</v>
      </c>
      <c r="Y996" s="192">
        <f t="shared" si="4"/>
        <v>0</v>
      </c>
      <c r="Z996" s="193">
        <f t="shared" si="5"/>
        <v>0</v>
      </c>
      <c r="AA996" s="186" t="s">
        <v>464</v>
      </c>
      <c r="AB996" s="186" t="s">
        <v>288</v>
      </c>
      <c r="AC996" s="192">
        <f>VLOOKUP(B996,orig_GT_results_full_summary!$B$3:$AK$25,33, FALSE)</f>
        <v>2</v>
      </c>
      <c r="AD996" s="192">
        <v>0</v>
      </c>
      <c r="AE996" s="192">
        <v>0</v>
      </c>
      <c r="AF996" s="194">
        <f t="shared" si="6"/>
        <v>0</v>
      </c>
      <c r="AG996" s="53">
        <f t="shared" si="7"/>
        <v>0</v>
      </c>
    </row>
    <row r="997" spans="2:33" ht="16">
      <c r="B997" s="186" t="s">
        <v>130</v>
      </c>
      <c r="C997" s="192">
        <v>258</v>
      </c>
      <c r="D997" s="186" t="s">
        <v>453</v>
      </c>
      <c r="E997" s="193">
        <v>2</v>
      </c>
      <c r="F997" s="186" t="s">
        <v>284</v>
      </c>
      <c r="G997" s="186" t="s">
        <v>288</v>
      </c>
      <c r="H997" s="198">
        <f>VLOOKUP(B997,orig_GT_results_full_summary!$B$3:$AK$25,7, FALSE)</f>
        <v>3</v>
      </c>
      <c r="I997" s="192">
        <v>0</v>
      </c>
      <c r="J997" s="192">
        <v>0</v>
      </c>
      <c r="K997" s="192">
        <f t="shared" si="0"/>
        <v>0</v>
      </c>
      <c r="L997" s="193">
        <f t="shared" si="1"/>
        <v>0</v>
      </c>
      <c r="M997" s="186" t="s">
        <v>449</v>
      </c>
      <c r="N997" s="186" t="s">
        <v>290</v>
      </c>
      <c r="O997" s="199">
        <f>VLOOKUP(B997,orig_GT_results_full_summary!$B$3:$AK$25,15, FALSE)</f>
        <v>1</v>
      </c>
      <c r="P997" s="192">
        <v>1</v>
      </c>
      <c r="Q997" s="192">
        <v>0.5</v>
      </c>
      <c r="R997" s="192">
        <f t="shared" si="2"/>
        <v>1</v>
      </c>
      <c r="S997" s="193">
        <f t="shared" si="3"/>
        <v>0.52631578947368418</v>
      </c>
      <c r="T997" s="186" t="s">
        <v>15</v>
      </c>
      <c r="U997" s="186" t="s">
        <v>288</v>
      </c>
      <c r="V997" s="200">
        <f>VLOOKUP(B997,orig_GT_results_full_summary!$B$3:$AK$25,24, FALSE)</f>
        <v>1</v>
      </c>
      <c r="W997" s="192">
        <v>0</v>
      </c>
      <c r="X997" s="192">
        <v>0</v>
      </c>
      <c r="Y997" s="192">
        <f t="shared" si="4"/>
        <v>0</v>
      </c>
      <c r="Z997" s="193">
        <f t="shared" si="5"/>
        <v>0</v>
      </c>
      <c r="AA997" s="186" t="s">
        <v>464</v>
      </c>
      <c r="AB997" s="186" t="s">
        <v>290</v>
      </c>
      <c r="AC997" s="192">
        <f>VLOOKUP(B997,orig_GT_results_full_summary!$B$3:$AK$25,33, FALSE)</f>
        <v>2</v>
      </c>
      <c r="AD997" s="192">
        <v>1</v>
      </c>
      <c r="AE997" s="192">
        <v>0.5</v>
      </c>
      <c r="AF997" s="194">
        <f t="shared" si="6"/>
        <v>0.5</v>
      </c>
      <c r="AG997" s="53">
        <f t="shared" si="7"/>
        <v>0.5</v>
      </c>
    </row>
    <row r="998" spans="2:33" ht="16">
      <c r="B998" s="186" t="s">
        <v>130</v>
      </c>
      <c r="C998" s="192">
        <v>259</v>
      </c>
      <c r="D998" s="186" t="s">
        <v>453</v>
      </c>
      <c r="E998" s="193">
        <v>2</v>
      </c>
      <c r="F998" s="186" t="s">
        <v>284</v>
      </c>
      <c r="G998" s="186" t="s">
        <v>288</v>
      </c>
      <c r="H998" s="198">
        <f>VLOOKUP(B998,orig_GT_results_full_summary!$B$3:$AK$25,7, FALSE)</f>
        <v>3</v>
      </c>
      <c r="I998" s="192">
        <v>0</v>
      </c>
      <c r="J998" s="192">
        <v>0</v>
      </c>
      <c r="K998" s="192">
        <f t="shared" si="0"/>
        <v>0</v>
      </c>
      <c r="L998" s="193">
        <f t="shared" si="1"/>
        <v>0</v>
      </c>
      <c r="M998" s="186" t="s">
        <v>449</v>
      </c>
      <c r="N998" s="186" t="s">
        <v>290</v>
      </c>
      <c r="O998" s="199">
        <f>VLOOKUP(B998,orig_GT_results_full_summary!$B$3:$AK$25,15, FALSE)</f>
        <v>1</v>
      </c>
      <c r="P998" s="192">
        <v>1</v>
      </c>
      <c r="Q998" s="192">
        <v>0.5</v>
      </c>
      <c r="R998" s="192">
        <f t="shared" si="2"/>
        <v>1</v>
      </c>
      <c r="S998" s="193">
        <f t="shared" si="3"/>
        <v>0.52631578947368418</v>
      </c>
      <c r="T998" s="186" t="s">
        <v>15</v>
      </c>
      <c r="U998" s="186" t="s">
        <v>288</v>
      </c>
      <c r="V998" s="200">
        <f>VLOOKUP(B998,orig_GT_results_full_summary!$B$3:$AK$25,24, FALSE)</f>
        <v>1</v>
      </c>
      <c r="W998" s="192">
        <v>0</v>
      </c>
      <c r="X998" s="192">
        <v>0</v>
      </c>
      <c r="Y998" s="192">
        <f t="shared" si="4"/>
        <v>0</v>
      </c>
      <c r="Z998" s="193">
        <f t="shared" si="5"/>
        <v>0</v>
      </c>
      <c r="AA998" s="186" t="s">
        <v>464</v>
      </c>
      <c r="AB998" s="186" t="s">
        <v>290</v>
      </c>
      <c r="AC998" s="192">
        <f>VLOOKUP(B998,orig_GT_results_full_summary!$B$3:$AK$25,33, FALSE)</f>
        <v>2</v>
      </c>
      <c r="AD998" s="192">
        <v>1</v>
      </c>
      <c r="AE998" s="192">
        <v>0.5</v>
      </c>
      <c r="AF998" s="194">
        <f t="shared" si="6"/>
        <v>0.5</v>
      </c>
      <c r="AG998" s="53">
        <f t="shared" si="7"/>
        <v>0.5</v>
      </c>
    </row>
    <row r="999" spans="2:33" ht="16">
      <c r="B999" s="186" t="s">
        <v>130</v>
      </c>
      <c r="C999" s="192">
        <v>260</v>
      </c>
      <c r="D999" s="186" t="s">
        <v>482</v>
      </c>
      <c r="E999" s="193">
        <v>2</v>
      </c>
      <c r="F999" s="186" t="s">
        <v>284</v>
      </c>
      <c r="G999" s="186" t="s">
        <v>288</v>
      </c>
      <c r="H999" s="198">
        <f>VLOOKUP(B999,orig_GT_results_full_summary!$B$3:$AK$25,7, FALSE)</f>
        <v>3</v>
      </c>
      <c r="I999" s="192">
        <v>0</v>
      </c>
      <c r="J999" s="192">
        <v>0</v>
      </c>
      <c r="K999" s="192">
        <f t="shared" si="0"/>
        <v>0</v>
      </c>
      <c r="L999" s="193">
        <f t="shared" si="1"/>
        <v>0</v>
      </c>
      <c r="M999" s="186" t="s">
        <v>449</v>
      </c>
      <c r="N999" s="186" t="s">
        <v>288</v>
      </c>
      <c r="O999" s="199">
        <f>VLOOKUP(B999,orig_GT_results_full_summary!$B$3:$AK$25,15, FALSE)</f>
        <v>1</v>
      </c>
      <c r="P999" s="192">
        <v>0</v>
      </c>
      <c r="Q999" s="192">
        <v>0</v>
      </c>
      <c r="R999" s="192">
        <f t="shared" si="2"/>
        <v>0</v>
      </c>
      <c r="S999" s="193">
        <f t="shared" si="3"/>
        <v>0</v>
      </c>
      <c r="T999" s="186" t="s">
        <v>15</v>
      </c>
      <c r="U999" s="186" t="s">
        <v>288</v>
      </c>
      <c r="V999" s="200">
        <f>VLOOKUP(B999,orig_GT_results_full_summary!$B$3:$AK$25,24, FALSE)</f>
        <v>1</v>
      </c>
      <c r="W999" s="192">
        <v>0</v>
      </c>
      <c r="X999" s="192">
        <v>0</v>
      </c>
      <c r="Y999" s="192">
        <f t="shared" si="4"/>
        <v>0</v>
      </c>
      <c r="Z999" s="193">
        <f t="shared" si="5"/>
        <v>0</v>
      </c>
      <c r="AA999" s="186" t="s">
        <v>464</v>
      </c>
      <c r="AB999" s="186" t="s">
        <v>288</v>
      </c>
      <c r="AC999" s="192">
        <f>VLOOKUP(B999,orig_GT_results_full_summary!$B$3:$AK$25,33, FALSE)</f>
        <v>2</v>
      </c>
      <c r="AD999" s="192">
        <v>0</v>
      </c>
      <c r="AE999" s="192">
        <v>0</v>
      </c>
      <c r="AF999" s="194">
        <f t="shared" si="6"/>
        <v>0</v>
      </c>
      <c r="AG999" s="53">
        <f t="shared" si="7"/>
        <v>0</v>
      </c>
    </row>
    <row r="1000" spans="2:33" ht="16">
      <c r="B1000" s="186" t="s">
        <v>130</v>
      </c>
      <c r="C1000" s="192">
        <v>261</v>
      </c>
      <c r="D1000" s="186" t="s">
        <v>482</v>
      </c>
      <c r="E1000" s="193">
        <v>2</v>
      </c>
      <c r="F1000" s="186" t="s">
        <v>284</v>
      </c>
      <c r="G1000" s="186" t="s">
        <v>288</v>
      </c>
      <c r="H1000" s="198">
        <f>VLOOKUP(B1000,orig_GT_results_full_summary!$B$3:$AK$25,7, FALSE)</f>
        <v>3</v>
      </c>
      <c r="I1000" s="192">
        <v>0</v>
      </c>
      <c r="J1000" s="192">
        <v>0</v>
      </c>
      <c r="K1000" s="192">
        <f t="shared" si="0"/>
        <v>0</v>
      </c>
      <c r="L1000" s="193">
        <f t="shared" si="1"/>
        <v>0</v>
      </c>
      <c r="M1000" s="186" t="s">
        <v>449</v>
      </c>
      <c r="N1000" s="186" t="s">
        <v>288</v>
      </c>
      <c r="O1000" s="199">
        <f>VLOOKUP(B1000,orig_GT_results_full_summary!$B$3:$AK$25,15, FALSE)</f>
        <v>1</v>
      </c>
      <c r="P1000" s="192">
        <v>0</v>
      </c>
      <c r="Q1000" s="192">
        <v>0</v>
      </c>
      <c r="R1000" s="192">
        <f t="shared" si="2"/>
        <v>0</v>
      </c>
      <c r="S1000" s="193">
        <f t="shared" si="3"/>
        <v>0</v>
      </c>
      <c r="T1000" s="186" t="s">
        <v>15</v>
      </c>
      <c r="U1000" s="186" t="s">
        <v>288</v>
      </c>
      <c r="V1000" s="200">
        <f>VLOOKUP(B1000,orig_GT_results_full_summary!$B$3:$AK$25,24, FALSE)</f>
        <v>1</v>
      </c>
      <c r="W1000" s="192">
        <v>0</v>
      </c>
      <c r="X1000" s="192">
        <v>0</v>
      </c>
      <c r="Y1000" s="192">
        <f t="shared" si="4"/>
        <v>0</v>
      </c>
      <c r="Z1000" s="193">
        <f t="shared" si="5"/>
        <v>0</v>
      </c>
      <c r="AA1000" s="186" t="s">
        <v>464</v>
      </c>
      <c r="AB1000" s="186" t="s">
        <v>288</v>
      </c>
      <c r="AC1000" s="192">
        <f>VLOOKUP(B1000,orig_GT_results_full_summary!$B$3:$AK$25,33, FALSE)</f>
        <v>2</v>
      </c>
      <c r="AD1000" s="192">
        <v>0</v>
      </c>
      <c r="AE1000" s="192">
        <v>0</v>
      </c>
      <c r="AF1000" s="194">
        <f t="shared" si="6"/>
        <v>0</v>
      </c>
      <c r="AG1000" s="53">
        <f t="shared" si="7"/>
        <v>0</v>
      </c>
    </row>
    <row r="1001" spans="2:33" ht="16">
      <c r="B1001" s="186" t="s">
        <v>130</v>
      </c>
      <c r="C1001" s="192">
        <v>262</v>
      </c>
      <c r="D1001" s="186" t="s">
        <v>482</v>
      </c>
      <c r="E1001" s="193">
        <v>2</v>
      </c>
      <c r="F1001" s="186" t="s">
        <v>284</v>
      </c>
      <c r="G1001" s="186" t="s">
        <v>288</v>
      </c>
      <c r="H1001" s="198">
        <f>VLOOKUP(B1001,orig_GT_results_full_summary!$B$3:$AK$25,7, FALSE)</f>
        <v>3</v>
      </c>
      <c r="I1001" s="192">
        <v>0</v>
      </c>
      <c r="J1001" s="192">
        <v>0</v>
      </c>
      <c r="K1001" s="192">
        <f t="shared" si="0"/>
        <v>0</v>
      </c>
      <c r="L1001" s="193">
        <f t="shared" si="1"/>
        <v>0</v>
      </c>
      <c r="M1001" s="186" t="s">
        <v>449</v>
      </c>
      <c r="N1001" s="186" t="s">
        <v>288</v>
      </c>
      <c r="O1001" s="199">
        <f>VLOOKUP(B1001,orig_GT_results_full_summary!$B$3:$AK$25,15, FALSE)</f>
        <v>1</v>
      </c>
      <c r="P1001" s="192">
        <v>0</v>
      </c>
      <c r="Q1001" s="192">
        <v>0</v>
      </c>
      <c r="R1001" s="192">
        <f t="shared" si="2"/>
        <v>0</v>
      </c>
      <c r="S1001" s="193">
        <f t="shared" si="3"/>
        <v>0</v>
      </c>
      <c r="T1001" s="186" t="s">
        <v>15</v>
      </c>
      <c r="U1001" s="186" t="s">
        <v>288</v>
      </c>
      <c r="V1001" s="200">
        <f>VLOOKUP(B1001,orig_GT_results_full_summary!$B$3:$AK$25,24, FALSE)</f>
        <v>1</v>
      </c>
      <c r="W1001" s="192">
        <v>0</v>
      </c>
      <c r="X1001" s="192">
        <v>0</v>
      </c>
      <c r="Y1001" s="192">
        <f t="shared" si="4"/>
        <v>0</v>
      </c>
      <c r="Z1001" s="193">
        <f t="shared" si="5"/>
        <v>0</v>
      </c>
      <c r="AA1001" s="186" t="s">
        <v>464</v>
      </c>
      <c r="AB1001" s="186" t="s">
        <v>288</v>
      </c>
      <c r="AC1001" s="192">
        <f>VLOOKUP(B1001,orig_GT_results_full_summary!$B$3:$AK$25,33, FALSE)</f>
        <v>2</v>
      </c>
      <c r="AD1001" s="192">
        <v>0</v>
      </c>
      <c r="AE1001" s="192">
        <v>0</v>
      </c>
      <c r="AF1001" s="194">
        <f t="shared" si="6"/>
        <v>0</v>
      </c>
      <c r="AG1001" s="53">
        <f t="shared" si="7"/>
        <v>0</v>
      </c>
    </row>
    <row r="1002" spans="2:33" ht="16">
      <c r="B1002" s="186" t="s">
        <v>130</v>
      </c>
      <c r="C1002" s="192">
        <v>263</v>
      </c>
      <c r="D1002" s="186" t="s">
        <v>483</v>
      </c>
      <c r="E1002" s="193">
        <v>2</v>
      </c>
      <c r="F1002" s="186" t="s">
        <v>284</v>
      </c>
      <c r="G1002" s="186" t="s">
        <v>288</v>
      </c>
      <c r="H1002" s="198">
        <f>VLOOKUP(B1002,orig_GT_results_full_summary!$B$3:$AK$25,7, FALSE)</f>
        <v>3</v>
      </c>
      <c r="I1002" s="192">
        <v>0</v>
      </c>
      <c r="J1002" s="192">
        <v>0</v>
      </c>
      <c r="K1002" s="192">
        <f t="shared" si="0"/>
        <v>0</v>
      </c>
      <c r="L1002" s="193">
        <f t="shared" si="1"/>
        <v>0</v>
      </c>
      <c r="M1002" s="186" t="s">
        <v>449</v>
      </c>
      <c r="N1002" s="186" t="s">
        <v>288</v>
      </c>
      <c r="O1002" s="199">
        <f>VLOOKUP(B1002,orig_GT_results_full_summary!$B$3:$AK$25,15, FALSE)</f>
        <v>1</v>
      </c>
      <c r="P1002" s="192">
        <v>0</v>
      </c>
      <c r="Q1002" s="192">
        <v>0</v>
      </c>
      <c r="R1002" s="192">
        <f t="shared" si="2"/>
        <v>0</v>
      </c>
      <c r="S1002" s="193">
        <f t="shared" si="3"/>
        <v>0</v>
      </c>
      <c r="T1002" s="186" t="s">
        <v>15</v>
      </c>
      <c r="U1002" s="186" t="s">
        <v>288</v>
      </c>
      <c r="V1002" s="200">
        <f>VLOOKUP(B1002,orig_GT_results_full_summary!$B$3:$AK$25,24, FALSE)</f>
        <v>1</v>
      </c>
      <c r="W1002" s="192">
        <v>0</v>
      </c>
      <c r="X1002" s="192">
        <v>0</v>
      </c>
      <c r="Y1002" s="192">
        <f t="shared" si="4"/>
        <v>0</v>
      </c>
      <c r="Z1002" s="193">
        <f t="shared" si="5"/>
        <v>0</v>
      </c>
      <c r="AA1002" s="186" t="s">
        <v>464</v>
      </c>
      <c r="AB1002" s="186" t="s">
        <v>288</v>
      </c>
      <c r="AC1002" s="192">
        <f>VLOOKUP(B1002,orig_GT_results_full_summary!$B$3:$AK$25,33, FALSE)</f>
        <v>2</v>
      </c>
      <c r="AD1002" s="192">
        <v>0</v>
      </c>
      <c r="AE1002" s="192">
        <v>0</v>
      </c>
      <c r="AF1002" s="194">
        <f t="shared" si="6"/>
        <v>0</v>
      </c>
      <c r="AG1002" s="53">
        <f t="shared" si="7"/>
        <v>0</v>
      </c>
    </row>
    <row r="1003" spans="2:33" ht="16">
      <c r="B1003" s="186" t="s">
        <v>130</v>
      </c>
      <c r="C1003" s="192">
        <v>264</v>
      </c>
      <c r="D1003" s="186" t="s">
        <v>483</v>
      </c>
      <c r="E1003" s="193">
        <v>2</v>
      </c>
      <c r="F1003" s="186" t="s">
        <v>284</v>
      </c>
      <c r="G1003" s="186" t="s">
        <v>288</v>
      </c>
      <c r="H1003" s="198">
        <f>VLOOKUP(B1003,orig_GT_results_full_summary!$B$3:$AK$25,7, FALSE)</f>
        <v>3</v>
      </c>
      <c r="I1003" s="192">
        <v>0</v>
      </c>
      <c r="J1003" s="192">
        <v>0</v>
      </c>
      <c r="K1003" s="192">
        <f t="shared" si="0"/>
        <v>0</v>
      </c>
      <c r="L1003" s="193">
        <f t="shared" si="1"/>
        <v>0</v>
      </c>
      <c r="M1003" s="186" t="s">
        <v>449</v>
      </c>
      <c r="N1003" s="186" t="s">
        <v>288</v>
      </c>
      <c r="O1003" s="199">
        <f>VLOOKUP(B1003,orig_GT_results_full_summary!$B$3:$AK$25,15, FALSE)</f>
        <v>1</v>
      </c>
      <c r="P1003" s="192">
        <v>0</v>
      </c>
      <c r="Q1003" s="192">
        <v>0</v>
      </c>
      <c r="R1003" s="192">
        <f t="shared" si="2"/>
        <v>0</v>
      </c>
      <c r="S1003" s="193">
        <f t="shared" si="3"/>
        <v>0</v>
      </c>
      <c r="T1003" s="186" t="s">
        <v>15</v>
      </c>
      <c r="U1003" s="186" t="s">
        <v>288</v>
      </c>
      <c r="V1003" s="200">
        <f>VLOOKUP(B1003,orig_GT_results_full_summary!$B$3:$AK$25,24, FALSE)</f>
        <v>1</v>
      </c>
      <c r="W1003" s="192">
        <v>0</v>
      </c>
      <c r="X1003" s="192">
        <v>0</v>
      </c>
      <c r="Y1003" s="192">
        <f t="shared" si="4"/>
        <v>0</v>
      </c>
      <c r="Z1003" s="193">
        <f t="shared" si="5"/>
        <v>0</v>
      </c>
      <c r="AA1003" s="186" t="s">
        <v>464</v>
      </c>
      <c r="AB1003" s="186" t="s">
        <v>288</v>
      </c>
      <c r="AC1003" s="192">
        <f>VLOOKUP(B1003,orig_GT_results_full_summary!$B$3:$AK$25,33, FALSE)</f>
        <v>2</v>
      </c>
      <c r="AD1003" s="192">
        <v>0</v>
      </c>
      <c r="AE1003" s="192">
        <v>0</v>
      </c>
      <c r="AF1003" s="194">
        <f t="shared" si="6"/>
        <v>0</v>
      </c>
      <c r="AG1003" s="53">
        <f t="shared" si="7"/>
        <v>0</v>
      </c>
    </row>
    <row r="1004" spans="2:33" ht="16">
      <c r="B1004" s="186" t="s">
        <v>130</v>
      </c>
      <c r="C1004" s="192">
        <v>265</v>
      </c>
      <c r="D1004" s="186" t="s">
        <v>483</v>
      </c>
      <c r="E1004" s="193">
        <v>2</v>
      </c>
      <c r="F1004" s="186" t="s">
        <v>284</v>
      </c>
      <c r="G1004" s="186" t="s">
        <v>288</v>
      </c>
      <c r="H1004" s="198">
        <f>VLOOKUP(B1004,orig_GT_results_full_summary!$B$3:$AK$25,7, FALSE)</f>
        <v>3</v>
      </c>
      <c r="I1004" s="192">
        <v>0</v>
      </c>
      <c r="J1004" s="192">
        <v>0</v>
      </c>
      <c r="K1004" s="192">
        <f t="shared" si="0"/>
        <v>0</v>
      </c>
      <c r="L1004" s="193">
        <f t="shared" si="1"/>
        <v>0</v>
      </c>
      <c r="M1004" s="186" t="s">
        <v>449</v>
      </c>
      <c r="N1004" s="186" t="s">
        <v>288</v>
      </c>
      <c r="O1004" s="199">
        <f>VLOOKUP(B1004,orig_GT_results_full_summary!$B$3:$AK$25,15, FALSE)</f>
        <v>1</v>
      </c>
      <c r="P1004" s="192">
        <v>0</v>
      </c>
      <c r="Q1004" s="192">
        <v>0</v>
      </c>
      <c r="R1004" s="192">
        <f t="shared" si="2"/>
        <v>0</v>
      </c>
      <c r="S1004" s="193">
        <f t="shared" si="3"/>
        <v>0</v>
      </c>
      <c r="T1004" s="186" t="s">
        <v>15</v>
      </c>
      <c r="U1004" s="186" t="s">
        <v>288</v>
      </c>
      <c r="V1004" s="200">
        <f>VLOOKUP(B1004,orig_GT_results_full_summary!$B$3:$AK$25,24, FALSE)</f>
        <v>1</v>
      </c>
      <c r="W1004" s="192">
        <v>0</v>
      </c>
      <c r="X1004" s="192">
        <v>0</v>
      </c>
      <c r="Y1004" s="192">
        <f t="shared" si="4"/>
        <v>0</v>
      </c>
      <c r="Z1004" s="193">
        <f t="shared" si="5"/>
        <v>0</v>
      </c>
      <c r="AA1004" s="186" t="s">
        <v>464</v>
      </c>
      <c r="AB1004" s="186" t="s">
        <v>288</v>
      </c>
      <c r="AC1004" s="192">
        <f>VLOOKUP(B1004,orig_GT_results_full_summary!$B$3:$AK$25,33, FALSE)</f>
        <v>2</v>
      </c>
      <c r="AD1004" s="192">
        <v>0</v>
      </c>
      <c r="AE1004" s="192">
        <v>0</v>
      </c>
      <c r="AF1004" s="194">
        <f t="shared" si="6"/>
        <v>0</v>
      </c>
      <c r="AG1004" s="53">
        <f t="shared" si="7"/>
        <v>0</v>
      </c>
    </row>
    <row r="1005" spans="2:33" ht="16">
      <c r="B1005" s="186" t="s">
        <v>130</v>
      </c>
      <c r="C1005" s="192">
        <v>266</v>
      </c>
      <c r="D1005" s="186" t="s">
        <v>484</v>
      </c>
      <c r="E1005" s="193">
        <v>2</v>
      </c>
      <c r="F1005" s="186" t="s">
        <v>284</v>
      </c>
      <c r="G1005" s="186" t="s">
        <v>288</v>
      </c>
      <c r="H1005" s="198">
        <f>VLOOKUP(B1005,orig_GT_results_full_summary!$B$3:$AK$25,7, FALSE)</f>
        <v>3</v>
      </c>
      <c r="I1005" s="192">
        <v>0</v>
      </c>
      <c r="J1005" s="192">
        <v>0</v>
      </c>
      <c r="K1005" s="192">
        <f t="shared" si="0"/>
        <v>0</v>
      </c>
      <c r="L1005" s="193">
        <f t="shared" si="1"/>
        <v>0</v>
      </c>
      <c r="M1005" s="186" t="s">
        <v>449</v>
      </c>
      <c r="N1005" s="186" t="s">
        <v>288</v>
      </c>
      <c r="O1005" s="199">
        <f>VLOOKUP(B1005,orig_GT_results_full_summary!$B$3:$AK$25,15, FALSE)</f>
        <v>1</v>
      </c>
      <c r="P1005" s="192">
        <v>0</v>
      </c>
      <c r="Q1005" s="192">
        <v>0</v>
      </c>
      <c r="R1005" s="192">
        <f t="shared" si="2"/>
        <v>0</v>
      </c>
      <c r="S1005" s="193">
        <f t="shared" si="3"/>
        <v>0</v>
      </c>
      <c r="T1005" s="186" t="s">
        <v>15</v>
      </c>
      <c r="U1005" s="186" t="s">
        <v>288</v>
      </c>
      <c r="V1005" s="200">
        <f>VLOOKUP(B1005,orig_GT_results_full_summary!$B$3:$AK$25,24, FALSE)</f>
        <v>1</v>
      </c>
      <c r="W1005" s="192">
        <v>0</v>
      </c>
      <c r="X1005" s="192">
        <v>0</v>
      </c>
      <c r="Y1005" s="192">
        <f t="shared" si="4"/>
        <v>0</v>
      </c>
      <c r="Z1005" s="193">
        <f t="shared" si="5"/>
        <v>0</v>
      </c>
      <c r="AA1005" s="186" t="s">
        <v>464</v>
      </c>
      <c r="AB1005" s="186" t="s">
        <v>288</v>
      </c>
      <c r="AC1005" s="192">
        <f>VLOOKUP(B1005,orig_GT_results_full_summary!$B$3:$AK$25,33, FALSE)</f>
        <v>2</v>
      </c>
      <c r="AD1005" s="192">
        <v>0</v>
      </c>
      <c r="AE1005" s="192">
        <v>0</v>
      </c>
      <c r="AF1005" s="194">
        <f t="shared" si="6"/>
        <v>0</v>
      </c>
      <c r="AG1005" s="53">
        <f t="shared" si="7"/>
        <v>0</v>
      </c>
    </row>
    <row r="1006" spans="2:33" ht="16">
      <c r="B1006" s="186" t="s">
        <v>130</v>
      </c>
      <c r="C1006" s="192">
        <v>267</v>
      </c>
      <c r="D1006" s="186" t="s">
        <v>484</v>
      </c>
      <c r="E1006" s="193">
        <v>2</v>
      </c>
      <c r="F1006" s="186" t="s">
        <v>284</v>
      </c>
      <c r="G1006" s="186" t="s">
        <v>288</v>
      </c>
      <c r="H1006" s="198">
        <f>VLOOKUP(B1006,orig_GT_results_full_summary!$B$3:$AK$25,7, FALSE)</f>
        <v>3</v>
      </c>
      <c r="I1006" s="192">
        <v>0</v>
      </c>
      <c r="J1006" s="192">
        <v>0</v>
      </c>
      <c r="K1006" s="192">
        <f t="shared" si="0"/>
        <v>0</v>
      </c>
      <c r="L1006" s="193">
        <f t="shared" si="1"/>
        <v>0</v>
      </c>
      <c r="M1006" s="186" t="s">
        <v>449</v>
      </c>
      <c r="N1006" s="186" t="s">
        <v>288</v>
      </c>
      <c r="O1006" s="199">
        <f>VLOOKUP(B1006,orig_GT_results_full_summary!$B$3:$AK$25,15, FALSE)</f>
        <v>1</v>
      </c>
      <c r="P1006" s="192">
        <v>0</v>
      </c>
      <c r="Q1006" s="192">
        <v>0</v>
      </c>
      <c r="R1006" s="192">
        <f t="shared" si="2"/>
        <v>0</v>
      </c>
      <c r="S1006" s="193">
        <f t="shared" si="3"/>
        <v>0</v>
      </c>
      <c r="T1006" s="186" t="s">
        <v>15</v>
      </c>
      <c r="U1006" s="186" t="s">
        <v>288</v>
      </c>
      <c r="V1006" s="200">
        <f>VLOOKUP(B1006,orig_GT_results_full_summary!$B$3:$AK$25,24, FALSE)</f>
        <v>1</v>
      </c>
      <c r="W1006" s="192">
        <v>0</v>
      </c>
      <c r="X1006" s="192">
        <v>0</v>
      </c>
      <c r="Y1006" s="192">
        <f t="shared" si="4"/>
        <v>0</v>
      </c>
      <c r="Z1006" s="193">
        <f t="shared" si="5"/>
        <v>0</v>
      </c>
      <c r="AA1006" s="186" t="s">
        <v>464</v>
      </c>
      <c r="AB1006" s="186" t="s">
        <v>288</v>
      </c>
      <c r="AC1006" s="192">
        <f>VLOOKUP(B1006,orig_GT_results_full_summary!$B$3:$AK$25,33, FALSE)</f>
        <v>2</v>
      </c>
      <c r="AD1006" s="192">
        <v>0</v>
      </c>
      <c r="AE1006" s="192">
        <v>0</v>
      </c>
      <c r="AF1006" s="194">
        <f t="shared" si="6"/>
        <v>0</v>
      </c>
      <c r="AG1006" s="53">
        <f t="shared" si="7"/>
        <v>0</v>
      </c>
    </row>
    <row r="1007" spans="2:33" ht="16">
      <c r="B1007" s="186" t="s">
        <v>130</v>
      </c>
      <c r="C1007" s="192">
        <v>268</v>
      </c>
      <c r="D1007" s="186" t="s">
        <v>484</v>
      </c>
      <c r="E1007" s="193">
        <v>2</v>
      </c>
      <c r="F1007" s="186" t="s">
        <v>284</v>
      </c>
      <c r="G1007" s="186" t="s">
        <v>288</v>
      </c>
      <c r="H1007" s="198">
        <f>VLOOKUP(B1007,orig_GT_results_full_summary!$B$3:$AK$25,7, FALSE)</f>
        <v>3</v>
      </c>
      <c r="I1007" s="192">
        <v>0</v>
      </c>
      <c r="J1007" s="192">
        <v>0</v>
      </c>
      <c r="K1007" s="192">
        <f t="shared" si="0"/>
        <v>0</v>
      </c>
      <c r="L1007" s="193">
        <f t="shared" si="1"/>
        <v>0</v>
      </c>
      <c r="M1007" s="186" t="s">
        <v>449</v>
      </c>
      <c r="N1007" s="186" t="s">
        <v>288</v>
      </c>
      <c r="O1007" s="199">
        <f>VLOOKUP(B1007,orig_GT_results_full_summary!$B$3:$AK$25,15, FALSE)</f>
        <v>1</v>
      </c>
      <c r="P1007" s="192">
        <v>0</v>
      </c>
      <c r="Q1007" s="192">
        <v>0</v>
      </c>
      <c r="R1007" s="192">
        <f t="shared" si="2"/>
        <v>0</v>
      </c>
      <c r="S1007" s="193">
        <f t="shared" si="3"/>
        <v>0</v>
      </c>
      <c r="T1007" s="186" t="s">
        <v>15</v>
      </c>
      <c r="U1007" s="186" t="s">
        <v>288</v>
      </c>
      <c r="V1007" s="200">
        <f>VLOOKUP(B1007,orig_GT_results_full_summary!$B$3:$AK$25,24, FALSE)</f>
        <v>1</v>
      </c>
      <c r="W1007" s="192">
        <v>0</v>
      </c>
      <c r="X1007" s="192">
        <v>0</v>
      </c>
      <c r="Y1007" s="192">
        <f t="shared" si="4"/>
        <v>0</v>
      </c>
      <c r="Z1007" s="193">
        <f t="shared" si="5"/>
        <v>0</v>
      </c>
      <c r="AA1007" s="186" t="s">
        <v>464</v>
      </c>
      <c r="AB1007" s="186" t="s">
        <v>288</v>
      </c>
      <c r="AC1007" s="192">
        <f>VLOOKUP(B1007,orig_GT_results_full_summary!$B$3:$AK$25,33, FALSE)</f>
        <v>2</v>
      </c>
      <c r="AD1007" s="192">
        <v>0</v>
      </c>
      <c r="AE1007" s="192">
        <v>0</v>
      </c>
      <c r="AF1007" s="194">
        <f t="shared" si="6"/>
        <v>0</v>
      </c>
      <c r="AG1007" s="53">
        <f t="shared" si="7"/>
        <v>0</v>
      </c>
    </row>
    <row r="1008" spans="2:33" ht="16">
      <c r="B1008" s="186" t="s">
        <v>130</v>
      </c>
      <c r="C1008" s="192">
        <v>269</v>
      </c>
      <c r="D1008" s="186" t="s">
        <v>485</v>
      </c>
      <c r="E1008" s="193">
        <v>2</v>
      </c>
      <c r="F1008" s="186" t="s">
        <v>284</v>
      </c>
      <c r="G1008" s="186" t="s">
        <v>288</v>
      </c>
      <c r="H1008" s="198">
        <f>VLOOKUP(B1008,orig_GT_results_full_summary!$B$3:$AK$25,7, FALSE)</f>
        <v>3</v>
      </c>
      <c r="I1008" s="192">
        <v>0</v>
      </c>
      <c r="J1008" s="192">
        <v>0</v>
      </c>
      <c r="K1008" s="192">
        <f t="shared" si="0"/>
        <v>0</v>
      </c>
      <c r="L1008" s="193">
        <f t="shared" si="1"/>
        <v>0</v>
      </c>
      <c r="M1008" s="186" t="s">
        <v>449</v>
      </c>
      <c r="N1008" s="186" t="s">
        <v>288</v>
      </c>
      <c r="O1008" s="199">
        <f>VLOOKUP(B1008,orig_GT_results_full_summary!$B$3:$AK$25,15, FALSE)</f>
        <v>1</v>
      </c>
      <c r="P1008" s="192">
        <v>0</v>
      </c>
      <c r="Q1008" s="192">
        <v>0</v>
      </c>
      <c r="R1008" s="192">
        <f t="shared" si="2"/>
        <v>0</v>
      </c>
      <c r="S1008" s="193">
        <f t="shared" si="3"/>
        <v>0</v>
      </c>
      <c r="T1008" s="186" t="s">
        <v>15</v>
      </c>
      <c r="U1008" s="186" t="s">
        <v>288</v>
      </c>
      <c r="V1008" s="200">
        <f>VLOOKUP(B1008,orig_GT_results_full_summary!$B$3:$AK$25,24, FALSE)</f>
        <v>1</v>
      </c>
      <c r="W1008" s="192">
        <v>0</v>
      </c>
      <c r="X1008" s="192">
        <v>0</v>
      </c>
      <c r="Y1008" s="192">
        <f t="shared" si="4"/>
        <v>0</v>
      </c>
      <c r="Z1008" s="193">
        <f t="shared" si="5"/>
        <v>0</v>
      </c>
      <c r="AA1008" s="186" t="s">
        <v>464</v>
      </c>
      <c r="AB1008" s="186" t="s">
        <v>288</v>
      </c>
      <c r="AC1008" s="192">
        <f>VLOOKUP(B1008,orig_GT_results_full_summary!$B$3:$AK$25,33, FALSE)</f>
        <v>2</v>
      </c>
      <c r="AD1008" s="192">
        <v>0</v>
      </c>
      <c r="AE1008" s="192">
        <v>0</v>
      </c>
      <c r="AF1008" s="194">
        <f t="shared" si="6"/>
        <v>0</v>
      </c>
      <c r="AG1008" s="53">
        <f t="shared" si="7"/>
        <v>0</v>
      </c>
    </row>
    <row r="1009" spans="2:33" ht="16">
      <c r="B1009" s="186" t="s">
        <v>130</v>
      </c>
      <c r="C1009" s="192">
        <v>270</v>
      </c>
      <c r="D1009" s="186" t="s">
        <v>485</v>
      </c>
      <c r="E1009" s="193">
        <v>2</v>
      </c>
      <c r="F1009" s="186" t="s">
        <v>284</v>
      </c>
      <c r="G1009" s="186" t="s">
        <v>288</v>
      </c>
      <c r="H1009" s="198">
        <f>VLOOKUP(B1009,orig_GT_results_full_summary!$B$3:$AK$25,7, FALSE)</f>
        <v>3</v>
      </c>
      <c r="I1009" s="192">
        <v>0</v>
      </c>
      <c r="J1009" s="192">
        <v>0</v>
      </c>
      <c r="K1009" s="192">
        <f t="shared" si="0"/>
        <v>0</v>
      </c>
      <c r="L1009" s="193">
        <f t="shared" si="1"/>
        <v>0</v>
      </c>
      <c r="M1009" s="186" t="s">
        <v>449</v>
      </c>
      <c r="N1009" s="186" t="s">
        <v>288</v>
      </c>
      <c r="O1009" s="199">
        <f>VLOOKUP(B1009,orig_GT_results_full_summary!$B$3:$AK$25,15, FALSE)</f>
        <v>1</v>
      </c>
      <c r="P1009" s="192">
        <v>0</v>
      </c>
      <c r="Q1009" s="192">
        <v>0</v>
      </c>
      <c r="R1009" s="192">
        <f t="shared" si="2"/>
        <v>0</v>
      </c>
      <c r="S1009" s="193">
        <f t="shared" si="3"/>
        <v>0</v>
      </c>
      <c r="T1009" s="186" t="s">
        <v>15</v>
      </c>
      <c r="U1009" s="186" t="s">
        <v>288</v>
      </c>
      <c r="V1009" s="200">
        <f>VLOOKUP(B1009,orig_GT_results_full_summary!$B$3:$AK$25,24, FALSE)</f>
        <v>1</v>
      </c>
      <c r="W1009" s="192">
        <v>0</v>
      </c>
      <c r="X1009" s="192">
        <v>0</v>
      </c>
      <c r="Y1009" s="192">
        <f t="shared" si="4"/>
        <v>0</v>
      </c>
      <c r="Z1009" s="193">
        <f t="shared" si="5"/>
        <v>0</v>
      </c>
      <c r="AA1009" s="186" t="s">
        <v>464</v>
      </c>
      <c r="AB1009" s="186" t="s">
        <v>288</v>
      </c>
      <c r="AC1009" s="192">
        <f>VLOOKUP(B1009,orig_GT_results_full_summary!$B$3:$AK$25,33, FALSE)</f>
        <v>2</v>
      </c>
      <c r="AD1009" s="192">
        <v>0</v>
      </c>
      <c r="AE1009" s="192">
        <v>0</v>
      </c>
      <c r="AF1009" s="194">
        <f t="shared" si="6"/>
        <v>0</v>
      </c>
      <c r="AG1009" s="53">
        <f t="shared" si="7"/>
        <v>0</v>
      </c>
    </row>
    <row r="1010" spans="2:33" ht="16">
      <c r="B1010" s="186" t="s">
        <v>130</v>
      </c>
      <c r="C1010" s="192">
        <v>271</v>
      </c>
      <c r="D1010" s="186" t="s">
        <v>485</v>
      </c>
      <c r="E1010" s="193">
        <v>2</v>
      </c>
      <c r="F1010" s="186" t="s">
        <v>284</v>
      </c>
      <c r="G1010" s="186" t="s">
        <v>288</v>
      </c>
      <c r="H1010" s="198">
        <f>VLOOKUP(B1010,orig_GT_results_full_summary!$B$3:$AK$25,7, FALSE)</f>
        <v>3</v>
      </c>
      <c r="I1010" s="192">
        <v>0</v>
      </c>
      <c r="J1010" s="192">
        <v>0</v>
      </c>
      <c r="K1010" s="192">
        <f t="shared" si="0"/>
        <v>0</v>
      </c>
      <c r="L1010" s="193">
        <f t="shared" si="1"/>
        <v>0</v>
      </c>
      <c r="M1010" s="186" t="s">
        <v>449</v>
      </c>
      <c r="N1010" s="186" t="s">
        <v>288</v>
      </c>
      <c r="O1010" s="199">
        <f>VLOOKUP(B1010,orig_GT_results_full_summary!$B$3:$AK$25,15, FALSE)</f>
        <v>1</v>
      </c>
      <c r="P1010" s="192">
        <v>0</v>
      </c>
      <c r="Q1010" s="192">
        <v>0</v>
      </c>
      <c r="R1010" s="192">
        <f t="shared" si="2"/>
        <v>0</v>
      </c>
      <c r="S1010" s="193">
        <f t="shared" si="3"/>
        <v>0</v>
      </c>
      <c r="T1010" s="186" t="s">
        <v>15</v>
      </c>
      <c r="U1010" s="186" t="s">
        <v>288</v>
      </c>
      <c r="V1010" s="200">
        <f>VLOOKUP(B1010,orig_GT_results_full_summary!$B$3:$AK$25,24, FALSE)</f>
        <v>1</v>
      </c>
      <c r="W1010" s="192">
        <v>0</v>
      </c>
      <c r="X1010" s="192">
        <v>0</v>
      </c>
      <c r="Y1010" s="192">
        <f t="shared" si="4"/>
        <v>0</v>
      </c>
      <c r="Z1010" s="193">
        <f t="shared" si="5"/>
        <v>0</v>
      </c>
      <c r="AA1010" s="186" t="s">
        <v>464</v>
      </c>
      <c r="AB1010" s="186" t="s">
        <v>288</v>
      </c>
      <c r="AC1010" s="192">
        <f>VLOOKUP(B1010,orig_GT_results_full_summary!$B$3:$AK$25,33, FALSE)</f>
        <v>2</v>
      </c>
      <c r="AD1010" s="192">
        <v>0</v>
      </c>
      <c r="AE1010" s="192">
        <v>0</v>
      </c>
      <c r="AF1010" s="194">
        <f t="shared" si="6"/>
        <v>0</v>
      </c>
      <c r="AG1010" s="53">
        <f t="shared" si="7"/>
        <v>0</v>
      </c>
    </row>
    <row r="1011" spans="2:33" ht="16">
      <c r="B1011" s="186" t="s">
        <v>130</v>
      </c>
      <c r="C1011" s="192">
        <v>272</v>
      </c>
      <c r="D1011" s="186" t="s">
        <v>486</v>
      </c>
      <c r="E1011" s="193">
        <v>2</v>
      </c>
      <c r="F1011" s="186" t="s">
        <v>284</v>
      </c>
      <c r="G1011" s="186" t="s">
        <v>288</v>
      </c>
      <c r="H1011" s="198">
        <f>VLOOKUP(B1011,orig_GT_results_full_summary!$B$3:$AK$25,7, FALSE)</f>
        <v>3</v>
      </c>
      <c r="I1011" s="192">
        <v>0</v>
      </c>
      <c r="J1011" s="192">
        <v>0</v>
      </c>
      <c r="K1011" s="192">
        <f t="shared" si="0"/>
        <v>0</v>
      </c>
      <c r="L1011" s="193">
        <f t="shared" si="1"/>
        <v>0</v>
      </c>
      <c r="M1011" s="186" t="s">
        <v>449</v>
      </c>
      <c r="N1011" s="186" t="s">
        <v>288</v>
      </c>
      <c r="O1011" s="199">
        <f>VLOOKUP(B1011,orig_GT_results_full_summary!$B$3:$AK$25,15, FALSE)</f>
        <v>1</v>
      </c>
      <c r="P1011" s="192">
        <v>0</v>
      </c>
      <c r="Q1011" s="192">
        <v>0</v>
      </c>
      <c r="R1011" s="192">
        <f t="shared" si="2"/>
        <v>0</v>
      </c>
      <c r="S1011" s="193">
        <f t="shared" si="3"/>
        <v>0</v>
      </c>
      <c r="T1011" s="186" t="s">
        <v>15</v>
      </c>
      <c r="U1011" s="186" t="s">
        <v>288</v>
      </c>
      <c r="V1011" s="200">
        <f>VLOOKUP(B1011,orig_GT_results_full_summary!$B$3:$AK$25,24, FALSE)</f>
        <v>1</v>
      </c>
      <c r="W1011" s="192">
        <v>0</v>
      </c>
      <c r="X1011" s="192">
        <v>0</v>
      </c>
      <c r="Y1011" s="192">
        <f t="shared" si="4"/>
        <v>0</v>
      </c>
      <c r="Z1011" s="193">
        <f t="shared" si="5"/>
        <v>0</v>
      </c>
      <c r="AA1011" s="186" t="s">
        <v>464</v>
      </c>
      <c r="AB1011" s="186" t="s">
        <v>288</v>
      </c>
      <c r="AC1011" s="192">
        <f>VLOOKUP(B1011,orig_GT_results_full_summary!$B$3:$AK$25,33, FALSE)</f>
        <v>2</v>
      </c>
      <c r="AD1011" s="192">
        <v>0</v>
      </c>
      <c r="AE1011" s="192">
        <v>0</v>
      </c>
      <c r="AF1011" s="194">
        <f t="shared" si="6"/>
        <v>0</v>
      </c>
      <c r="AG1011" s="53">
        <f t="shared" si="7"/>
        <v>0</v>
      </c>
    </row>
    <row r="1012" spans="2:33" ht="16">
      <c r="B1012" s="186" t="s">
        <v>130</v>
      </c>
      <c r="C1012" s="192">
        <v>273</v>
      </c>
      <c r="D1012" s="186" t="s">
        <v>486</v>
      </c>
      <c r="E1012" s="193">
        <v>2</v>
      </c>
      <c r="F1012" s="186" t="s">
        <v>284</v>
      </c>
      <c r="G1012" s="186" t="s">
        <v>288</v>
      </c>
      <c r="H1012" s="198">
        <f>VLOOKUP(B1012,orig_GT_results_full_summary!$B$3:$AK$25,7, FALSE)</f>
        <v>3</v>
      </c>
      <c r="I1012" s="192">
        <v>0</v>
      </c>
      <c r="J1012" s="192">
        <v>0</v>
      </c>
      <c r="K1012" s="192">
        <f t="shared" si="0"/>
        <v>0</v>
      </c>
      <c r="L1012" s="193">
        <f t="shared" si="1"/>
        <v>0</v>
      </c>
      <c r="M1012" s="186" t="s">
        <v>449</v>
      </c>
      <c r="N1012" s="186" t="s">
        <v>288</v>
      </c>
      <c r="O1012" s="199">
        <f>VLOOKUP(B1012,orig_GT_results_full_summary!$B$3:$AK$25,15, FALSE)</f>
        <v>1</v>
      </c>
      <c r="P1012" s="192">
        <v>0</v>
      </c>
      <c r="Q1012" s="192">
        <v>0</v>
      </c>
      <c r="R1012" s="192">
        <f t="shared" si="2"/>
        <v>0</v>
      </c>
      <c r="S1012" s="193">
        <f t="shared" si="3"/>
        <v>0</v>
      </c>
      <c r="T1012" s="186" t="s">
        <v>15</v>
      </c>
      <c r="U1012" s="186" t="s">
        <v>288</v>
      </c>
      <c r="V1012" s="200">
        <f>VLOOKUP(B1012,orig_GT_results_full_summary!$B$3:$AK$25,24, FALSE)</f>
        <v>1</v>
      </c>
      <c r="W1012" s="192">
        <v>0</v>
      </c>
      <c r="X1012" s="192">
        <v>0</v>
      </c>
      <c r="Y1012" s="192">
        <f t="shared" si="4"/>
        <v>0</v>
      </c>
      <c r="Z1012" s="193">
        <f t="shared" si="5"/>
        <v>0</v>
      </c>
      <c r="AA1012" s="186" t="s">
        <v>464</v>
      </c>
      <c r="AB1012" s="186" t="s">
        <v>288</v>
      </c>
      <c r="AC1012" s="192">
        <f>VLOOKUP(B1012,orig_GT_results_full_summary!$B$3:$AK$25,33, FALSE)</f>
        <v>2</v>
      </c>
      <c r="AD1012" s="192">
        <v>0</v>
      </c>
      <c r="AE1012" s="192">
        <v>0</v>
      </c>
      <c r="AF1012" s="194">
        <f t="shared" si="6"/>
        <v>0</v>
      </c>
      <c r="AG1012" s="53">
        <f t="shared" si="7"/>
        <v>0</v>
      </c>
    </row>
    <row r="1013" spans="2:33" ht="16">
      <c r="B1013" s="186" t="s">
        <v>130</v>
      </c>
      <c r="C1013" s="192">
        <v>274</v>
      </c>
      <c r="D1013" s="186" t="s">
        <v>486</v>
      </c>
      <c r="E1013" s="193">
        <v>2</v>
      </c>
      <c r="F1013" s="186" t="s">
        <v>284</v>
      </c>
      <c r="G1013" s="186" t="s">
        <v>288</v>
      </c>
      <c r="H1013" s="198">
        <f>VLOOKUP(B1013,orig_GT_results_full_summary!$B$3:$AK$25,7, FALSE)</f>
        <v>3</v>
      </c>
      <c r="I1013" s="192">
        <v>0</v>
      </c>
      <c r="J1013" s="192">
        <v>0</v>
      </c>
      <c r="K1013" s="192">
        <f t="shared" si="0"/>
        <v>0</v>
      </c>
      <c r="L1013" s="193">
        <f t="shared" si="1"/>
        <v>0</v>
      </c>
      <c r="M1013" s="186" t="s">
        <v>449</v>
      </c>
      <c r="N1013" s="186" t="s">
        <v>288</v>
      </c>
      <c r="O1013" s="199">
        <f>VLOOKUP(B1013,orig_GT_results_full_summary!$B$3:$AK$25,15, FALSE)</f>
        <v>1</v>
      </c>
      <c r="P1013" s="192">
        <v>0</v>
      </c>
      <c r="Q1013" s="192">
        <v>0</v>
      </c>
      <c r="R1013" s="192">
        <f t="shared" si="2"/>
        <v>0</v>
      </c>
      <c r="S1013" s="193">
        <f t="shared" si="3"/>
        <v>0</v>
      </c>
      <c r="T1013" s="186" t="s">
        <v>15</v>
      </c>
      <c r="U1013" s="186" t="s">
        <v>288</v>
      </c>
      <c r="V1013" s="200">
        <f>VLOOKUP(B1013,orig_GT_results_full_summary!$B$3:$AK$25,24, FALSE)</f>
        <v>1</v>
      </c>
      <c r="W1013" s="192">
        <v>0</v>
      </c>
      <c r="X1013" s="192">
        <v>0</v>
      </c>
      <c r="Y1013" s="192">
        <f t="shared" si="4"/>
        <v>0</v>
      </c>
      <c r="Z1013" s="193">
        <f t="shared" si="5"/>
        <v>0</v>
      </c>
      <c r="AA1013" s="186" t="s">
        <v>464</v>
      </c>
      <c r="AB1013" s="186" t="s">
        <v>288</v>
      </c>
      <c r="AC1013" s="192">
        <f>VLOOKUP(B1013,orig_GT_results_full_summary!$B$3:$AK$25,33, FALSE)</f>
        <v>2</v>
      </c>
      <c r="AD1013" s="192">
        <v>0</v>
      </c>
      <c r="AE1013" s="192">
        <v>0</v>
      </c>
      <c r="AF1013" s="194">
        <f t="shared" si="6"/>
        <v>0</v>
      </c>
      <c r="AG1013" s="53">
        <f t="shared" si="7"/>
        <v>0</v>
      </c>
    </row>
    <row r="1014" spans="2:33" ht="16">
      <c r="B1014" s="186" t="s">
        <v>130</v>
      </c>
      <c r="C1014" s="192">
        <v>275</v>
      </c>
      <c r="D1014" s="186" t="s">
        <v>487</v>
      </c>
      <c r="E1014" s="193">
        <v>2</v>
      </c>
      <c r="F1014" s="186" t="s">
        <v>284</v>
      </c>
      <c r="G1014" s="186" t="s">
        <v>288</v>
      </c>
      <c r="H1014" s="198">
        <f>VLOOKUP(B1014,orig_GT_results_full_summary!$B$3:$AK$25,7, FALSE)</f>
        <v>3</v>
      </c>
      <c r="I1014" s="192">
        <v>0</v>
      </c>
      <c r="J1014" s="192">
        <v>0</v>
      </c>
      <c r="K1014" s="192">
        <f t="shared" si="0"/>
        <v>0</v>
      </c>
      <c r="L1014" s="193">
        <f t="shared" si="1"/>
        <v>0</v>
      </c>
      <c r="M1014" s="186" t="s">
        <v>449</v>
      </c>
      <c r="N1014" s="186" t="s">
        <v>288</v>
      </c>
      <c r="O1014" s="199">
        <f>VLOOKUP(B1014,orig_GT_results_full_summary!$B$3:$AK$25,15, FALSE)</f>
        <v>1</v>
      </c>
      <c r="P1014" s="192">
        <v>0</v>
      </c>
      <c r="Q1014" s="192">
        <v>0</v>
      </c>
      <c r="R1014" s="192">
        <f t="shared" si="2"/>
        <v>0</v>
      </c>
      <c r="S1014" s="193">
        <f t="shared" si="3"/>
        <v>0</v>
      </c>
      <c r="T1014" s="186" t="s">
        <v>15</v>
      </c>
      <c r="U1014" s="186" t="s">
        <v>288</v>
      </c>
      <c r="V1014" s="200">
        <f>VLOOKUP(B1014,orig_GT_results_full_summary!$B$3:$AK$25,24, FALSE)</f>
        <v>1</v>
      </c>
      <c r="W1014" s="192">
        <v>0</v>
      </c>
      <c r="X1014" s="192">
        <v>0</v>
      </c>
      <c r="Y1014" s="192">
        <f t="shared" si="4"/>
        <v>0</v>
      </c>
      <c r="Z1014" s="193">
        <f t="shared" si="5"/>
        <v>0</v>
      </c>
      <c r="AA1014" s="186" t="s">
        <v>464</v>
      </c>
      <c r="AB1014" s="186" t="s">
        <v>288</v>
      </c>
      <c r="AC1014" s="192">
        <f>VLOOKUP(B1014,orig_GT_results_full_summary!$B$3:$AK$25,33, FALSE)</f>
        <v>2</v>
      </c>
      <c r="AD1014" s="192">
        <v>0</v>
      </c>
      <c r="AE1014" s="192">
        <v>0</v>
      </c>
      <c r="AF1014" s="194">
        <f t="shared" si="6"/>
        <v>0</v>
      </c>
      <c r="AG1014" s="53">
        <f t="shared" si="7"/>
        <v>0</v>
      </c>
    </row>
    <row r="1015" spans="2:33" ht="16">
      <c r="B1015" s="186" t="s">
        <v>130</v>
      </c>
      <c r="C1015" s="192">
        <v>276</v>
      </c>
      <c r="D1015" s="186" t="s">
        <v>487</v>
      </c>
      <c r="E1015" s="193">
        <v>2</v>
      </c>
      <c r="F1015" s="186" t="s">
        <v>284</v>
      </c>
      <c r="G1015" s="186" t="s">
        <v>288</v>
      </c>
      <c r="H1015" s="198">
        <f>VLOOKUP(B1015,orig_GT_results_full_summary!$B$3:$AK$25,7, FALSE)</f>
        <v>3</v>
      </c>
      <c r="I1015" s="192">
        <v>0</v>
      </c>
      <c r="J1015" s="192">
        <v>0</v>
      </c>
      <c r="K1015" s="192">
        <f t="shared" si="0"/>
        <v>0</v>
      </c>
      <c r="L1015" s="193">
        <f t="shared" si="1"/>
        <v>0</v>
      </c>
      <c r="M1015" s="186" t="s">
        <v>449</v>
      </c>
      <c r="N1015" s="186" t="s">
        <v>288</v>
      </c>
      <c r="O1015" s="199">
        <f>VLOOKUP(B1015,orig_GT_results_full_summary!$B$3:$AK$25,15, FALSE)</f>
        <v>1</v>
      </c>
      <c r="P1015" s="192">
        <v>0</v>
      </c>
      <c r="Q1015" s="192">
        <v>0</v>
      </c>
      <c r="R1015" s="192">
        <f t="shared" si="2"/>
        <v>0</v>
      </c>
      <c r="S1015" s="193">
        <f t="shared" si="3"/>
        <v>0</v>
      </c>
      <c r="T1015" s="186" t="s">
        <v>15</v>
      </c>
      <c r="U1015" s="186" t="s">
        <v>288</v>
      </c>
      <c r="V1015" s="200">
        <f>VLOOKUP(B1015,orig_GT_results_full_summary!$B$3:$AK$25,24, FALSE)</f>
        <v>1</v>
      </c>
      <c r="W1015" s="192">
        <v>0</v>
      </c>
      <c r="X1015" s="192">
        <v>0</v>
      </c>
      <c r="Y1015" s="192">
        <f t="shared" si="4"/>
        <v>0</v>
      </c>
      <c r="Z1015" s="193">
        <f t="shared" si="5"/>
        <v>0</v>
      </c>
      <c r="AA1015" s="186" t="s">
        <v>464</v>
      </c>
      <c r="AB1015" s="186" t="s">
        <v>288</v>
      </c>
      <c r="AC1015" s="192">
        <f>VLOOKUP(B1015,orig_GT_results_full_summary!$B$3:$AK$25,33, FALSE)</f>
        <v>2</v>
      </c>
      <c r="AD1015" s="192">
        <v>0</v>
      </c>
      <c r="AE1015" s="192">
        <v>0</v>
      </c>
      <c r="AF1015" s="194">
        <f t="shared" si="6"/>
        <v>0</v>
      </c>
      <c r="AG1015" s="53">
        <f t="shared" si="7"/>
        <v>0</v>
      </c>
    </row>
    <row r="1016" spans="2:33" ht="16">
      <c r="B1016" s="186" t="s">
        <v>130</v>
      </c>
      <c r="C1016" s="192">
        <v>277</v>
      </c>
      <c r="D1016" s="186" t="s">
        <v>487</v>
      </c>
      <c r="E1016" s="193">
        <v>2</v>
      </c>
      <c r="F1016" s="186" t="s">
        <v>284</v>
      </c>
      <c r="G1016" s="186" t="s">
        <v>288</v>
      </c>
      <c r="H1016" s="198">
        <f>VLOOKUP(B1016,orig_GT_results_full_summary!$B$3:$AK$25,7, FALSE)</f>
        <v>3</v>
      </c>
      <c r="I1016" s="192">
        <v>0</v>
      </c>
      <c r="J1016" s="192">
        <v>0</v>
      </c>
      <c r="K1016" s="192">
        <f t="shared" si="0"/>
        <v>0</v>
      </c>
      <c r="L1016" s="193">
        <f t="shared" si="1"/>
        <v>0</v>
      </c>
      <c r="M1016" s="186" t="s">
        <v>449</v>
      </c>
      <c r="N1016" s="186" t="s">
        <v>288</v>
      </c>
      <c r="O1016" s="199">
        <f>VLOOKUP(B1016,orig_GT_results_full_summary!$B$3:$AK$25,15, FALSE)</f>
        <v>1</v>
      </c>
      <c r="P1016" s="192">
        <v>0</v>
      </c>
      <c r="Q1016" s="192">
        <v>0</v>
      </c>
      <c r="R1016" s="192">
        <f t="shared" si="2"/>
        <v>0</v>
      </c>
      <c r="S1016" s="193">
        <f t="shared" si="3"/>
        <v>0</v>
      </c>
      <c r="T1016" s="186" t="s">
        <v>15</v>
      </c>
      <c r="U1016" s="186" t="s">
        <v>288</v>
      </c>
      <c r="V1016" s="200">
        <f>VLOOKUP(B1016,orig_GT_results_full_summary!$B$3:$AK$25,24, FALSE)</f>
        <v>1</v>
      </c>
      <c r="W1016" s="192">
        <v>0</v>
      </c>
      <c r="X1016" s="192">
        <v>0</v>
      </c>
      <c r="Y1016" s="192">
        <f t="shared" si="4"/>
        <v>0</v>
      </c>
      <c r="Z1016" s="193">
        <f t="shared" si="5"/>
        <v>0</v>
      </c>
      <c r="AA1016" s="186" t="s">
        <v>464</v>
      </c>
      <c r="AB1016" s="186" t="s">
        <v>288</v>
      </c>
      <c r="AC1016" s="192">
        <f>VLOOKUP(B1016,orig_GT_results_full_summary!$B$3:$AK$25,33, FALSE)</f>
        <v>2</v>
      </c>
      <c r="AD1016" s="192">
        <v>0</v>
      </c>
      <c r="AE1016" s="192">
        <v>0</v>
      </c>
      <c r="AF1016" s="194">
        <f t="shared" si="6"/>
        <v>0</v>
      </c>
      <c r="AG1016" s="53">
        <f t="shared" si="7"/>
        <v>0</v>
      </c>
    </row>
    <row r="1017" spans="2:33" ht="16">
      <c r="B1017" s="186" t="s">
        <v>130</v>
      </c>
      <c r="C1017" s="192">
        <v>284</v>
      </c>
      <c r="D1017" s="186" t="s">
        <v>314</v>
      </c>
      <c r="E1017" s="193">
        <v>2</v>
      </c>
      <c r="F1017" s="186" t="s">
        <v>284</v>
      </c>
      <c r="G1017" s="186" t="s">
        <v>288</v>
      </c>
      <c r="H1017" s="198">
        <f>VLOOKUP(B1017,orig_GT_results_full_summary!$B$3:$AK$25,7, FALSE)</f>
        <v>3</v>
      </c>
      <c r="I1017" s="192">
        <v>0</v>
      </c>
      <c r="J1017" s="192">
        <v>0</v>
      </c>
      <c r="K1017" s="192">
        <f t="shared" si="0"/>
        <v>0</v>
      </c>
      <c r="L1017" s="193">
        <f t="shared" si="1"/>
        <v>0</v>
      </c>
      <c r="M1017" s="186" t="s">
        <v>449</v>
      </c>
      <c r="N1017" s="186" t="s">
        <v>288</v>
      </c>
      <c r="O1017" s="199">
        <f>VLOOKUP(B1017,orig_GT_results_full_summary!$B$3:$AK$25,15, FALSE)</f>
        <v>1</v>
      </c>
      <c r="P1017" s="192">
        <v>0</v>
      </c>
      <c r="Q1017" s="192">
        <v>0</v>
      </c>
      <c r="R1017" s="192">
        <f t="shared" si="2"/>
        <v>0</v>
      </c>
      <c r="S1017" s="193">
        <f t="shared" si="3"/>
        <v>0</v>
      </c>
      <c r="T1017" s="186" t="s">
        <v>15</v>
      </c>
      <c r="U1017" s="186" t="s">
        <v>288</v>
      </c>
      <c r="V1017" s="200">
        <f>VLOOKUP(B1017,orig_GT_results_full_summary!$B$3:$AK$25,24, FALSE)</f>
        <v>1</v>
      </c>
      <c r="W1017" s="192">
        <v>0</v>
      </c>
      <c r="X1017" s="192">
        <v>0</v>
      </c>
      <c r="Y1017" s="192">
        <f t="shared" si="4"/>
        <v>0</v>
      </c>
      <c r="Z1017" s="193">
        <f t="shared" si="5"/>
        <v>0</v>
      </c>
      <c r="AA1017" s="186" t="s">
        <v>464</v>
      </c>
      <c r="AB1017" s="186" t="s">
        <v>288</v>
      </c>
      <c r="AC1017" s="192">
        <f>VLOOKUP(B1017,orig_GT_results_full_summary!$B$3:$AK$25,33, FALSE)</f>
        <v>2</v>
      </c>
      <c r="AD1017" s="192">
        <v>0</v>
      </c>
      <c r="AE1017" s="192">
        <v>0</v>
      </c>
      <c r="AF1017" s="194">
        <f t="shared" si="6"/>
        <v>0</v>
      </c>
      <c r="AG1017" s="53">
        <f t="shared" si="7"/>
        <v>0</v>
      </c>
    </row>
    <row r="1018" spans="2:33" ht="16">
      <c r="B1018" s="186" t="s">
        <v>130</v>
      </c>
      <c r="C1018" s="192">
        <v>285</v>
      </c>
      <c r="D1018" s="186" t="s">
        <v>314</v>
      </c>
      <c r="E1018" s="193">
        <v>2</v>
      </c>
      <c r="F1018" s="186" t="s">
        <v>284</v>
      </c>
      <c r="G1018" s="186" t="s">
        <v>288</v>
      </c>
      <c r="H1018" s="198">
        <f>VLOOKUP(B1018,orig_GT_results_full_summary!$B$3:$AK$25,7, FALSE)</f>
        <v>3</v>
      </c>
      <c r="I1018" s="192">
        <v>0</v>
      </c>
      <c r="J1018" s="192">
        <v>0</v>
      </c>
      <c r="K1018" s="192">
        <f t="shared" si="0"/>
        <v>0</v>
      </c>
      <c r="L1018" s="193">
        <f t="shared" si="1"/>
        <v>0</v>
      </c>
      <c r="M1018" s="186" t="s">
        <v>449</v>
      </c>
      <c r="N1018" s="186" t="s">
        <v>288</v>
      </c>
      <c r="O1018" s="199">
        <f>VLOOKUP(B1018,orig_GT_results_full_summary!$B$3:$AK$25,15, FALSE)</f>
        <v>1</v>
      </c>
      <c r="P1018" s="192">
        <v>0</v>
      </c>
      <c r="Q1018" s="192">
        <v>0</v>
      </c>
      <c r="R1018" s="192">
        <f t="shared" si="2"/>
        <v>0</v>
      </c>
      <c r="S1018" s="193">
        <f t="shared" si="3"/>
        <v>0</v>
      </c>
      <c r="T1018" s="186" t="s">
        <v>15</v>
      </c>
      <c r="U1018" s="186" t="s">
        <v>288</v>
      </c>
      <c r="V1018" s="200">
        <f>VLOOKUP(B1018,orig_GT_results_full_summary!$B$3:$AK$25,24, FALSE)</f>
        <v>1</v>
      </c>
      <c r="W1018" s="192">
        <v>0</v>
      </c>
      <c r="X1018" s="192">
        <v>0</v>
      </c>
      <c r="Y1018" s="192">
        <f t="shared" si="4"/>
        <v>0</v>
      </c>
      <c r="Z1018" s="193">
        <f t="shared" si="5"/>
        <v>0</v>
      </c>
      <c r="AA1018" s="186" t="s">
        <v>464</v>
      </c>
      <c r="AB1018" s="186" t="s">
        <v>288</v>
      </c>
      <c r="AC1018" s="192">
        <f>VLOOKUP(B1018,orig_GT_results_full_summary!$B$3:$AK$25,33, FALSE)</f>
        <v>2</v>
      </c>
      <c r="AD1018" s="192">
        <v>0</v>
      </c>
      <c r="AE1018" s="192">
        <v>0</v>
      </c>
      <c r="AF1018" s="194">
        <f t="shared" si="6"/>
        <v>0</v>
      </c>
      <c r="AG1018" s="53">
        <f t="shared" si="7"/>
        <v>0</v>
      </c>
    </row>
    <row r="1019" spans="2:33" ht="16">
      <c r="B1019" s="186" t="s">
        <v>130</v>
      </c>
      <c r="C1019" s="192">
        <v>286</v>
      </c>
      <c r="D1019" s="186" t="s">
        <v>314</v>
      </c>
      <c r="E1019" s="193">
        <v>2</v>
      </c>
      <c r="F1019" s="186" t="s">
        <v>284</v>
      </c>
      <c r="G1019" s="186" t="s">
        <v>288</v>
      </c>
      <c r="H1019" s="198">
        <f>VLOOKUP(B1019,orig_GT_results_full_summary!$B$3:$AK$25,7, FALSE)</f>
        <v>3</v>
      </c>
      <c r="I1019" s="192">
        <v>0</v>
      </c>
      <c r="J1019" s="192">
        <v>0</v>
      </c>
      <c r="K1019" s="192">
        <f t="shared" si="0"/>
        <v>0</v>
      </c>
      <c r="L1019" s="193">
        <f t="shared" si="1"/>
        <v>0</v>
      </c>
      <c r="M1019" s="186" t="s">
        <v>449</v>
      </c>
      <c r="N1019" s="186" t="s">
        <v>288</v>
      </c>
      <c r="O1019" s="199">
        <f>VLOOKUP(B1019,orig_GT_results_full_summary!$B$3:$AK$25,15, FALSE)</f>
        <v>1</v>
      </c>
      <c r="P1019" s="192">
        <v>0</v>
      </c>
      <c r="Q1019" s="192">
        <v>0</v>
      </c>
      <c r="R1019" s="192">
        <f t="shared" si="2"/>
        <v>0</v>
      </c>
      <c r="S1019" s="193">
        <f t="shared" si="3"/>
        <v>0</v>
      </c>
      <c r="T1019" s="186" t="s">
        <v>15</v>
      </c>
      <c r="U1019" s="186" t="s">
        <v>288</v>
      </c>
      <c r="V1019" s="200">
        <f>VLOOKUP(B1019,orig_GT_results_full_summary!$B$3:$AK$25,24, FALSE)</f>
        <v>1</v>
      </c>
      <c r="W1019" s="192">
        <v>0</v>
      </c>
      <c r="X1019" s="192">
        <v>0</v>
      </c>
      <c r="Y1019" s="192">
        <f t="shared" si="4"/>
        <v>0</v>
      </c>
      <c r="Z1019" s="193">
        <f t="shared" si="5"/>
        <v>0</v>
      </c>
      <c r="AA1019" s="186" t="s">
        <v>464</v>
      </c>
      <c r="AB1019" s="186" t="s">
        <v>288</v>
      </c>
      <c r="AC1019" s="192">
        <f>VLOOKUP(B1019,orig_GT_results_full_summary!$B$3:$AK$25,33, FALSE)</f>
        <v>2</v>
      </c>
      <c r="AD1019" s="192">
        <v>0</v>
      </c>
      <c r="AE1019" s="192">
        <v>0</v>
      </c>
      <c r="AF1019" s="194">
        <f t="shared" si="6"/>
        <v>0</v>
      </c>
      <c r="AG1019" s="53">
        <f t="shared" si="7"/>
        <v>0</v>
      </c>
    </row>
    <row r="1020" spans="2:33" ht="16">
      <c r="B1020" s="186" t="s">
        <v>130</v>
      </c>
      <c r="C1020" s="192">
        <v>287</v>
      </c>
      <c r="D1020" s="186" t="s">
        <v>314</v>
      </c>
      <c r="E1020" s="193">
        <v>2</v>
      </c>
      <c r="F1020" s="186" t="s">
        <v>284</v>
      </c>
      <c r="G1020" s="186" t="s">
        <v>288</v>
      </c>
      <c r="H1020" s="198">
        <f>VLOOKUP(B1020,orig_GT_results_full_summary!$B$3:$AK$25,7, FALSE)</f>
        <v>3</v>
      </c>
      <c r="I1020" s="192">
        <v>0</v>
      </c>
      <c r="J1020" s="192">
        <v>0</v>
      </c>
      <c r="K1020" s="192">
        <f t="shared" si="0"/>
        <v>0</v>
      </c>
      <c r="L1020" s="193">
        <f t="shared" si="1"/>
        <v>0</v>
      </c>
      <c r="M1020" s="186" t="s">
        <v>449</v>
      </c>
      <c r="N1020" s="186" t="s">
        <v>288</v>
      </c>
      <c r="O1020" s="199">
        <f>VLOOKUP(B1020,orig_GT_results_full_summary!$B$3:$AK$25,15, FALSE)</f>
        <v>1</v>
      </c>
      <c r="P1020" s="192">
        <v>0</v>
      </c>
      <c r="Q1020" s="192">
        <v>0</v>
      </c>
      <c r="R1020" s="192">
        <f t="shared" si="2"/>
        <v>0</v>
      </c>
      <c r="S1020" s="193">
        <f t="shared" si="3"/>
        <v>0</v>
      </c>
      <c r="T1020" s="186" t="s">
        <v>15</v>
      </c>
      <c r="U1020" s="186" t="s">
        <v>288</v>
      </c>
      <c r="V1020" s="200">
        <f>VLOOKUP(B1020,orig_GT_results_full_summary!$B$3:$AK$25,24, FALSE)</f>
        <v>1</v>
      </c>
      <c r="W1020" s="192">
        <v>0</v>
      </c>
      <c r="X1020" s="192">
        <v>0</v>
      </c>
      <c r="Y1020" s="192">
        <f t="shared" si="4"/>
        <v>0</v>
      </c>
      <c r="Z1020" s="193">
        <f t="shared" si="5"/>
        <v>0</v>
      </c>
      <c r="AA1020" s="186" t="s">
        <v>464</v>
      </c>
      <c r="AB1020" s="186" t="s">
        <v>288</v>
      </c>
      <c r="AC1020" s="192">
        <f>VLOOKUP(B1020,orig_GT_results_full_summary!$B$3:$AK$25,33, FALSE)</f>
        <v>2</v>
      </c>
      <c r="AD1020" s="192">
        <v>0</v>
      </c>
      <c r="AE1020" s="192">
        <v>0</v>
      </c>
      <c r="AF1020" s="194">
        <f t="shared" si="6"/>
        <v>0</v>
      </c>
      <c r="AG1020" s="53">
        <f t="shared" si="7"/>
        <v>0</v>
      </c>
    </row>
    <row r="1021" spans="2:33" ht="16">
      <c r="B1021" s="186" t="s">
        <v>130</v>
      </c>
      <c r="C1021" s="192">
        <v>288</v>
      </c>
      <c r="D1021" s="186" t="s">
        <v>353</v>
      </c>
      <c r="E1021" s="193">
        <v>2</v>
      </c>
      <c r="F1021" s="186" t="s">
        <v>284</v>
      </c>
      <c r="G1021" s="186" t="s">
        <v>287</v>
      </c>
      <c r="H1021" s="198">
        <f>VLOOKUP(B1021,orig_GT_results_full_summary!$B$3:$AK$25,7, FALSE)</f>
        <v>3</v>
      </c>
      <c r="I1021" s="192">
        <v>1</v>
      </c>
      <c r="J1021" s="192">
        <v>0.5</v>
      </c>
      <c r="K1021" s="192">
        <f t="shared" si="0"/>
        <v>0.33333333333333331</v>
      </c>
      <c r="L1021" s="193">
        <f t="shared" si="1"/>
        <v>0.47619047619047616</v>
      </c>
      <c r="M1021" s="186" t="s">
        <v>449</v>
      </c>
      <c r="N1021" s="186" t="s">
        <v>288</v>
      </c>
      <c r="O1021" s="199">
        <f>VLOOKUP(B1021,orig_GT_results_full_summary!$B$3:$AK$25,15, FALSE)</f>
        <v>1</v>
      </c>
      <c r="P1021" s="192">
        <v>0</v>
      </c>
      <c r="Q1021" s="192">
        <v>0</v>
      </c>
      <c r="R1021" s="192">
        <f t="shared" si="2"/>
        <v>0</v>
      </c>
      <c r="S1021" s="193">
        <f t="shared" si="3"/>
        <v>0</v>
      </c>
      <c r="T1021" s="186" t="s">
        <v>15</v>
      </c>
      <c r="U1021" s="186" t="s">
        <v>288</v>
      </c>
      <c r="V1021" s="200">
        <f>VLOOKUP(B1021,orig_GT_results_full_summary!$B$3:$AK$25,24, FALSE)</f>
        <v>1</v>
      </c>
      <c r="W1021" s="192">
        <v>0</v>
      </c>
      <c r="X1021" s="192">
        <v>0</v>
      </c>
      <c r="Y1021" s="192">
        <f t="shared" si="4"/>
        <v>0</v>
      </c>
      <c r="Z1021" s="193">
        <f t="shared" si="5"/>
        <v>0</v>
      </c>
      <c r="AA1021" s="186" t="s">
        <v>464</v>
      </c>
      <c r="AB1021" s="186" t="s">
        <v>288</v>
      </c>
      <c r="AC1021" s="192">
        <f>VLOOKUP(B1021,orig_GT_results_full_summary!$B$3:$AK$25,33, FALSE)</f>
        <v>2</v>
      </c>
      <c r="AD1021" s="192">
        <v>0</v>
      </c>
      <c r="AE1021" s="192">
        <v>0</v>
      </c>
      <c r="AF1021" s="194">
        <f t="shared" si="6"/>
        <v>0</v>
      </c>
      <c r="AG1021" s="53">
        <f t="shared" si="7"/>
        <v>0</v>
      </c>
    </row>
    <row r="1022" spans="2:33" ht="16">
      <c r="B1022" s="186" t="s">
        <v>130</v>
      </c>
      <c r="C1022" s="192">
        <v>299</v>
      </c>
      <c r="D1022" s="186" t="s">
        <v>393</v>
      </c>
      <c r="E1022" s="193">
        <v>2</v>
      </c>
      <c r="F1022" s="186" t="s">
        <v>284</v>
      </c>
      <c r="G1022" s="186" t="s">
        <v>288</v>
      </c>
      <c r="H1022" s="198">
        <f>VLOOKUP(B1022,orig_GT_results_full_summary!$B$3:$AK$25,7, FALSE)</f>
        <v>3</v>
      </c>
      <c r="I1022" s="192">
        <v>0</v>
      </c>
      <c r="J1022" s="192">
        <v>0</v>
      </c>
      <c r="K1022" s="192">
        <f t="shared" si="0"/>
        <v>0</v>
      </c>
      <c r="L1022" s="193">
        <f t="shared" si="1"/>
        <v>0</v>
      </c>
      <c r="M1022" s="186" t="s">
        <v>449</v>
      </c>
      <c r="N1022" s="186" t="s">
        <v>288</v>
      </c>
      <c r="O1022" s="199">
        <f>VLOOKUP(B1022,orig_GT_results_full_summary!$B$3:$AK$25,15, FALSE)</f>
        <v>1</v>
      </c>
      <c r="P1022" s="192">
        <v>0</v>
      </c>
      <c r="Q1022" s="192">
        <v>0</v>
      </c>
      <c r="R1022" s="192">
        <f t="shared" si="2"/>
        <v>0</v>
      </c>
      <c r="S1022" s="193">
        <f t="shared" si="3"/>
        <v>0</v>
      </c>
      <c r="T1022" s="186" t="s">
        <v>15</v>
      </c>
      <c r="U1022" s="186" t="s">
        <v>287</v>
      </c>
      <c r="V1022" s="200">
        <f>VLOOKUP(B1022,orig_GT_results_full_summary!$B$3:$AK$25,24, FALSE)</f>
        <v>1</v>
      </c>
      <c r="W1022" s="192">
        <v>1</v>
      </c>
      <c r="X1022" s="192">
        <v>0.5</v>
      </c>
      <c r="Y1022" s="192">
        <f t="shared" si="4"/>
        <v>1</v>
      </c>
      <c r="Z1022" s="193">
        <f t="shared" si="5"/>
        <v>0.52631578947368418</v>
      </c>
      <c r="AA1022" s="186" t="s">
        <v>464</v>
      </c>
      <c r="AB1022" s="186" t="s">
        <v>288</v>
      </c>
      <c r="AC1022" s="192">
        <f>VLOOKUP(B1022,orig_GT_results_full_summary!$B$3:$AK$25,33, FALSE)</f>
        <v>2</v>
      </c>
      <c r="AD1022" s="192">
        <v>0</v>
      </c>
      <c r="AE1022" s="192">
        <v>0</v>
      </c>
      <c r="AF1022" s="194">
        <f t="shared" si="6"/>
        <v>0</v>
      </c>
      <c r="AG1022" s="53">
        <f t="shared" si="7"/>
        <v>0</v>
      </c>
    </row>
    <row r="1023" spans="2:33" ht="16">
      <c r="B1023" s="186" t="s">
        <v>130</v>
      </c>
      <c r="C1023" s="192">
        <v>300</v>
      </c>
      <c r="D1023" s="186" t="s">
        <v>393</v>
      </c>
      <c r="E1023" s="193">
        <v>2</v>
      </c>
      <c r="F1023" s="186" t="s">
        <v>284</v>
      </c>
      <c r="G1023" s="186" t="s">
        <v>288</v>
      </c>
      <c r="H1023" s="198">
        <f>VLOOKUP(B1023,orig_GT_results_full_summary!$B$3:$AK$25,7, FALSE)</f>
        <v>3</v>
      </c>
      <c r="I1023" s="192">
        <v>0</v>
      </c>
      <c r="J1023" s="192">
        <v>0</v>
      </c>
      <c r="K1023" s="192">
        <f t="shared" si="0"/>
        <v>0</v>
      </c>
      <c r="L1023" s="193">
        <f t="shared" si="1"/>
        <v>0</v>
      </c>
      <c r="M1023" s="186" t="s">
        <v>449</v>
      </c>
      <c r="N1023" s="186" t="s">
        <v>288</v>
      </c>
      <c r="O1023" s="199">
        <f>VLOOKUP(B1023,orig_GT_results_full_summary!$B$3:$AK$25,15, FALSE)</f>
        <v>1</v>
      </c>
      <c r="P1023" s="192">
        <v>0</v>
      </c>
      <c r="Q1023" s="192">
        <v>0</v>
      </c>
      <c r="R1023" s="192">
        <f t="shared" si="2"/>
        <v>0</v>
      </c>
      <c r="S1023" s="193">
        <f t="shared" si="3"/>
        <v>0</v>
      </c>
      <c r="T1023" s="186" t="s">
        <v>15</v>
      </c>
      <c r="U1023" s="186" t="s">
        <v>287</v>
      </c>
      <c r="V1023" s="200">
        <f>VLOOKUP(B1023,orig_GT_results_full_summary!$B$3:$AK$25,24, FALSE)</f>
        <v>1</v>
      </c>
      <c r="W1023" s="192">
        <v>1</v>
      </c>
      <c r="X1023" s="192">
        <v>0.5</v>
      </c>
      <c r="Y1023" s="192">
        <f t="shared" si="4"/>
        <v>1</v>
      </c>
      <c r="Z1023" s="193">
        <f t="shared" si="5"/>
        <v>0.52631578947368418</v>
      </c>
      <c r="AA1023" s="186" t="s">
        <v>464</v>
      </c>
      <c r="AB1023" s="186" t="s">
        <v>288</v>
      </c>
      <c r="AC1023" s="192">
        <f>VLOOKUP(B1023,orig_GT_results_full_summary!$B$3:$AK$25,33, FALSE)</f>
        <v>2</v>
      </c>
      <c r="AD1023" s="192">
        <v>0</v>
      </c>
      <c r="AE1023" s="192">
        <v>0</v>
      </c>
      <c r="AF1023" s="194">
        <f t="shared" si="6"/>
        <v>0</v>
      </c>
      <c r="AG1023" s="53">
        <f t="shared" si="7"/>
        <v>0</v>
      </c>
    </row>
    <row r="1024" spans="2:33" ht="16">
      <c r="B1024" s="186" t="s">
        <v>130</v>
      </c>
      <c r="C1024" s="192">
        <v>301</v>
      </c>
      <c r="D1024" s="186" t="s">
        <v>393</v>
      </c>
      <c r="E1024" s="193">
        <v>2</v>
      </c>
      <c r="F1024" s="186" t="s">
        <v>284</v>
      </c>
      <c r="G1024" s="186" t="s">
        <v>288</v>
      </c>
      <c r="H1024" s="198">
        <f>VLOOKUP(B1024,orig_GT_results_full_summary!$B$3:$AK$25,7, FALSE)</f>
        <v>3</v>
      </c>
      <c r="I1024" s="192">
        <v>0</v>
      </c>
      <c r="J1024" s="192">
        <v>0</v>
      </c>
      <c r="K1024" s="192">
        <f t="shared" si="0"/>
        <v>0</v>
      </c>
      <c r="L1024" s="193">
        <f t="shared" si="1"/>
        <v>0</v>
      </c>
      <c r="M1024" s="186" t="s">
        <v>449</v>
      </c>
      <c r="N1024" s="186" t="s">
        <v>288</v>
      </c>
      <c r="O1024" s="199">
        <f>VLOOKUP(B1024,orig_GT_results_full_summary!$B$3:$AK$25,15, FALSE)</f>
        <v>1</v>
      </c>
      <c r="P1024" s="192">
        <v>0</v>
      </c>
      <c r="Q1024" s="192">
        <v>0</v>
      </c>
      <c r="R1024" s="192">
        <f t="shared" si="2"/>
        <v>0</v>
      </c>
      <c r="S1024" s="193">
        <f t="shared" si="3"/>
        <v>0</v>
      </c>
      <c r="T1024" s="186" t="s">
        <v>15</v>
      </c>
      <c r="U1024" s="186" t="s">
        <v>287</v>
      </c>
      <c r="V1024" s="200">
        <f>VLOOKUP(B1024,orig_GT_results_full_summary!$B$3:$AK$25,24, FALSE)</f>
        <v>1</v>
      </c>
      <c r="W1024" s="192">
        <v>1</v>
      </c>
      <c r="X1024" s="192">
        <v>0.5</v>
      </c>
      <c r="Y1024" s="192">
        <f t="shared" si="4"/>
        <v>1</v>
      </c>
      <c r="Z1024" s="193">
        <f t="shared" si="5"/>
        <v>0.52631578947368418</v>
      </c>
      <c r="AA1024" s="186" t="s">
        <v>464</v>
      </c>
      <c r="AB1024" s="186" t="s">
        <v>288</v>
      </c>
      <c r="AC1024" s="192">
        <f>VLOOKUP(B1024,orig_GT_results_full_summary!$B$3:$AK$25,33, FALSE)</f>
        <v>2</v>
      </c>
      <c r="AD1024" s="192">
        <v>0</v>
      </c>
      <c r="AE1024" s="192">
        <v>0</v>
      </c>
      <c r="AF1024" s="194">
        <f t="shared" si="6"/>
        <v>0</v>
      </c>
      <c r="AG1024" s="53">
        <f t="shared" si="7"/>
        <v>0</v>
      </c>
    </row>
    <row r="1025" spans="2:33" ht="16">
      <c r="B1025" s="186" t="s">
        <v>130</v>
      </c>
      <c r="C1025" s="192">
        <v>303</v>
      </c>
      <c r="D1025" s="186" t="s">
        <v>488</v>
      </c>
      <c r="E1025" s="193">
        <v>2</v>
      </c>
      <c r="F1025" s="186" t="s">
        <v>284</v>
      </c>
      <c r="G1025" s="186" t="s">
        <v>288</v>
      </c>
      <c r="H1025" s="198">
        <f>VLOOKUP(B1025,orig_GT_results_full_summary!$B$3:$AK$25,7, FALSE)</f>
        <v>3</v>
      </c>
      <c r="I1025" s="192">
        <v>0</v>
      </c>
      <c r="J1025" s="192">
        <v>0</v>
      </c>
      <c r="K1025" s="192">
        <f t="shared" si="0"/>
        <v>0</v>
      </c>
      <c r="L1025" s="193">
        <f t="shared" si="1"/>
        <v>0</v>
      </c>
      <c r="M1025" s="186" t="s">
        <v>449</v>
      </c>
      <c r="N1025" s="186" t="s">
        <v>288</v>
      </c>
      <c r="O1025" s="199">
        <f>VLOOKUP(B1025,orig_GT_results_full_summary!$B$3:$AK$25,15, FALSE)</f>
        <v>1</v>
      </c>
      <c r="P1025" s="192">
        <v>0</v>
      </c>
      <c r="Q1025" s="192">
        <v>0</v>
      </c>
      <c r="R1025" s="192">
        <f t="shared" si="2"/>
        <v>0</v>
      </c>
      <c r="S1025" s="193">
        <f t="shared" si="3"/>
        <v>0</v>
      </c>
      <c r="T1025" s="186" t="s">
        <v>15</v>
      </c>
      <c r="U1025" s="186" t="s">
        <v>288</v>
      </c>
      <c r="V1025" s="200">
        <f>VLOOKUP(B1025,orig_GT_results_full_summary!$B$3:$AK$25,24, FALSE)</f>
        <v>1</v>
      </c>
      <c r="W1025" s="192">
        <v>0</v>
      </c>
      <c r="X1025" s="192">
        <v>0</v>
      </c>
      <c r="Y1025" s="192">
        <f t="shared" si="4"/>
        <v>0</v>
      </c>
      <c r="Z1025" s="193">
        <f t="shared" si="5"/>
        <v>0</v>
      </c>
      <c r="AA1025" s="186" t="s">
        <v>464</v>
      </c>
      <c r="AB1025" s="186" t="s">
        <v>288</v>
      </c>
      <c r="AC1025" s="192">
        <f>VLOOKUP(B1025,orig_GT_results_full_summary!$B$3:$AK$25,33, FALSE)</f>
        <v>2</v>
      </c>
      <c r="AD1025" s="192">
        <v>0</v>
      </c>
      <c r="AE1025" s="192">
        <v>0</v>
      </c>
      <c r="AF1025" s="194">
        <f t="shared" si="6"/>
        <v>0</v>
      </c>
      <c r="AG1025" s="53">
        <f t="shared" si="7"/>
        <v>0</v>
      </c>
    </row>
    <row r="1026" spans="2:33" ht="16">
      <c r="B1026" s="186" t="s">
        <v>130</v>
      </c>
      <c r="C1026" s="192">
        <v>304</v>
      </c>
      <c r="D1026" s="186" t="s">
        <v>489</v>
      </c>
      <c r="E1026" s="193">
        <v>2</v>
      </c>
      <c r="F1026" s="186" t="s">
        <v>284</v>
      </c>
      <c r="G1026" s="186" t="s">
        <v>288</v>
      </c>
      <c r="H1026" s="198">
        <f>VLOOKUP(B1026,orig_GT_results_full_summary!$B$3:$AK$25,7, FALSE)</f>
        <v>3</v>
      </c>
      <c r="I1026" s="192">
        <v>0</v>
      </c>
      <c r="J1026" s="192">
        <v>0</v>
      </c>
      <c r="K1026" s="192">
        <f t="shared" si="0"/>
        <v>0</v>
      </c>
      <c r="L1026" s="193">
        <f t="shared" si="1"/>
        <v>0</v>
      </c>
      <c r="M1026" s="186" t="s">
        <v>449</v>
      </c>
      <c r="N1026" s="186" t="s">
        <v>288</v>
      </c>
      <c r="O1026" s="199">
        <f>VLOOKUP(B1026,orig_GT_results_full_summary!$B$3:$AK$25,15, FALSE)</f>
        <v>1</v>
      </c>
      <c r="P1026" s="192">
        <v>0</v>
      </c>
      <c r="Q1026" s="192">
        <v>0</v>
      </c>
      <c r="R1026" s="192">
        <f t="shared" si="2"/>
        <v>0</v>
      </c>
      <c r="S1026" s="193">
        <f t="shared" si="3"/>
        <v>0</v>
      </c>
      <c r="T1026" s="186" t="s">
        <v>15</v>
      </c>
      <c r="U1026" s="186" t="s">
        <v>288</v>
      </c>
      <c r="V1026" s="200">
        <f>VLOOKUP(B1026,orig_GT_results_full_summary!$B$3:$AK$25,24, FALSE)</f>
        <v>1</v>
      </c>
      <c r="W1026" s="192">
        <v>0</v>
      </c>
      <c r="X1026" s="192">
        <v>0</v>
      </c>
      <c r="Y1026" s="192">
        <f t="shared" si="4"/>
        <v>0</v>
      </c>
      <c r="Z1026" s="193">
        <f t="shared" si="5"/>
        <v>0</v>
      </c>
      <c r="AA1026" s="186" t="s">
        <v>464</v>
      </c>
      <c r="AB1026" s="186" t="s">
        <v>288</v>
      </c>
      <c r="AC1026" s="192">
        <f>VLOOKUP(B1026,orig_GT_results_full_summary!$B$3:$AK$25,33, FALSE)</f>
        <v>2</v>
      </c>
      <c r="AD1026" s="192">
        <v>0</v>
      </c>
      <c r="AE1026" s="192">
        <v>0</v>
      </c>
      <c r="AF1026" s="194">
        <f t="shared" si="6"/>
        <v>0</v>
      </c>
      <c r="AG1026" s="53">
        <f t="shared" si="7"/>
        <v>0</v>
      </c>
    </row>
    <row r="1027" spans="2:33" ht="16">
      <c r="B1027" s="186" t="s">
        <v>130</v>
      </c>
      <c r="C1027" s="192">
        <v>316</v>
      </c>
      <c r="D1027" s="186" t="s">
        <v>453</v>
      </c>
      <c r="E1027" s="193">
        <v>2</v>
      </c>
      <c r="F1027" s="186" t="s">
        <v>284</v>
      </c>
      <c r="G1027" s="186" t="s">
        <v>288</v>
      </c>
      <c r="H1027" s="198">
        <f>VLOOKUP(B1027,orig_GT_results_full_summary!$B$3:$AK$25,7, FALSE)</f>
        <v>3</v>
      </c>
      <c r="I1027" s="192">
        <v>0</v>
      </c>
      <c r="J1027" s="192">
        <v>0</v>
      </c>
      <c r="K1027" s="192">
        <f t="shared" si="0"/>
        <v>0</v>
      </c>
      <c r="L1027" s="193">
        <f t="shared" si="1"/>
        <v>0</v>
      </c>
      <c r="M1027" s="186" t="s">
        <v>449</v>
      </c>
      <c r="N1027" s="186" t="s">
        <v>290</v>
      </c>
      <c r="O1027" s="199">
        <f>VLOOKUP(B1027,orig_GT_results_full_summary!$B$3:$AK$25,15, FALSE)</f>
        <v>1</v>
      </c>
      <c r="P1027" s="192">
        <v>1</v>
      </c>
      <c r="Q1027" s="192">
        <v>0.5</v>
      </c>
      <c r="R1027" s="192">
        <f t="shared" si="2"/>
        <v>1</v>
      </c>
      <c r="S1027" s="193">
        <f t="shared" si="3"/>
        <v>0.52631578947368418</v>
      </c>
      <c r="T1027" s="186" t="s">
        <v>15</v>
      </c>
      <c r="U1027" s="186" t="s">
        <v>288</v>
      </c>
      <c r="V1027" s="200">
        <f>VLOOKUP(B1027,orig_GT_results_full_summary!$B$3:$AK$25,24, FALSE)</f>
        <v>1</v>
      </c>
      <c r="W1027" s="192">
        <v>0</v>
      </c>
      <c r="X1027" s="192">
        <v>0</v>
      </c>
      <c r="Y1027" s="192">
        <f t="shared" si="4"/>
        <v>0</v>
      </c>
      <c r="Z1027" s="193">
        <f t="shared" si="5"/>
        <v>0</v>
      </c>
      <c r="AA1027" s="186" t="s">
        <v>464</v>
      </c>
      <c r="AB1027" s="186" t="s">
        <v>290</v>
      </c>
      <c r="AC1027" s="192">
        <f>VLOOKUP(B1027,orig_GT_results_full_summary!$B$3:$AK$25,33, FALSE)</f>
        <v>2</v>
      </c>
      <c r="AD1027" s="192">
        <v>1</v>
      </c>
      <c r="AE1027" s="192">
        <v>0.5</v>
      </c>
      <c r="AF1027" s="194">
        <f t="shared" si="6"/>
        <v>0.5</v>
      </c>
      <c r="AG1027" s="53">
        <f t="shared" si="7"/>
        <v>0.5</v>
      </c>
    </row>
    <row r="1028" spans="2:33" ht="16">
      <c r="B1028" s="186" t="s">
        <v>130</v>
      </c>
      <c r="C1028" s="192">
        <v>317</v>
      </c>
      <c r="D1028" s="186" t="s">
        <v>453</v>
      </c>
      <c r="E1028" s="193">
        <v>2</v>
      </c>
      <c r="F1028" s="186" t="s">
        <v>284</v>
      </c>
      <c r="G1028" s="186" t="s">
        <v>288</v>
      </c>
      <c r="H1028" s="198">
        <f>VLOOKUP(B1028,orig_GT_results_full_summary!$B$3:$AK$25,7, FALSE)</f>
        <v>3</v>
      </c>
      <c r="I1028" s="192">
        <v>0</v>
      </c>
      <c r="J1028" s="192">
        <v>0</v>
      </c>
      <c r="K1028" s="192">
        <f t="shared" si="0"/>
        <v>0</v>
      </c>
      <c r="L1028" s="193">
        <f t="shared" si="1"/>
        <v>0</v>
      </c>
      <c r="M1028" s="186" t="s">
        <v>449</v>
      </c>
      <c r="N1028" s="186" t="s">
        <v>290</v>
      </c>
      <c r="O1028" s="199">
        <f>VLOOKUP(B1028,orig_GT_results_full_summary!$B$3:$AK$25,15, FALSE)</f>
        <v>1</v>
      </c>
      <c r="P1028" s="192">
        <v>1</v>
      </c>
      <c r="Q1028" s="192">
        <v>0.5</v>
      </c>
      <c r="R1028" s="192">
        <f t="shared" si="2"/>
        <v>1</v>
      </c>
      <c r="S1028" s="193">
        <f t="shared" si="3"/>
        <v>0.52631578947368418</v>
      </c>
      <c r="T1028" s="186" t="s">
        <v>15</v>
      </c>
      <c r="U1028" s="186" t="s">
        <v>288</v>
      </c>
      <c r="V1028" s="200">
        <f>VLOOKUP(B1028,orig_GT_results_full_summary!$B$3:$AK$25,24, FALSE)</f>
        <v>1</v>
      </c>
      <c r="W1028" s="192">
        <v>0</v>
      </c>
      <c r="X1028" s="192">
        <v>0</v>
      </c>
      <c r="Y1028" s="192">
        <f t="shared" si="4"/>
        <v>0</v>
      </c>
      <c r="Z1028" s="193">
        <f t="shared" si="5"/>
        <v>0</v>
      </c>
      <c r="AA1028" s="186" t="s">
        <v>464</v>
      </c>
      <c r="AB1028" s="186" t="s">
        <v>290</v>
      </c>
      <c r="AC1028" s="192">
        <f>VLOOKUP(B1028,orig_GT_results_full_summary!$B$3:$AK$25,33, FALSE)</f>
        <v>2</v>
      </c>
      <c r="AD1028" s="192">
        <v>1</v>
      </c>
      <c r="AE1028" s="192">
        <v>0.5</v>
      </c>
      <c r="AF1028" s="194">
        <f t="shared" si="6"/>
        <v>0.5</v>
      </c>
      <c r="AG1028" s="53">
        <f t="shared" si="7"/>
        <v>0.5</v>
      </c>
    </row>
    <row r="1029" spans="2:33" ht="16">
      <c r="B1029" s="186" t="s">
        <v>130</v>
      </c>
      <c r="C1029" s="192">
        <v>318</v>
      </c>
      <c r="D1029" s="186" t="s">
        <v>482</v>
      </c>
      <c r="E1029" s="193">
        <v>2</v>
      </c>
      <c r="F1029" s="186" t="s">
        <v>284</v>
      </c>
      <c r="G1029" s="186" t="s">
        <v>288</v>
      </c>
      <c r="H1029" s="198">
        <f>VLOOKUP(B1029,orig_GT_results_full_summary!$B$3:$AK$25,7, FALSE)</f>
        <v>3</v>
      </c>
      <c r="I1029" s="192">
        <v>0</v>
      </c>
      <c r="J1029" s="192">
        <v>0</v>
      </c>
      <c r="K1029" s="192">
        <f t="shared" si="0"/>
        <v>0</v>
      </c>
      <c r="L1029" s="193">
        <f t="shared" si="1"/>
        <v>0</v>
      </c>
      <c r="M1029" s="186" t="s">
        <v>449</v>
      </c>
      <c r="N1029" s="186" t="s">
        <v>288</v>
      </c>
      <c r="O1029" s="199">
        <f>VLOOKUP(B1029,orig_GT_results_full_summary!$B$3:$AK$25,15, FALSE)</f>
        <v>1</v>
      </c>
      <c r="P1029" s="192">
        <v>0</v>
      </c>
      <c r="Q1029" s="192">
        <v>0</v>
      </c>
      <c r="R1029" s="192">
        <f t="shared" si="2"/>
        <v>0</v>
      </c>
      <c r="S1029" s="193">
        <f t="shared" si="3"/>
        <v>0</v>
      </c>
      <c r="T1029" s="186" t="s">
        <v>15</v>
      </c>
      <c r="U1029" s="186" t="s">
        <v>288</v>
      </c>
      <c r="V1029" s="200">
        <f>VLOOKUP(B1029,orig_GT_results_full_summary!$B$3:$AK$25,24, FALSE)</f>
        <v>1</v>
      </c>
      <c r="W1029" s="192">
        <v>0</v>
      </c>
      <c r="X1029" s="192">
        <v>0</v>
      </c>
      <c r="Y1029" s="192">
        <f t="shared" si="4"/>
        <v>0</v>
      </c>
      <c r="Z1029" s="193">
        <f t="shared" si="5"/>
        <v>0</v>
      </c>
      <c r="AA1029" s="186" t="s">
        <v>464</v>
      </c>
      <c r="AB1029" s="186" t="s">
        <v>288</v>
      </c>
      <c r="AC1029" s="192">
        <f>VLOOKUP(B1029,orig_GT_results_full_summary!$B$3:$AK$25,33, FALSE)</f>
        <v>2</v>
      </c>
      <c r="AD1029" s="192">
        <v>0</v>
      </c>
      <c r="AE1029" s="192">
        <v>0</v>
      </c>
      <c r="AF1029" s="194">
        <f t="shared" si="6"/>
        <v>0</v>
      </c>
      <c r="AG1029" s="53">
        <f t="shared" si="7"/>
        <v>0</v>
      </c>
    </row>
    <row r="1030" spans="2:33" ht="16">
      <c r="B1030" s="186" t="s">
        <v>130</v>
      </c>
      <c r="C1030" s="192">
        <v>319</v>
      </c>
      <c r="D1030" s="186" t="s">
        <v>482</v>
      </c>
      <c r="E1030" s="193">
        <v>2</v>
      </c>
      <c r="F1030" s="186" t="s">
        <v>284</v>
      </c>
      <c r="G1030" s="186" t="s">
        <v>288</v>
      </c>
      <c r="H1030" s="198">
        <f>VLOOKUP(B1030,orig_GT_results_full_summary!$B$3:$AK$25,7, FALSE)</f>
        <v>3</v>
      </c>
      <c r="I1030" s="192">
        <v>0</v>
      </c>
      <c r="J1030" s="192">
        <v>0</v>
      </c>
      <c r="K1030" s="192">
        <f t="shared" si="0"/>
        <v>0</v>
      </c>
      <c r="L1030" s="193">
        <f t="shared" si="1"/>
        <v>0</v>
      </c>
      <c r="M1030" s="186" t="s">
        <v>449</v>
      </c>
      <c r="N1030" s="186" t="s">
        <v>288</v>
      </c>
      <c r="O1030" s="199">
        <f>VLOOKUP(B1030,orig_GT_results_full_summary!$B$3:$AK$25,15, FALSE)</f>
        <v>1</v>
      </c>
      <c r="P1030" s="192">
        <v>0</v>
      </c>
      <c r="Q1030" s="192">
        <v>0</v>
      </c>
      <c r="R1030" s="192">
        <f t="shared" si="2"/>
        <v>0</v>
      </c>
      <c r="S1030" s="193">
        <f t="shared" si="3"/>
        <v>0</v>
      </c>
      <c r="T1030" s="186" t="s">
        <v>15</v>
      </c>
      <c r="U1030" s="186" t="s">
        <v>288</v>
      </c>
      <c r="V1030" s="200">
        <f>VLOOKUP(B1030,orig_GT_results_full_summary!$B$3:$AK$25,24, FALSE)</f>
        <v>1</v>
      </c>
      <c r="W1030" s="192">
        <v>0</v>
      </c>
      <c r="X1030" s="192">
        <v>0</v>
      </c>
      <c r="Y1030" s="192">
        <f t="shared" si="4"/>
        <v>0</v>
      </c>
      <c r="Z1030" s="193">
        <f t="shared" si="5"/>
        <v>0</v>
      </c>
      <c r="AA1030" s="186" t="s">
        <v>464</v>
      </c>
      <c r="AB1030" s="186" t="s">
        <v>288</v>
      </c>
      <c r="AC1030" s="192">
        <f>VLOOKUP(B1030,orig_GT_results_full_summary!$B$3:$AK$25,33, FALSE)</f>
        <v>2</v>
      </c>
      <c r="AD1030" s="192">
        <v>0</v>
      </c>
      <c r="AE1030" s="192">
        <v>0</v>
      </c>
      <c r="AF1030" s="194">
        <f t="shared" si="6"/>
        <v>0</v>
      </c>
      <c r="AG1030" s="53">
        <f t="shared" si="7"/>
        <v>0</v>
      </c>
    </row>
    <row r="1031" spans="2:33" ht="16">
      <c r="B1031" s="186" t="s">
        <v>130</v>
      </c>
      <c r="C1031" s="192">
        <v>320</v>
      </c>
      <c r="D1031" s="186" t="s">
        <v>482</v>
      </c>
      <c r="E1031" s="193">
        <v>2</v>
      </c>
      <c r="F1031" s="186" t="s">
        <v>284</v>
      </c>
      <c r="G1031" s="186" t="s">
        <v>288</v>
      </c>
      <c r="H1031" s="198">
        <f>VLOOKUP(B1031,orig_GT_results_full_summary!$B$3:$AK$25,7, FALSE)</f>
        <v>3</v>
      </c>
      <c r="I1031" s="192">
        <v>0</v>
      </c>
      <c r="J1031" s="192">
        <v>0</v>
      </c>
      <c r="K1031" s="192">
        <f t="shared" si="0"/>
        <v>0</v>
      </c>
      <c r="L1031" s="193">
        <f t="shared" si="1"/>
        <v>0</v>
      </c>
      <c r="M1031" s="186" t="s">
        <v>449</v>
      </c>
      <c r="N1031" s="186" t="s">
        <v>288</v>
      </c>
      <c r="O1031" s="199">
        <f>VLOOKUP(B1031,orig_GT_results_full_summary!$B$3:$AK$25,15, FALSE)</f>
        <v>1</v>
      </c>
      <c r="P1031" s="192">
        <v>0</v>
      </c>
      <c r="Q1031" s="192">
        <v>0</v>
      </c>
      <c r="R1031" s="192">
        <f t="shared" si="2"/>
        <v>0</v>
      </c>
      <c r="S1031" s="193">
        <f t="shared" si="3"/>
        <v>0</v>
      </c>
      <c r="T1031" s="186" t="s">
        <v>15</v>
      </c>
      <c r="U1031" s="186" t="s">
        <v>288</v>
      </c>
      <c r="V1031" s="200">
        <f>VLOOKUP(B1031,orig_GT_results_full_summary!$B$3:$AK$25,24, FALSE)</f>
        <v>1</v>
      </c>
      <c r="W1031" s="192">
        <v>0</v>
      </c>
      <c r="X1031" s="192">
        <v>0</v>
      </c>
      <c r="Y1031" s="192">
        <f t="shared" si="4"/>
        <v>0</v>
      </c>
      <c r="Z1031" s="193">
        <f t="shared" si="5"/>
        <v>0</v>
      </c>
      <c r="AA1031" s="186" t="s">
        <v>464</v>
      </c>
      <c r="AB1031" s="186" t="s">
        <v>288</v>
      </c>
      <c r="AC1031" s="192">
        <f>VLOOKUP(B1031,orig_GT_results_full_summary!$B$3:$AK$25,33, FALSE)</f>
        <v>2</v>
      </c>
      <c r="AD1031" s="192">
        <v>0</v>
      </c>
      <c r="AE1031" s="192">
        <v>0</v>
      </c>
      <c r="AF1031" s="194">
        <f t="shared" si="6"/>
        <v>0</v>
      </c>
      <c r="AG1031" s="53">
        <f t="shared" si="7"/>
        <v>0</v>
      </c>
    </row>
    <row r="1032" spans="2:33" ht="16">
      <c r="B1032" s="186" t="s">
        <v>130</v>
      </c>
      <c r="C1032" s="192">
        <v>322</v>
      </c>
      <c r="D1032" s="186" t="s">
        <v>483</v>
      </c>
      <c r="E1032" s="193">
        <v>2</v>
      </c>
      <c r="F1032" s="186" t="s">
        <v>284</v>
      </c>
      <c r="G1032" s="186" t="s">
        <v>288</v>
      </c>
      <c r="H1032" s="198">
        <f>VLOOKUP(B1032,orig_GT_results_full_summary!$B$3:$AK$25,7, FALSE)</f>
        <v>3</v>
      </c>
      <c r="I1032" s="192">
        <v>0</v>
      </c>
      <c r="J1032" s="192">
        <v>0</v>
      </c>
      <c r="K1032" s="192">
        <f t="shared" si="0"/>
        <v>0</v>
      </c>
      <c r="L1032" s="193">
        <f t="shared" si="1"/>
        <v>0</v>
      </c>
      <c r="M1032" s="186" t="s">
        <v>449</v>
      </c>
      <c r="N1032" s="186" t="s">
        <v>288</v>
      </c>
      <c r="O1032" s="199">
        <f>VLOOKUP(B1032,orig_GT_results_full_summary!$B$3:$AK$25,15, FALSE)</f>
        <v>1</v>
      </c>
      <c r="P1032" s="192">
        <v>0</v>
      </c>
      <c r="Q1032" s="192">
        <v>0</v>
      </c>
      <c r="R1032" s="192">
        <f t="shared" si="2"/>
        <v>0</v>
      </c>
      <c r="S1032" s="193">
        <f t="shared" si="3"/>
        <v>0</v>
      </c>
      <c r="T1032" s="186" t="s">
        <v>15</v>
      </c>
      <c r="U1032" s="186" t="s">
        <v>288</v>
      </c>
      <c r="V1032" s="200">
        <f>VLOOKUP(B1032,orig_GT_results_full_summary!$B$3:$AK$25,24, FALSE)</f>
        <v>1</v>
      </c>
      <c r="W1032" s="192">
        <v>0</v>
      </c>
      <c r="X1032" s="192">
        <v>0</v>
      </c>
      <c r="Y1032" s="192">
        <f t="shared" si="4"/>
        <v>0</v>
      </c>
      <c r="Z1032" s="193">
        <f t="shared" si="5"/>
        <v>0</v>
      </c>
      <c r="AA1032" s="186" t="s">
        <v>464</v>
      </c>
      <c r="AB1032" s="186" t="s">
        <v>288</v>
      </c>
      <c r="AC1032" s="192">
        <f>VLOOKUP(B1032,orig_GT_results_full_summary!$B$3:$AK$25,33, FALSE)</f>
        <v>2</v>
      </c>
      <c r="AD1032" s="192">
        <v>0</v>
      </c>
      <c r="AE1032" s="192">
        <v>0</v>
      </c>
      <c r="AF1032" s="194">
        <f t="shared" si="6"/>
        <v>0</v>
      </c>
      <c r="AG1032" s="53">
        <f t="shared" si="7"/>
        <v>0</v>
      </c>
    </row>
    <row r="1033" spans="2:33" ht="16">
      <c r="B1033" s="186" t="s">
        <v>130</v>
      </c>
      <c r="C1033" s="192">
        <v>323</v>
      </c>
      <c r="D1033" s="186" t="s">
        <v>483</v>
      </c>
      <c r="E1033" s="193">
        <v>2</v>
      </c>
      <c r="F1033" s="186" t="s">
        <v>284</v>
      </c>
      <c r="G1033" s="186" t="s">
        <v>288</v>
      </c>
      <c r="H1033" s="198">
        <f>VLOOKUP(B1033,orig_GT_results_full_summary!$B$3:$AK$25,7, FALSE)</f>
        <v>3</v>
      </c>
      <c r="I1033" s="192">
        <v>0</v>
      </c>
      <c r="J1033" s="192">
        <v>0</v>
      </c>
      <c r="K1033" s="192">
        <f t="shared" si="0"/>
        <v>0</v>
      </c>
      <c r="L1033" s="193">
        <f t="shared" si="1"/>
        <v>0</v>
      </c>
      <c r="M1033" s="186" t="s">
        <v>449</v>
      </c>
      <c r="N1033" s="186" t="s">
        <v>288</v>
      </c>
      <c r="O1033" s="199">
        <f>VLOOKUP(B1033,orig_GT_results_full_summary!$B$3:$AK$25,15, FALSE)</f>
        <v>1</v>
      </c>
      <c r="P1033" s="192">
        <v>0</v>
      </c>
      <c r="Q1033" s="192">
        <v>0</v>
      </c>
      <c r="R1033" s="192">
        <f t="shared" si="2"/>
        <v>0</v>
      </c>
      <c r="S1033" s="193">
        <f t="shared" si="3"/>
        <v>0</v>
      </c>
      <c r="T1033" s="186" t="s">
        <v>15</v>
      </c>
      <c r="U1033" s="186" t="s">
        <v>288</v>
      </c>
      <c r="V1033" s="200">
        <f>VLOOKUP(B1033,orig_GT_results_full_summary!$B$3:$AK$25,24, FALSE)</f>
        <v>1</v>
      </c>
      <c r="W1033" s="192">
        <v>0</v>
      </c>
      <c r="X1033" s="192">
        <v>0</v>
      </c>
      <c r="Y1033" s="192">
        <f t="shared" si="4"/>
        <v>0</v>
      </c>
      <c r="Z1033" s="193">
        <f t="shared" si="5"/>
        <v>0</v>
      </c>
      <c r="AA1033" s="186" t="s">
        <v>464</v>
      </c>
      <c r="AB1033" s="186" t="s">
        <v>288</v>
      </c>
      <c r="AC1033" s="192">
        <f>VLOOKUP(B1033,orig_GT_results_full_summary!$B$3:$AK$25,33, FALSE)</f>
        <v>2</v>
      </c>
      <c r="AD1033" s="192">
        <v>0</v>
      </c>
      <c r="AE1033" s="192">
        <v>0</v>
      </c>
      <c r="AF1033" s="194">
        <f t="shared" si="6"/>
        <v>0</v>
      </c>
      <c r="AG1033" s="53">
        <f t="shared" si="7"/>
        <v>0</v>
      </c>
    </row>
    <row r="1034" spans="2:33" ht="16">
      <c r="B1034" s="186" t="s">
        <v>130</v>
      </c>
      <c r="C1034" s="192">
        <v>324</v>
      </c>
      <c r="D1034" s="186" t="s">
        <v>484</v>
      </c>
      <c r="E1034" s="193">
        <v>2</v>
      </c>
      <c r="F1034" s="186" t="s">
        <v>284</v>
      </c>
      <c r="G1034" s="186" t="s">
        <v>288</v>
      </c>
      <c r="H1034" s="198">
        <f>VLOOKUP(B1034,orig_GT_results_full_summary!$B$3:$AK$25,7, FALSE)</f>
        <v>3</v>
      </c>
      <c r="I1034" s="192">
        <v>0</v>
      </c>
      <c r="J1034" s="192">
        <v>0</v>
      </c>
      <c r="K1034" s="192">
        <f t="shared" si="0"/>
        <v>0</v>
      </c>
      <c r="L1034" s="193">
        <f t="shared" si="1"/>
        <v>0</v>
      </c>
      <c r="M1034" s="186" t="s">
        <v>449</v>
      </c>
      <c r="N1034" s="186" t="s">
        <v>288</v>
      </c>
      <c r="O1034" s="199">
        <f>VLOOKUP(B1034,orig_GT_results_full_summary!$B$3:$AK$25,15, FALSE)</f>
        <v>1</v>
      </c>
      <c r="P1034" s="192">
        <v>0</v>
      </c>
      <c r="Q1034" s="192">
        <v>0</v>
      </c>
      <c r="R1034" s="192">
        <f t="shared" si="2"/>
        <v>0</v>
      </c>
      <c r="S1034" s="193">
        <f t="shared" si="3"/>
        <v>0</v>
      </c>
      <c r="T1034" s="186" t="s">
        <v>15</v>
      </c>
      <c r="U1034" s="186" t="s">
        <v>288</v>
      </c>
      <c r="V1034" s="200">
        <f>VLOOKUP(B1034,orig_GT_results_full_summary!$B$3:$AK$25,24, FALSE)</f>
        <v>1</v>
      </c>
      <c r="W1034" s="192">
        <v>0</v>
      </c>
      <c r="X1034" s="192">
        <v>0</v>
      </c>
      <c r="Y1034" s="192">
        <f t="shared" si="4"/>
        <v>0</v>
      </c>
      <c r="Z1034" s="193">
        <f t="shared" si="5"/>
        <v>0</v>
      </c>
      <c r="AA1034" s="186" t="s">
        <v>464</v>
      </c>
      <c r="AB1034" s="186" t="s">
        <v>288</v>
      </c>
      <c r="AC1034" s="192">
        <f>VLOOKUP(B1034,orig_GT_results_full_summary!$B$3:$AK$25,33, FALSE)</f>
        <v>2</v>
      </c>
      <c r="AD1034" s="192">
        <v>0</v>
      </c>
      <c r="AE1034" s="192">
        <v>0</v>
      </c>
      <c r="AF1034" s="194">
        <f t="shared" si="6"/>
        <v>0</v>
      </c>
      <c r="AG1034" s="53">
        <f t="shared" si="7"/>
        <v>0</v>
      </c>
    </row>
    <row r="1035" spans="2:33" ht="16">
      <c r="B1035" s="186" t="s">
        <v>130</v>
      </c>
      <c r="C1035" s="192">
        <v>325</v>
      </c>
      <c r="D1035" s="186" t="s">
        <v>484</v>
      </c>
      <c r="E1035" s="193">
        <v>2</v>
      </c>
      <c r="F1035" s="186" t="s">
        <v>284</v>
      </c>
      <c r="G1035" s="186" t="s">
        <v>288</v>
      </c>
      <c r="H1035" s="198">
        <f>VLOOKUP(B1035,orig_GT_results_full_summary!$B$3:$AK$25,7, FALSE)</f>
        <v>3</v>
      </c>
      <c r="I1035" s="192">
        <v>0</v>
      </c>
      <c r="J1035" s="192">
        <v>0</v>
      </c>
      <c r="K1035" s="192">
        <f t="shared" si="0"/>
        <v>0</v>
      </c>
      <c r="L1035" s="193">
        <f t="shared" si="1"/>
        <v>0</v>
      </c>
      <c r="M1035" s="186" t="s">
        <v>449</v>
      </c>
      <c r="N1035" s="186" t="s">
        <v>288</v>
      </c>
      <c r="O1035" s="199">
        <f>VLOOKUP(B1035,orig_GT_results_full_summary!$B$3:$AK$25,15, FALSE)</f>
        <v>1</v>
      </c>
      <c r="P1035" s="192">
        <v>0</v>
      </c>
      <c r="Q1035" s="192">
        <v>0</v>
      </c>
      <c r="R1035" s="192">
        <f t="shared" si="2"/>
        <v>0</v>
      </c>
      <c r="S1035" s="193">
        <f t="shared" si="3"/>
        <v>0</v>
      </c>
      <c r="T1035" s="186" t="s">
        <v>15</v>
      </c>
      <c r="U1035" s="186" t="s">
        <v>288</v>
      </c>
      <c r="V1035" s="200">
        <f>VLOOKUP(B1035,orig_GT_results_full_summary!$B$3:$AK$25,24, FALSE)</f>
        <v>1</v>
      </c>
      <c r="W1035" s="192">
        <v>0</v>
      </c>
      <c r="X1035" s="192">
        <v>0</v>
      </c>
      <c r="Y1035" s="192">
        <f t="shared" si="4"/>
        <v>0</v>
      </c>
      <c r="Z1035" s="193">
        <f t="shared" si="5"/>
        <v>0</v>
      </c>
      <c r="AA1035" s="186" t="s">
        <v>464</v>
      </c>
      <c r="AB1035" s="186" t="s">
        <v>288</v>
      </c>
      <c r="AC1035" s="192">
        <f>VLOOKUP(B1035,orig_GT_results_full_summary!$B$3:$AK$25,33, FALSE)</f>
        <v>2</v>
      </c>
      <c r="AD1035" s="192">
        <v>0</v>
      </c>
      <c r="AE1035" s="192">
        <v>0</v>
      </c>
      <c r="AF1035" s="194">
        <f t="shared" si="6"/>
        <v>0</v>
      </c>
      <c r="AG1035" s="53">
        <f t="shared" si="7"/>
        <v>0</v>
      </c>
    </row>
    <row r="1036" spans="2:33" ht="16">
      <c r="B1036" s="186" t="s">
        <v>130</v>
      </c>
      <c r="C1036" s="192">
        <v>326</v>
      </c>
      <c r="D1036" s="186" t="s">
        <v>484</v>
      </c>
      <c r="E1036" s="193">
        <v>2</v>
      </c>
      <c r="F1036" s="186" t="s">
        <v>284</v>
      </c>
      <c r="G1036" s="186" t="s">
        <v>288</v>
      </c>
      <c r="H1036" s="198">
        <f>VLOOKUP(B1036,orig_GT_results_full_summary!$B$3:$AK$25,7, FALSE)</f>
        <v>3</v>
      </c>
      <c r="I1036" s="192">
        <v>0</v>
      </c>
      <c r="J1036" s="192">
        <v>0</v>
      </c>
      <c r="K1036" s="192">
        <f t="shared" si="0"/>
        <v>0</v>
      </c>
      <c r="L1036" s="193">
        <f t="shared" si="1"/>
        <v>0</v>
      </c>
      <c r="M1036" s="186" t="s">
        <v>449</v>
      </c>
      <c r="N1036" s="186" t="s">
        <v>288</v>
      </c>
      <c r="O1036" s="199">
        <f>VLOOKUP(B1036,orig_GT_results_full_summary!$B$3:$AK$25,15, FALSE)</f>
        <v>1</v>
      </c>
      <c r="P1036" s="192">
        <v>0</v>
      </c>
      <c r="Q1036" s="192">
        <v>0</v>
      </c>
      <c r="R1036" s="192">
        <f t="shared" si="2"/>
        <v>0</v>
      </c>
      <c r="S1036" s="193">
        <f t="shared" si="3"/>
        <v>0</v>
      </c>
      <c r="T1036" s="186" t="s">
        <v>15</v>
      </c>
      <c r="U1036" s="186" t="s">
        <v>288</v>
      </c>
      <c r="V1036" s="200">
        <f>VLOOKUP(B1036,orig_GT_results_full_summary!$B$3:$AK$25,24, FALSE)</f>
        <v>1</v>
      </c>
      <c r="W1036" s="192">
        <v>0</v>
      </c>
      <c r="X1036" s="192">
        <v>0</v>
      </c>
      <c r="Y1036" s="192">
        <f t="shared" si="4"/>
        <v>0</v>
      </c>
      <c r="Z1036" s="193">
        <f t="shared" si="5"/>
        <v>0</v>
      </c>
      <c r="AA1036" s="186" t="s">
        <v>464</v>
      </c>
      <c r="AB1036" s="186" t="s">
        <v>288</v>
      </c>
      <c r="AC1036" s="192">
        <f>VLOOKUP(B1036,orig_GT_results_full_summary!$B$3:$AK$25,33, FALSE)</f>
        <v>2</v>
      </c>
      <c r="AD1036" s="192">
        <v>0</v>
      </c>
      <c r="AE1036" s="192">
        <v>0</v>
      </c>
      <c r="AF1036" s="194">
        <f t="shared" si="6"/>
        <v>0</v>
      </c>
      <c r="AG1036" s="53">
        <f t="shared" si="7"/>
        <v>0</v>
      </c>
    </row>
    <row r="1037" spans="2:33" ht="16">
      <c r="B1037" s="186" t="s">
        <v>130</v>
      </c>
      <c r="C1037" s="192">
        <v>327</v>
      </c>
      <c r="D1037" s="186" t="s">
        <v>485</v>
      </c>
      <c r="E1037" s="193">
        <v>2</v>
      </c>
      <c r="F1037" s="186" t="s">
        <v>284</v>
      </c>
      <c r="G1037" s="186" t="s">
        <v>288</v>
      </c>
      <c r="H1037" s="198">
        <f>VLOOKUP(B1037,orig_GT_results_full_summary!$B$3:$AK$25,7, FALSE)</f>
        <v>3</v>
      </c>
      <c r="I1037" s="192">
        <v>0</v>
      </c>
      <c r="J1037" s="192">
        <v>0</v>
      </c>
      <c r="K1037" s="192">
        <f t="shared" si="0"/>
        <v>0</v>
      </c>
      <c r="L1037" s="193">
        <f t="shared" si="1"/>
        <v>0</v>
      </c>
      <c r="M1037" s="186" t="s">
        <v>449</v>
      </c>
      <c r="N1037" s="186" t="s">
        <v>288</v>
      </c>
      <c r="O1037" s="199">
        <f>VLOOKUP(B1037,orig_GT_results_full_summary!$B$3:$AK$25,15, FALSE)</f>
        <v>1</v>
      </c>
      <c r="P1037" s="192">
        <v>0</v>
      </c>
      <c r="Q1037" s="192">
        <v>0</v>
      </c>
      <c r="R1037" s="192">
        <f t="shared" si="2"/>
        <v>0</v>
      </c>
      <c r="S1037" s="193">
        <f t="shared" si="3"/>
        <v>0</v>
      </c>
      <c r="T1037" s="186" t="s">
        <v>15</v>
      </c>
      <c r="U1037" s="186" t="s">
        <v>288</v>
      </c>
      <c r="V1037" s="200">
        <f>VLOOKUP(B1037,orig_GT_results_full_summary!$B$3:$AK$25,24, FALSE)</f>
        <v>1</v>
      </c>
      <c r="W1037" s="192">
        <v>0</v>
      </c>
      <c r="X1037" s="192">
        <v>0</v>
      </c>
      <c r="Y1037" s="192">
        <f t="shared" si="4"/>
        <v>0</v>
      </c>
      <c r="Z1037" s="193">
        <f t="shared" si="5"/>
        <v>0</v>
      </c>
      <c r="AA1037" s="186" t="s">
        <v>464</v>
      </c>
      <c r="AB1037" s="186" t="s">
        <v>288</v>
      </c>
      <c r="AC1037" s="192">
        <f>VLOOKUP(B1037,orig_GT_results_full_summary!$B$3:$AK$25,33, FALSE)</f>
        <v>2</v>
      </c>
      <c r="AD1037" s="192">
        <v>0</v>
      </c>
      <c r="AE1037" s="192">
        <v>0</v>
      </c>
      <c r="AF1037" s="194">
        <f t="shared" si="6"/>
        <v>0</v>
      </c>
      <c r="AG1037" s="53">
        <f t="shared" si="7"/>
        <v>0</v>
      </c>
    </row>
    <row r="1038" spans="2:33" ht="16">
      <c r="B1038" s="186" t="s">
        <v>130</v>
      </c>
      <c r="C1038" s="192">
        <v>328</v>
      </c>
      <c r="D1038" s="186" t="s">
        <v>485</v>
      </c>
      <c r="E1038" s="193">
        <v>2</v>
      </c>
      <c r="F1038" s="186" t="s">
        <v>284</v>
      </c>
      <c r="G1038" s="186" t="s">
        <v>288</v>
      </c>
      <c r="H1038" s="198">
        <f>VLOOKUP(B1038,orig_GT_results_full_summary!$B$3:$AK$25,7, FALSE)</f>
        <v>3</v>
      </c>
      <c r="I1038" s="192">
        <v>0</v>
      </c>
      <c r="J1038" s="192">
        <v>0</v>
      </c>
      <c r="K1038" s="192">
        <f t="shared" si="0"/>
        <v>0</v>
      </c>
      <c r="L1038" s="193">
        <f t="shared" si="1"/>
        <v>0</v>
      </c>
      <c r="M1038" s="186" t="s">
        <v>449</v>
      </c>
      <c r="N1038" s="186" t="s">
        <v>288</v>
      </c>
      <c r="O1038" s="199">
        <f>VLOOKUP(B1038,orig_GT_results_full_summary!$B$3:$AK$25,15, FALSE)</f>
        <v>1</v>
      </c>
      <c r="P1038" s="192">
        <v>0</v>
      </c>
      <c r="Q1038" s="192">
        <v>0</v>
      </c>
      <c r="R1038" s="192">
        <f t="shared" si="2"/>
        <v>0</v>
      </c>
      <c r="S1038" s="193">
        <f t="shared" si="3"/>
        <v>0</v>
      </c>
      <c r="T1038" s="186" t="s">
        <v>15</v>
      </c>
      <c r="U1038" s="186" t="s">
        <v>288</v>
      </c>
      <c r="V1038" s="200">
        <f>VLOOKUP(B1038,orig_GT_results_full_summary!$B$3:$AK$25,24, FALSE)</f>
        <v>1</v>
      </c>
      <c r="W1038" s="192">
        <v>0</v>
      </c>
      <c r="X1038" s="192">
        <v>0</v>
      </c>
      <c r="Y1038" s="192">
        <f t="shared" si="4"/>
        <v>0</v>
      </c>
      <c r="Z1038" s="193">
        <f t="shared" si="5"/>
        <v>0</v>
      </c>
      <c r="AA1038" s="186" t="s">
        <v>464</v>
      </c>
      <c r="AB1038" s="186" t="s">
        <v>288</v>
      </c>
      <c r="AC1038" s="192">
        <f>VLOOKUP(B1038,orig_GT_results_full_summary!$B$3:$AK$25,33, FALSE)</f>
        <v>2</v>
      </c>
      <c r="AD1038" s="192">
        <v>0</v>
      </c>
      <c r="AE1038" s="192">
        <v>0</v>
      </c>
      <c r="AF1038" s="194">
        <f t="shared" si="6"/>
        <v>0</v>
      </c>
      <c r="AG1038" s="53">
        <f t="shared" si="7"/>
        <v>0</v>
      </c>
    </row>
    <row r="1039" spans="2:33" ht="16">
      <c r="B1039" s="186" t="s">
        <v>130</v>
      </c>
      <c r="C1039" s="192">
        <v>329</v>
      </c>
      <c r="D1039" s="186" t="s">
        <v>485</v>
      </c>
      <c r="E1039" s="193">
        <v>2</v>
      </c>
      <c r="F1039" s="186" t="s">
        <v>284</v>
      </c>
      <c r="G1039" s="186" t="s">
        <v>288</v>
      </c>
      <c r="H1039" s="198">
        <f>VLOOKUP(B1039,orig_GT_results_full_summary!$B$3:$AK$25,7, FALSE)</f>
        <v>3</v>
      </c>
      <c r="I1039" s="192">
        <v>0</v>
      </c>
      <c r="J1039" s="192">
        <v>0</v>
      </c>
      <c r="K1039" s="192">
        <f t="shared" si="0"/>
        <v>0</v>
      </c>
      <c r="L1039" s="193">
        <f t="shared" si="1"/>
        <v>0</v>
      </c>
      <c r="M1039" s="186" t="s">
        <v>449</v>
      </c>
      <c r="N1039" s="186" t="s">
        <v>288</v>
      </c>
      <c r="O1039" s="199">
        <f>VLOOKUP(B1039,orig_GT_results_full_summary!$B$3:$AK$25,15, FALSE)</f>
        <v>1</v>
      </c>
      <c r="P1039" s="192">
        <v>0</v>
      </c>
      <c r="Q1039" s="192">
        <v>0</v>
      </c>
      <c r="R1039" s="192">
        <f t="shared" si="2"/>
        <v>0</v>
      </c>
      <c r="S1039" s="193">
        <f t="shared" si="3"/>
        <v>0</v>
      </c>
      <c r="T1039" s="186" t="s">
        <v>15</v>
      </c>
      <c r="U1039" s="186" t="s">
        <v>288</v>
      </c>
      <c r="V1039" s="200">
        <f>VLOOKUP(B1039,orig_GT_results_full_summary!$B$3:$AK$25,24, FALSE)</f>
        <v>1</v>
      </c>
      <c r="W1039" s="192">
        <v>0</v>
      </c>
      <c r="X1039" s="192">
        <v>0</v>
      </c>
      <c r="Y1039" s="192">
        <f t="shared" si="4"/>
        <v>0</v>
      </c>
      <c r="Z1039" s="193">
        <f t="shared" si="5"/>
        <v>0</v>
      </c>
      <c r="AA1039" s="186" t="s">
        <v>464</v>
      </c>
      <c r="AB1039" s="186" t="s">
        <v>288</v>
      </c>
      <c r="AC1039" s="192">
        <f>VLOOKUP(B1039,orig_GT_results_full_summary!$B$3:$AK$25,33, FALSE)</f>
        <v>2</v>
      </c>
      <c r="AD1039" s="192">
        <v>0</v>
      </c>
      <c r="AE1039" s="192">
        <v>0</v>
      </c>
      <c r="AF1039" s="194">
        <f t="shared" si="6"/>
        <v>0</v>
      </c>
      <c r="AG1039" s="53">
        <f t="shared" si="7"/>
        <v>0</v>
      </c>
    </row>
    <row r="1040" spans="2:33" ht="16">
      <c r="B1040" s="186" t="s">
        <v>130</v>
      </c>
      <c r="C1040" s="192">
        <v>330</v>
      </c>
      <c r="D1040" s="186" t="s">
        <v>486</v>
      </c>
      <c r="E1040" s="193">
        <v>2</v>
      </c>
      <c r="F1040" s="186" t="s">
        <v>284</v>
      </c>
      <c r="G1040" s="186" t="s">
        <v>288</v>
      </c>
      <c r="H1040" s="198">
        <f>VLOOKUP(B1040,orig_GT_results_full_summary!$B$3:$AK$25,7, FALSE)</f>
        <v>3</v>
      </c>
      <c r="I1040" s="192">
        <v>0</v>
      </c>
      <c r="J1040" s="192">
        <v>0</v>
      </c>
      <c r="K1040" s="192">
        <f t="shared" si="0"/>
        <v>0</v>
      </c>
      <c r="L1040" s="193">
        <f t="shared" si="1"/>
        <v>0</v>
      </c>
      <c r="M1040" s="186" t="s">
        <v>449</v>
      </c>
      <c r="N1040" s="186" t="s">
        <v>288</v>
      </c>
      <c r="O1040" s="199">
        <f>VLOOKUP(B1040,orig_GT_results_full_summary!$B$3:$AK$25,15, FALSE)</f>
        <v>1</v>
      </c>
      <c r="P1040" s="192">
        <v>0</v>
      </c>
      <c r="Q1040" s="192">
        <v>0</v>
      </c>
      <c r="R1040" s="192">
        <f t="shared" si="2"/>
        <v>0</v>
      </c>
      <c r="S1040" s="193">
        <f t="shared" si="3"/>
        <v>0</v>
      </c>
      <c r="T1040" s="186" t="s">
        <v>15</v>
      </c>
      <c r="U1040" s="186" t="s">
        <v>288</v>
      </c>
      <c r="V1040" s="200">
        <f>VLOOKUP(B1040,orig_GT_results_full_summary!$B$3:$AK$25,24, FALSE)</f>
        <v>1</v>
      </c>
      <c r="W1040" s="192">
        <v>0</v>
      </c>
      <c r="X1040" s="192">
        <v>0</v>
      </c>
      <c r="Y1040" s="192">
        <f t="shared" si="4"/>
        <v>0</v>
      </c>
      <c r="Z1040" s="193">
        <f t="shared" si="5"/>
        <v>0</v>
      </c>
      <c r="AA1040" s="186" t="s">
        <v>464</v>
      </c>
      <c r="AB1040" s="186" t="s">
        <v>288</v>
      </c>
      <c r="AC1040" s="192">
        <f>VLOOKUP(B1040,orig_GT_results_full_summary!$B$3:$AK$25,33, FALSE)</f>
        <v>2</v>
      </c>
      <c r="AD1040" s="192">
        <v>0</v>
      </c>
      <c r="AE1040" s="192">
        <v>0</v>
      </c>
      <c r="AF1040" s="194">
        <f t="shared" si="6"/>
        <v>0</v>
      </c>
      <c r="AG1040" s="53">
        <f t="shared" si="7"/>
        <v>0</v>
      </c>
    </row>
    <row r="1041" spans="2:33" ht="16">
      <c r="B1041" s="186" t="s">
        <v>130</v>
      </c>
      <c r="C1041" s="192">
        <v>331</v>
      </c>
      <c r="D1041" s="186" t="s">
        <v>486</v>
      </c>
      <c r="E1041" s="193">
        <v>2</v>
      </c>
      <c r="F1041" s="186" t="s">
        <v>284</v>
      </c>
      <c r="G1041" s="186" t="s">
        <v>288</v>
      </c>
      <c r="H1041" s="198">
        <f>VLOOKUP(B1041,orig_GT_results_full_summary!$B$3:$AK$25,7, FALSE)</f>
        <v>3</v>
      </c>
      <c r="I1041" s="192">
        <v>0</v>
      </c>
      <c r="J1041" s="192">
        <v>0</v>
      </c>
      <c r="K1041" s="192">
        <f t="shared" si="0"/>
        <v>0</v>
      </c>
      <c r="L1041" s="193">
        <f t="shared" si="1"/>
        <v>0</v>
      </c>
      <c r="M1041" s="186" t="s">
        <v>449</v>
      </c>
      <c r="N1041" s="186" t="s">
        <v>288</v>
      </c>
      <c r="O1041" s="199">
        <f>VLOOKUP(B1041,orig_GT_results_full_summary!$B$3:$AK$25,15, FALSE)</f>
        <v>1</v>
      </c>
      <c r="P1041" s="192">
        <v>0</v>
      </c>
      <c r="Q1041" s="192">
        <v>0</v>
      </c>
      <c r="R1041" s="192">
        <f t="shared" si="2"/>
        <v>0</v>
      </c>
      <c r="S1041" s="193">
        <f t="shared" si="3"/>
        <v>0</v>
      </c>
      <c r="T1041" s="186" t="s">
        <v>15</v>
      </c>
      <c r="U1041" s="186" t="s">
        <v>288</v>
      </c>
      <c r="V1041" s="200">
        <f>VLOOKUP(B1041,orig_GT_results_full_summary!$B$3:$AK$25,24, FALSE)</f>
        <v>1</v>
      </c>
      <c r="W1041" s="192">
        <v>0</v>
      </c>
      <c r="X1041" s="192">
        <v>0</v>
      </c>
      <c r="Y1041" s="192">
        <f t="shared" si="4"/>
        <v>0</v>
      </c>
      <c r="Z1041" s="193">
        <f t="shared" si="5"/>
        <v>0</v>
      </c>
      <c r="AA1041" s="186" t="s">
        <v>464</v>
      </c>
      <c r="AB1041" s="186" t="s">
        <v>288</v>
      </c>
      <c r="AC1041" s="192">
        <f>VLOOKUP(B1041,orig_GT_results_full_summary!$B$3:$AK$25,33, FALSE)</f>
        <v>2</v>
      </c>
      <c r="AD1041" s="192">
        <v>0</v>
      </c>
      <c r="AE1041" s="192">
        <v>0</v>
      </c>
      <c r="AF1041" s="194">
        <f t="shared" si="6"/>
        <v>0</v>
      </c>
      <c r="AG1041" s="53">
        <f t="shared" si="7"/>
        <v>0</v>
      </c>
    </row>
    <row r="1042" spans="2:33" ht="16">
      <c r="B1042" s="186" t="s">
        <v>130</v>
      </c>
      <c r="C1042" s="192">
        <v>332</v>
      </c>
      <c r="D1042" s="186" t="s">
        <v>486</v>
      </c>
      <c r="E1042" s="193">
        <v>2</v>
      </c>
      <c r="F1042" s="186" t="s">
        <v>284</v>
      </c>
      <c r="G1042" s="186" t="s">
        <v>288</v>
      </c>
      <c r="H1042" s="198">
        <f>VLOOKUP(B1042,orig_GT_results_full_summary!$B$3:$AK$25,7, FALSE)</f>
        <v>3</v>
      </c>
      <c r="I1042" s="192">
        <v>0</v>
      </c>
      <c r="J1042" s="192">
        <v>0</v>
      </c>
      <c r="K1042" s="192">
        <f t="shared" si="0"/>
        <v>0</v>
      </c>
      <c r="L1042" s="193">
        <f t="shared" si="1"/>
        <v>0</v>
      </c>
      <c r="M1042" s="186" t="s">
        <v>449</v>
      </c>
      <c r="N1042" s="186" t="s">
        <v>288</v>
      </c>
      <c r="O1042" s="199">
        <f>VLOOKUP(B1042,orig_GT_results_full_summary!$B$3:$AK$25,15, FALSE)</f>
        <v>1</v>
      </c>
      <c r="P1042" s="192">
        <v>0</v>
      </c>
      <c r="Q1042" s="192">
        <v>0</v>
      </c>
      <c r="R1042" s="192">
        <f t="shared" si="2"/>
        <v>0</v>
      </c>
      <c r="S1042" s="193">
        <f t="shared" si="3"/>
        <v>0</v>
      </c>
      <c r="T1042" s="186" t="s">
        <v>15</v>
      </c>
      <c r="U1042" s="186" t="s">
        <v>288</v>
      </c>
      <c r="V1042" s="200">
        <f>VLOOKUP(B1042,orig_GT_results_full_summary!$B$3:$AK$25,24, FALSE)</f>
        <v>1</v>
      </c>
      <c r="W1042" s="192">
        <v>0</v>
      </c>
      <c r="X1042" s="192">
        <v>0</v>
      </c>
      <c r="Y1042" s="192">
        <f t="shared" si="4"/>
        <v>0</v>
      </c>
      <c r="Z1042" s="193">
        <f t="shared" si="5"/>
        <v>0</v>
      </c>
      <c r="AA1042" s="186" t="s">
        <v>464</v>
      </c>
      <c r="AB1042" s="186" t="s">
        <v>288</v>
      </c>
      <c r="AC1042" s="192">
        <f>VLOOKUP(B1042,orig_GT_results_full_summary!$B$3:$AK$25,33, FALSE)</f>
        <v>2</v>
      </c>
      <c r="AD1042" s="192">
        <v>0</v>
      </c>
      <c r="AE1042" s="192">
        <v>0</v>
      </c>
      <c r="AF1042" s="194">
        <f t="shared" si="6"/>
        <v>0</v>
      </c>
      <c r="AG1042" s="53">
        <f t="shared" si="7"/>
        <v>0</v>
      </c>
    </row>
    <row r="1043" spans="2:33" ht="16">
      <c r="B1043" s="186" t="s">
        <v>130</v>
      </c>
      <c r="C1043" s="192">
        <v>333</v>
      </c>
      <c r="D1043" s="186" t="s">
        <v>487</v>
      </c>
      <c r="E1043" s="193">
        <v>2</v>
      </c>
      <c r="F1043" s="186" t="s">
        <v>284</v>
      </c>
      <c r="G1043" s="186" t="s">
        <v>288</v>
      </c>
      <c r="H1043" s="198">
        <f>VLOOKUP(B1043,orig_GT_results_full_summary!$B$3:$AK$25,7, FALSE)</f>
        <v>3</v>
      </c>
      <c r="I1043" s="192">
        <v>0</v>
      </c>
      <c r="J1043" s="192">
        <v>0</v>
      </c>
      <c r="K1043" s="192">
        <f t="shared" si="0"/>
        <v>0</v>
      </c>
      <c r="L1043" s="193">
        <f t="shared" si="1"/>
        <v>0</v>
      </c>
      <c r="M1043" s="186" t="s">
        <v>449</v>
      </c>
      <c r="N1043" s="186" t="s">
        <v>288</v>
      </c>
      <c r="O1043" s="199">
        <f>VLOOKUP(B1043,orig_GT_results_full_summary!$B$3:$AK$25,15, FALSE)</f>
        <v>1</v>
      </c>
      <c r="P1043" s="192">
        <v>0</v>
      </c>
      <c r="Q1043" s="192">
        <v>0</v>
      </c>
      <c r="R1043" s="192">
        <f t="shared" si="2"/>
        <v>0</v>
      </c>
      <c r="S1043" s="193">
        <f t="shared" si="3"/>
        <v>0</v>
      </c>
      <c r="T1043" s="186" t="s">
        <v>15</v>
      </c>
      <c r="U1043" s="186" t="s">
        <v>288</v>
      </c>
      <c r="V1043" s="200">
        <f>VLOOKUP(B1043,orig_GT_results_full_summary!$B$3:$AK$25,24, FALSE)</f>
        <v>1</v>
      </c>
      <c r="W1043" s="192">
        <v>0</v>
      </c>
      <c r="X1043" s="192">
        <v>0</v>
      </c>
      <c r="Y1043" s="192">
        <f t="shared" si="4"/>
        <v>0</v>
      </c>
      <c r="Z1043" s="193">
        <f t="shared" si="5"/>
        <v>0</v>
      </c>
      <c r="AA1043" s="186" t="s">
        <v>464</v>
      </c>
      <c r="AB1043" s="186" t="s">
        <v>288</v>
      </c>
      <c r="AC1043" s="192">
        <f>VLOOKUP(B1043,orig_GT_results_full_summary!$B$3:$AK$25,33, FALSE)</f>
        <v>2</v>
      </c>
      <c r="AD1043" s="192">
        <v>0</v>
      </c>
      <c r="AE1043" s="192">
        <v>0</v>
      </c>
      <c r="AF1043" s="194">
        <f t="shared" si="6"/>
        <v>0</v>
      </c>
      <c r="AG1043" s="53">
        <f t="shared" si="7"/>
        <v>0</v>
      </c>
    </row>
    <row r="1044" spans="2:33" ht="16">
      <c r="B1044" s="186" t="s">
        <v>130</v>
      </c>
      <c r="C1044" s="192">
        <v>334</v>
      </c>
      <c r="D1044" s="186" t="s">
        <v>487</v>
      </c>
      <c r="E1044" s="193">
        <v>2</v>
      </c>
      <c r="F1044" s="186" t="s">
        <v>284</v>
      </c>
      <c r="G1044" s="186" t="s">
        <v>288</v>
      </c>
      <c r="H1044" s="198">
        <f>VLOOKUP(B1044,orig_GT_results_full_summary!$B$3:$AK$25,7, FALSE)</f>
        <v>3</v>
      </c>
      <c r="I1044" s="192">
        <v>0</v>
      </c>
      <c r="J1044" s="192">
        <v>0</v>
      </c>
      <c r="K1044" s="192">
        <f t="shared" si="0"/>
        <v>0</v>
      </c>
      <c r="L1044" s="193">
        <f t="shared" si="1"/>
        <v>0</v>
      </c>
      <c r="M1044" s="186" t="s">
        <v>449</v>
      </c>
      <c r="N1044" s="186" t="s">
        <v>288</v>
      </c>
      <c r="O1044" s="199">
        <f>VLOOKUP(B1044,orig_GT_results_full_summary!$B$3:$AK$25,15, FALSE)</f>
        <v>1</v>
      </c>
      <c r="P1044" s="192">
        <v>0</v>
      </c>
      <c r="Q1044" s="192">
        <v>0</v>
      </c>
      <c r="R1044" s="192">
        <f t="shared" si="2"/>
        <v>0</v>
      </c>
      <c r="S1044" s="193">
        <f t="shared" si="3"/>
        <v>0</v>
      </c>
      <c r="T1044" s="186" t="s">
        <v>15</v>
      </c>
      <c r="U1044" s="186" t="s">
        <v>288</v>
      </c>
      <c r="V1044" s="200">
        <f>VLOOKUP(B1044,orig_GT_results_full_summary!$B$3:$AK$25,24, FALSE)</f>
        <v>1</v>
      </c>
      <c r="W1044" s="192">
        <v>0</v>
      </c>
      <c r="X1044" s="192">
        <v>0</v>
      </c>
      <c r="Y1044" s="192">
        <f t="shared" si="4"/>
        <v>0</v>
      </c>
      <c r="Z1044" s="193">
        <f t="shared" si="5"/>
        <v>0</v>
      </c>
      <c r="AA1044" s="186" t="s">
        <v>464</v>
      </c>
      <c r="AB1044" s="186" t="s">
        <v>288</v>
      </c>
      <c r="AC1044" s="192">
        <f>VLOOKUP(B1044,orig_GT_results_full_summary!$B$3:$AK$25,33, FALSE)</f>
        <v>2</v>
      </c>
      <c r="AD1044" s="192">
        <v>0</v>
      </c>
      <c r="AE1044" s="192">
        <v>0</v>
      </c>
      <c r="AF1044" s="194">
        <f t="shared" si="6"/>
        <v>0</v>
      </c>
      <c r="AG1044" s="53">
        <f t="shared" si="7"/>
        <v>0</v>
      </c>
    </row>
    <row r="1045" spans="2:33" ht="16">
      <c r="B1045" s="186" t="s">
        <v>130</v>
      </c>
      <c r="C1045" s="192">
        <v>335</v>
      </c>
      <c r="D1045" s="186" t="s">
        <v>487</v>
      </c>
      <c r="E1045" s="193">
        <v>2</v>
      </c>
      <c r="F1045" s="186" t="s">
        <v>284</v>
      </c>
      <c r="G1045" s="186" t="s">
        <v>288</v>
      </c>
      <c r="H1045" s="198">
        <f>VLOOKUP(B1045,orig_GT_results_full_summary!$B$3:$AK$25,7, FALSE)</f>
        <v>3</v>
      </c>
      <c r="I1045" s="192">
        <v>0</v>
      </c>
      <c r="J1045" s="192">
        <v>0</v>
      </c>
      <c r="K1045" s="192">
        <f t="shared" si="0"/>
        <v>0</v>
      </c>
      <c r="L1045" s="193">
        <f t="shared" si="1"/>
        <v>0</v>
      </c>
      <c r="M1045" s="186" t="s">
        <v>449</v>
      </c>
      <c r="N1045" s="186" t="s">
        <v>288</v>
      </c>
      <c r="O1045" s="199">
        <f>VLOOKUP(B1045,orig_GT_results_full_summary!$B$3:$AK$25,15, FALSE)</f>
        <v>1</v>
      </c>
      <c r="P1045" s="192">
        <v>0</v>
      </c>
      <c r="Q1045" s="192">
        <v>0</v>
      </c>
      <c r="R1045" s="192">
        <f t="shared" si="2"/>
        <v>0</v>
      </c>
      <c r="S1045" s="193">
        <f t="shared" si="3"/>
        <v>0</v>
      </c>
      <c r="T1045" s="186" t="s">
        <v>15</v>
      </c>
      <c r="U1045" s="186" t="s">
        <v>288</v>
      </c>
      <c r="V1045" s="200">
        <f>VLOOKUP(B1045,orig_GT_results_full_summary!$B$3:$AK$25,24, FALSE)</f>
        <v>1</v>
      </c>
      <c r="W1045" s="192">
        <v>0</v>
      </c>
      <c r="X1045" s="192">
        <v>0</v>
      </c>
      <c r="Y1045" s="192">
        <f t="shared" si="4"/>
        <v>0</v>
      </c>
      <c r="Z1045" s="193">
        <f t="shared" si="5"/>
        <v>0</v>
      </c>
      <c r="AA1045" s="186" t="s">
        <v>464</v>
      </c>
      <c r="AB1045" s="186" t="s">
        <v>288</v>
      </c>
      <c r="AC1045" s="192">
        <f>VLOOKUP(B1045,orig_GT_results_full_summary!$B$3:$AK$25,33, FALSE)</f>
        <v>2</v>
      </c>
      <c r="AD1045" s="192">
        <v>0</v>
      </c>
      <c r="AE1045" s="192">
        <v>0</v>
      </c>
      <c r="AF1045" s="194">
        <f t="shared" si="6"/>
        <v>0</v>
      </c>
      <c r="AG1045" s="53">
        <f t="shared" si="7"/>
        <v>0</v>
      </c>
    </row>
    <row r="1046" spans="2:33" ht="16">
      <c r="B1046" s="186" t="s">
        <v>130</v>
      </c>
      <c r="C1046" s="192">
        <v>342</v>
      </c>
      <c r="D1046" s="186" t="s">
        <v>314</v>
      </c>
      <c r="E1046" s="193">
        <v>2</v>
      </c>
      <c r="F1046" s="186" t="s">
        <v>284</v>
      </c>
      <c r="G1046" s="186" t="s">
        <v>288</v>
      </c>
      <c r="H1046" s="198">
        <f>VLOOKUP(B1046,orig_GT_results_full_summary!$B$3:$AK$25,7, FALSE)</f>
        <v>3</v>
      </c>
      <c r="I1046" s="192">
        <v>0</v>
      </c>
      <c r="J1046" s="192">
        <v>0</v>
      </c>
      <c r="K1046" s="192">
        <f t="shared" si="0"/>
        <v>0</v>
      </c>
      <c r="L1046" s="193">
        <f t="shared" si="1"/>
        <v>0</v>
      </c>
      <c r="M1046" s="186" t="s">
        <v>449</v>
      </c>
      <c r="N1046" s="186" t="s">
        <v>288</v>
      </c>
      <c r="O1046" s="199">
        <f>VLOOKUP(B1046,orig_GT_results_full_summary!$B$3:$AK$25,15, FALSE)</f>
        <v>1</v>
      </c>
      <c r="P1046" s="192">
        <v>0</v>
      </c>
      <c r="Q1046" s="192">
        <v>0</v>
      </c>
      <c r="R1046" s="192">
        <f t="shared" si="2"/>
        <v>0</v>
      </c>
      <c r="S1046" s="193">
        <f t="shared" si="3"/>
        <v>0</v>
      </c>
      <c r="T1046" s="186" t="s">
        <v>15</v>
      </c>
      <c r="U1046" s="186" t="s">
        <v>288</v>
      </c>
      <c r="V1046" s="200">
        <f>VLOOKUP(B1046,orig_GT_results_full_summary!$B$3:$AK$25,24, FALSE)</f>
        <v>1</v>
      </c>
      <c r="W1046" s="192">
        <v>0</v>
      </c>
      <c r="X1046" s="192">
        <v>0</v>
      </c>
      <c r="Y1046" s="192">
        <f t="shared" si="4"/>
        <v>0</v>
      </c>
      <c r="Z1046" s="193">
        <f t="shared" si="5"/>
        <v>0</v>
      </c>
      <c r="AA1046" s="186" t="s">
        <v>464</v>
      </c>
      <c r="AB1046" s="186" t="s">
        <v>288</v>
      </c>
      <c r="AC1046" s="192">
        <f>VLOOKUP(B1046,orig_GT_results_full_summary!$B$3:$AK$25,33, FALSE)</f>
        <v>2</v>
      </c>
      <c r="AD1046" s="192">
        <v>0</v>
      </c>
      <c r="AE1046" s="192">
        <v>0</v>
      </c>
      <c r="AF1046" s="194">
        <f t="shared" si="6"/>
        <v>0</v>
      </c>
      <c r="AG1046" s="53">
        <f t="shared" si="7"/>
        <v>0</v>
      </c>
    </row>
    <row r="1047" spans="2:33" ht="16">
      <c r="B1047" s="186" t="s">
        <v>130</v>
      </c>
      <c r="C1047" s="192">
        <v>343</v>
      </c>
      <c r="D1047" s="186" t="s">
        <v>314</v>
      </c>
      <c r="E1047" s="193">
        <v>2</v>
      </c>
      <c r="F1047" s="186" t="s">
        <v>284</v>
      </c>
      <c r="G1047" s="186" t="s">
        <v>288</v>
      </c>
      <c r="H1047" s="198">
        <f>VLOOKUP(B1047,orig_GT_results_full_summary!$B$3:$AK$25,7, FALSE)</f>
        <v>3</v>
      </c>
      <c r="I1047" s="192">
        <v>0</v>
      </c>
      <c r="J1047" s="192">
        <v>0</v>
      </c>
      <c r="K1047" s="192">
        <f t="shared" si="0"/>
        <v>0</v>
      </c>
      <c r="L1047" s="193">
        <f t="shared" si="1"/>
        <v>0</v>
      </c>
      <c r="M1047" s="186" t="s">
        <v>449</v>
      </c>
      <c r="N1047" s="186" t="s">
        <v>288</v>
      </c>
      <c r="O1047" s="199">
        <f>VLOOKUP(B1047,orig_GT_results_full_summary!$B$3:$AK$25,15, FALSE)</f>
        <v>1</v>
      </c>
      <c r="P1047" s="192">
        <v>0</v>
      </c>
      <c r="Q1047" s="192">
        <v>0</v>
      </c>
      <c r="R1047" s="192">
        <f t="shared" si="2"/>
        <v>0</v>
      </c>
      <c r="S1047" s="193">
        <f t="shared" si="3"/>
        <v>0</v>
      </c>
      <c r="T1047" s="186" t="s">
        <v>15</v>
      </c>
      <c r="U1047" s="186" t="s">
        <v>288</v>
      </c>
      <c r="V1047" s="200">
        <f>VLOOKUP(B1047,orig_GT_results_full_summary!$B$3:$AK$25,24, FALSE)</f>
        <v>1</v>
      </c>
      <c r="W1047" s="192">
        <v>0</v>
      </c>
      <c r="X1047" s="192">
        <v>0</v>
      </c>
      <c r="Y1047" s="192">
        <f t="shared" si="4"/>
        <v>0</v>
      </c>
      <c r="Z1047" s="193">
        <f t="shared" si="5"/>
        <v>0</v>
      </c>
      <c r="AA1047" s="186" t="s">
        <v>464</v>
      </c>
      <c r="AB1047" s="186" t="s">
        <v>288</v>
      </c>
      <c r="AC1047" s="192">
        <f>VLOOKUP(B1047,orig_GT_results_full_summary!$B$3:$AK$25,33, FALSE)</f>
        <v>2</v>
      </c>
      <c r="AD1047" s="192">
        <v>0</v>
      </c>
      <c r="AE1047" s="192">
        <v>0</v>
      </c>
      <c r="AF1047" s="194">
        <f t="shared" si="6"/>
        <v>0</v>
      </c>
      <c r="AG1047" s="53">
        <f t="shared" si="7"/>
        <v>0</v>
      </c>
    </row>
    <row r="1048" spans="2:33" ht="16">
      <c r="B1048" s="186" t="s">
        <v>130</v>
      </c>
      <c r="C1048" s="192">
        <v>344</v>
      </c>
      <c r="D1048" s="186" t="s">
        <v>314</v>
      </c>
      <c r="E1048" s="193">
        <v>2</v>
      </c>
      <c r="F1048" s="186" t="s">
        <v>284</v>
      </c>
      <c r="G1048" s="186" t="s">
        <v>288</v>
      </c>
      <c r="H1048" s="198">
        <f>VLOOKUP(B1048,orig_GT_results_full_summary!$B$3:$AK$25,7, FALSE)</f>
        <v>3</v>
      </c>
      <c r="I1048" s="192">
        <v>0</v>
      </c>
      <c r="J1048" s="192">
        <v>0</v>
      </c>
      <c r="K1048" s="192">
        <f t="shared" si="0"/>
        <v>0</v>
      </c>
      <c r="L1048" s="193">
        <f t="shared" si="1"/>
        <v>0</v>
      </c>
      <c r="M1048" s="186" t="s">
        <v>449</v>
      </c>
      <c r="N1048" s="186" t="s">
        <v>288</v>
      </c>
      <c r="O1048" s="199">
        <f>VLOOKUP(B1048,orig_GT_results_full_summary!$B$3:$AK$25,15, FALSE)</f>
        <v>1</v>
      </c>
      <c r="P1048" s="192">
        <v>0</v>
      </c>
      <c r="Q1048" s="192">
        <v>0</v>
      </c>
      <c r="R1048" s="192">
        <f t="shared" si="2"/>
        <v>0</v>
      </c>
      <c r="S1048" s="193">
        <f t="shared" si="3"/>
        <v>0</v>
      </c>
      <c r="T1048" s="186" t="s">
        <v>15</v>
      </c>
      <c r="U1048" s="186" t="s">
        <v>288</v>
      </c>
      <c r="V1048" s="200">
        <f>VLOOKUP(B1048,orig_GT_results_full_summary!$B$3:$AK$25,24, FALSE)</f>
        <v>1</v>
      </c>
      <c r="W1048" s="192">
        <v>0</v>
      </c>
      <c r="X1048" s="192">
        <v>0</v>
      </c>
      <c r="Y1048" s="192">
        <f t="shared" si="4"/>
        <v>0</v>
      </c>
      <c r="Z1048" s="193">
        <f t="shared" si="5"/>
        <v>0</v>
      </c>
      <c r="AA1048" s="186" t="s">
        <v>464</v>
      </c>
      <c r="AB1048" s="186" t="s">
        <v>288</v>
      </c>
      <c r="AC1048" s="192">
        <f>VLOOKUP(B1048,orig_GT_results_full_summary!$B$3:$AK$25,33, FALSE)</f>
        <v>2</v>
      </c>
      <c r="AD1048" s="192">
        <v>0</v>
      </c>
      <c r="AE1048" s="192">
        <v>0</v>
      </c>
      <c r="AF1048" s="194">
        <f t="shared" si="6"/>
        <v>0</v>
      </c>
      <c r="AG1048" s="53">
        <f t="shared" si="7"/>
        <v>0</v>
      </c>
    </row>
    <row r="1049" spans="2:33" ht="16">
      <c r="B1049" s="186" t="s">
        <v>130</v>
      </c>
      <c r="C1049" s="192">
        <v>345</v>
      </c>
      <c r="D1049" s="186" t="s">
        <v>314</v>
      </c>
      <c r="E1049" s="193">
        <v>2</v>
      </c>
      <c r="F1049" s="186" t="s">
        <v>284</v>
      </c>
      <c r="G1049" s="186" t="s">
        <v>288</v>
      </c>
      <c r="H1049" s="198">
        <f>VLOOKUP(B1049,orig_GT_results_full_summary!$B$3:$AK$25,7, FALSE)</f>
        <v>3</v>
      </c>
      <c r="I1049" s="192">
        <v>0</v>
      </c>
      <c r="J1049" s="192">
        <v>0</v>
      </c>
      <c r="K1049" s="192">
        <f t="shared" si="0"/>
        <v>0</v>
      </c>
      <c r="L1049" s="193">
        <f t="shared" si="1"/>
        <v>0</v>
      </c>
      <c r="M1049" s="186" t="s">
        <v>449</v>
      </c>
      <c r="N1049" s="186" t="s">
        <v>288</v>
      </c>
      <c r="O1049" s="199">
        <f>VLOOKUP(B1049,orig_GT_results_full_summary!$B$3:$AK$25,15, FALSE)</f>
        <v>1</v>
      </c>
      <c r="P1049" s="192">
        <v>0</v>
      </c>
      <c r="Q1049" s="192">
        <v>0</v>
      </c>
      <c r="R1049" s="192">
        <f t="shared" si="2"/>
        <v>0</v>
      </c>
      <c r="S1049" s="193">
        <f t="shared" si="3"/>
        <v>0</v>
      </c>
      <c r="T1049" s="186" t="s">
        <v>15</v>
      </c>
      <c r="U1049" s="186" t="s">
        <v>288</v>
      </c>
      <c r="V1049" s="200">
        <f>VLOOKUP(B1049,orig_GT_results_full_summary!$B$3:$AK$25,24, FALSE)</f>
        <v>1</v>
      </c>
      <c r="W1049" s="192">
        <v>0</v>
      </c>
      <c r="X1049" s="192">
        <v>0</v>
      </c>
      <c r="Y1049" s="192">
        <f t="shared" si="4"/>
        <v>0</v>
      </c>
      <c r="Z1049" s="193">
        <f t="shared" si="5"/>
        <v>0</v>
      </c>
      <c r="AA1049" s="186" t="s">
        <v>464</v>
      </c>
      <c r="AB1049" s="186" t="s">
        <v>288</v>
      </c>
      <c r="AC1049" s="192">
        <f>VLOOKUP(B1049,orig_GT_results_full_summary!$B$3:$AK$25,33, FALSE)</f>
        <v>2</v>
      </c>
      <c r="AD1049" s="192">
        <v>0</v>
      </c>
      <c r="AE1049" s="192">
        <v>0</v>
      </c>
      <c r="AF1049" s="194">
        <f t="shared" si="6"/>
        <v>0</v>
      </c>
      <c r="AG1049" s="53">
        <f t="shared" si="7"/>
        <v>0</v>
      </c>
    </row>
    <row r="1050" spans="2:33" ht="16">
      <c r="B1050" s="186" t="s">
        <v>130</v>
      </c>
      <c r="C1050" s="192">
        <v>346</v>
      </c>
      <c r="D1050" s="186" t="s">
        <v>353</v>
      </c>
      <c r="E1050" s="193">
        <v>2</v>
      </c>
      <c r="F1050" s="186" t="s">
        <v>284</v>
      </c>
      <c r="G1050" s="186" t="s">
        <v>287</v>
      </c>
      <c r="H1050" s="198">
        <f>VLOOKUP(B1050,orig_GT_results_full_summary!$B$3:$AK$25,7, FALSE)</f>
        <v>3</v>
      </c>
      <c r="I1050" s="192">
        <v>1</v>
      </c>
      <c r="J1050" s="192">
        <v>0.5</v>
      </c>
      <c r="K1050" s="192">
        <f t="shared" si="0"/>
        <v>0.33333333333333331</v>
      </c>
      <c r="L1050" s="193">
        <f t="shared" si="1"/>
        <v>0.47619047619047616</v>
      </c>
      <c r="M1050" s="186" t="s">
        <v>449</v>
      </c>
      <c r="N1050" s="186" t="s">
        <v>288</v>
      </c>
      <c r="O1050" s="199">
        <f>VLOOKUP(B1050,orig_GT_results_full_summary!$B$3:$AK$25,15, FALSE)</f>
        <v>1</v>
      </c>
      <c r="P1050" s="192">
        <v>0</v>
      </c>
      <c r="Q1050" s="192">
        <v>0</v>
      </c>
      <c r="R1050" s="192">
        <f t="shared" si="2"/>
        <v>0</v>
      </c>
      <c r="S1050" s="193">
        <f t="shared" si="3"/>
        <v>0</v>
      </c>
      <c r="T1050" s="186" t="s">
        <v>15</v>
      </c>
      <c r="U1050" s="186" t="s">
        <v>288</v>
      </c>
      <c r="V1050" s="200">
        <f>VLOOKUP(B1050,orig_GT_results_full_summary!$B$3:$AK$25,24, FALSE)</f>
        <v>1</v>
      </c>
      <c r="W1050" s="192">
        <v>0</v>
      </c>
      <c r="X1050" s="192">
        <v>0</v>
      </c>
      <c r="Y1050" s="192">
        <f t="shared" si="4"/>
        <v>0</v>
      </c>
      <c r="Z1050" s="193">
        <f t="shared" si="5"/>
        <v>0</v>
      </c>
      <c r="AA1050" s="186" t="s">
        <v>464</v>
      </c>
      <c r="AB1050" s="186" t="s">
        <v>288</v>
      </c>
      <c r="AC1050" s="192">
        <f>VLOOKUP(B1050,orig_GT_results_full_summary!$B$3:$AK$25,33, FALSE)</f>
        <v>2</v>
      </c>
      <c r="AD1050" s="192">
        <v>0</v>
      </c>
      <c r="AE1050" s="192">
        <v>0</v>
      </c>
      <c r="AF1050" s="194">
        <f t="shared" si="6"/>
        <v>0</v>
      </c>
      <c r="AG1050" s="53">
        <f t="shared" si="7"/>
        <v>0</v>
      </c>
    </row>
    <row r="1051" spans="2:33" ht="16">
      <c r="B1051" s="186" t="s">
        <v>130</v>
      </c>
      <c r="C1051" s="192">
        <v>347</v>
      </c>
      <c r="D1051" s="186" t="s">
        <v>353</v>
      </c>
      <c r="E1051" s="193">
        <v>2</v>
      </c>
      <c r="F1051" s="186" t="s">
        <v>284</v>
      </c>
      <c r="G1051" s="186" t="s">
        <v>287</v>
      </c>
      <c r="H1051" s="198">
        <f>VLOOKUP(B1051,orig_GT_results_full_summary!$B$3:$AK$25,7, FALSE)</f>
        <v>3</v>
      </c>
      <c r="I1051" s="192">
        <v>1</v>
      </c>
      <c r="J1051" s="192">
        <v>0.5</v>
      </c>
      <c r="K1051" s="192">
        <f t="shared" si="0"/>
        <v>0.33333333333333331</v>
      </c>
      <c r="L1051" s="193">
        <f t="shared" si="1"/>
        <v>0.47619047619047616</v>
      </c>
      <c r="M1051" s="186" t="s">
        <v>449</v>
      </c>
      <c r="N1051" s="186" t="s">
        <v>288</v>
      </c>
      <c r="O1051" s="199">
        <f>VLOOKUP(B1051,orig_GT_results_full_summary!$B$3:$AK$25,15, FALSE)</f>
        <v>1</v>
      </c>
      <c r="P1051" s="192">
        <v>0</v>
      </c>
      <c r="Q1051" s="192">
        <v>0</v>
      </c>
      <c r="R1051" s="192">
        <f t="shared" si="2"/>
        <v>0</v>
      </c>
      <c r="S1051" s="193">
        <f t="shared" si="3"/>
        <v>0</v>
      </c>
      <c r="T1051" s="186" t="s">
        <v>15</v>
      </c>
      <c r="U1051" s="186" t="s">
        <v>288</v>
      </c>
      <c r="V1051" s="200">
        <f>VLOOKUP(B1051,orig_GT_results_full_summary!$B$3:$AK$25,24, FALSE)</f>
        <v>1</v>
      </c>
      <c r="W1051" s="192">
        <v>0</v>
      </c>
      <c r="X1051" s="192">
        <v>0</v>
      </c>
      <c r="Y1051" s="192">
        <f t="shared" si="4"/>
        <v>0</v>
      </c>
      <c r="Z1051" s="193">
        <f t="shared" si="5"/>
        <v>0</v>
      </c>
      <c r="AA1051" s="186" t="s">
        <v>464</v>
      </c>
      <c r="AB1051" s="186" t="s">
        <v>288</v>
      </c>
      <c r="AC1051" s="192">
        <f>VLOOKUP(B1051,orig_GT_results_full_summary!$B$3:$AK$25,33, FALSE)</f>
        <v>2</v>
      </c>
      <c r="AD1051" s="192">
        <v>0</v>
      </c>
      <c r="AE1051" s="192">
        <v>0</v>
      </c>
      <c r="AF1051" s="194">
        <f t="shared" si="6"/>
        <v>0</v>
      </c>
      <c r="AG1051" s="53">
        <f t="shared" si="7"/>
        <v>0</v>
      </c>
    </row>
    <row r="1052" spans="2:33" ht="16">
      <c r="B1052" s="186" t="s">
        <v>130</v>
      </c>
      <c r="C1052" s="192">
        <v>357</v>
      </c>
      <c r="D1052" s="186" t="s">
        <v>393</v>
      </c>
      <c r="E1052" s="193">
        <v>2</v>
      </c>
      <c r="F1052" s="186" t="s">
        <v>284</v>
      </c>
      <c r="G1052" s="186" t="s">
        <v>288</v>
      </c>
      <c r="H1052" s="198">
        <f>VLOOKUP(B1052,orig_GT_results_full_summary!$B$3:$AK$25,7, FALSE)</f>
        <v>3</v>
      </c>
      <c r="I1052" s="192">
        <v>0</v>
      </c>
      <c r="J1052" s="192">
        <v>0</v>
      </c>
      <c r="K1052" s="192">
        <f t="shared" si="0"/>
        <v>0</v>
      </c>
      <c r="L1052" s="193">
        <f t="shared" si="1"/>
        <v>0</v>
      </c>
      <c r="M1052" s="186" t="s">
        <v>449</v>
      </c>
      <c r="N1052" s="186" t="s">
        <v>288</v>
      </c>
      <c r="O1052" s="199">
        <f>VLOOKUP(B1052,orig_GT_results_full_summary!$B$3:$AK$25,15, FALSE)</f>
        <v>1</v>
      </c>
      <c r="P1052" s="192">
        <v>0</v>
      </c>
      <c r="Q1052" s="192">
        <v>0</v>
      </c>
      <c r="R1052" s="192">
        <f t="shared" si="2"/>
        <v>0</v>
      </c>
      <c r="S1052" s="193">
        <f t="shared" si="3"/>
        <v>0</v>
      </c>
      <c r="T1052" s="186" t="s">
        <v>15</v>
      </c>
      <c r="U1052" s="186" t="s">
        <v>287</v>
      </c>
      <c r="V1052" s="200">
        <f>VLOOKUP(B1052,orig_GT_results_full_summary!$B$3:$AK$25,24, FALSE)</f>
        <v>1</v>
      </c>
      <c r="W1052" s="192">
        <v>1</v>
      </c>
      <c r="X1052" s="192">
        <v>0.5</v>
      </c>
      <c r="Y1052" s="192">
        <f t="shared" si="4"/>
        <v>1</v>
      </c>
      <c r="Z1052" s="193">
        <f t="shared" si="5"/>
        <v>0.52631578947368418</v>
      </c>
      <c r="AA1052" s="186" t="s">
        <v>464</v>
      </c>
      <c r="AB1052" s="186" t="s">
        <v>288</v>
      </c>
      <c r="AC1052" s="192">
        <f>VLOOKUP(B1052,orig_GT_results_full_summary!$B$3:$AK$25,33, FALSE)</f>
        <v>2</v>
      </c>
      <c r="AD1052" s="192">
        <v>0</v>
      </c>
      <c r="AE1052" s="192">
        <v>0</v>
      </c>
      <c r="AF1052" s="194">
        <f t="shared" si="6"/>
        <v>0</v>
      </c>
      <c r="AG1052" s="53">
        <f t="shared" si="7"/>
        <v>0</v>
      </c>
    </row>
    <row r="1053" spans="2:33" ht="16">
      <c r="B1053" s="186" t="s">
        <v>130</v>
      </c>
      <c r="C1053" s="192">
        <v>358</v>
      </c>
      <c r="D1053" s="186" t="s">
        <v>393</v>
      </c>
      <c r="E1053" s="193">
        <v>2</v>
      </c>
      <c r="F1053" s="186" t="s">
        <v>284</v>
      </c>
      <c r="G1053" s="186" t="s">
        <v>288</v>
      </c>
      <c r="H1053" s="198">
        <f>VLOOKUP(B1053,orig_GT_results_full_summary!$B$3:$AK$25,7, FALSE)</f>
        <v>3</v>
      </c>
      <c r="I1053" s="192">
        <v>0</v>
      </c>
      <c r="J1053" s="192">
        <v>0</v>
      </c>
      <c r="K1053" s="192">
        <f t="shared" si="0"/>
        <v>0</v>
      </c>
      <c r="L1053" s="193">
        <f t="shared" si="1"/>
        <v>0</v>
      </c>
      <c r="M1053" s="186" t="s">
        <v>449</v>
      </c>
      <c r="N1053" s="186" t="s">
        <v>288</v>
      </c>
      <c r="O1053" s="199">
        <f>VLOOKUP(B1053,orig_GT_results_full_summary!$B$3:$AK$25,15, FALSE)</f>
        <v>1</v>
      </c>
      <c r="P1053" s="192">
        <v>0</v>
      </c>
      <c r="Q1053" s="192">
        <v>0</v>
      </c>
      <c r="R1053" s="192">
        <f t="shared" si="2"/>
        <v>0</v>
      </c>
      <c r="S1053" s="193">
        <f t="shared" si="3"/>
        <v>0</v>
      </c>
      <c r="T1053" s="186" t="s">
        <v>15</v>
      </c>
      <c r="U1053" s="186" t="s">
        <v>287</v>
      </c>
      <c r="V1053" s="200">
        <f>VLOOKUP(B1053,orig_GT_results_full_summary!$B$3:$AK$25,24, FALSE)</f>
        <v>1</v>
      </c>
      <c r="W1053" s="192">
        <v>1</v>
      </c>
      <c r="X1053" s="192">
        <v>0.5</v>
      </c>
      <c r="Y1053" s="192">
        <f t="shared" si="4"/>
        <v>1</v>
      </c>
      <c r="Z1053" s="193">
        <f t="shared" si="5"/>
        <v>0.52631578947368418</v>
      </c>
      <c r="AA1053" s="186" t="s">
        <v>464</v>
      </c>
      <c r="AB1053" s="186" t="s">
        <v>288</v>
      </c>
      <c r="AC1053" s="192">
        <f>VLOOKUP(B1053,orig_GT_results_full_summary!$B$3:$AK$25,33, FALSE)</f>
        <v>2</v>
      </c>
      <c r="AD1053" s="192">
        <v>0</v>
      </c>
      <c r="AE1053" s="192">
        <v>0</v>
      </c>
      <c r="AF1053" s="194">
        <f t="shared" si="6"/>
        <v>0</v>
      </c>
      <c r="AG1053" s="53">
        <f t="shared" si="7"/>
        <v>0</v>
      </c>
    </row>
    <row r="1054" spans="2:33" ht="16">
      <c r="B1054" s="186" t="s">
        <v>130</v>
      </c>
      <c r="C1054" s="192">
        <v>359</v>
      </c>
      <c r="D1054" s="186" t="s">
        <v>393</v>
      </c>
      <c r="E1054" s="193">
        <v>2</v>
      </c>
      <c r="F1054" s="186" t="s">
        <v>284</v>
      </c>
      <c r="G1054" s="186" t="s">
        <v>288</v>
      </c>
      <c r="H1054" s="198">
        <f>VLOOKUP(B1054,orig_GT_results_full_summary!$B$3:$AK$25,7, FALSE)</f>
        <v>3</v>
      </c>
      <c r="I1054" s="192">
        <v>0</v>
      </c>
      <c r="J1054" s="192">
        <v>0</v>
      </c>
      <c r="K1054" s="192">
        <f t="shared" si="0"/>
        <v>0</v>
      </c>
      <c r="L1054" s="193">
        <f t="shared" si="1"/>
        <v>0</v>
      </c>
      <c r="M1054" s="186" t="s">
        <v>449</v>
      </c>
      <c r="N1054" s="186" t="s">
        <v>288</v>
      </c>
      <c r="O1054" s="199">
        <f>VLOOKUP(B1054,orig_GT_results_full_summary!$B$3:$AK$25,15, FALSE)</f>
        <v>1</v>
      </c>
      <c r="P1054" s="192">
        <v>0</v>
      </c>
      <c r="Q1054" s="192">
        <v>0</v>
      </c>
      <c r="R1054" s="192">
        <f t="shared" si="2"/>
        <v>0</v>
      </c>
      <c r="S1054" s="193">
        <f t="shared" si="3"/>
        <v>0</v>
      </c>
      <c r="T1054" s="186" t="s">
        <v>15</v>
      </c>
      <c r="U1054" s="186" t="s">
        <v>287</v>
      </c>
      <c r="V1054" s="200">
        <f>VLOOKUP(B1054,orig_GT_results_full_summary!$B$3:$AK$25,24, FALSE)</f>
        <v>1</v>
      </c>
      <c r="W1054" s="192">
        <v>1</v>
      </c>
      <c r="X1054" s="192">
        <v>0.5</v>
      </c>
      <c r="Y1054" s="192">
        <f t="shared" si="4"/>
        <v>1</v>
      </c>
      <c r="Z1054" s="193">
        <f t="shared" si="5"/>
        <v>0.52631578947368418</v>
      </c>
      <c r="AA1054" s="186" t="s">
        <v>464</v>
      </c>
      <c r="AB1054" s="186" t="s">
        <v>288</v>
      </c>
      <c r="AC1054" s="192">
        <f>VLOOKUP(B1054,orig_GT_results_full_summary!$B$3:$AK$25,33, FALSE)</f>
        <v>2</v>
      </c>
      <c r="AD1054" s="192">
        <v>0</v>
      </c>
      <c r="AE1054" s="192">
        <v>0</v>
      </c>
      <c r="AF1054" s="194">
        <f t="shared" si="6"/>
        <v>0</v>
      </c>
      <c r="AG1054" s="53">
        <f t="shared" si="7"/>
        <v>0</v>
      </c>
    </row>
    <row r="1055" spans="2:33" ht="16">
      <c r="B1055" s="186" t="s">
        <v>130</v>
      </c>
      <c r="C1055" s="192">
        <v>361</v>
      </c>
      <c r="D1055" s="186" t="s">
        <v>488</v>
      </c>
      <c r="E1055" s="193">
        <v>2</v>
      </c>
      <c r="F1055" s="186" t="s">
        <v>284</v>
      </c>
      <c r="G1055" s="186" t="s">
        <v>288</v>
      </c>
      <c r="H1055" s="198">
        <f>VLOOKUP(B1055,orig_GT_results_full_summary!$B$3:$AK$25,7, FALSE)</f>
        <v>3</v>
      </c>
      <c r="I1055" s="192">
        <v>0</v>
      </c>
      <c r="J1055" s="192">
        <v>0</v>
      </c>
      <c r="K1055" s="192">
        <f t="shared" si="0"/>
        <v>0</v>
      </c>
      <c r="L1055" s="193">
        <f t="shared" si="1"/>
        <v>0</v>
      </c>
      <c r="M1055" s="186" t="s">
        <v>449</v>
      </c>
      <c r="N1055" s="186" t="s">
        <v>288</v>
      </c>
      <c r="O1055" s="199">
        <f>VLOOKUP(B1055,orig_GT_results_full_summary!$B$3:$AK$25,15, FALSE)</f>
        <v>1</v>
      </c>
      <c r="P1055" s="192">
        <v>0</v>
      </c>
      <c r="Q1055" s="192">
        <v>0</v>
      </c>
      <c r="R1055" s="192">
        <f t="shared" si="2"/>
        <v>0</v>
      </c>
      <c r="S1055" s="193">
        <f t="shared" si="3"/>
        <v>0</v>
      </c>
      <c r="T1055" s="186" t="s">
        <v>15</v>
      </c>
      <c r="U1055" s="186" t="s">
        <v>288</v>
      </c>
      <c r="V1055" s="200">
        <f>VLOOKUP(B1055,orig_GT_results_full_summary!$B$3:$AK$25,24, FALSE)</f>
        <v>1</v>
      </c>
      <c r="W1055" s="192">
        <v>0</v>
      </c>
      <c r="X1055" s="192">
        <v>0</v>
      </c>
      <c r="Y1055" s="192">
        <f t="shared" si="4"/>
        <v>0</v>
      </c>
      <c r="Z1055" s="193">
        <f t="shared" si="5"/>
        <v>0</v>
      </c>
      <c r="AA1055" s="186" t="s">
        <v>464</v>
      </c>
      <c r="AB1055" s="186" t="s">
        <v>288</v>
      </c>
      <c r="AC1055" s="192">
        <f>VLOOKUP(B1055,orig_GT_results_full_summary!$B$3:$AK$25,33, FALSE)</f>
        <v>2</v>
      </c>
      <c r="AD1055" s="192">
        <v>0</v>
      </c>
      <c r="AE1055" s="192">
        <v>0</v>
      </c>
      <c r="AF1055" s="194">
        <f t="shared" si="6"/>
        <v>0</v>
      </c>
      <c r="AG1055" s="53">
        <f t="shared" si="7"/>
        <v>0</v>
      </c>
    </row>
    <row r="1056" spans="2:33" ht="16">
      <c r="B1056" s="186" t="s">
        <v>130</v>
      </c>
      <c r="C1056" s="192">
        <v>362</v>
      </c>
      <c r="D1056" s="186" t="s">
        <v>489</v>
      </c>
      <c r="E1056" s="193">
        <v>2</v>
      </c>
      <c r="F1056" s="186" t="s">
        <v>284</v>
      </c>
      <c r="G1056" s="186" t="s">
        <v>288</v>
      </c>
      <c r="H1056" s="198">
        <f>VLOOKUP(B1056,orig_GT_results_full_summary!$B$3:$AK$25,7, FALSE)</f>
        <v>3</v>
      </c>
      <c r="I1056" s="192">
        <v>0</v>
      </c>
      <c r="J1056" s="192">
        <v>0</v>
      </c>
      <c r="K1056" s="192">
        <f t="shared" si="0"/>
        <v>0</v>
      </c>
      <c r="L1056" s="193">
        <f t="shared" si="1"/>
        <v>0</v>
      </c>
      <c r="M1056" s="186" t="s">
        <v>449</v>
      </c>
      <c r="N1056" s="186" t="s">
        <v>288</v>
      </c>
      <c r="O1056" s="199">
        <f>VLOOKUP(B1056,orig_GT_results_full_summary!$B$3:$AK$25,15, FALSE)</f>
        <v>1</v>
      </c>
      <c r="P1056" s="192">
        <v>0</v>
      </c>
      <c r="Q1056" s="192">
        <v>0</v>
      </c>
      <c r="R1056" s="192">
        <f t="shared" si="2"/>
        <v>0</v>
      </c>
      <c r="S1056" s="193">
        <f t="shared" si="3"/>
        <v>0</v>
      </c>
      <c r="T1056" s="186" t="s">
        <v>15</v>
      </c>
      <c r="U1056" s="186" t="s">
        <v>288</v>
      </c>
      <c r="V1056" s="200">
        <f>VLOOKUP(B1056,orig_GT_results_full_summary!$B$3:$AK$25,24, FALSE)</f>
        <v>1</v>
      </c>
      <c r="W1056" s="192">
        <v>0</v>
      </c>
      <c r="X1056" s="192">
        <v>0</v>
      </c>
      <c r="Y1056" s="192">
        <f t="shared" si="4"/>
        <v>0</v>
      </c>
      <c r="Z1056" s="193">
        <f t="shared" si="5"/>
        <v>0</v>
      </c>
      <c r="AA1056" s="186" t="s">
        <v>464</v>
      </c>
      <c r="AB1056" s="186" t="s">
        <v>288</v>
      </c>
      <c r="AC1056" s="192">
        <f>VLOOKUP(B1056,orig_GT_results_full_summary!$B$3:$AK$25,33, FALSE)</f>
        <v>2</v>
      </c>
      <c r="AD1056" s="192">
        <v>0</v>
      </c>
      <c r="AE1056" s="192">
        <v>0</v>
      </c>
      <c r="AF1056" s="194">
        <f t="shared" si="6"/>
        <v>0</v>
      </c>
      <c r="AG1056" s="53">
        <f t="shared" si="7"/>
        <v>0</v>
      </c>
    </row>
    <row r="1057" spans="2:33" ht="16">
      <c r="B1057" s="186" t="s">
        <v>130</v>
      </c>
      <c r="C1057" s="192">
        <v>364</v>
      </c>
      <c r="D1057" s="186" t="s">
        <v>490</v>
      </c>
      <c r="E1057" s="193">
        <v>3</v>
      </c>
      <c r="F1057" s="186" t="s">
        <v>284</v>
      </c>
      <c r="G1057" s="186" t="s">
        <v>303</v>
      </c>
      <c r="H1057" s="198">
        <f>VLOOKUP(B1057,orig_GT_results_full_summary!$B$3:$AK$25,7, FALSE)</f>
        <v>3</v>
      </c>
      <c r="I1057" s="192">
        <v>1</v>
      </c>
      <c r="J1057" s="192">
        <v>0.33</v>
      </c>
      <c r="K1057" s="192">
        <f t="shared" si="0"/>
        <v>0.33333333333333331</v>
      </c>
      <c r="L1057" s="193">
        <f t="shared" si="1"/>
        <v>0.33033033033033032</v>
      </c>
      <c r="M1057" s="186" t="s">
        <v>449</v>
      </c>
      <c r="N1057" s="186" t="s">
        <v>297</v>
      </c>
      <c r="O1057" s="199">
        <f>VLOOKUP(B1057,orig_GT_results_full_summary!$B$3:$AK$25,15, FALSE)</f>
        <v>1</v>
      </c>
      <c r="P1057" s="192">
        <v>0</v>
      </c>
      <c r="Q1057" s="192">
        <v>0</v>
      </c>
      <c r="R1057" s="192">
        <f t="shared" si="2"/>
        <v>0</v>
      </c>
      <c r="S1057" s="193">
        <f t="shared" si="3"/>
        <v>0</v>
      </c>
      <c r="T1057" s="186" t="s">
        <v>15</v>
      </c>
      <c r="U1057" s="186" t="s">
        <v>297</v>
      </c>
      <c r="V1057" s="200">
        <f>VLOOKUP(B1057,orig_GT_results_full_summary!$B$3:$AK$25,24, FALSE)</f>
        <v>1</v>
      </c>
      <c r="W1057" s="192">
        <v>0</v>
      </c>
      <c r="X1057" s="192">
        <v>0</v>
      </c>
      <c r="Y1057" s="192">
        <f t="shared" si="4"/>
        <v>0</v>
      </c>
      <c r="Z1057" s="193">
        <f t="shared" si="5"/>
        <v>0</v>
      </c>
      <c r="AA1057" s="186" t="s">
        <v>464</v>
      </c>
      <c r="AB1057" s="186" t="s">
        <v>297</v>
      </c>
      <c r="AC1057" s="192">
        <f>VLOOKUP(B1057,orig_GT_results_full_summary!$B$3:$AK$25,33, FALSE)</f>
        <v>2</v>
      </c>
      <c r="AD1057" s="192">
        <v>0</v>
      </c>
      <c r="AE1057" s="192">
        <v>0</v>
      </c>
      <c r="AF1057" s="194">
        <f t="shared" si="6"/>
        <v>0</v>
      </c>
      <c r="AG1057" s="53">
        <f t="shared" si="7"/>
        <v>0</v>
      </c>
    </row>
    <row r="1058" spans="2:33" ht="16">
      <c r="B1058" s="186" t="s">
        <v>130</v>
      </c>
      <c r="C1058" s="192">
        <v>365</v>
      </c>
      <c r="D1058" s="186" t="s">
        <v>490</v>
      </c>
      <c r="E1058" s="193">
        <v>3</v>
      </c>
      <c r="F1058" s="186" t="s">
        <v>284</v>
      </c>
      <c r="G1058" s="186" t="s">
        <v>303</v>
      </c>
      <c r="H1058" s="198">
        <f>VLOOKUP(B1058,orig_GT_results_full_summary!$B$3:$AK$25,7, FALSE)</f>
        <v>3</v>
      </c>
      <c r="I1058" s="192">
        <v>1</v>
      </c>
      <c r="J1058" s="192">
        <v>0.33</v>
      </c>
      <c r="K1058" s="192">
        <f t="shared" si="0"/>
        <v>0.33333333333333331</v>
      </c>
      <c r="L1058" s="193">
        <f t="shared" si="1"/>
        <v>0.33033033033033032</v>
      </c>
      <c r="M1058" s="186" t="s">
        <v>449</v>
      </c>
      <c r="N1058" s="186" t="s">
        <v>297</v>
      </c>
      <c r="O1058" s="199">
        <f>VLOOKUP(B1058,orig_GT_results_full_summary!$B$3:$AK$25,15, FALSE)</f>
        <v>1</v>
      </c>
      <c r="P1058" s="192">
        <v>0</v>
      </c>
      <c r="Q1058" s="192">
        <v>0</v>
      </c>
      <c r="R1058" s="192">
        <f t="shared" si="2"/>
        <v>0</v>
      </c>
      <c r="S1058" s="193">
        <f t="shared" si="3"/>
        <v>0</v>
      </c>
      <c r="T1058" s="186" t="s">
        <v>15</v>
      </c>
      <c r="U1058" s="186" t="s">
        <v>297</v>
      </c>
      <c r="V1058" s="200">
        <f>VLOOKUP(B1058,orig_GT_results_full_summary!$B$3:$AK$25,24, FALSE)</f>
        <v>1</v>
      </c>
      <c r="W1058" s="192">
        <v>0</v>
      </c>
      <c r="X1058" s="192">
        <v>0</v>
      </c>
      <c r="Y1058" s="192">
        <f t="shared" si="4"/>
        <v>0</v>
      </c>
      <c r="Z1058" s="193">
        <f t="shared" si="5"/>
        <v>0</v>
      </c>
      <c r="AA1058" s="186" t="s">
        <v>464</v>
      </c>
      <c r="AB1058" s="186" t="s">
        <v>297</v>
      </c>
      <c r="AC1058" s="192">
        <f>VLOOKUP(B1058,orig_GT_results_full_summary!$B$3:$AK$25,33, FALSE)</f>
        <v>2</v>
      </c>
      <c r="AD1058" s="192">
        <v>0</v>
      </c>
      <c r="AE1058" s="192">
        <v>0</v>
      </c>
      <c r="AF1058" s="194">
        <f t="shared" si="6"/>
        <v>0</v>
      </c>
      <c r="AG1058" s="53">
        <f t="shared" si="7"/>
        <v>0</v>
      </c>
    </row>
    <row r="1059" spans="2:33" ht="16">
      <c r="B1059" s="186" t="s">
        <v>130</v>
      </c>
      <c r="C1059" s="192">
        <v>366</v>
      </c>
      <c r="D1059" s="186" t="s">
        <v>490</v>
      </c>
      <c r="E1059" s="193">
        <v>3</v>
      </c>
      <c r="F1059" s="186" t="s">
        <v>284</v>
      </c>
      <c r="G1059" s="186" t="s">
        <v>303</v>
      </c>
      <c r="H1059" s="198">
        <f>VLOOKUP(B1059,orig_GT_results_full_summary!$B$3:$AK$25,7, FALSE)</f>
        <v>3</v>
      </c>
      <c r="I1059" s="192">
        <v>1</v>
      </c>
      <c r="J1059" s="192">
        <v>0.33</v>
      </c>
      <c r="K1059" s="192">
        <f t="shared" si="0"/>
        <v>0.33333333333333331</v>
      </c>
      <c r="L1059" s="193">
        <f t="shared" si="1"/>
        <v>0.33033033033033032</v>
      </c>
      <c r="M1059" s="186" t="s">
        <v>449</v>
      </c>
      <c r="N1059" s="186" t="s">
        <v>297</v>
      </c>
      <c r="O1059" s="199">
        <f>VLOOKUP(B1059,orig_GT_results_full_summary!$B$3:$AK$25,15, FALSE)</f>
        <v>1</v>
      </c>
      <c r="P1059" s="192">
        <v>0</v>
      </c>
      <c r="Q1059" s="192">
        <v>0</v>
      </c>
      <c r="R1059" s="192">
        <f t="shared" si="2"/>
        <v>0</v>
      </c>
      <c r="S1059" s="193">
        <f t="shared" si="3"/>
        <v>0</v>
      </c>
      <c r="T1059" s="186" t="s">
        <v>15</v>
      </c>
      <c r="U1059" s="186" t="s">
        <v>297</v>
      </c>
      <c r="V1059" s="200">
        <f>VLOOKUP(B1059,orig_GT_results_full_summary!$B$3:$AK$25,24, FALSE)</f>
        <v>1</v>
      </c>
      <c r="W1059" s="192">
        <v>0</v>
      </c>
      <c r="X1059" s="192">
        <v>0</v>
      </c>
      <c r="Y1059" s="192">
        <f t="shared" si="4"/>
        <v>0</v>
      </c>
      <c r="Z1059" s="193">
        <f t="shared" si="5"/>
        <v>0</v>
      </c>
      <c r="AA1059" s="186" t="s">
        <v>464</v>
      </c>
      <c r="AB1059" s="186" t="s">
        <v>297</v>
      </c>
      <c r="AC1059" s="192">
        <f>VLOOKUP(B1059,orig_GT_results_full_summary!$B$3:$AK$25,33, FALSE)</f>
        <v>2</v>
      </c>
      <c r="AD1059" s="192">
        <v>0</v>
      </c>
      <c r="AE1059" s="192">
        <v>0</v>
      </c>
      <c r="AF1059" s="194">
        <f t="shared" si="6"/>
        <v>0</v>
      </c>
      <c r="AG1059" s="53">
        <f t="shared" si="7"/>
        <v>0</v>
      </c>
    </row>
    <row r="1060" spans="2:33" ht="16">
      <c r="B1060" s="186" t="s">
        <v>130</v>
      </c>
      <c r="C1060" s="192">
        <v>370</v>
      </c>
      <c r="D1060" s="186" t="s">
        <v>491</v>
      </c>
      <c r="E1060" s="193">
        <v>3</v>
      </c>
      <c r="F1060" s="186" t="s">
        <v>284</v>
      </c>
      <c r="G1060" s="186" t="s">
        <v>303</v>
      </c>
      <c r="H1060" s="198">
        <f>VLOOKUP(B1060,orig_GT_results_full_summary!$B$3:$AK$25,7, FALSE)</f>
        <v>3</v>
      </c>
      <c r="I1060" s="192">
        <v>1</v>
      </c>
      <c r="J1060" s="192">
        <v>0.33</v>
      </c>
      <c r="K1060" s="192">
        <f t="shared" si="0"/>
        <v>0.33333333333333331</v>
      </c>
      <c r="L1060" s="193">
        <f t="shared" si="1"/>
        <v>0.33033033033033032</v>
      </c>
      <c r="M1060" s="186" t="s">
        <v>449</v>
      </c>
      <c r="N1060" s="186" t="s">
        <v>297</v>
      </c>
      <c r="O1060" s="199">
        <f>VLOOKUP(B1060,orig_GT_results_full_summary!$B$3:$AK$25,15, FALSE)</f>
        <v>1</v>
      </c>
      <c r="P1060" s="192">
        <v>0</v>
      </c>
      <c r="Q1060" s="192">
        <v>0</v>
      </c>
      <c r="R1060" s="192">
        <f t="shared" si="2"/>
        <v>0</v>
      </c>
      <c r="S1060" s="193">
        <f t="shared" si="3"/>
        <v>0</v>
      </c>
      <c r="T1060" s="186" t="s">
        <v>15</v>
      </c>
      <c r="U1060" s="186" t="s">
        <v>297</v>
      </c>
      <c r="V1060" s="200">
        <f>VLOOKUP(B1060,orig_GT_results_full_summary!$B$3:$AK$25,24, FALSE)</f>
        <v>1</v>
      </c>
      <c r="W1060" s="192">
        <v>0</v>
      </c>
      <c r="X1060" s="192">
        <v>0</v>
      </c>
      <c r="Y1060" s="192">
        <f t="shared" si="4"/>
        <v>0</v>
      </c>
      <c r="Z1060" s="193">
        <f t="shared" si="5"/>
        <v>0</v>
      </c>
      <c r="AA1060" s="186" t="s">
        <v>464</v>
      </c>
      <c r="AB1060" s="186" t="s">
        <v>297</v>
      </c>
      <c r="AC1060" s="192">
        <f>VLOOKUP(B1060,orig_GT_results_full_summary!$B$3:$AK$25,33, FALSE)</f>
        <v>2</v>
      </c>
      <c r="AD1060" s="192">
        <v>0</v>
      </c>
      <c r="AE1060" s="192">
        <v>0</v>
      </c>
      <c r="AF1060" s="194">
        <f t="shared" si="6"/>
        <v>0</v>
      </c>
      <c r="AG1060" s="53">
        <f t="shared" si="7"/>
        <v>0</v>
      </c>
    </row>
    <row r="1061" spans="2:33" ht="16">
      <c r="B1061" s="186" t="s">
        <v>130</v>
      </c>
      <c r="C1061" s="192">
        <v>371</v>
      </c>
      <c r="D1061" s="186" t="s">
        <v>491</v>
      </c>
      <c r="E1061" s="193">
        <v>3</v>
      </c>
      <c r="F1061" s="186" t="s">
        <v>284</v>
      </c>
      <c r="G1061" s="186" t="s">
        <v>303</v>
      </c>
      <c r="H1061" s="198">
        <f>VLOOKUP(B1061,orig_GT_results_full_summary!$B$3:$AK$25,7, FALSE)</f>
        <v>3</v>
      </c>
      <c r="I1061" s="192">
        <v>1</v>
      </c>
      <c r="J1061" s="192">
        <v>0.33</v>
      </c>
      <c r="K1061" s="192">
        <f t="shared" si="0"/>
        <v>0.33333333333333331</v>
      </c>
      <c r="L1061" s="193">
        <f t="shared" si="1"/>
        <v>0.33033033033033032</v>
      </c>
      <c r="M1061" s="186" t="s">
        <v>449</v>
      </c>
      <c r="N1061" s="186" t="s">
        <v>297</v>
      </c>
      <c r="O1061" s="199">
        <f>VLOOKUP(B1061,orig_GT_results_full_summary!$B$3:$AK$25,15, FALSE)</f>
        <v>1</v>
      </c>
      <c r="P1061" s="192">
        <v>0</v>
      </c>
      <c r="Q1061" s="192">
        <v>0</v>
      </c>
      <c r="R1061" s="192">
        <f t="shared" si="2"/>
        <v>0</v>
      </c>
      <c r="S1061" s="193">
        <f t="shared" si="3"/>
        <v>0</v>
      </c>
      <c r="T1061" s="186" t="s">
        <v>15</v>
      </c>
      <c r="U1061" s="186" t="s">
        <v>297</v>
      </c>
      <c r="V1061" s="200">
        <f>VLOOKUP(B1061,orig_GT_results_full_summary!$B$3:$AK$25,24, FALSE)</f>
        <v>1</v>
      </c>
      <c r="W1061" s="192">
        <v>0</v>
      </c>
      <c r="X1061" s="192">
        <v>0</v>
      </c>
      <c r="Y1061" s="192">
        <f t="shared" si="4"/>
        <v>0</v>
      </c>
      <c r="Z1061" s="193">
        <f t="shared" si="5"/>
        <v>0</v>
      </c>
      <c r="AA1061" s="186" t="s">
        <v>464</v>
      </c>
      <c r="AB1061" s="186" t="s">
        <v>297</v>
      </c>
      <c r="AC1061" s="192">
        <f>VLOOKUP(B1061,orig_GT_results_full_summary!$B$3:$AK$25,33, FALSE)</f>
        <v>2</v>
      </c>
      <c r="AD1061" s="192">
        <v>0</v>
      </c>
      <c r="AE1061" s="192">
        <v>0</v>
      </c>
      <c r="AF1061" s="194">
        <f t="shared" si="6"/>
        <v>0</v>
      </c>
      <c r="AG1061" s="53">
        <f t="shared" si="7"/>
        <v>0</v>
      </c>
    </row>
    <row r="1062" spans="2:33" ht="16">
      <c r="B1062" s="186" t="s">
        <v>130</v>
      </c>
      <c r="C1062" s="192">
        <v>374</v>
      </c>
      <c r="D1062" s="186" t="s">
        <v>492</v>
      </c>
      <c r="E1062" s="193">
        <v>3</v>
      </c>
      <c r="F1062" s="186" t="s">
        <v>284</v>
      </c>
      <c r="G1062" s="186" t="s">
        <v>303</v>
      </c>
      <c r="H1062" s="198">
        <f>VLOOKUP(B1062,orig_GT_results_full_summary!$B$3:$AK$25,7, FALSE)</f>
        <v>3</v>
      </c>
      <c r="I1062" s="192">
        <v>1</v>
      </c>
      <c r="J1062" s="192">
        <v>0.33</v>
      </c>
      <c r="K1062" s="192">
        <f t="shared" si="0"/>
        <v>0.33333333333333331</v>
      </c>
      <c r="L1062" s="193">
        <f t="shared" si="1"/>
        <v>0.33033033033033032</v>
      </c>
      <c r="M1062" s="186" t="s">
        <v>449</v>
      </c>
      <c r="N1062" s="186" t="s">
        <v>304</v>
      </c>
      <c r="O1062" s="199">
        <f>VLOOKUP(B1062,orig_GT_results_full_summary!$B$3:$AK$25,15, FALSE)</f>
        <v>1</v>
      </c>
      <c r="P1062" s="192">
        <v>1</v>
      </c>
      <c r="Q1062" s="192">
        <v>0.33</v>
      </c>
      <c r="R1062" s="192">
        <f t="shared" si="2"/>
        <v>1</v>
      </c>
      <c r="S1062" s="193">
        <f t="shared" si="3"/>
        <v>0.3536977491961415</v>
      </c>
      <c r="T1062" s="186" t="s">
        <v>15</v>
      </c>
      <c r="U1062" s="186" t="s">
        <v>297</v>
      </c>
      <c r="V1062" s="200">
        <f>VLOOKUP(B1062,orig_GT_results_full_summary!$B$3:$AK$25,24, FALSE)</f>
        <v>1</v>
      </c>
      <c r="W1062" s="192">
        <v>0</v>
      </c>
      <c r="X1062" s="192">
        <v>0</v>
      </c>
      <c r="Y1062" s="192">
        <f t="shared" si="4"/>
        <v>0</v>
      </c>
      <c r="Z1062" s="193">
        <f t="shared" si="5"/>
        <v>0</v>
      </c>
      <c r="AA1062" s="186" t="s">
        <v>464</v>
      </c>
      <c r="AB1062" s="186" t="s">
        <v>304</v>
      </c>
      <c r="AC1062" s="192">
        <f>VLOOKUP(B1062,orig_GT_results_full_summary!$B$3:$AK$25,33, FALSE)</f>
        <v>2</v>
      </c>
      <c r="AD1062" s="192">
        <v>1</v>
      </c>
      <c r="AE1062" s="192">
        <v>0.33</v>
      </c>
      <c r="AF1062" s="194">
        <f t="shared" si="6"/>
        <v>0.5</v>
      </c>
      <c r="AG1062" s="53">
        <f t="shared" si="7"/>
        <v>0.34161490683229817</v>
      </c>
    </row>
    <row r="1063" spans="2:33" ht="16">
      <c r="B1063" s="186" t="s">
        <v>130</v>
      </c>
      <c r="C1063" s="192">
        <v>375</v>
      </c>
      <c r="D1063" s="186" t="s">
        <v>492</v>
      </c>
      <c r="E1063" s="193">
        <v>3</v>
      </c>
      <c r="F1063" s="186" t="s">
        <v>284</v>
      </c>
      <c r="G1063" s="186" t="s">
        <v>303</v>
      </c>
      <c r="H1063" s="198">
        <f>VLOOKUP(B1063,orig_GT_results_full_summary!$B$3:$AK$25,7, FALSE)</f>
        <v>3</v>
      </c>
      <c r="I1063" s="192">
        <v>1</v>
      </c>
      <c r="J1063" s="192">
        <v>0.33</v>
      </c>
      <c r="K1063" s="192">
        <f t="shared" si="0"/>
        <v>0.33333333333333331</v>
      </c>
      <c r="L1063" s="193">
        <f t="shared" si="1"/>
        <v>0.33033033033033032</v>
      </c>
      <c r="M1063" s="186" t="s">
        <v>449</v>
      </c>
      <c r="N1063" s="186" t="s">
        <v>304</v>
      </c>
      <c r="O1063" s="199">
        <f>VLOOKUP(B1063,orig_GT_results_full_summary!$B$3:$AK$25,15, FALSE)</f>
        <v>1</v>
      </c>
      <c r="P1063" s="192">
        <v>1</v>
      </c>
      <c r="Q1063" s="192">
        <v>0.33</v>
      </c>
      <c r="R1063" s="192">
        <f t="shared" si="2"/>
        <v>1</v>
      </c>
      <c r="S1063" s="193">
        <f t="shared" si="3"/>
        <v>0.3536977491961415</v>
      </c>
      <c r="T1063" s="186" t="s">
        <v>15</v>
      </c>
      <c r="U1063" s="186" t="s">
        <v>297</v>
      </c>
      <c r="V1063" s="200">
        <f>VLOOKUP(B1063,orig_GT_results_full_summary!$B$3:$AK$25,24, FALSE)</f>
        <v>1</v>
      </c>
      <c r="W1063" s="192">
        <v>0</v>
      </c>
      <c r="X1063" s="192">
        <v>0</v>
      </c>
      <c r="Y1063" s="192">
        <f t="shared" si="4"/>
        <v>0</v>
      </c>
      <c r="Z1063" s="193">
        <f t="shared" si="5"/>
        <v>0</v>
      </c>
      <c r="AA1063" s="186" t="s">
        <v>464</v>
      </c>
      <c r="AB1063" s="186" t="s">
        <v>304</v>
      </c>
      <c r="AC1063" s="192">
        <f>VLOOKUP(B1063,orig_GT_results_full_summary!$B$3:$AK$25,33, FALSE)</f>
        <v>2</v>
      </c>
      <c r="AD1063" s="192">
        <v>1</v>
      </c>
      <c r="AE1063" s="192">
        <v>0.33</v>
      </c>
      <c r="AF1063" s="194">
        <f t="shared" si="6"/>
        <v>0.5</v>
      </c>
      <c r="AG1063" s="53">
        <f t="shared" si="7"/>
        <v>0.34161490683229817</v>
      </c>
    </row>
    <row r="1064" spans="2:33" ht="16">
      <c r="B1064" s="186" t="s">
        <v>130</v>
      </c>
      <c r="C1064" s="192">
        <v>376</v>
      </c>
      <c r="D1064" s="186" t="s">
        <v>493</v>
      </c>
      <c r="E1064" s="193">
        <v>3</v>
      </c>
      <c r="F1064" s="186" t="s">
        <v>284</v>
      </c>
      <c r="G1064" s="186" t="s">
        <v>303</v>
      </c>
      <c r="H1064" s="198">
        <f>VLOOKUP(B1064,orig_GT_results_full_summary!$B$3:$AK$25,7, FALSE)</f>
        <v>3</v>
      </c>
      <c r="I1064" s="192">
        <v>1</v>
      </c>
      <c r="J1064" s="192">
        <v>0.33</v>
      </c>
      <c r="K1064" s="192">
        <f t="shared" si="0"/>
        <v>0.33333333333333331</v>
      </c>
      <c r="L1064" s="193">
        <f t="shared" si="1"/>
        <v>0.33033033033033032</v>
      </c>
      <c r="M1064" s="186" t="s">
        <v>449</v>
      </c>
      <c r="N1064" s="186" t="s">
        <v>297</v>
      </c>
      <c r="O1064" s="199">
        <f>VLOOKUP(B1064,orig_GT_results_full_summary!$B$3:$AK$25,15, FALSE)</f>
        <v>1</v>
      </c>
      <c r="P1064" s="192">
        <v>0</v>
      </c>
      <c r="Q1064" s="192">
        <v>0</v>
      </c>
      <c r="R1064" s="192">
        <f t="shared" si="2"/>
        <v>0</v>
      </c>
      <c r="S1064" s="193">
        <f t="shared" si="3"/>
        <v>0</v>
      </c>
      <c r="T1064" s="186" t="s">
        <v>15</v>
      </c>
      <c r="U1064" s="186" t="s">
        <v>297</v>
      </c>
      <c r="V1064" s="200">
        <f>VLOOKUP(B1064,orig_GT_results_full_summary!$B$3:$AK$25,24, FALSE)</f>
        <v>1</v>
      </c>
      <c r="W1064" s="192">
        <v>0</v>
      </c>
      <c r="X1064" s="192">
        <v>0</v>
      </c>
      <c r="Y1064" s="192">
        <f t="shared" si="4"/>
        <v>0</v>
      </c>
      <c r="Z1064" s="193">
        <f t="shared" si="5"/>
        <v>0</v>
      </c>
      <c r="AA1064" s="186" t="s">
        <v>464</v>
      </c>
      <c r="AB1064" s="186" t="s">
        <v>297</v>
      </c>
      <c r="AC1064" s="192">
        <f>VLOOKUP(B1064,orig_GT_results_full_summary!$B$3:$AK$25,33, FALSE)</f>
        <v>2</v>
      </c>
      <c r="AD1064" s="192">
        <v>0</v>
      </c>
      <c r="AE1064" s="192">
        <v>0</v>
      </c>
      <c r="AF1064" s="194">
        <f t="shared" si="6"/>
        <v>0</v>
      </c>
      <c r="AG1064" s="53">
        <f t="shared" si="7"/>
        <v>0</v>
      </c>
    </row>
    <row r="1065" spans="2:33" ht="16">
      <c r="B1065" s="186" t="s">
        <v>130</v>
      </c>
      <c r="C1065" s="192">
        <v>377</v>
      </c>
      <c r="D1065" s="186" t="s">
        <v>493</v>
      </c>
      <c r="E1065" s="193">
        <v>3</v>
      </c>
      <c r="F1065" s="186" t="s">
        <v>284</v>
      </c>
      <c r="G1065" s="186" t="s">
        <v>303</v>
      </c>
      <c r="H1065" s="198">
        <f>VLOOKUP(B1065,orig_GT_results_full_summary!$B$3:$AK$25,7, FALSE)</f>
        <v>3</v>
      </c>
      <c r="I1065" s="192">
        <v>1</v>
      </c>
      <c r="J1065" s="192">
        <v>0.33</v>
      </c>
      <c r="K1065" s="192">
        <f t="shared" si="0"/>
        <v>0.33333333333333331</v>
      </c>
      <c r="L1065" s="193">
        <f t="shared" si="1"/>
        <v>0.33033033033033032</v>
      </c>
      <c r="M1065" s="186" t="s">
        <v>449</v>
      </c>
      <c r="N1065" s="186" t="s">
        <v>297</v>
      </c>
      <c r="O1065" s="199">
        <f>VLOOKUP(B1065,orig_GT_results_full_summary!$B$3:$AK$25,15, FALSE)</f>
        <v>1</v>
      </c>
      <c r="P1065" s="192">
        <v>0</v>
      </c>
      <c r="Q1065" s="192">
        <v>0</v>
      </c>
      <c r="R1065" s="192">
        <f t="shared" si="2"/>
        <v>0</v>
      </c>
      <c r="S1065" s="193">
        <f t="shared" si="3"/>
        <v>0</v>
      </c>
      <c r="T1065" s="186" t="s">
        <v>15</v>
      </c>
      <c r="U1065" s="186" t="s">
        <v>297</v>
      </c>
      <c r="V1065" s="200">
        <f>VLOOKUP(B1065,orig_GT_results_full_summary!$B$3:$AK$25,24, FALSE)</f>
        <v>1</v>
      </c>
      <c r="W1065" s="192">
        <v>0</v>
      </c>
      <c r="X1065" s="192">
        <v>0</v>
      </c>
      <c r="Y1065" s="192">
        <f t="shared" si="4"/>
        <v>0</v>
      </c>
      <c r="Z1065" s="193">
        <f t="shared" si="5"/>
        <v>0</v>
      </c>
      <c r="AA1065" s="186" t="s">
        <v>464</v>
      </c>
      <c r="AB1065" s="186" t="s">
        <v>297</v>
      </c>
      <c r="AC1065" s="192">
        <f>VLOOKUP(B1065,orig_GT_results_full_summary!$B$3:$AK$25,33, FALSE)</f>
        <v>2</v>
      </c>
      <c r="AD1065" s="192">
        <v>0</v>
      </c>
      <c r="AE1065" s="192">
        <v>0</v>
      </c>
      <c r="AF1065" s="194">
        <f t="shared" si="6"/>
        <v>0</v>
      </c>
      <c r="AG1065" s="53">
        <f t="shared" si="7"/>
        <v>0</v>
      </c>
    </row>
    <row r="1066" spans="2:33" ht="16">
      <c r="B1066" s="186" t="s">
        <v>130</v>
      </c>
      <c r="C1066" s="192">
        <v>378</v>
      </c>
      <c r="D1066" s="186" t="s">
        <v>493</v>
      </c>
      <c r="E1066" s="193">
        <v>3</v>
      </c>
      <c r="F1066" s="186" t="s">
        <v>284</v>
      </c>
      <c r="G1066" s="186" t="s">
        <v>303</v>
      </c>
      <c r="H1066" s="198">
        <f>VLOOKUP(B1066,orig_GT_results_full_summary!$B$3:$AK$25,7, FALSE)</f>
        <v>3</v>
      </c>
      <c r="I1066" s="192">
        <v>1</v>
      </c>
      <c r="J1066" s="192">
        <v>0.33</v>
      </c>
      <c r="K1066" s="192">
        <f t="shared" si="0"/>
        <v>0.33333333333333331</v>
      </c>
      <c r="L1066" s="193">
        <f t="shared" si="1"/>
        <v>0.33033033033033032</v>
      </c>
      <c r="M1066" s="186" t="s">
        <v>449</v>
      </c>
      <c r="N1066" s="186" t="s">
        <v>297</v>
      </c>
      <c r="O1066" s="199">
        <f>VLOOKUP(B1066,orig_GT_results_full_summary!$B$3:$AK$25,15, FALSE)</f>
        <v>1</v>
      </c>
      <c r="P1066" s="192">
        <v>0</v>
      </c>
      <c r="Q1066" s="192">
        <v>0</v>
      </c>
      <c r="R1066" s="192">
        <f t="shared" si="2"/>
        <v>0</v>
      </c>
      <c r="S1066" s="193">
        <f t="shared" si="3"/>
        <v>0</v>
      </c>
      <c r="T1066" s="186" t="s">
        <v>15</v>
      </c>
      <c r="U1066" s="186" t="s">
        <v>297</v>
      </c>
      <c r="V1066" s="200">
        <f>VLOOKUP(B1066,orig_GT_results_full_summary!$B$3:$AK$25,24, FALSE)</f>
        <v>1</v>
      </c>
      <c r="W1066" s="192">
        <v>0</v>
      </c>
      <c r="X1066" s="192">
        <v>0</v>
      </c>
      <c r="Y1066" s="192">
        <f t="shared" si="4"/>
        <v>0</v>
      </c>
      <c r="Z1066" s="193">
        <f t="shared" si="5"/>
        <v>0</v>
      </c>
      <c r="AA1066" s="186" t="s">
        <v>464</v>
      </c>
      <c r="AB1066" s="186" t="s">
        <v>297</v>
      </c>
      <c r="AC1066" s="192">
        <f>VLOOKUP(B1066,orig_GT_results_full_summary!$B$3:$AK$25,33, FALSE)</f>
        <v>2</v>
      </c>
      <c r="AD1066" s="192">
        <v>0</v>
      </c>
      <c r="AE1066" s="192">
        <v>0</v>
      </c>
      <c r="AF1066" s="194">
        <f t="shared" si="6"/>
        <v>0</v>
      </c>
      <c r="AG1066" s="53">
        <f t="shared" si="7"/>
        <v>0</v>
      </c>
    </row>
    <row r="1067" spans="2:33" ht="16">
      <c r="B1067" s="186" t="s">
        <v>130</v>
      </c>
      <c r="C1067" s="192">
        <v>379</v>
      </c>
      <c r="D1067" s="186" t="s">
        <v>494</v>
      </c>
      <c r="E1067" s="193">
        <v>3</v>
      </c>
      <c r="F1067" s="186" t="s">
        <v>284</v>
      </c>
      <c r="G1067" s="186" t="s">
        <v>304</v>
      </c>
      <c r="H1067" s="198">
        <f>VLOOKUP(B1067,orig_GT_results_full_summary!$B$3:$AK$25,7, FALSE)</f>
        <v>3</v>
      </c>
      <c r="I1067" s="192">
        <v>1</v>
      </c>
      <c r="J1067" s="192">
        <v>0.33</v>
      </c>
      <c r="K1067" s="192">
        <f t="shared" si="0"/>
        <v>0.33333333333333331</v>
      </c>
      <c r="L1067" s="193">
        <f t="shared" si="1"/>
        <v>0.33033033033033032</v>
      </c>
      <c r="M1067" s="186" t="s">
        <v>449</v>
      </c>
      <c r="N1067" s="186" t="s">
        <v>297</v>
      </c>
      <c r="O1067" s="199">
        <f>VLOOKUP(B1067,orig_GT_results_full_summary!$B$3:$AK$25,15, FALSE)</f>
        <v>1</v>
      </c>
      <c r="P1067" s="192">
        <v>0</v>
      </c>
      <c r="Q1067" s="192">
        <v>0</v>
      </c>
      <c r="R1067" s="192">
        <f t="shared" si="2"/>
        <v>0</v>
      </c>
      <c r="S1067" s="193">
        <f t="shared" si="3"/>
        <v>0</v>
      </c>
      <c r="T1067" s="186" t="s">
        <v>15</v>
      </c>
      <c r="U1067" s="186" t="s">
        <v>297</v>
      </c>
      <c r="V1067" s="200">
        <f>VLOOKUP(B1067,orig_GT_results_full_summary!$B$3:$AK$25,24, FALSE)</f>
        <v>1</v>
      </c>
      <c r="W1067" s="192">
        <v>0</v>
      </c>
      <c r="X1067" s="192">
        <v>0</v>
      </c>
      <c r="Y1067" s="192">
        <f t="shared" si="4"/>
        <v>0</v>
      </c>
      <c r="Z1067" s="193">
        <f t="shared" si="5"/>
        <v>0</v>
      </c>
      <c r="AA1067" s="186" t="s">
        <v>464</v>
      </c>
      <c r="AB1067" s="186" t="s">
        <v>297</v>
      </c>
      <c r="AC1067" s="192">
        <f>VLOOKUP(B1067,orig_GT_results_full_summary!$B$3:$AK$25,33, FALSE)</f>
        <v>2</v>
      </c>
      <c r="AD1067" s="192">
        <v>0</v>
      </c>
      <c r="AE1067" s="192">
        <v>0</v>
      </c>
      <c r="AF1067" s="194">
        <f t="shared" si="6"/>
        <v>0</v>
      </c>
      <c r="AG1067" s="53">
        <f t="shared" si="7"/>
        <v>0</v>
      </c>
    </row>
    <row r="1068" spans="2:33" ht="16">
      <c r="B1068" s="186" t="s">
        <v>130</v>
      </c>
      <c r="C1068" s="192">
        <v>380</v>
      </c>
      <c r="D1068" s="186" t="s">
        <v>494</v>
      </c>
      <c r="E1068" s="193">
        <v>3</v>
      </c>
      <c r="F1068" s="186" t="s">
        <v>284</v>
      </c>
      <c r="G1068" s="186" t="s">
        <v>304</v>
      </c>
      <c r="H1068" s="198">
        <f>VLOOKUP(B1068,orig_GT_results_full_summary!$B$3:$AK$25,7, FALSE)</f>
        <v>3</v>
      </c>
      <c r="I1068" s="192">
        <v>1</v>
      </c>
      <c r="J1068" s="192">
        <v>0.33</v>
      </c>
      <c r="K1068" s="192">
        <f t="shared" si="0"/>
        <v>0.33333333333333331</v>
      </c>
      <c r="L1068" s="193">
        <f t="shared" si="1"/>
        <v>0.33033033033033032</v>
      </c>
      <c r="M1068" s="186" t="s">
        <v>449</v>
      </c>
      <c r="N1068" s="186" t="s">
        <v>297</v>
      </c>
      <c r="O1068" s="199">
        <f>VLOOKUP(B1068,orig_GT_results_full_summary!$B$3:$AK$25,15, FALSE)</f>
        <v>1</v>
      </c>
      <c r="P1068" s="192">
        <v>0</v>
      </c>
      <c r="Q1068" s="192">
        <v>0</v>
      </c>
      <c r="R1068" s="192">
        <f t="shared" si="2"/>
        <v>0</v>
      </c>
      <c r="S1068" s="193">
        <f t="shared" si="3"/>
        <v>0</v>
      </c>
      <c r="T1068" s="186" t="s">
        <v>15</v>
      </c>
      <c r="U1068" s="186" t="s">
        <v>297</v>
      </c>
      <c r="V1068" s="200">
        <f>VLOOKUP(B1068,orig_GT_results_full_summary!$B$3:$AK$25,24, FALSE)</f>
        <v>1</v>
      </c>
      <c r="W1068" s="192">
        <v>0</v>
      </c>
      <c r="X1068" s="192">
        <v>0</v>
      </c>
      <c r="Y1068" s="192">
        <f t="shared" si="4"/>
        <v>0</v>
      </c>
      <c r="Z1068" s="193">
        <f t="shared" si="5"/>
        <v>0</v>
      </c>
      <c r="AA1068" s="186" t="s">
        <v>464</v>
      </c>
      <c r="AB1068" s="186" t="s">
        <v>297</v>
      </c>
      <c r="AC1068" s="192">
        <f>VLOOKUP(B1068,orig_GT_results_full_summary!$B$3:$AK$25,33, FALSE)</f>
        <v>2</v>
      </c>
      <c r="AD1068" s="192">
        <v>0</v>
      </c>
      <c r="AE1068" s="192">
        <v>0</v>
      </c>
      <c r="AF1068" s="194">
        <f t="shared" si="6"/>
        <v>0</v>
      </c>
      <c r="AG1068" s="53">
        <f t="shared" si="7"/>
        <v>0</v>
      </c>
    </row>
    <row r="1069" spans="2:33" ht="16">
      <c r="B1069" s="186" t="s">
        <v>130</v>
      </c>
      <c r="C1069" s="192">
        <v>381</v>
      </c>
      <c r="D1069" s="186" t="s">
        <v>494</v>
      </c>
      <c r="E1069" s="193">
        <v>3</v>
      </c>
      <c r="F1069" s="186" t="s">
        <v>284</v>
      </c>
      <c r="G1069" s="186" t="s">
        <v>304</v>
      </c>
      <c r="H1069" s="198">
        <f>VLOOKUP(B1069,orig_GT_results_full_summary!$B$3:$AK$25,7, FALSE)</f>
        <v>3</v>
      </c>
      <c r="I1069" s="192">
        <v>1</v>
      </c>
      <c r="J1069" s="192">
        <v>0.33</v>
      </c>
      <c r="K1069" s="192">
        <f t="shared" si="0"/>
        <v>0.33333333333333331</v>
      </c>
      <c r="L1069" s="193">
        <f t="shared" si="1"/>
        <v>0.33033033033033032</v>
      </c>
      <c r="M1069" s="186" t="s">
        <v>449</v>
      </c>
      <c r="N1069" s="186" t="s">
        <v>297</v>
      </c>
      <c r="O1069" s="199">
        <f>VLOOKUP(B1069,orig_GT_results_full_summary!$B$3:$AK$25,15, FALSE)</f>
        <v>1</v>
      </c>
      <c r="P1069" s="192">
        <v>0</v>
      </c>
      <c r="Q1069" s="192">
        <v>0</v>
      </c>
      <c r="R1069" s="192">
        <f t="shared" si="2"/>
        <v>0</v>
      </c>
      <c r="S1069" s="193">
        <f t="shared" si="3"/>
        <v>0</v>
      </c>
      <c r="T1069" s="186" t="s">
        <v>15</v>
      </c>
      <c r="U1069" s="186" t="s">
        <v>297</v>
      </c>
      <c r="V1069" s="200">
        <f>VLOOKUP(B1069,orig_GT_results_full_summary!$B$3:$AK$25,24, FALSE)</f>
        <v>1</v>
      </c>
      <c r="W1069" s="192">
        <v>0</v>
      </c>
      <c r="X1069" s="192">
        <v>0</v>
      </c>
      <c r="Y1069" s="192">
        <f t="shared" si="4"/>
        <v>0</v>
      </c>
      <c r="Z1069" s="193">
        <f t="shared" si="5"/>
        <v>0</v>
      </c>
      <c r="AA1069" s="186" t="s">
        <v>464</v>
      </c>
      <c r="AB1069" s="186" t="s">
        <v>297</v>
      </c>
      <c r="AC1069" s="192">
        <f>VLOOKUP(B1069,orig_GT_results_full_summary!$B$3:$AK$25,33, FALSE)</f>
        <v>2</v>
      </c>
      <c r="AD1069" s="192">
        <v>0</v>
      </c>
      <c r="AE1069" s="192">
        <v>0</v>
      </c>
      <c r="AF1069" s="194">
        <f t="shared" si="6"/>
        <v>0</v>
      </c>
      <c r="AG1069" s="53">
        <f t="shared" si="7"/>
        <v>0</v>
      </c>
    </row>
    <row r="1070" spans="2:33" ht="16">
      <c r="B1070" s="186" t="s">
        <v>130</v>
      </c>
      <c r="C1070" s="192">
        <v>382</v>
      </c>
      <c r="D1070" s="186" t="s">
        <v>495</v>
      </c>
      <c r="E1070" s="193">
        <v>3</v>
      </c>
      <c r="F1070" s="186" t="s">
        <v>284</v>
      </c>
      <c r="G1070" s="186" t="s">
        <v>303</v>
      </c>
      <c r="H1070" s="198">
        <f>VLOOKUP(B1070,orig_GT_results_full_summary!$B$3:$AK$25,7, FALSE)</f>
        <v>3</v>
      </c>
      <c r="I1070" s="192">
        <v>1</v>
      </c>
      <c r="J1070" s="192">
        <v>0.33</v>
      </c>
      <c r="K1070" s="192">
        <f t="shared" si="0"/>
        <v>0.33333333333333331</v>
      </c>
      <c r="L1070" s="193">
        <f t="shared" si="1"/>
        <v>0.33033033033033032</v>
      </c>
      <c r="M1070" s="186" t="s">
        <v>449</v>
      </c>
      <c r="N1070" s="186" t="s">
        <v>297</v>
      </c>
      <c r="O1070" s="199">
        <f>VLOOKUP(B1070,orig_GT_results_full_summary!$B$3:$AK$25,15, FALSE)</f>
        <v>1</v>
      </c>
      <c r="P1070" s="192">
        <v>0</v>
      </c>
      <c r="Q1070" s="192">
        <v>0</v>
      </c>
      <c r="R1070" s="192">
        <f t="shared" si="2"/>
        <v>0</v>
      </c>
      <c r="S1070" s="193">
        <f t="shared" si="3"/>
        <v>0</v>
      </c>
      <c r="T1070" s="186" t="s">
        <v>15</v>
      </c>
      <c r="U1070" s="186" t="s">
        <v>297</v>
      </c>
      <c r="V1070" s="200">
        <f>VLOOKUP(B1070,orig_GT_results_full_summary!$B$3:$AK$25,24, FALSE)</f>
        <v>1</v>
      </c>
      <c r="W1070" s="192">
        <v>0</v>
      </c>
      <c r="X1070" s="192">
        <v>0</v>
      </c>
      <c r="Y1070" s="192">
        <f t="shared" si="4"/>
        <v>0</v>
      </c>
      <c r="Z1070" s="193">
        <f t="shared" si="5"/>
        <v>0</v>
      </c>
      <c r="AA1070" s="186" t="s">
        <v>464</v>
      </c>
      <c r="AB1070" s="186" t="s">
        <v>297</v>
      </c>
      <c r="AC1070" s="192">
        <f>VLOOKUP(B1070,orig_GT_results_full_summary!$B$3:$AK$25,33, FALSE)</f>
        <v>2</v>
      </c>
      <c r="AD1070" s="192">
        <v>0</v>
      </c>
      <c r="AE1070" s="192">
        <v>0</v>
      </c>
      <c r="AF1070" s="194">
        <f t="shared" si="6"/>
        <v>0</v>
      </c>
      <c r="AG1070" s="53">
        <f t="shared" si="7"/>
        <v>0</v>
      </c>
    </row>
    <row r="1071" spans="2:33" ht="16">
      <c r="B1071" s="186" t="s">
        <v>130</v>
      </c>
      <c r="C1071" s="192">
        <v>383</v>
      </c>
      <c r="D1071" s="186" t="s">
        <v>495</v>
      </c>
      <c r="E1071" s="193">
        <v>3</v>
      </c>
      <c r="F1071" s="186" t="s">
        <v>284</v>
      </c>
      <c r="G1071" s="186" t="s">
        <v>303</v>
      </c>
      <c r="H1071" s="198">
        <f>VLOOKUP(B1071,orig_GT_results_full_summary!$B$3:$AK$25,7, FALSE)</f>
        <v>3</v>
      </c>
      <c r="I1071" s="192">
        <v>1</v>
      </c>
      <c r="J1071" s="192">
        <v>0.33</v>
      </c>
      <c r="K1071" s="192">
        <f t="shared" si="0"/>
        <v>0.33333333333333331</v>
      </c>
      <c r="L1071" s="193">
        <f t="shared" si="1"/>
        <v>0.33033033033033032</v>
      </c>
      <c r="M1071" s="186" t="s">
        <v>449</v>
      </c>
      <c r="N1071" s="186" t="s">
        <v>297</v>
      </c>
      <c r="O1071" s="199">
        <f>VLOOKUP(B1071,orig_GT_results_full_summary!$B$3:$AK$25,15, FALSE)</f>
        <v>1</v>
      </c>
      <c r="P1071" s="192">
        <v>0</v>
      </c>
      <c r="Q1071" s="192">
        <v>0</v>
      </c>
      <c r="R1071" s="192">
        <f t="shared" si="2"/>
        <v>0</v>
      </c>
      <c r="S1071" s="193">
        <f t="shared" si="3"/>
        <v>0</v>
      </c>
      <c r="T1071" s="186" t="s">
        <v>15</v>
      </c>
      <c r="U1071" s="186" t="s">
        <v>297</v>
      </c>
      <c r="V1071" s="200">
        <f>VLOOKUP(B1071,orig_GT_results_full_summary!$B$3:$AK$25,24, FALSE)</f>
        <v>1</v>
      </c>
      <c r="W1071" s="192">
        <v>0</v>
      </c>
      <c r="X1071" s="192">
        <v>0</v>
      </c>
      <c r="Y1071" s="192">
        <f t="shared" si="4"/>
        <v>0</v>
      </c>
      <c r="Z1071" s="193">
        <f t="shared" si="5"/>
        <v>0</v>
      </c>
      <c r="AA1071" s="186" t="s">
        <v>464</v>
      </c>
      <c r="AB1071" s="186" t="s">
        <v>297</v>
      </c>
      <c r="AC1071" s="192">
        <f>VLOOKUP(B1071,orig_GT_results_full_summary!$B$3:$AK$25,33, FALSE)</f>
        <v>2</v>
      </c>
      <c r="AD1071" s="192">
        <v>0</v>
      </c>
      <c r="AE1071" s="192">
        <v>0</v>
      </c>
      <c r="AF1071" s="194">
        <f t="shared" si="6"/>
        <v>0</v>
      </c>
      <c r="AG1071" s="53">
        <f t="shared" si="7"/>
        <v>0</v>
      </c>
    </row>
    <row r="1072" spans="2:33" ht="16">
      <c r="B1072" s="186" t="s">
        <v>130</v>
      </c>
      <c r="C1072" s="192">
        <v>384</v>
      </c>
      <c r="D1072" s="186" t="s">
        <v>495</v>
      </c>
      <c r="E1072" s="193">
        <v>3</v>
      </c>
      <c r="F1072" s="186" t="s">
        <v>284</v>
      </c>
      <c r="G1072" s="186" t="s">
        <v>303</v>
      </c>
      <c r="H1072" s="198">
        <f>VLOOKUP(B1072,orig_GT_results_full_summary!$B$3:$AK$25,7, FALSE)</f>
        <v>3</v>
      </c>
      <c r="I1072" s="192">
        <v>1</v>
      </c>
      <c r="J1072" s="192">
        <v>0.33</v>
      </c>
      <c r="K1072" s="192">
        <f t="shared" si="0"/>
        <v>0.33333333333333331</v>
      </c>
      <c r="L1072" s="193">
        <f t="shared" si="1"/>
        <v>0.33033033033033032</v>
      </c>
      <c r="M1072" s="186" t="s">
        <v>449</v>
      </c>
      <c r="N1072" s="186" t="s">
        <v>297</v>
      </c>
      <c r="O1072" s="199">
        <f>VLOOKUP(B1072,orig_GT_results_full_summary!$B$3:$AK$25,15, FALSE)</f>
        <v>1</v>
      </c>
      <c r="P1072" s="192">
        <v>0</v>
      </c>
      <c r="Q1072" s="192">
        <v>0</v>
      </c>
      <c r="R1072" s="192">
        <f t="shared" si="2"/>
        <v>0</v>
      </c>
      <c r="S1072" s="193">
        <f t="shared" si="3"/>
        <v>0</v>
      </c>
      <c r="T1072" s="186" t="s">
        <v>15</v>
      </c>
      <c r="U1072" s="186" t="s">
        <v>297</v>
      </c>
      <c r="V1072" s="200">
        <f>VLOOKUP(B1072,orig_GT_results_full_summary!$B$3:$AK$25,24, FALSE)</f>
        <v>1</v>
      </c>
      <c r="W1072" s="192">
        <v>0</v>
      </c>
      <c r="X1072" s="192">
        <v>0</v>
      </c>
      <c r="Y1072" s="192">
        <f t="shared" si="4"/>
        <v>0</v>
      </c>
      <c r="Z1072" s="193">
        <f t="shared" si="5"/>
        <v>0</v>
      </c>
      <c r="AA1072" s="186" t="s">
        <v>464</v>
      </c>
      <c r="AB1072" s="186" t="s">
        <v>297</v>
      </c>
      <c r="AC1072" s="192">
        <f>VLOOKUP(B1072,orig_GT_results_full_summary!$B$3:$AK$25,33, FALSE)</f>
        <v>2</v>
      </c>
      <c r="AD1072" s="192">
        <v>0</v>
      </c>
      <c r="AE1072" s="192">
        <v>0</v>
      </c>
      <c r="AF1072" s="194">
        <f t="shared" si="6"/>
        <v>0</v>
      </c>
      <c r="AG1072" s="53">
        <f t="shared" si="7"/>
        <v>0</v>
      </c>
    </row>
    <row r="1073" spans="2:33" ht="16">
      <c r="B1073" s="186" t="s">
        <v>130</v>
      </c>
      <c r="C1073" s="192">
        <v>385</v>
      </c>
      <c r="D1073" s="186" t="s">
        <v>496</v>
      </c>
      <c r="E1073" s="193">
        <v>3</v>
      </c>
      <c r="F1073" s="186" t="s">
        <v>284</v>
      </c>
      <c r="G1073" s="186" t="s">
        <v>304</v>
      </c>
      <c r="H1073" s="198">
        <f>VLOOKUP(B1073,orig_GT_results_full_summary!$B$3:$AK$25,7, FALSE)</f>
        <v>3</v>
      </c>
      <c r="I1073" s="192">
        <v>1</v>
      </c>
      <c r="J1073" s="192">
        <v>0.33</v>
      </c>
      <c r="K1073" s="192">
        <f t="shared" si="0"/>
        <v>0.33333333333333331</v>
      </c>
      <c r="L1073" s="193">
        <f t="shared" si="1"/>
        <v>0.33033033033033032</v>
      </c>
      <c r="M1073" s="186" t="s">
        <v>449</v>
      </c>
      <c r="N1073" s="186" t="s">
        <v>297</v>
      </c>
      <c r="O1073" s="199">
        <f>VLOOKUP(B1073,orig_GT_results_full_summary!$B$3:$AK$25,15, FALSE)</f>
        <v>1</v>
      </c>
      <c r="P1073" s="192">
        <v>0</v>
      </c>
      <c r="Q1073" s="192">
        <v>0</v>
      </c>
      <c r="R1073" s="192">
        <f t="shared" si="2"/>
        <v>0</v>
      </c>
      <c r="S1073" s="193">
        <f t="shared" si="3"/>
        <v>0</v>
      </c>
      <c r="T1073" s="186" t="s">
        <v>15</v>
      </c>
      <c r="U1073" s="186" t="s">
        <v>297</v>
      </c>
      <c r="V1073" s="200">
        <f>VLOOKUP(B1073,orig_GT_results_full_summary!$B$3:$AK$25,24, FALSE)</f>
        <v>1</v>
      </c>
      <c r="W1073" s="192">
        <v>0</v>
      </c>
      <c r="X1073" s="192">
        <v>0</v>
      </c>
      <c r="Y1073" s="192">
        <f t="shared" si="4"/>
        <v>0</v>
      </c>
      <c r="Z1073" s="193">
        <f t="shared" si="5"/>
        <v>0</v>
      </c>
      <c r="AA1073" s="186" t="s">
        <v>464</v>
      </c>
      <c r="AB1073" s="186" t="s">
        <v>297</v>
      </c>
      <c r="AC1073" s="192">
        <f>VLOOKUP(B1073,orig_GT_results_full_summary!$B$3:$AK$25,33, FALSE)</f>
        <v>2</v>
      </c>
      <c r="AD1073" s="192">
        <v>0</v>
      </c>
      <c r="AE1073" s="192">
        <v>0</v>
      </c>
      <c r="AF1073" s="194">
        <f t="shared" si="6"/>
        <v>0</v>
      </c>
      <c r="AG1073" s="53">
        <f t="shared" si="7"/>
        <v>0</v>
      </c>
    </row>
    <row r="1074" spans="2:33" ht="16">
      <c r="B1074" s="186" t="s">
        <v>130</v>
      </c>
      <c r="C1074" s="192">
        <v>386</v>
      </c>
      <c r="D1074" s="186" t="s">
        <v>496</v>
      </c>
      <c r="E1074" s="193">
        <v>3</v>
      </c>
      <c r="F1074" s="186" t="s">
        <v>284</v>
      </c>
      <c r="G1074" s="186" t="s">
        <v>304</v>
      </c>
      <c r="H1074" s="198">
        <f>VLOOKUP(B1074,orig_GT_results_full_summary!$B$3:$AK$25,7, FALSE)</f>
        <v>3</v>
      </c>
      <c r="I1074" s="192">
        <v>1</v>
      </c>
      <c r="J1074" s="192">
        <v>0.33</v>
      </c>
      <c r="K1074" s="192">
        <f t="shared" si="0"/>
        <v>0.33333333333333331</v>
      </c>
      <c r="L1074" s="193">
        <f t="shared" si="1"/>
        <v>0.33033033033033032</v>
      </c>
      <c r="M1074" s="186" t="s">
        <v>449</v>
      </c>
      <c r="N1074" s="186" t="s">
        <v>297</v>
      </c>
      <c r="O1074" s="199">
        <f>VLOOKUP(B1074,orig_GT_results_full_summary!$B$3:$AK$25,15, FALSE)</f>
        <v>1</v>
      </c>
      <c r="P1074" s="192">
        <v>0</v>
      </c>
      <c r="Q1074" s="192">
        <v>0</v>
      </c>
      <c r="R1074" s="192">
        <f t="shared" si="2"/>
        <v>0</v>
      </c>
      <c r="S1074" s="193">
        <f t="shared" si="3"/>
        <v>0</v>
      </c>
      <c r="T1074" s="186" t="s">
        <v>15</v>
      </c>
      <c r="U1074" s="186" t="s">
        <v>297</v>
      </c>
      <c r="V1074" s="200">
        <f>VLOOKUP(B1074,orig_GT_results_full_summary!$B$3:$AK$25,24, FALSE)</f>
        <v>1</v>
      </c>
      <c r="W1074" s="192">
        <v>0</v>
      </c>
      <c r="X1074" s="192">
        <v>0</v>
      </c>
      <c r="Y1074" s="192">
        <f t="shared" si="4"/>
        <v>0</v>
      </c>
      <c r="Z1074" s="193">
        <f t="shared" si="5"/>
        <v>0</v>
      </c>
      <c r="AA1074" s="186" t="s">
        <v>464</v>
      </c>
      <c r="AB1074" s="186" t="s">
        <v>297</v>
      </c>
      <c r="AC1074" s="192">
        <f>VLOOKUP(B1074,orig_GT_results_full_summary!$B$3:$AK$25,33, FALSE)</f>
        <v>2</v>
      </c>
      <c r="AD1074" s="192">
        <v>0</v>
      </c>
      <c r="AE1074" s="192">
        <v>0</v>
      </c>
      <c r="AF1074" s="194">
        <f t="shared" si="6"/>
        <v>0</v>
      </c>
      <c r="AG1074" s="53">
        <f t="shared" si="7"/>
        <v>0</v>
      </c>
    </row>
    <row r="1075" spans="2:33" ht="16">
      <c r="B1075" s="186" t="s">
        <v>130</v>
      </c>
      <c r="C1075" s="192">
        <v>387</v>
      </c>
      <c r="D1075" s="186" t="s">
        <v>496</v>
      </c>
      <c r="E1075" s="193">
        <v>3</v>
      </c>
      <c r="F1075" s="186" t="s">
        <v>284</v>
      </c>
      <c r="G1075" s="186" t="s">
        <v>304</v>
      </c>
      <c r="H1075" s="198">
        <f>VLOOKUP(B1075,orig_GT_results_full_summary!$B$3:$AK$25,7, FALSE)</f>
        <v>3</v>
      </c>
      <c r="I1075" s="192">
        <v>1</v>
      </c>
      <c r="J1075" s="192">
        <v>0.33</v>
      </c>
      <c r="K1075" s="192">
        <f t="shared" si="0"/>
        <v>0.33333333333333331</v>
      </c>
      <c r="L1075" s="193">
        <f t="shared" si="1"/>
        <v>0.33033033033033032</v>
      </c>
      <c r="M1075" s="186" t="s">
        <v>449</v>
      </c>
      <c r="N1075" s="186" t="s">
        <v>297</v>
      </c>
      <c r="O1075" s="199">
        <f>VLOOKUP(B1075,orig_GT_results_full_summary!$B$3:$AK$25,15, FALSE)</f>
        <v>1</v>
      </c>
      <c r="P1075" s="192">
        <v>0</v>
      </c>
      <c r="Q1075" s="192">
        <v>0</v>
      </c>
      <c r="R1075" s="192">
        <f t="shared" si="2"/>
        <v>0</v>
      </c>
      <c r="S1075" s="193">
        <f t="shared" si="3"/>
        <v>0</v>
      </c>
      <c r="T1075" s="186" t="s">
        <v>15</v>
      </c>
      <c r="U1075" s="186" t="s">
        <v>297</v>
      </c>
      <c r="V1075" s="200">
        <f>VLOOKUP(B1075,orig_GT_results_full_summary!$B$3:$AK$25,24, FALSE)</f>
        <v>1</v>
      </c>
      <c r="W1075" s="192">
        <v>0</v>
      </c>
      <c r="X1075" s="192">
        <v>0</v>
      </c>
      <c r="Y1075" s="192">
        <f t="shared" si="4"/>
        <v>0</v>
      </c>
      <c r="Z1075" s="193">
        <f t="shared" si="5"/>
        <v>0</v>
      </c>
      <c r="AA1075" s="186" t="s">
        <v>464</v>
      </c>
      <c r="AB1075" s="186" t="s">
        <v>297</v>
      </c>
      <c r="AC1075" s="192">
        <f>VLOOKUP(B1075,orig_GT_results_full_summary!$B$3:$AK$25,33, FALSE)</f>
        <v>2</v>
      </c>
      <c r="AD1075" s="192">
        <v>0</v>
      </c>
      <c r="AE1075" s="192">
        <v>0</v>
      </c>
      <c r="AF1075" s="194">
        <f t="shared" si="6"/>
        <v>0</v>
      </c>
      <c r="AG1075" s="53">
        <f t="shared" si="7"/>
        <v>0</v>
      </c>
    </row>
    <row r="1076" spans="2:33" ht="16">
      <c r="B1076" s="186" t="s">
        <v>130</v>
      </c>
      <c r="C1076" s="192">
        <v>388</v>
      </c>
      <c r="D1076" s="186" t="s">
        <v>497</v>
      </c>
      <c r="E1076" s="193">
        <v>3</v>
      </c>
      <c r="F1076" s="186" t="s">
        <v>284</v>
      </c>
      <c r="G1076" s="186" t="s">
        <v>303</v>
      </c>
      <c r="H1076" s="198">
        <f>VLOOKUP(B1076,orig_GT_results_full_summary!$B$3:$AK$25,7, FALSE)</f>
        <v>3</v>
      </c>
      <c r="I1076" s="192">
        <v>1</v>
      </c>
      <c r="J1076" s="192">
        <v>0.33</v>
      </c>
      <c r="K1076" s="192">
        <f t="shared" si="0"/>
        <v>0.33333333333333331</v>
      </c>
      <c r="L1076" s="193">
        <f t="shared" si="1"/>
        <v>0.33033033033033032</v>
      </c>
      <c r="M1076" s="186" t="s">
        <v>449</v>
      </c>
      <c r="N1076" s="186" t="s">
        <v>297</v>
      </c>
      <c r="O1076" s="199">
        <f>VLOOKUP(B1076,orig_GT_results_full_summary!$B$3:$AK$25,15, FALSE)</f>
        <v>1</v>
      </c>
      <c r="P1076" s="192">
        <v>0</v>
      </c>
      <c r="Q1076" s="192">
        <v>0</v>
      </c>
      <c r="R1076" s="192">
        <f t="shared" si="2"/>
        <v>0</v>
      </c>
      <c r="S1076" s="193">
        <f t="shared" si="3"/>
        <v>0</v>
      </c>
      <c r="T1076" s="186" t="s">
        <v>15</v>
      </c>
      <c r="U1076" s="186" t="s">
        <v>297</v>
      </c>
      <c r="V1076" s="200">
        <f>VLOOKUP(B1076,orig_GT_results_full_summary!$B$3:$AK$25,24, FALSE)</f>
        <v>1</v>
      </c>
      <c r="W1076" s="192">
        <v>0</v>
      </c>
      <c r="X1076" s="192">
        <v>0</v>
      </c>
      <c r="Y1076" s="192">
        <f t="shared" si="4"/>
        <v>0</v>
      </c>
      <c r="Z1076" s="193">
        <f t="shared" si="5"/>
        <v>0</v>
      </c>
      <c r="AA1076" s="186" t="s">
        <v>464</v>
      </c>
      <c r="AB1076" s="186" t="s">
        <v>297</v>
      </c>
      <c r="AC1076" s="192">
        <f>VLOOKUP(B1076,orig_GT_results_full_summary!$B$3:$AK$25,33, FALSE)</f>
        <v>2</v>
      </c>
      <c r="AD1076" s="192">
        <v>0</v>
      </c>
      <c r="AE1076" s="192">
        <v>0</v>
      </c>
      <c r="AF1076" s="194">
        <f t="shared" si="6"/>
        <v>0</v>
      </c>
      <c r="AG1076" s="53">
        <f t="shared" si="7"/>
        <v>0</v>
      </c>
    </row>
    <row r="1077" spans="2:33" ht="16">
      <c r="B1077" s="186" t="s">
        <v>130</v>
      </c>
      <c r="C1077" s="192">
        <v>389</v>
      </c>
      <c r="D1077" s="186" t="s">
        <v>497</v>
      </c>
      <c r="E1077" s="193">
        <v>3</v>
      </c>
      <c r="F1077" s="186" t="s">
        <v>284</v>
      </c>
      <c r="G1077" s="186" t="s">
        <v>303</v>
      </c>
      <c r="H1077" s="198">
        <f>VLOOKUP(B1077,orig_GT_results_full_summary!$B$3:$AK$25,7, FALSE)</f>
        <v>3</v>
      </c>
      <c r="I1077" s="192">
        <v>1</v>
      </c>
      <c r="J1077" s="192">
        <v>0.33</v>
      </c>
      <c r="K1077" s="192">
        <f t="shared" si="0"/>
        <v>0.33333333333333331</v>
      </c>
      <c r="L1077" s="193">
        <f t="shared" si="1"/>
        <v>0.33033033033033032</v>
      </c>
      <c r="M1077" s="186" t="s">
        <v>449</v>
      </c>
      <c r="N1077" s="186" t="s">
        <v>297</v>
      </c>
      <c r="O1077" s="199">
        <f>VLOOKUP(B1077,orig_GT_results_full_summary!$B$3:$AK$25,15, FALSE)</f>
        <v>1</v>
      </c>
      <c r="P1077" s="192">
        <v>0</v>
      </c>
      <c r="Q1077" s="192">
        <v>0</v>
      </c>
      <c r="R1077" s="192">
        <f t="shared" si="2"/>
        <v>0</v>
      </c>
      <c r="S1077" s="193">
        <f t="shared" si="3"/>
        <v>0</v>
      </c>
      <c r="T1077" s="186" t="s">
        <v>15</v>
      </c>
      <c r="U1077" s="186" t="s">
        <v>297</v>
      </c>
      <c r="V1077" s="200">
        <f>VLOOKUP(B1077,orig_GT_results_full_summary!$B$3:$AK$25,24, FALSE)</f>
        <v>1</v>
      </c>
      <c r="W1077" s="192">
        <v>0</v>
      </c>
      <c r="X1077" s="192">
        <v>0</v>
      </c>
      <c r="Y1077" s="192">
        <f t="shared" si="4"/>
        <v>0</v>
      </c>
      <c r="Z1077" s="193">
        <f t="shared" si="5"/>
        <v>0</v>
      </c>
      <c r="AA1077" s="186" t="s">
        <v>464</v>
      </c>
      <c r="AB1077" s="186" t="s">
        <v>297</v>
      </c>
      <c r="AC1077" s="192">
        <f>VLOOKUP(B1077,orig_GT_results_full_summary!$B$3:$AK$25,33, FALSE)</f>
        <v>2</v>
      </c>
      <c r="AD1077" s="192">
        <v>0</v>
      </c>
      <c r="AE1077" s="192">
        <v>0</v>
      </c>
      <c r="AF1077" s="194">
        <f t="shared" si="6"/>
        <v>0</v>
      </c>
      <c r="AG1077" s="53">
        <f t="shared" si="7"/>
        <v>0</v>
      </c>
    </row>
    <row r="1078" spans="2:33" ht="16">
      <c r="B1078" s="186" t="s">
        <v>130</v>
      </c>
      <c r="C1078" s="192">
        <v>390</v>
      </c>
      <c r="D1078" s="186" t="s">
        <v>497</v>
      </c>
      <c r="E1078" s="193">
        <v>3</v>
      </c>
      <c r="F1078" s="186" t="s">
        <v>284</v>
      </c>
      <c r="G1078" s="186" t="s">
        <v>303</v>
      </c>
      <c r="H1078" s="198">
        <f>VLOOKUP(B1078,orig_GT_results_full_summary!$B$3:$AK$25,7, FALSE)</f>
        <v>3</v>
      </c>
      <c r="I1078" s="192">
        <v>1</v>
      </c>
      <c r="J1078" s="192">
        <v>0.33</v>
      </c>
      <c r="K1078" s="192">
        <f t="shared" si="0"/>
        <v>0.33333333333333331</v>
      </c>
      <c r="L1078" s="193">
        <f t="shared" si="1"/>
        <v>0.33033033033033032</v>
      </c>
      <c r="M1078" s="186" t="s">
        <v>449</v>
      </c>
      <c r="N1078" s="186" t="s">
        <v>297</v>
      </c>
      <c r="O1078" s="199">
        <f>VLOOKUP(B1078,orig_GT_results_full_summary!$B$3:$AK$25,15, FALSE)</f>
        <v>1</v>
      </c>
      <c r="P1078" s="192">
        <v>0</v>
      </c>
      <c r="Q1078" s="192">
        <v>0</v>
      </c>
      <c r="R1078" s="192">
        <f t="shared" si="2"/>
        <v>0</v>
      </c>
      <c r="S1078" s="193">
        <f t="shared" si="3"/>
        <v>0</v>
      </c>
      <c r="T1078" s="186" t="s">
        <v>15</v>
      </c>
      <c r="U1078" s="186" t="s">
        <v>297</v>
      </c>
      <c r="V1078" s="200">
        <f>VLOOKUP(B1078,orig_GT_results_full_summary!$B$3:$AK$25,24, FALSE)</f>
        <v>1</v>
      </c>
      <c r="W1078" s="192">
        <v>0</v>
      </c>
      <c r="X1078" s="192">
        <v>0</v>
      </c>
      <c r="Y1078" s="192">
        <f t="shared" si="4"/>
        <v>0</v>
      </c>
      <c r="Z1078" s="193">
        <f t="shared" si="5"/>
        <v>0</v>
      </c>
      <c r="AA1078" s="186" t="s">
        <v>464</v>
      </c>
      <c r="AB1078" s="186" t="s">
        <v>297</v>
      </c>
      <c r="AC1078" s="192">
        <f>VLOOKUP(B1078,orig_GT_results_full_summary!$B$3:$AK$25,33, FALSE)</f>
        <v>2</v>
      </c>
      <c r="AD1078" s="192">
        <v>0</v>
      </c>
      <c r="AE1078" s="192">
        <v>0</v>
      </c>
      <c r="AF1078" s="194">
        <f t="shared" si="6"/>
        <v>0</v>
      </c>
      <c r="AG1078" s="53">
        <f t="shared" si="7"/>
        <v>0</v>
      </c>
    </row>
    <row r="1079" spans="2:33" ht="16">
      <c r="B1079" s="186" t="s">
        <v>130</v>
      </c>
      <c r="C1079" s="192">
        <v>391</v>
      </c>
      <c r="D1079" s="186" t="s">
        <v>498</v>
      </c>
      <c r="E1079" s="193">
        <v>3</v>
      </c>
      <c r="F1079" s="186" t="s">
        <v>284</v>
      </c>
      <c r="G1079" s="186" t="s">
        <v>304</v>
      </c>
      <c r="H1079" s="198">
        <f>VLOOKUP(B1079,orig_GT_results_full_summary!$B$3:$AK$25,7, FALSE)</f>
        <v>3</v>
      </c>
      <c r="I1079" s="192">
        <v>1</v>
      </c>
      <c r="J1079" s="192">
        <v>0.33</v>
      </c>
      <c r="K1079" s="192">
        <f t="shared" si="0"/>
        <v>0.33333333333333331</v>
      </c>
      <c r="L1079" s="193">
        <f t="shared" si="1"/>
        <v>0.33033033033033032</v>
      </c>
      <c r="M1079" s="186" t="s">
        <v>449</v>
      </c>
      <c r="N1079" s="186" t="s">
        <v>297</v>
      </c>
      <c r="O1079" s="199">
        <f>VLOOKUP(B1079,orig_GT_results_full_summary!$B$3:$AK$25,15, FALSE)</f>
        <v>1</v>
      </c>
      <c r="P1079" s="192">
        <v>0</v>
      </c>
      <c r="Q1079" s="192">
        <v>0</v>
      </c>
      <c r="R1079" s="192">
        <f t="shared" si="2"/>
        <v>0</v>
      </c>
      <c r="S1079" s="193">
        <f t="shared" si="3"/>
        <v>0</v>
      </c>
      <c r="T1079" s="186" t="s">
        <v>15</v>
      </c>
      <c r="U1079" s="186" t="s">
        <v>297</v>
      </c>
      <c r="V1079" s="200">
        <f>VLOOKUP(B1079,orig_GT_results_full_summary!$B$3:$AK$25,24, FALSE)</f>
        <v>1</v>
      </c>
      <c r="W1079" s="192">
        <v>0</v>
      </c>
      <c r="X1079" s="192">
        <v>0</v>
      </c>
      <c r="Y1079" s="192">
        <f t="shared" si="4"/>
        <v>0</v>
      </c>
      <c r="Z1079" s="193">
        <f t="shared" si="5"/>
        <v>0</v>
      </c>
      <c r="AA1079" s="186" t="s">
        <v>464</v>
      </c>
      <c r="AB1079" s="186" t="s">
        <v>297</v>
      </c>
      <c r="AC1079" s="192">
        <f>VLOOKUP(B1079,orig_GT_results_full_summary!$B$3:$AK$25,33, FALSE)</f>
        <v>2</v>
      </c>
      <c r="AD1079" s="192">
        <v>0</v>
      </c>
      <c r="AE1079" s="192">
        <v>0</v>
      </c>
      <c r="AF1079" s="194">
        <f t="shared" si="6"/>
        <v>0</v>
      </c>
      <c r="AG1079" s="53">
        <f t="shared" si="7"/>
        <v>0</v>
      </c>
    </row>
    <row r="1080" spans="2:33" ht="16">
      <c r="B1080" s="186" t="s">
        <v>130</v>
      </c>
      <c r="C1080" s="192">
        <v>392</v>
      </c>
      <c r="D1080" s="186" t="s">
        <v>498</v>
      </c>
      <c r="E1080" s="193">
        <v>3</v>
      </c>
      <c r="F1080" s="186" t="s">
        <v>284</v>
      </c>
      <c r="G1080" s="186" t="s">
        <v>304</v>
      </c>
      <c r="H1080" s="198">
        <f>VLOOKUP(B1080,orig_GT_results_full_summary!$B$3:$AK$25,7, FALSE)</f>
        <v>3</v>
      </c>
      <c r="I1080" s="192">
        <v>1</v>
      </c>
      <c r="J1080" s="192">
        <v>0.33</v>
      </c>
      <c r="K1080" s="192">
        <f t="shared" si="0"/>
        <v>0.33333333333333331</v>
      </c>
      <c r="L1080" s="193">
        <f t="shared" si="1"/>
        <v>0.33033033033033032</v>
      </c>
      <c r="M1080" s="186" t="s">
        <v>449</v>
      </c>
      <c r="N1080" s="186" t="s">
        <v>297</v>
      </c>
      <c r="O1080" s="199">
        <f>VLOOKUP(B1080,orig_GT_results_full_summary!$B$3:$AK$25,15, FALSE)</f>
        <v>1</v>
      </c>
      <c r="P1080" s="192">
        <v>0</v>
      </c>
      <c r="Q1080" s="192">
        <v>0</v>
      </c>
      <c r="R1080" s="192">
        <f t="shared" si="2"/>
        <v>0</v>
      </c>
      <c r="S1080" s="193">
        <f t="shared" si="3"/>
        <v>0</v>
      </c>
      <c r="T1080" s="186" t="s">
        <v>15</v>
      </c>
      <c r="U1080" s="186" t="s">
        <v>297</v>
      </c>
      <c r="V1080" s="200">
        <f>VLOOKUP(B1080,orig_GT_results_full_summary!$B$3:$AK$25,24, FALSE)</f>
        <v>1</v>
      </c>
      <c r="W1080" s="192">
        <v>0</v>
      </c>
      <c r="X1080" s="192">
        <v>0</v>
      </c>
      <c r="Y1080" s="192">
        <f t="shared" si="4"/>
        <v>0</v>
      </c>
      <c r="Z1080" s="193">
        <f t="shared" si="5"/>
        <v>0</v>
      </c>
      <c r="AA1080" s="186" t="s">
        <v>464</v>
      </c>
      <c r="AB1080" s="186" t="s">
        <v>297</v>
      </c>
      <c r="AC1080" s="192">
        <f>VLOOKUP(B1080,orig_GT_results_full_summary!$B$3:$AK$25,33, FALSE)</f>
        <v>2</v>
      </c>
      <c r="AD1080" s="192">
        <v>0</v>
      </c>
      <c r="AE1080" s="192">
        <v>0</v>
      </c>
      <c r="AF1080" s="194">
        <f t="shared" si="6"/>
        <v>0</v>
      </c>
      <c r="AG1080" s="53">
        <f t="shared" si="7"/>
        <v>0</v>
      </c>
    </row>
    <row r="1081" spans="2:33" ht="16">
      <c r="B1081" s="186" t="s">
        <v>130</v>
      </c>
      <c r="C1081" s="192">
        <v>393</v>
      </c>
      <c r="D1081" s="186" t="s">
        <v>498</v>
      </c>
      <c r="E1081" s="193">
        <v>3</v>
      </c>
      <c r="F1081" s="186" t="s">
        <v>284</v>
      </c>
      <c r="G1081" s="186" t="s">
        <v>304</v>
      </c>
      <c r="H1081" s="198">
        <f>VLOOKUP(B1081,orig_GT_results_full_summary!$B$3:$AK$25,7, FALSE)</f>
        <v>3</v>
      </c>
      <c r="I1081" s="192">
        <v>1</v>
      </c>
      <c r="J1081" s="192">
        <v>0.33</v>
      </c>
      <c r="K1081" s="192">
        <f t="shared" si="0"/>
        <v>0.33333333333333331</v>
      </c>
      <c r="L1081" s="193">
        <f t="shared" si="1"/>
        <v>0.33033033033033032</v>
      </c>
      <c r="M1081" s="186" t="s">
        <v>449</v>
      </c>
      <c r="N1081" s="186" t="s">
        <v>297</v>
      </c>
      <c r="O1081" s="199">
        <f>VLOOKUP(B1081,orig_GT_results_full_summary!$B$3:$AK$25,15, FALSE)</f>
        <v>1</v>
      </c>
      <c r="P1081" s="192">
        <v>0</v>
      </c>
      <c r="Q1081" s="192">
        <v>0</v>
      </c>
      <c r="R1081" s="192">
        <f t="shared" si="2"/>
        <v>0</v>
      </c>
      <c r="S1081" s="193">
        <f t="shared" si="3"/>
        <v>0</v>
      </c>
      <c r="T1081" s="186" t="s">
        <v>15</v>
      </c>
      <c r="U1081" s="186" t="s">
        <v>297</v>
      </c>
      <c r="V1081" s="200">
        <f>VLOOKUP(B1081,orig_GT_results_full_summary!$B$3:$AK$25,24, FALSE)</f>
        <v>1</v>
      </c>
      <c r="W1081" s="192">
        <v>0</v>
      </c>
      <c r="X1081" s="192">
        <v>0</v>
      </c>
      <c r="Y1081" s="192">
        <f t="shared" si="4"/>
        <v>0</v>
      </c>
      <c r="Z1081" s="193">
        <f t="shared" si="5"/>
        <v>0</v>
      </c>
      <c r="AA1081" s="186" t="s">
        <v>464</v>
      </c>
      <c r="AB1081" s="186" t="s">
        <v>297</v>
      </c>
      <c r="AC1081" s="192">
        <f>VLOOKUP(B1081,orig_GT_results_full_summary!$B$3:$AK$25,33, FALSE)</f>
        <v>2</v>
      </c>
      <c r="AD1081" s="192">
        <v>0</v>
      </c>
      <c r="AE1081" s="192">
        <v>0</v>
      </c>
      <c r="AF1081" s="194">
        <f t="shared" si="6"/>
        <v>0</v>
      </c>
      <c r="AG1081" s="53">
        <f t="shared" si="7"/>
        <v>0</v>
      </c>
    </row>
    <row r="1082" spans="2:33" ht="16">
      <c r="B1082" s="186" t="s">
        <v>130</v>
      </c>
      <c r="C1082" s="192">
        <v>394</v>
      </c>
      <c r="D1082" s="186" t="s">
        <v>499</v>
      </c>
      <c r="E1082" s="193">
        <v>3</v>
      </c>
      <c r="F1082" s="186" t="s">
        <v>284</v>
      </c>
      <c r="G1082" s="186" t="s">
        <v>303</v>
      </c>
      <c r="H1082" s="198">
        <f>VLOOKUP(B1082,orig_GT_results_full_summary!$B$3:$AK$25,7, FALSE)</f>
        <v>3</v>
      </c>
      <c r="I1082" s="192">
        <v>1</v>
      </c>
      <c r="J1082" s="192">
        <v>0.33</v>
      </c>
      <c r="K1082" s="192">
        <f t="shared" si="0"/>
        <v>0.33333333333333331</v>
      </c>
      <c r="L1082" s="193">
        <f t="shared" si="1"/>
        <v>0.33033033033033032</v>
      </c>
      <c r="M1082" s="186" t="s">
        <v>449</v>
      </c>
      <c r="N1082" s="186" t="s">
        <v>297</v>
      </c>
      <c r="O1082" s="199">
        <f>VLOOKUP(B1082,orig_GT_results_full_summary!$B$3:$AK$25,15, FALSE)</f>
        <v>1</v>
      </c>
      <c r="P1082" s="192">
        <v>0</v>
      </c>
      <c r="Q1082" s="192">
        <v>0</v>
      </c>
      <c r="R1082" s="192">
        <f t="shared" si="2"/>
        <v>0</v>
      </c>
      <c r="S1082" s="193">
        <f t="shared" si="3"/>
        <v>0</v>
      </c>
      <c r="T1082" s="186" t="s">
        <v>15</v>
      </c>
      <c r="U1082" s="186" t="s">
        <v>297</v>
      </c>
      <c r="V1082" s="200">
        <f>VLOOKUP(B1082,orig_GT_results_full_summary!$B$3:$AK$25,24, FALSE)</f>
        <v>1</v>
      </c>
      <c r="W1082" s="192">
        <v>0</v>
      </c>
      <c r="X1082" s="192">
        <v>0</v>
      </c>
      <c r="Y1082" s="192">
        <f t="shared" si="4"/>
        <v>0</v>
      </c>
      <c r="Z1082" s="193">
        <f t="shared" si="5"/>
        <v>0</v>
      </c>
      <c r="AA1082" s="186" t="s">
        <v>464</v>
      </c>
      <c r="AB1082" s="186" t="s">
        <v>297</v>
      </c>
      <c r="AC1082" s="192">
        <f>VLOOKUP(B1082,orig_GT_results_full_summary!$B$3:$AK$25,33, FALSE)</f>
        <v>2</v>
      </c>
      <c r="AD1082" s="192">
        <v>0</v>
      </c>
      <c r="AE1082" s="192">
        <v>0</v>
      </c>
      <c r="AF1082" s="194">
        <f t="shared" si="6"/>
        <v>0</v>
      </c>
      <c r="AG1082" s="53">
        <f t="shared" si="7"/>
        <v>0</v>
      </c>
    </row>
    <row r="1083" spans="2:33" ht="16">
      <c r="B1083" s="186" t="s">
        <v>130</v>
      </c>
      <c r="C1083" s="192">
        <v>395</v>
      </c>
      <c r="D1083" s="186" t="s">
        <v>499</v>
      </c>
      <c r="E1083" s="193">
        <v>3</v>
      </c>
      <c r="F1083" s="186" t="s">
        <v>284</v>
      </c>
      <c r="G1083" s="186" t="s">
        <v>303</v>
      </c>
      <c r="H1083" s="198">
        <f>VLOOKUP(B1083,orig_GT_results_full_summary!$B$3:$AK$25,7, FALSE)</f>
        <v>3</v>
      </c>
      <c r="I1083" s="192">
        <v>1</v>
      </c>
      <c r="J1083" s="192">
        <v>0.33</v>
      </c>
      <c r="K1083" s="192">
        <f t="shared" si="0"/>
        <v>0.33333333333333331</v>
      </c>
      <c r="L1083" s="193">
        <f t="shared" si="1"/>
        <v>0.33033033033033032</v>
      </c>
      <c r="M1083" s="186" t="s">
        <v>449</v>
      </c>
      <c r="N1083" s="186" t="s">
        <v>297</v>
      </c>
      <c r="O1083" s="199">
        <f>VLOOKUP(B1083,orig_GT_results_full_summary!$B$3:$AK$25,15, FALSE)</f>
        <v>1</v>
      </c>
      <c r="P1083" s="192">
        <v>0</v>
      </c>
      <c r="Q1083" s="192">
        <v>0</v>
      </c>
      <c r="R1083" s="192">
        <f t="shared" si="2"/>
        <v>0</v>
      </c>
      <c r="S1083" s="193">
        <f t="shared" si="3"/>
        <v>0</v>
      </c>
      <c r="T1083" s="186" t="s">
        <v>15</v>
      </c>
      <c r="U1083" s="186" t="s">
        <v>297</v>
      </c>
      <c r="V1083" s="200">
        <f>VLOOKUP(B1083,orig_GT_results_full_summary!$B$3:$AK$25,24, FALSE)</f>
        <v>1</v>
      </c>
      <c r="W1083" s="192">
        <v>0</v>
      </c>
      <c r="X1083" s="192">
        <v>0</v>
      </c>
      <c r="Y1083" s="192">
        <f t="shared" si="4"/>
        <v>0</v>
      </c>
      <c r="Z1083" s="193">
        <f t="shared" si="5"/>
        <v>0</v>
      </c>
      <c r="AA1083" s="186" t="s">
        <v>464</v>
      </c>
      <c r="AB1083" s="186" t="s">
        <v>297</v>
      </c>
      <c r="AC1083" s="192">
        <f>VLOOKUP(B1083,orig_GT_results_full_summary!$B$3:$AK$25,33, FALSE)</f>
        <v>2</v>
      </c>
      <c r="AD1083" s="192">
        <v>0</v>
      </c>
      <c r="AE1083" s="192">
        <v>0</v>
      </c>
      <c r="AF1083" s="194">
        <f t="shared" si="6"/>
        <v>0</v>
      </c>
      <c r="AG1083" s="53">
        <f t="shared" si="7"/>
        <v>0</v>
      </c>
    </row>
    <row r="1084" spans="2:33" ht="16">
      <c r="B1084" s="186" t="s">
        <v>130</v>
      </c>
      <c r="C1084" s="192">
        <v>396</v>
      </c>
      <c r="D1084" s="186" t="s">
        <v>499</v>
      </c>
      <c r="E1084" s="193">
        <v>3</v>
      </c>
      <c r="F1084" s="186" t="s">
        <v>284</v>
      </c>
      <c r="G1084" s="186" t="s">
        <v>303</v>
      </c>
      <c r="H1084" s="198">
        <f>VLOOKUP(B1084,orig_GT_results_full_summary!$B$3:$AK$25,7, FALSE)</f>
        <v>3</v>
      </c>
      <c r="I1084" s="192">
        <v>1</v>
      </c>
      <c r="J1084" s="192">
        <v>0.33</v>
      </c>
      <c r="K1084" s="192">
        <f t="shared" si="0"/>
        <v>0.33333333333333331</v>
      </c>
      <c r="L1084" s="193">
        <f t="shared" si="1"/>
        <v>0.33033033033033032</v>
      </c>
      <c r="M1084" s="186" t="s">
        <v>449</v>
      </c>
      <c r="N1084" s="186" t="s">
        <v>297</v>
      </c>
      <c r="O1084" s="199">
        <f>VLOOKUP(B1084,orig_GT_results_full_summary!$B$3:$AK$25,15, FALSE)</f>
        <v>1</v>
      </c>
      <c r="P1084" s="192">
        <v>0</v>
      </c>
      <c r="Q1084" s="192">
        <v>0</v>
      </c>
      <c r="R1084" s="192">
        <f t="shared" si="2"/>
        <v>0</v>
      </c>
      <c r="S1084" s="193">
        <f t="shared" si="3"/>
        <v>0</v>
      </c>
      <c r="T1084" s="186" t="s">
        <v>15</v>
      </c>
      <c r="U1084" s="186" t="s">
        <v>297</v>
      </c>
      <c r="V1084" s="200">
        <f>VLOOKUP(B1084,orig_GT_results_full_summary!$B$3:$AK$25,24, FALSE)</f>
        <v>1</v>
      </c>
      <c r="W1084" s="192">
        <v>0</v>
      </c>
      <c r="X1084" s="192">
        <v>0</v>
      </c>
      <c r="Y1084" s="192">
        <f t="shared" si="4"/>
        <v>0</v>
      </c>
      <c r="Z1084" s="193">
        <f t="shared" si="5"/>
        <v>0</v>
      </c>
      <c r="AA1084" s="186" t="s">
        <v>464</v>
      </c>
      <c r="AB1084" s="186" t="s">
        <v>297</v>
      </c>
      <c r="AC1084" s="192">
        <f>VLOOKUP(B1084,orig_GT_results_full_summary!$B$3:$AK$25,33, FALSE)</f>
        <v>2</v>
      </c>
      <c r="AD1084" s="192">
        <v>0</v>
      </c>
      <c r="AE1084" s="192">
        <v>0</v>
      </c>
      <c r="AF1084" s="194">
        <f t="shared" si="6"/>
        <v>0</v>
      </c>
      <c r="AG1084" s="53">
        <f t="shared" si="7"/>
        <v>0</v>
      </c>
    </row>
    <row r="1085" spans="2:33" ht="16">
      <c r="B1085" s="186" t="s">
        <v>130</v>
      </c>
      <c r="C1085" s="192">
        <v>400</v>
      </c>
      <c r="D1085" s="186" t="s">
        <v>500</v>
      </c>
      <c r="E1085" s="193">
        <v>3</v>
      </c>
      <c r="F1085" s="186" t="s">
        <v>284</v>
      </c>
      <c r="G1085" s="186" t="s">
        <v>501</v>
      </c>
      <c r="H1085" s="198">
        <f>VLOOKUP(B1085,orig_GT_results_full_summary!$B$3:$AK$25,7, FALSE)</f>
        <v>3</v>
      </c>
      <c r="I1085" s="192">
        <v>2</v>
      </c>
      <c r="J1085" s="192">
        <v>0.67</v>
      </c>
      <c r="K1085" s="192">
        <f t="shared" si="0"/>
        <v>0.66666666666666663</v>
      </c>
      <c r="L1085" s="193">
        <f t="shared" si="1"/>
        <v>0.6696651674162919</v>
      </c>
      <c r="M1085" s="186" t="s">
        <v>449</v>
      </c>
      <c r="N1085" s="186" t="s">
        <v>297</v>
      </c>
      <c r="O1085" s="199">
        <f>VLOOKUP(B1085,orig_GT_results_full_summary!$B$3:$AK$25,15, FALSE)</f>
        <v>1</v>
      </c>
      <c r="P1085" s="192">
        <v>0</v>
      </c>
      <c r="Q1085" s="192">
        <v>0</v>
      </c>
      <c r="R1085" s="192">
        <f t="shared" si="2"/>
        <v>0</v>
      </c>
      <c r="S1085" s="193">
        <f t="shared" si="3"/>
        <v>0</v>
      </c>
      <c r="T1085" s="186" t="s">
        <v>15</v>
      </c>
      <c r="U1085" s="186" t="s">
        <v>297</v>
      </c>
      <c r="V1085" s="200">
        <f>VLOOKUP(B1085,orig_GT_results_full_summary!$B$3:$AK$25,24, FALSE)</f>
        <v>1</v>
      </c>
      <c r="W1085" s="192">
        <v>0</v>
      </c>
      <c r="X1085" s="192">
        <v>0</v>
      </c>
      <c r="Y1085" s="192">
        <f t="shared" si="4"/>
        <v>0</v>
      </c>
      <c r="Z1085" s="193">
        <f t="shared" si="5"/>
        <v>0</v>
      </c>
      <c r="AA1085" s="186" t="s">
        <v>464</v>
      </c>
      <c r="AB1085" s="186" t="s">
        <v>502</v>
      </c>
      <c r="AC1085" s="192">
        <f>VLOOKUP(B1085,orig_GT_results_full_summary!$B$3:$AK$25,33, FALSE)</f>
        <v>2</v>
      </c>
      <c r="AD1085" s="192">
        <v>1</v>
      </c>
      <c r="AE1085" s="192">
        <v>0.33</v>
      </c>
      <c r="AF1085" s="194">
        <f t="shared" si="6"/>
        <v>0.5</v>
      </c>
      <c r="AG1085" s="53">
        <f t="shared" si="7"/>
        <v>0.34161490683229817</v>
      </c>
    </row>
    <row r="1086" spans="2:33" ht="16">
      <c r="B1086" s="186" t="s">
        <v>130</v>
      </c>
      <c r="C1086" s="192">
        <v>401</v>
      </c>
      <c r="D1086" s="186" t="s">
        <v>500</v>
      </c>
      <c r="E1086" s="193">
        <v>3</v>
      </c>
      <c r="F1086" s="186" t="s">
        <v>284</v>
      </c>
      <c r="G1086" s="186" t="s">
        <v>501</v>
      </c>
      <c r="H1086" s="198">
        <f>VLOOKUP(B1086,orig_GT_results_full_summary!$B$3:$AK$25,7, FALSE)</f>
        <v>3</v>
      </c>
      <c r="I1086" s="192">
        <v>2</v>
      </c>
      <c r="J1086" s="192">
        <v>0.67</v>
      </c>
      <c r="K1086" s="192">
        <f t="shared" si="0"/>
        <v>0.66666666666666663</v>
      </c>
      <c r="L1086" s="193">
        <f t="shared" si="1"/>
        <v>0.6696651674162919</v>
      </c>
      <c r="M1086" s="186" t="s">
        <v>449</v>
      </c>
      <c r="N1086" s="186" t="s">
        <v>297</v>
      </c>
      <c r="O1086" s="199">
        <f>VLOOKUP(B1086,orig_GT_results_full_summary!$B$3:$AK$25,15, FALSE)</f>
        <v>1</v>
      </c>
      <c r="P1086" s="192">
        <v>0</v>
      </c>
      <c r="Q1086" s="192">
        <v>0</v>
      </c>
      <c r="R1086" s="192">
        <f t="shared" si="2"/>
        <v>0</v>
      </c>
      <c r="S1086" s="193">
        <f t="shared" si="3"/>
        <v>0</v>
      </c>
      <c r="T1086" s="186" t="s">
        <v>15</v>
      </c>
      <c r="U1086" s="186" t="s">
        <v>297</v>
      </c>
      <c r="V1086" s="200">
        <f>VLOOKUP(B1086,orig_GT_results_full_summary!$B$3:$AK$25,24, FALSE)</f>
        <v>1</v>
      </c>
      <c r="W1086" s="192">
        <v>0</v>
      </c>
      <c r="X1086" s="192">
        <v>0</v>
      </c>
      <c r="Y1086" s="192">
        <f t="shared" si="4"/>
        <v>0</v>
      </c>
      <c r="Z1086" s="193">
        <f t="shared" si="5"/>
        <v>0</v>
      </c>
      <c r="AA1086" s="186" t="s">
        <v>464</v>
      </c>
      <c r="AB1086" s="186" t="s">
        <v>502</v>
      </c>
      <c r="AC1086" s="192">
        <f>VLOOKUP(B1086,orig_GT_results_full_summary!$B$3:$AK$25,33, FALSE)</f>
        <v>2</v>
      </c>
      <c r="AD1086" s="192">
        <v>1</v>
      </c>
      <c r="AE1086" s="192">
        <v>0.33</v>
      </c>
      <c r="AF1086" s="194">
        <f t="shared" si="6"/>
        <v>0.5</v>
      </c>
      <c r="AG1086" s="53">
        <f t="shared" si="7"/>
        <v>0.34161490683229817</v>
      </c>
    </row>
    <row r="1087" spans="2:33" ht="16">
      <c r="B1087" s="186" t="s">
        <v>130</v>
      </c>
      <c r="C1087" s="192">
        <v>403</v>
      </c>
      <c r="D1087" s="186" t="s">
        <v>503</v>
      </c>
      <c r="E1087" s="193">
        <v>3</v>
      </c>
      <c r="F1087" s="186" t="s">
        <v>284</v>
      </c>
      <c r="G1087" s="186" t="s">
        <v>303</v>
      </c>
      <c r="H1087" s="198">
        <f>VLOOKUP(B1087,orig_GT_results_full_summary!$B$3:$AK$25,7, FALSE)</f>
        <v>3</v>
      </c>
      <c r="I1087" s="192">
        <v>1</v>
      </c>
      <c r="J1087" s="192">
        <v>0.33</v>
      </c>
      <c r="K1087" s="192">
        <f t="shared" si="0"/>
        <v>0.33333333333333331</v>
      </c>
      <c r="L1087" s="193">
        <f t="shared" si="1"/>
        <v>0.33033033033033032</v>
      </c>
      <c r="M1087" s="186" t="s">
        <v>449</v>
      </c>
      <c r="N1087" s="186" t="s">
        <v>297</v>
      </c>
      <c r="O1087" s="199">
        <f>VLOOKUP(B1087,orig_GT_results_full_summary!$B$3:$AK$25,15, FALSE)</f>
        <v>1</v>
      </c>
      <c r="P1087" s="192">
        <v>0</v>
      </c>
      <c r="Q1087" s="192">
        <v>0</v>
      </c>
      <c r="R1087" s="192">
        <f t="shared" si="2"/>
        <v>0</v>
      </c>
      <c r="S1087" s="193">
        <f t="shared" si="3"/>
        <v>0</v>
      </c>
      <c r="T1087" s="186" t="s">
        <v>15</v>
      </c>
      <c r="U1087" s="186" t="s">
        <v>297</v>
      </c>
      <c r="V1087" s="200">
        <f>VLOOKUP(B1087,orig_GT_results_full_summary!$B$3:$AK$25,24, FALSE)</f>
        <v>1</v>
      </c>
      <c r="W1087" s="192">
        <v>0</v>
      </c>
      <c r="X1087" s="192">
        <v>0</v>
      </c>
      <c r="Y1087" s="192">
        <f t="shared" si="4"/>
        <v>0</v>
      </c>
      <c r="Z1087" s="193">
        <f t="shared" si="5"/>
        <v>0</v>
      </c>
      <c r="AA1087" s="186" t="s">
        <v>464</v>
      </c>
      <c r="AB1087" s="186" t="s">
        <v>297</v>
      </c>
      <c r="AC1087" s="192">
        <f>VLOOKUP(B1087,orig_GT_results_full_summary!$B$3:$AK$25,33, FALSE)</f>
        <v>2</v>
      </c>
      <c r="AD1087" s="192">
        <v>0</v>
      </c>
      <c r="AE1087" s="192">
        <v>0</v>
      </c>
      <c r="AF1087" s="194">
        <f t="shared" si="6"/>
        <v>0</v>
      </c>
      <c r="AG1087" s="53">
        <f t="shared" si="7"/>
        <v>0</v>
      </c>
    </row>
    <row r="1088" spans="2:33" ht="16">
      <c r="B1088" s="186" t="s">
        <v>130</v>
      </c>
      <c r="C1088" s="192">
        <v>404</v>
      </c>
      <c r="D1088" s="186" t="s">
        <v>503</v>
      </c>
      <c r="E1088" s="193">
        <v>3</v>
      </c>
      <c r="F1088" s="186" t="s">
        <v>284</v>
      </c>
      <c r="G1088" s="186" t="s">
        <v>303</v>
      </c>
      <c r="H1088" s="198">
        <f>VLOOKUP(B1088,orig_GT_results_full_summary!$B$3:$AK$25,7, FALSE)</f>
        <v>3</v>
      </c>
      <c r="I1088" s="192">
        <v>1</v>
      </c>
      <c r="J1088" s="192">
        <v>0.33</v>
      </c>
      <c r="K1088" s="192">
        <f t="shared" si="0"/>
        <v>0.33333333333333331</v>
      </c>
      <c r="L1088" s="193">
        <f t="shared" si="1"/>
        <v>0.33033033033033032</v>
      </c>
      <c r="M1088" s="186" t="s">
        <v>449</v>
      </c>
      <c r="N1088" s="186" t="s">
        <v>297</v>
      </c>
      <c r="O1088" s="199">
        <f>VLOOKUP(B1088,orig_GT_results_full_summary!$B$3:$AK$25,15, FALSE)</f>
        <v>1</v>
      </c>
      <c r="P1088" s="192">
        <v>0</v>
      </c>
      <c r="Q1088" s="192">
        <v>0</v>
      </c>
      <c r="R1088" s="192">
        <f t="shared" si="2"/>
        <v>0</v>
      </c>
      <c r="S1088" s="193">
        <f t="shared" si="3"/>
        <v>0</v>
      </c>
      <c r="T1088" s="186" t="s">
        <v>15</v>
      </c>
      <c r="U1088" s="186" t="s">
        <v>297</v>
      </c>
      <c r="V1088" s="200">
        <f>VLOOKUP(B1088,orig_GT_results_full_summary!$B$3:$AK$25,24, FALSE)</f>
        <v>1</v>
      </c>
      <c r="W1088" s="192">
        <v>0</v>
      </c>
      <c r="X1088" s="192">
        <v>0</v>
      </c>
      <c r="Y1088" s="192">
        <f t="shared" si="4"/>
        <v>0</v>
      </c>
      <c r="Z1088" s="193">
        <f t="shared" si="5"/>
        <v>0</v>
      </c>
      <c r="AA1088" s="186" t="s">
        <v>464</v>
      </c>
      <c r="AB1088" s="186" t="s">
        <v>297</v>
      </c>
      <c r="AC1088" s="192">
        <f>VLOOKUP(B1088,orig_GT_results_full_summary!$B$3:$AK$25,33, FALSE)</f>
        <v>2</v>
      </c>
      <c r="AD1088" s="192">
        <v>0</v>
      </c>
      <c r="AE1088" s="192">
        <v>0</v>
      </c>
      <c r="AF1088" s="194">
        <f t="shared" si="6"/>
        <v>0</v>
      </c>
      <c r="AG1088" s="53">
        <f t="shared" si="7"/>
        <v>0</v>
      </c>
    </row>
    <row r="1089" spans="2:33" ht="16">
      <c r="B1089" s="186" t="s">
        <v>130</v>
      </c>
      <c r="C1089" s="192">
        <v>405</v>
      </c>
      <c r="D1089" s="186" t="s">
        <v>503</v>
      </c>
      <c r="E1089" s="193">
        <v>3</v>
      </c>
      <c r="F1089" s="186" t="s">
        <v>284</v>
      </c>
      <c r="G1089" s="186" t="s">
        <v>303</v>
      </c>
      <c r="H1089" s="198">
        <f>VLOOKUP(B1089,orig_GT_results_full_summary!$B$3:$AK$25,7, FALSE)</f>
        <v>3</v>
      </c>
      <c r="I1089" s="192">
        <v>1</v>
      </c>
      <c r="J1089" s="192">
        <v>0.33</v>
      </c>
      <c r="K1089" s="192">
        <f t="shared" si="0"/>
        <v>0.33333333333333331</v>
      </c>
      <c r="L1089" s="193">
        <f t="shared" si="1"/>
        <v>0.33033033033033032</v>
      </c>
      <c r="M1089" s="186" t="s">
        <v>449</v>
      </c>
      <c r="N1089" s="186" t="s">
        <v>297</v>
      </c>
      <c r="O1089" s="199">
        <f>VLOOKUP(B1089,orig_GT_results_full_summary!$B$3:$AK$25,15, FALSE)</f>
        <v>1</v>
      </c>
      <c r="P1089" s="192">
        <v>0</v>
      </c>
      <c r="Q1089" s="192">
        <v>0</v>
      </c>
      <c r="R1089" s="192">
        <f t="shared" si="2"/>
        <v>0</v>
      </c>
      <c r="S1089" s="193">
        <f t="shared" si="3"/>
        <v>0</v>
      </c>
      <c r="T1089" s="186" t="s">
        <v>15</v>
      </c>
      <c r="U1089" s="186" t="s">
        <v>297</v>
      </c>
      <c r="V1089" s="200">
        <f>VLOOKUP(B1089,orig_GT_results_full_summary!$B$3:$AK$25,24, FALSE)</f>
        <v>1</v>
      </c>
      <c r="W1089" s="192">
        <v>0</v>
      </c>
      <c r="X1089" s="192">
        <v>0</v>
      </c>
      <c r="Y1089" s="192">
        <f t="shared" si="4"/>
        <v>0</v>
      </c>
      <c r="Z1089" s="193">
        <f t="shared" si="5"/>
        <v>0</v>
      </c>
      <c r="AA1089" s="186" t="s">
        <v>464</v>
      </c>
      <c r="AB1089" s="186" t="s">
        <v>297</v>
      </c>
      <c r="AC1089" s="192">
        <f>VLOOKUP(B1089,orig_GT_results_full_summary!$B$3:$AK$25,33, FALSE)</f>
        <v>2</v>
      </c>
      <c r="AD1089" s="192">
        <v>0</v>
      </c>
      <c r="AE1089" s="192">
        <v>0</v>
      </c>
      <c r="AF1089" s="194">
        <f t="shared" si="6"/>
        <v>0</v>
      </c>
      <c r="AG1089" s="53">
        <f t="shared" si="7"/>
        <v>0</v>
      </c>
    </row>
    <row r="1090" spans="2:33" ht="16">
      <c r="B1090" s="186" t="s">
        <v>130</v>
      </c>
      <c r="C1090" s="192">
        <v>406</v>
      </c>
      <c r="D1090" s="186" t="s">
        <v>503</v>
      </c>
      <c r="E1090" s="193">
        <v>3</v>
      </c>
      <c r="F1090" s="186" t="s">
        <v>284</v>
      </c>
      <c r="G1090" s="186" t="s">
        <v>303</v>
      </c>
      <c r="H1090" s="198">
        <f>VLOOKUP(B1090,orig_GT_results_full_summary!$B$3:$AK$25,7, FALSE)</f>
        <v>3</v>
      </c>
      <c r="I1090" s="192">
        <v>1</v>
      </c>
      <c r="J1090" s="192">
        <v>0.33</v>
      </c>
      <c r="K1090" s="192">
        <f t="shared" si="0"/>
        <v>0.33333333333333331</v>
      </c>
      <c r="L1090" s="193">
        <f t="shared" si="1"/>
        <v>0.33033033033033032</v>
      </c>
      <c r="M1090" s="186" t="s">
        <v>449</v>
      </c>
      <c r="N1090" s="186" t="s">
        <v>297</v>
      </c>
      <c r="O1090" s="199">
        <f>VLOOKUP(B1090,orig_GT_results_full_summary!$B$3:$AK$25,15, FALSE)</f>
        <v>1</v>
      </c>
      <c r="P1090" s="192">
        <v>0</v>
      </c>
      <c r="Q1090" s="192">
        <v>0</v>
      </c>
      <c r="R1090" s="192">
        <f t="shared" si="2"/>
        <v>0</v>
      </c>
      <c r="S1090" s="193">
        <f t="shared" si="3"/>
        <v>0</v>
      </c>
      <c r="T1090" s="186" t="s">
        <v>15</v>
      </c>
      <c r="U1090" s="186" t="s">
        <v>297</v>
      </c>
      <c r="V1090" s="200">
        <f>VLOOKUP(B1090,orig_GT_results_full_summary!$B$3:$AK$25,24, FALSE)</f>
        <v>1</v>
      </c>
      <c r="W1090" s="192">
        <v>0</v>
      </c>
      <c r="X1090" s="192">
        <v>0</v>
      </c>
      <c r="Y1090" s="192">
        <f t="shared" si="4"/>
        <v>0</v>
      </c>
      <c r="Z1090" s="193">
        <f t="shared" si="5"/>
        <v>0</v>
      </c>
      <c r="AA1090" s="186" t="s">
        <v>464</v>
      </c>
      <c r="AB1090" s="186" t="s">
        <v>297</v>
      </c>
      <c r="AC1090" s="192">
        <f>VLOOKUP(B1090,orig_GT_results_full_summary!$B$3:$AK$25,33, FALSE)</f>
        <v>2</v>
      </c>
      <c r="AD1090" s="192">
        <v>0</v>
      </c>
      <c r="AE1090" s="192">
        <v>0</v>
      </c>
      <c r="AF1090" s="194">
        <f t="shared" si="6"/>
        <v>0</v>
      </c>
      <c r="AG1090" s="53">
        <f t="shared" si="7"/>
        <v>0</v>
      </c>
    </row>
    <row r="1091" spans="2:33" ht="16">
      <c r="B1091" s="186" t="s">
        <v>130</v>
      </c>
      <c r="C1091" s="192">
        <v>407</v>
      </c>
      <c r="D1091" s="186" t="s">
        <v>352</v>
      </c>
      <c r="E1091" s="193">
        <v>2</v>
      </c>
      <c r="F1091" s="186" t="s">
        <v>284</v>
      </c>
      <c r="G1091" s="186" t="s">
        <v>290</v>
      </c>
      <c r="H1091" s="198">
        <f>VLOOKUP(B1091,orig_GT_results_full_summary!$B$3:$AK$25,7, FALSE)</f>
        <v>3</v>
      </c>
      <c r="I1091" s="192">
        <v>1</v>
      </c>
      <c r="J1091" s="192">
        <v>0.5</v>
      </c>
      <c r="K1091" s="192">
        <f t="shared" si="0"/>
        <v>0.33333333333333331</v>
      </c>
      <c r="L1091" s="193">
        <f t="shared" si="1"/>
        <v>0.47619047619047616</v>
      </c>
      <c r="M1091" s="186" t="s">
        <v>449</v>
      </c>
      <c r="N1091" s="186" t="s">
        <v>288</v>
      </c>
      <c r="O1091" s="199">
        <f>VLOOKUP(B1091,orig_GT_results_full_summary!$B$3:$AK$25,15, FALSE)</f>
        <v>1</v>
      </c>
      <c r="P1091" s="192">
        <v>0</v>
      </c>
      <c r="Q1091" s="192">
        <v>0</v>
      </c>
      <c r="R1091" s="192">
        <f t="shared" si="2"/>
        <v>0</v>
      </c>
      <c r="S1091" s="193">
        <f t="shared" si="3"/>
        <v>0</v>
      </c>
      <c r="T1091" s="186" t="s">
        <v>15</v>
      </c>
      <c r="U1091" s="186" t="s">
        <v>288</v>
      </c>
      <c r="V1091" s="200">
        <f>VLOOKUP(B1091,orig_GT_results_full_summary!$B$3:$AK$25,24, FALSE)</f>
        <v>1</v>
      </c>
      <c r="W1091" s="192">
        <v>0</v>
      </c>
      <c r="X1091" s="192">
        <v>0</v>
      </c>
      <c r="Y1091" s="192">
        <f t="shared" si="4"/>
        <v>0</v>
      </c>
      <c r="Z1091" s="193">
        <f t="shared" si="5"/>
        <v>0</v>
      </c>
      <c r="AA1091" s="186" t="s">
        <v>464</v>
      </c>
      <c r="AB1091" s="186" t="s">
        <v>288</v>
      </c>
      <c r="AC1091" s="192">
        <f>VLOOKUP(B1091,orig_GT_results_full_summary!$B$3:$AK$25,33, FALSE)</f>
        <v>2</v>
      </c>
      <c r="AD1091" s="192">
        <v>0</v>
      </c>
      <c r="AE1091" s="192">
        <v>0</v>
      </c>
      <c r="AF1091" s="194">
        <f t="shared" si="6"/>
        <v>0</v>
      </c>
      <c r="AG1091" s="53">
        <f t="shared" si="7"/>
        <v>0</v>
      </c>
    </row>
    <row r="1092" spans="2:33" ht="16">
      <c r="B1092" s="186" t="s">
        <v>130</v>
      </c>
      <c r="C1092" s="192">
        <v>408</v>
      </c>
      <c r="D1092" s="186" t="s">
        <v>504</v>
      </c>
      <c r="E1092" s="193">
        <v>3</v>
      </c>
      <c r="F1092" s="186" t="s">
        <v>284</v>
      </c>
      <c r="G1092" s="186" t="s">
        <v>304</v>
      </c>
      <c r="H1092" s="198">
        <f>VLOOKUP(B1092,orig_GT_results_full_summary!$B$3:$AK$25,7, FALSE)</f>
        <v>3</v>
      </c>
      <c r="I1092" s="192">
        <v>1</v>
      </c>
      <c r="J1092" s="192">
        <v>0.33</v>
      </c>
      <c r="K1092" s="192">
        <f t="shared" si="0"/>
        <v>0.33333333333333331</v>
      </c>
      <c r="L1092" s="193">
        <f t="shared" si="1"/>
        <v>0.33033033033033032</v>
      </c>
      <c r="M1092" s="186" t="s">
        <v>449</v>
      </c>
      <c r="N1092" s="186" t="s">
        <v>297</v>
      </c>
      <c r="O1092" s="199">
        <f>VLOOKUP(B1092,orig_GT_results_full_summary!$B$3:$AK$25,15, FALSE)</f>
        <v>1</v>
      </c>
      <c r="P1092" s="192">
        <v>0</v>
      </c>
      <c r="Q1092" s="192">
        <v>0</v>
      </c>
      <c r="R1092" s="192">
        <f t="shared" si="2"/>
        <v>0</v>
      </c>
      <c r="S1092" s="193">
        <f t="shared" si="3"/>
        <v>0</v>
      </c>
      <c r="T1092" s="186" t="s">
        <v>15</v>
      </c>
      <c r="U1092" s="186" t="s">
        <v>502</v>
      </c>
      <c r="V1092" s="200">
        <f>VLOOKUP(B1092,orig_GT_results_full_summary!$B$3:$AK$25,24, FALSE)</f>
        <v>1</v>
      </c>
      <c r="W1092" s="192">
        <v>1</v>
      </c>
      <c r="X1092" s="192">
        <v>0.33</v>
      </c>
      <c r="Y1092" s="192">
        <f t="shared" si="4"/>
        <v>1</v>
      </c>
      <c r="Z1092" s="193">
        <f t="shared" si="5"/>
        <v>0.3536977491961415</v>
      </c>
      <c r="AA1092" s="186" t="s">
        <v>464</v>
      </c>
      <c r="AB1092" s="186" t="s">
        <v>297</v>
      </c>
      <c r="AC1092" s="192">
        <f>VLOOKUP(B1092,orig_GT_results_full_summary!$B$3:$AK$25,33, FALSE)</f>
        <v>2</v>
      </c>
      <c r="AD1092" s="192">
        <v>0</v>
      </c>
      <c r="AE1092" s="192">
        <v>0</v>
      </c>
      <c r="AF1092" s="194">
        <f t="shared" si="6"/>
        <v>0</v>
      </c>
      <c r="AG1092" s="53">
        <f t="shared" si="7"/>
        <v>0</v>
      </c>
    </row>
    <row r="1093" spans="2:33" ht="16">
      <c r="B1093" s="186" t="s">
        <v>130</v>
      </c>
      <c r="C1093" s="192">
        <v>410</v>
      </c>
      <c r="D1093" s="186" t="s">
        <v>504</v>
      </c>
      <c r="E1093" s="193">
        <v>3</v>
      </c>
      <c r="F1093" s="186" t="s">
        <v>284</v>
      </c>
      <c r="G1093" s="186" t="s">
        <v>304</v>
      </c>
      <c r="H1093" s="198">
        <f>VLOOKUP(B1093,orig_GT_results_full_summary!$B$3:$AK$25,7, FALSE)</f>
        <v>3</v>
      </c>
      <c r="I1093" s="192">
        <v>1</v>
      </c>
      <c r="J1093" s="192">
        <v>0.33</v>
      </c>
      <c r="K1093" s="192">
        <f t="shared" si="0"/>
        <v>0.33333333333333331</v>
      </c>
      <c r="L1093" s="193">
        <f t="shared" si="1"/>
        <v>0.33033033033033032</v>
      </c>
      <c r="M1093" s="186" t="s">
        <v>449</v>
      </c>
      <c r="N1093" s="186" t="s">
        <v>297</v>
      </c>
      <c r="O1093" s="199">
        <f>VLOOKUP(B1093,orig_GT_results_full_summary!$B$3:$AK$25,15, FALSE)</f>
        <v>1</v>
      </c>
      <c r="P1093" s="192">
        <v>0</v>
      </c>
      <c r="Q1093" s="192">
        <v>0</v>
      </c>
      <c r="R1093" s="192">
        <f t="shared" si="2"/>
        <v>0</v>
      </c>
      <c r="S1093" s="193">
        <f t="shared" si="3"/>
        <v>0</v>
      </c>
      <c r="T1093" s="186" t="s">
        <v>15</v>
      </c>
      <c r="U1093" s="186" t="s">
        <v>502</v>
      </c>
      <c r="V1093" s="200">
        <f>VLOOKUP(B1093,orig_GT_results_full_summary!$B$3:$AK$25,24, FALSE)</f>
        <v>1</v>
      </c>
      <c r="W1093" s="192">
        <v>1</v>
      </c>
      <c r="X1093" s="192">
        <v>0.33</v>
      </c>
      <c r="Y1093" s="192">
        <f t="shared" si="4"/>
        <v>1</v>
      </c>
      <c r="Z1093" s="193">
        <f t="shared" si="5"/>
        <v>0.3536977491961415</v>
      </c>
      <c r="AA1093" s="186" t="s">
        <v>464</v>
      </c>
      <c r="AB1093" s="186" t="s">
        <v>297</v>
      </c>
      <c r="AC1093" s="192">
        <f>VLOOKUP(B1093,orig_GT_results_full_summary!$B$3:$AK$25,33, FALSE)</f>
        <v>2</v>
      </c>
      <c r="AD1093" s="192">
        <v>0</v>
      </c>
      <c r="AE1093" s="192">
        <v>0</v>
      </c>
      <c r="AF1093" s="194">
        <f t="shared" si="6"/>
        <v>0</v>
      </c>
      <c r="AG1093" s="53">
        <f t="shared" si="7"/>
        <v>0</v>
      </c>
    </row>
    <row r="1094" spans="2:33" ht="16">
      <c r="B1094" s="186" t="s">
        <v>130</v>
      </c>
      <c r="C1094" s="192">
        <v>411</v>
      </c>
      <c r="D1094" s="186" t="s">
        <v>504</v>
      </c>
      <c r="E1094" s="193">
        <v>3</v>
      </c>
      <c r="F1094" s="186" t="s">
        <v>284</v>
      </c>
      <c r="G1094" s="186" t="s">
        <v>304</v>
      </c>
      <c r="H1094" s="198">
        <f>VLOOKUP(B1094,orig_GT_results_full_summary!$B$3:$AK$25,7, FALSE)</f>
        <v>3</v>
      </c>
      <c r="I1094" s="192">
        <v>1</v>
      </c>
      <c r="J1094" s="192">
        <v>0.33</v>
      </c>
      <c r="K1094" s="192">
        <f t="shared" si="0"/>
        <v>0.33333333333333331</v>
      </c>
      <c r="L1094" s="193">
        <f t="shared" si="1"/>
        <v>0.33033033033033032</v>
      </c>
      <c r="M1094" s="186" t="s">
        <v>449</v>
      </c>
      <c r="N1094" s="186" t="s">
        <v>297</v>
      </c>
      <c r="O1094" s="199">
        <f>VLOOKUP(B1094,orig_GT_results_full_summary!$B$3:$AK$25,15, FALSE)</f>
        <v>1</v>
      </c>
      <c r="P1094" s="192">
        <v>0</v>
      </c>
      <c r="Q1094" s="192">
        <v>0</v>
      </c>
      <c r="R1094" s="192">
        <f t="shared" si="2"/>
        <v>0</v>
      </c>
      <c r="S1094" s="193">
        <f t="shared" si="3"/>
        <v>0</v>
      </c>
      <c r="T1094" s="186" t="s">
        <v>15</v>
      </c>
      <c r="U1094" s="186" t="s">
        <v>502</v>
      </c>
      <c r="V1094" s="200">
        <f>VLOOKUP(B1094,orig_GT_results_full_summary!$B$3:$AK$25,24, FALSE)</f>
        <v>1</v>
      </c>
      <c r="W1094" s="192">
        <v>1</v>
      </c>
      <c r="X1094" s="192">
        <v>0.33</v>
      </c>
      <c r="Y1094" s="192">
        <f t="shared" si="4"/>
        <v>1</v>
      </c>
      <c r="Z1094" s="193">
        <f t="shared" si="5"/>
        <v>0.3536977491961415</v>
      </c>
      <c r="AA1094" s="186" t="s">
        <v>464</v>
      </c>
      <c r="AB1094" s="186" t="s">
        <v>297</v>
      </c>
      <c r="AC1094" s="192">
        <f>VLOOKUP(B1094,orig_GT_results_full_summary!$B$3:$AK$25,33, FALSE)</f>
        <v>2</v>
      </c>
      <c r="AD1094" s="192">
        <v>0</v>
      </c>
      <c r="AE1094" s="192">
        <v>0</v>
      </c>
      <c r="AF1094" s="194">
        <f t="shared" si="6"/>
        <v>0</v>
      </c>
      <c r="AG1094" s="53">
        <f t="shared" si="7"/>
        <v>0</v>
      </c>
    </row>
    <row r="1095" spans="2:33" ht="16">
      <c r="B1095" s="186" t="s">
        <v>130</v>
      </c>
      <c r="C1095" s="192">
        <v>412</v>
      </c>
      <c r="D1095" s="186" t="s">
        <v>504</v>
      </c>
      <c r="E1095" s="193">
        <v>3</v>
      </c>
      <c r="F1095" s="186" t="s">
        <v>284</v>
      </c>
      <c r="G1095" s="186" t="s">
        <v>304</v>
      </c>
      <c r="H1095" s="198">
        <f>VLOOKUP(B1095,orig_GT_results_full_summary!$B$3:$AK$25,7, FALSE)</f>
        <v>3</v>
      </c>
      <c r="I1095" s="192">
        <v>1</v>
      </c>
      <c r="J1095" s="192">
        <v>0.33</v>
      </c>
      <c r="K1095" s="192">
        <f t="shared" si="0"/>
        <v>0.33333333333333331</v>
      </c>
      <c r="L1095" s="193">
        <f t="shared" si="1"/>
        <v>0.33033033033033032</v>
      </c>
      <c r="M1095" s="186" t="s">
        <v>449</v>
      </c>
      <c r="N1095" s="186" t="s">
        <v>297</v>
      </c>
      <c r="O1095" s="199">
        <f>VLOOKUP(B1095,orig_GT_results_full_summary!$B$3:$AK$25,15, FALSE)</f>
        <v>1</v>
      </c>
      <c r="P1095" s="192">
        <v>0</v>
      </c>
      <c r="Q1095" s="192">
        <v>0</v>
      </c>
      <c r="R1095" s="192">
        <f t="shared" si="2"/>
        <v>0</v>
      </c>
      <c r="S1095" s="193">
        <f t="shared" si="3"/>
        <v>0</v>
      </c>
      <c r="T1095" s="186" t="s">
        <v>15</v>
      </c>
      <c r="U1095" s="186" t="s">
        <v>502</v>
      </c>
      <c r="V1095" s="200">
        <f>VLOOKUP(B1095,orig_GT_results_full_summary!$B$3:$AK$25,24, FALSE)</f>
        <v>1</v>
      </c>
      <c r="W1095" s="192">
        <v>1</v>
      </c>
      <c r="X1095" s="192">
        <v>0.33</v>
      </c>
      <c r="Y1095" s="192">
        <f t="shared" si="4"/>
        <v>1</v>
      </c>
      <c r="Z1095" s="193">
        <f t="shared" si="5"/>
        <v>0.3536977491961415</v>
      </c>
      <c r="AA1095" s="186" t="s">
        <v>464</v>
      </c>
      <c r="AB1095" s="186" t="s">
        <v>297</v>
      </c>
      <c r="AC1095" s="192">
        <f>VLOOKUP(B1095,orig_GT_results_full_summary!$B$3:$AK$25,33, FALSE)</f>
        <v>2</v>
      </c>
      <c r="AD1095" s="192">
        <v>0</v>
      </c>
      <c r="AE1095" s="192">
        <v>0</v>
      </c>
      <c r="AF1095" s="194">
        <f t="shared" si="6"/>
        <v>0</v>
      </c>
      <c r="AG1095" s="53">
        <f t="shared" si="7"/>
        <v>0</v>
      </c>
    </row>
    <row r="1096" spans="2:33" ht="16">
      <c r="B1096" s="186" t="s">
        <v>130</v>
      </c>
      <c r="C1096" s="192">
        <v>413</v>
      </c>
      <c r="D1096" s="186" t="s">
        <v>504</v>
      </c>
      <c r="E1096" s="193">
        <v>3</v>
      </c>
      <c r="F1096" s="186" t="s">
        <v>284</v>
      </c>
      <c r="G1096" s="186" t="s">
        <v>304</v>
      </c>
      <c r="H1096" s="198">
        <f>VLOOKUP(B1096,orig_GT_results_full_summary!$B$3:$AK$25,7, FALSE)</f>
        <v>3</v>
      </c>
      <c r="I1096" s="192">
        <v>1</v>
      </c>
      <c r="J1096" s="192">
        <v>0.33</v>
      </c>
      <c r="K1096" s="192">
        <f t="shared" si="0"/>
        <v>0.33333333333333331</v>
      </c>
      <c r="L1096" s="193">
        <f t="shared" si="1"/>
        <v>0.33033033033033032</v>
      </c>
      <c r="M1096" s="186" t="s">
        <v>449</v>
      </c>
      <c r="N1096" s="186" t="s">
        <v>297</v>
      </c>
      <c r="O1096" s="199">
        <f>VLOOKUP(B1096,orig_GT_results_full_summary!$B$3:$AK$25,15, FALSE)</f>
        <v>1</v>
      </c>
      <c r="P1096" s="192">
        <v>0</v>
      </c>
      <c r="Q1096" s="192">
        <v>0</v>
      </c>
      <c r="R1096" s="192">
        <f t="shared" si="2"/>
        <v>0</v>
      </c>
      <c r="S1096" s="193">
        <f t="shared" si="3"/>
        <v>0</v>
      </c>
      <c r="T1096" s="186" t="s">
        <v>15</v>
      </c>
      <c r="U1096" s="186" t="s">
        <v>502</v>
      </c>
      <c r="V1096" s="200">
        <f>VLOOKUP(B1096,orig_GT_results_full_summary!$B$3:$AK$25,24, FALSE)</f>
        <v>1</v>
      </c>
      <c r="W1096" s="192">
        <v>1</v>
      </c>
      <c r="X1096" s="192">
        <v>0.33</v>
      </c>
      <c r="Y1096" s="192">
        <f t="shared" si="4"/>
        <v>1</v>
      </c>
      <c r="Z1096" s="193">
        <f t="shared" si="5"/>
        <v>0.3536977491961415</v>
      </c>
      <c r="AA1096" s="186" t="s">
        <v>464</v>
      </c>
      <c r="AB1096" s="186" t="s">
        <v>297</v>
      </c>
      <c r="AC1096" s="192">
        <f>VLOOKUP(B1096,orig_GT_results_full_summary!$B$3:$AK$25,33, FALSE)</f>
        <v>2</v>
      </c>
      <c r="AD1096" s="192">
        <v>0</v>
      </c>
      <c r="AE1096" s="192">
        <v>0</v>
      </c>
      <c r="AF1096" s="194">
        <f t="shared" si="6"/>
        <v>0</v>
      </c>
      <c r="AG1096" s="53">
        <f t="shared" si="7"/>
        <v>0</v>
      </c>
    </row>
    <row r="1097" spans="2:33" ht="16">
      <c r="B1097" s="186" t="s">
        <v>130</v>
      </c>
      <c r="C1097" s="192">
        <v>414</v>
      </c>
      <c r="D1097" s="186" t="s">
        <v>504</v>
      </c>
      <c r="E1097" s="193">
        <v>3</v>
      </c>
      <c r="F1097" s="186" t="s">
        <v>284</v>
      </c>
      <c r="G1097" s="186" t="s">
        <v>304</v>
      </c>
      <c r="H1097" s="198">
        <f>VLOOKUP(B1097,orig_GT_results_full_summary!$B$3:$AK$25,7, FALSE)</f>
        <v>3</v>
      </c>
      <c r="I1097" s="192">
        <v>1</v>
      </c>
      <c r="J1097" s="192">
        <v>0.33</v>
      </c>
      <c r="K1097" s="192">
        <f t="shared" si="0"/>
        <v>0.33333333333333331</v>
      </c>
      <c r="L1097" s="193">
        <f t="shared" si="1"/>
        <v>0.33033033033033032</v>
      </c>
      <c r="M1097" s="186" t="s">
        <v>449</v>
      </c>
      <c r="N1097" s="186" t="s">
        <v>297</v>
      </c>
      <c r="O1097" s="199">
        <f>VLOOKUP(B1097,orig_GT_results_full_summary!$B$3:$AK$25,15, FALSE)</f>
        <v>1</v>
      </c>
      <c r="P1097" s="192">
        <v>0</v>
      </c>
      <c r="Q1097" s="192">
        <v>0</v>
      </c>
      <c r="R1097" s="192">
        <f t="shared" si="2"/>
        <v>0</v>
      </c>
      <c r="S1097" s="193">
        <f t="shared" si="3"/>
        <v>0</v>
      </c>
      <c r="T1097" s="186" t="s">
        <v>15</v>
      </c>
      <c r="U1097" s="186" t="s">
        <v>502</v>
      </c>
      <c r="V1097" s="200">
        <f>VLOOKUP(B1097,orig_GT_results_full_summary!$B$3:$AK$25,24, FALSE)</f>
        <v>1</v>
      </c>
      <c r="W1097" s="192">
        <v>1</v>
      </c>
      <c r="X1097" s="192">
        <v>0.33</v>
      </c>
      <c r="Y1097" s="192">
        <f t="shared" si="4"/>
        <v>1</v>
      </c>
      <c r="Z1097" s="193">
        <f t="shared" si="5"/>
        <v>0.3536977491961415</v>
      </c>
      <c r="AA1097" s="186" t="s">
        <v>464</v>
      </c>
      <c r="AB1097" s="186" t="s">
        <v>297</v>
      </c>
      <c r="AC1097" s="192">
        <f>VLOOKUP(B1097,orig_GT_results_full_summary!$B$3:$AK$25,33, FALSE)</f>
        <v>2</v>
      </c>
      <c r="AD1097" s="192">
        <v>0</v>
      </c>
      <c r="AE1097" s="192">
        <v>0</v>
      </c>
      <c r="AF1097" s="194">
        <f t="shared" si="6"/>
        <v>0</v>
      </c>
      <c r="AG1097" s="53">
        <f t="shared" si="7"/>
        <v>0</v>
      </c>
    </row>
    <row r="1098" spans="2:33" ht="16">
      <c r="B1098" s="186" t="s">
        <v>130</v>
      </c>
      <c r="C1098" s="192">
        <v>415</v>
      </c>
      <c r="D1098" s="186" t="s">
        <v>504</v>
      </c>
      <c r="E1098" s="193">
        <v>3</v>
      </c>
      <c r="F1098" s="186" t="s">
        <v>284</v>
      </c>
      <c r="G1098" s="186" t="s">
        <v>304</v>
      </c>
      <c r="H1098" s="198">
        <f>VLOOKUP(B1098,orig_GT_results_full_summary!$B$3:$AK$25,7, FALSE)</f>
        <v>3</v>
      </c>
      <c r="I1098" s="192">
        <v>1</v>
      </c>
      <c r="J1098" s="192">
        <v>0.33</v>
      </c>
      <c r="K1098" s="192">
        <f t="shared" si="0"/>
        <v>0.33333333333333331</v>
      </c>
      <c r="L1098" s="193">
        <f t="shared" si="1"/>
        <v>0.33033033033033032</v>
      </c>
      <c r="M1098" s="186" t="s">
        <v>449</v>
      </c>
      <c r="N1098" s="186" t="s">
        <v>297</v>
      </c>
      <c r="O1098" s="199">
        <f>VLOOKUP(B1098,orig_GT_results_full_summary!$B$3:$AK$25,15, FALSE)</f>
        <v>1</v>
      </c>
      <c r="P1098" s="192">
        <v>0</v>
      </c>
      <c r="Q1098" s="192">
        <v>0</v>
      </c>
      <c r="R1098" s="192">
        <f t="shared" si="2"/>
        <v>0</v>
      </c>
      <c r="S1098" s="193">
        <f t="shared" si="3"/>
        <v>0</v>
      </c>
      <c r="T1098" s="186" t="s">
        <v>15</v>
      </c>
      <c r="U1098" s="186" t="s">
        <v>502</v>
      </c>
      <c r="V1098" s="200">
        <f>VLOOKUP(B1098,orig_GT_results_full_summary!$B$3:$AK$25,24, FALSE)</f>
        <v>1</v>
      </c>
      <c r="W1098" s="192">
        <v>1</v>
      </c>
      <c r="X1098" s="192">
        <v>0.33</v>
      </c>
      <c r="Y1098" s="192">
        <f t="shared" si="4"/>
        <v>1</v>
      </c>
      <c r="Z1098" s="193">
        <f t="shared" si="5"/>
        <v>0.3536977491961415</v>
      </c>
      <c r="AA1098" s="186" t="s">
        <v>464</v>
      </c>
      <c r="AB1098" s="186" t="s">
        <v>297</v>
      </c>
      <c r="AC1098" s="192">
        <f>VLOOKUP(B1098,orig_GT_results_full_summary!$B$3:$AK$25,33, FALSE)</f>
        <v>2</v>
      </c>
      <c r="AD1098" s="192">
        <v>0</v>
      </c>
      <c r="AE1098" s="192">
        <v>0</v>
      </c>
      <c r="AF1098" s="194">
        <f t="shared" si="6"/>
        <v>0</v>
      </c>
      <c r="AG1098" s="53">
        <f t="shared" si="7"/>
        <v>0</v>
      </c>
    </row>
    <row r="1099" spans="2:33" ht="16">
      <c r="B1099" s="186" t="s">
        <v>130</v>
      </c>
      <c r="C1099" s="192">
        <v>417</v>
      </c>
      <c r="D1099" s="186" t="s">
        <v>504</v>
      </c>
      <c r="E1099" s="193">
        <v>3</v>
      </c>
      <c r="F1099" s="186" t="s">
        <v>284</v>
      </c>
      <c r="G1099" s="186" t="s">
        <v>304</v>
      </c>
      <c r="H1099" s="198">
        <f>VLOOKUP(B1099,orig_GT_results_full_summary!$B$3:$AK$25,7, FALSE)</f>
        <v>3</v>
      </c>
      <c r="I1099" s="192">
        <v>1</v>
      </c>
      <c r="J1099" s="192">
        <v>0.33</v>
      </c>
      <c r="K1099" s="192">
        <f t="shared" si="0"/>
        <v>0.33333333333333331</v>
      </c>
      <c r="L1099" s="193">
        <f t="shared" si="1"/>
        <v>0.33033033033033032</v>
      </c>
      <c r="M1099" s="186" t="s">
        <v>449</v>
      </c>
      <c r="N1099" s="186" t="s">
        <v>297</v>
      </c>
      <c r="O1099" s="199">
        <f>VLOOKUP(B1099,orig_GT_results_full_summary!$B$3:$AK$25,15, FALSE)</f>
        <v>1</v>
      </c>
      <c r="P1099" s="192">
        <v>0</v>
      </c>
      <c r="Q1099" s="192">
        <v>0</v>
      </c>
      <c r="R1099" s="192">
        <f t="shared" si="2"/>
        <v>0</v>
      </c>
      <c r="S1099" s="193">
        <f t="shared" si="3"/>
        <v>0</v>
      </c>
      <c r="T1099" s="186" t="s">
        <v>15</v>
      </c>
      <c r="U1099" s="186" t="s">
        <v>502</v>
      </c>
      <c r="V1099" s="200">
        <f>VLOOKUP(B1099,orig_GT_results_full_summary!$B$3:$AK$25,24, FALSE)</f>
        <v>1</v>
      </c>
      <c r="W1099" s="192">
        <v>1</v>
      </c>
      <c r="X1099" s="192">
        <v>0.33</v>
      </c>
      <c r="Y1099" s="192">
        <f t="shared" si="4"/>
        <v>1</v>
      </c>
      <c r="Z1099" s="193">
        <f t="shared" si="5"/>
        <v>0.3536977491961415</v>
      </c>
      <c r="AA1099" s="186" t="s">
        <v>464</v>
      </c>
      <c r="AB1099" s="186" t="s">
        <v>297</v>
      </c>
      <c r="AC1099" s="192">
        <f>VLOOKUP(B1099,orig_GT_results_full_summary!$B$3:$AK$25,33, FALSE)</f>
        <v>2</v>
      </c>
      <c r="AD1099" s="192">
        <v>0</v>
      </c>
      <c r="AE1099" s="192">
        <v>0</v>
      </c>
      <c r="AF1099" s="194">
        <f t="shared" si="6"/>
        <v>0</v>
      </c>
      <c r="AG1099" s="53">
        <f t="shared" si="7"/>
        <v>0</v>
      </c>
    </row>
    <row r="1100" spans="2:33" ht="16">
      <c r="B1100" s="186" t="s">
        <v>130</v>
      </c>
      <c r="C1100" s="192">
        <v>418</v>
      </c>
      <c r="D1100" s="186" t="s">
        <v>504</v>
      </c>
      <c r="E1100" s="193">
        <v>3</v>
      </c>
      <c r="F1100" s="186" t="s">
        <v>284</v>
      </c>
      <c r="G1100" s="186" t="s">
        <v>304</v>
      </c>
      <c r="H1100" s="198">
        <f>VLOOKUP(B1100,orig_GT_results_full_summary!$B$3:$AK$25,7, FALSE)</f>
        <v>3</v>
      </c>
      <c r="I1100" s="192">
        <v>1</v>
      </c>
      <c r="J1100" s="192">
        <v>0.33</v>
      </c>
      <c r="K1100" s="192">
        <f t="shared" si="0"/>
        <v>0.33333333333333331</v>
      </c>
      <c r="L1100" s="193">
        <f t="shared" si="1"/>
        <v>0.33033033033033032</v>
      </c>
      <c r="M1100" s="186" t="s">
        <v>449</v>
      </c>
      <c r="N1100" s="186" t="s">
        <v>297</v>
      </c>
      <c r="O1100" s="199">
        <f>VLOOKUP(B1100,orig_GT_results_full_summary!$B$3:$AK$25,15, FALSE)</f>
        <v>1</v>
      </c>
      <c r="P1100" s="192">
        <v>0</v>
      </c>
      <c r="Q1100" s="192">
        <v>0</v>
      </c>
      <c r="R1100" s="192">
        <f t="shared" si="2"/>
        <v>0</v>
      </c>
      <c r="S1100" s="193">
        <f t="shared" si="3"/>
        <v>0</v>
      </c>
      <c r="T1100" s="186" t="s">
        <v>15</v>
      </c>
      <c r="U1100" s="186" t="s">
        <v>502</v>
      </c>
      <c r="V1100" s="200">
        <f>VLOOKUP(B1100,orig_GT_results_full_summary!$B$3:$AK$25,24, FALSE)</f>
        <v>1</v>
      </c>
      <c r="W1100" s="192">
        <v>1</v>
      </c>
      <c r="X1100" s="192">
        <v>0.33</v>
      </c>
      <c r="Y1100" s="192">
        <f t="shared" si="4"/>
        <v>1</v>
      </c>
      <c r="Z1100" s="193">
        <f t="shared" si="5"/>
        <v>0.3536977491961415</v>
      </c>
      <c r="AA1100" s="186" t="s">
        <v>464</v>
      </c>
      <c r="AB1100" s="186" t="s">
        <v>297</v>
      </c>
      <c r="AC1100" s="192">
        <f>VLOOKUP(B1100,orig_GT_results_full_summary!$B$3:$AK$25,33, FALSE)</f>
        <v>2</v>
      </c>
      <c r="AD1100" s="192">
        <v>0</v>
      </c>
      <c r="AE1100" s="192">
        <v>0</v>
      </c>
      <c r="AF1100" s="194">
        <f t="shared" si="6"/>
        <v>0</v>
      </c>
      <c r="AG1100" s="53">
        <f t="shared" si="7"/>
        <v>0</v>
      </c>
    </row>
    <row r="1101" spans="2:33" ht="16">
      <c r="B1101" s="186" t="s">
        <v>130</v>
      </c>
      <c r="C1101" s="192">
        <v>419</v>
      </c>
      <c r="D1101" s="186" t="s">
        <v>504</v>
      </c>
      <c r="E1101" s="193">
        <v>3</v>
      </c>
      <c r="F1101" s="186" t="s">
        <v>284</v>
      </c>
      <c r="G1101" s="186" t="s">
        <v>304</v>
      </c>
      <c r="H1101" s="198">
        <f>VLOOKUP(B1101,orig_GT_results_full_summary!$B$3:$AK$25,7, FALSE)</f>
        <v>3</v>
      </c>
      <c r="I1101" s="192">
        <v>1</v>
      </c>
      <c r="J1101" s="192">
        <v>0.33</v>
      </c>
      <c r="K1101" s="192">
        <f t="shared" si="0"/>
        <v>0.33333333333333331</v>
      </c>
      <c r="L1101" s="193">
        <f t="shared" si="1"/>
        <v>0.33033033033033032</v>
      </c>
      <c r="M1101" s="186" t="s">
        <v>449</v>
      </c>
      <c r="N1101" s="186" t="s">
        <v>297</v>
      </c>
      <c r="O1101" s="199">
        <f>VLOOKUP(B1101,orig_GT_results_full_summary!$B$3:$AK$25,15, FALSE)</f>
        <v>1</v>
      </c>
      <c r="P1101" s="192">
        <v>0</v>
      </c>
      <c r="Q1101" s="192">
        <v>0</v>
      </c>
      <c r="R1101" s="192">
        <f t="shared" si="2"/>
        <v>0</v>
      </c>
      <c r="S1101" s="193">
        <f t="shared" si="3"/>
        <v>0</v>
      </c>
      <c r="T1101" s="186" t="s">
        <v>15</v>
      </c>
      <c r="U1101" s="186" t="s">
        <v>502</v>
      </c>
      <c r="V1101" s="200">
        <f>VLOOKUP(B1101,orig_GT_results_full_summary!$B$3:$AK$25,24, FALSE)</f>
        <v>1</v>
      </c>
      <c r="W1101" s="192">
        <v>1</v>
      </c>
      <c r="X1101" s="192">
        <v>0.33</v>
      </c>
      <c r="Y1101" s="192">
        <f t="shared" si="4"/>
        <v>1</v>
      </c>
      <c r="Z1101" s="193">
        <f t="shared" si="5"/>
        <v>0.3536977491961415</v>
      </c>
      <c r="AA1101" s="186" t="s">
        <v>464</v>
      </c>
      <c r="AB1101" s="186" t="s">
        <v>297</v>
      </c>
      <c r="AC1101" s="192">
        <f>VLOOKUP(B1101,orig_GT_results_full_summary!$B$3:$AK$25,33, FALSE)</f>
        <v>2</v>
      </c>
      <c r="AD1101" s="192">
        <v>0</v>
      </c>
      <c r="AE1101" s="192">
        <v>0</v>
      </c>
      <c r="AF1101" s="194">
        <f t="shared" si="6"/>
        <v>0</v>
      </c>
      <c r="AG1101" s="53">
        <f t="shared" si="7"/>
        <v>0</v>
      </c>
    </row>
    <row r="1102" spans="2:33" ht="16">
      <c r="B1102" s="186" t="s">
        <v>130</v>
      </c>
      <c r="C1102" s="192">
        <v>420</v>
      </c>
      <c r="D1102" s="186" t="s">
        <v>505</v>
      </c>
      <c r="E1102" s="193">
        <v>3</v>
      </c>
      <c r="F1102" s="186" t="s">
        <v>284</v>
      </c>
      <c r="G1102" s="186" t="s">
        <v>304</v>
      </c>
      <c r="H1102" s="198">
        <f>VLOOKUP(B1102,orig_GT_results_full_summary!$B$3:$AK$25,7, FALSE)</f>
        <v>3</v>
      </c>
      <c r="I1102" s="192">
        <v>1</v>
      </c>
      <c r="J1102" s="192">
        <v>0.33</v>
      </c>
      <c r="K1102" s="192">
        <f t="shared" si="0"/>
        <v>0.33333333333333331</v>
      </c>
      <c r="L1102" s="193">
        <f t="shared" si="1"/>
        <v>0.33033033033033032</v>
      </c>
      <c r="M1102" s="186" t="s">
        <v>449</v>
      </c>
      <c r="N1102" s="186" t="s">
        <v>297</v>
      </c>
      <c r="O1102" s="199">
        <f>VLOOKUP(B1102,orig_GT_results_full_summary!$B$3:$AK$25,15, FALSE)</f>
        <v>1</v>
      </c>
      <c r="P1102" s="192">
        <v>0</v>
      </c>
      <c r="Q1102" s="192">
        <v>0</v>
      </c>
      <c r="R1102" s="192">
        <f t="shared" si="2"/>
        <v>0</v>
      </c>
      <c r="S1102" s="193">
        <f t="shared" si="3"/>
        <v>0</v>
      </c>
      <c r="T1102" s="186" t="s">
        <v>15</v>
      </c>
      <c r="U1102" s="186" t="s">
        <v>297</v>
      </c>
      <c r="V1102" s="200">
        <f>VLOOKUP(B1102,orig_GT_results_full_summary!$B$3:$AK$25,24, FALSE)</f>
        <v>1</v>
      </c>
      <c r="W1102" s="192">
        <v>0</v>
      </c>
      <c r="X1102" s="192">
        <v>0</v>
      </c>
      <c r="Y1102" s="192">
        <f t="shared" si="4"/>
        <v>0</v>
      </c>
      <c r="Z1102" s="193">
        <f t="shared" si="5"/>
        <v>0</v>
      </c>
      <c r="AA1102" s="186" t="s">
        <v>464</v>
      </c>
      <c r="AB1102" s="186" t="s">
        <v>297</v>
      </c>
      <c r="AC1102" s="192">
        <f>VLOOKUP(B1102,orig_GT_results_full_summary!$B$3:$AK$25,33, FALSE)</f>
        <v>2</v>
      </c>
      <c r="AD1102" s="192">
        <v>0</v>
      </c>
      <c r="AE1102" s="192">
        <v>0</v>
      </c>
      <c r="AF1102" s="194">
        <f t="shared" si="6"/>
        <v>0</v>
      </c>
      <c r="AG1102" s="53">
        <f t="shared" si="7"/>
        <v>0</v>
      </c>
    </row>
    <row r="1103" spans="2:33" ht="16">
      <c r="B1103" s="186" t="s">
        <v>130</v>
      </c>
      <c r="C1103" s="192">
        <v>421</v>
      </c>
      <c r="D1103" s="186" t="s">
        <v>505</v>
      </c>
      <c r="E1103" s="193">
        <v>3</v>
      </c>
      <c r="F1103" s="186" t="s">
        <v>284</v>
      </c>
      <c r="G1103" s="186" t="s">
        <v>304</v>
      </c>
      <c r="H1103" s="198">
        <f>VLOOKUP(B1103,orig_GT_results_full_summary!$B$3:$AK$25,7, FALSE)</f>
        <v>3</v>
      </c>
      <c r="I1103" s="192">
        <v>1</v>
      </c>
      <c r="J1103" s="192">
        <v>0.33</v>
      </c>
      <c r="K1103" s="192">
        <f t="shared" si="0"/>
        <v>0.33333333333333331</v>
      </c>
      <c r="L1103" s="193">
        <f t="shared" si="1"/>
        <v>0.33033033033033032</v>
      </c>
      <c r="M1103" s="186" t="s">
        <v>449</v>
      </c>
      <c r="N1103" s="186" t="s">
        <v>297</v>
      </c>
      <c r="O1103" s="199">
        <f>VLOOKUP(B1103,orig_GT_results_full_summary!$B$3:$AK$25,15, FALSE)</f>
        <v>1</v>
      </c>
      <c r="P1103" s="192">
        <v>0</v>
      </c>
      <c r="Q1103" s="192">
        <v>0</v>
      </c>
      <c r="R1103" s="192">
        <f t="shared" si="2"/>
        <v>0</v>
      </c>
      <c r="S1103" s="193">
        <f t="shared" si="3"/>
        <v>0</v>
      </c>
      <c r="T1103" s="186" t="s">
        <v>15</v>
      </c>
      <c r="U1103" s="186" t="s">
        <v>297</v>
      </c>
      <c r="V1103" s="200">
        <f>VLOOKUP(B1103,orig_GT_results_full_summary!$B$3:$AK$25,24, FALSE)</f>
        <v>1</v>
      </c>
      <c r="W1103" s="192">
        <v>0</v>
      </c>
      <c r="X1103" s="192">
        <v>0</v>
      </c>
      <c r="Y1103" s="192">
        <f t="shared" si="4"/>
        <v>0</v>
      </c>
      <c r="Z1103" s="193">
        <f t="shared" si="5"/>
        <v>0</v>
      </c>
      <c r="AA1103" s="186" t="s">
        <v>464</v>
      </c>
      <c r="AB1103" s="186" t="s">
        <v>297</v>
      </c>
      <c r="AC1103" s="192">
        <f>VLOOKUP(B1103,orig_GT_results_full_summary!$B$3:$AK$25,33, FALSE)</f>
        <v>2</v>
      </c>
      <c r="AD1103" s="192">
        <v>0</v>
      </c>
      <c r="AE1103" s="192">
        <v>0</v>
      </c>
      <c r="AF1103" s="194">
        <f t="shared" si="6"/>
        <v>0</v>
      </c>
      <c r="AG1103" s="53">
        <f t="shared" si="7"/>
        <v>0</v>
      </c>
    </row>
    <row r="1104" spans="2:33" ht="16">
      <c r="B1104" s="186" t="s">
        <v>130</v>
      </c>
      <c r="C1104" s="192">
        <v>422</v>
      </c>
      <c r="D1104" s="186" t="s">
        <v>506</v>
      </c>
      <c r="E1104" s="193">
        <v>3</v>
      </c>
      <c r="F1104" s="186" t="s">
        <v>284</v>
      </c>
      <c r="G1104" s="186" t="s">
        <v>304</v>
      </c>
      <c r="H1104" s="198">
        <f>VLOOKUP(B1104,orig_GT_results_full_summary!$B$3:$AK$25,7, FALSE)</f>
        <v>3</v>
      </c>
      <c r="I1104" s="192">
        <v>1</v>
      </c>
      <c r="J1104" s="192">
        <v>0.33</v>
      </c>
      <c r="K1104" s="192">
        <f t="shared" si="0"/>
        <v>0.33333333333333331</v>
      </c>
      <c r="L1104" s="193">
        <f t="shared" si="1"/>
        <v>0.33033033033033032</v>
      </c>
      <c r="M1104" s="186" t="s">
        <v>449</v>
      </c>
      <c r="N1104" s="186" t="s">
        <v>297</v>
      </c>
      <c r="O1104" s="199">
        <f>VLOOKUP(B1104,orig_GT_results_full_summary!$B$3:$AK$25,15, FALSE)</f>
        <v>1</v>
      </c>
      <c r="P1104" s="192">
        <v>0</v>
      </c>
      <c r="Q1104" s="192">
        <v>0</v>
      </c>
      <c r="R1104" s="192">
        <f t="shared" si="2"/>
        <v>0</v>
      </c>
      <c r="S1104" s="193">
        <f t="shared" si="3"/>
        <v>0</v>
      </c>
      <c r="T1104" s="186" t="s">
        <v>15</v>
      </c>
      <c r="U1104" s="186" t="s">
        <v>297</v>
      </c>
      <c r="V1104" s="200">
        <f>VLOOKUP(B1104,orig_GT_results_full_summary!$B$3:$AK$25,24, FALSE)</f>
        <v>1</v>
      </c>
      <c r="W1104" s="192">
        <v>0</v>
      </c>
      <c r="X1104" s="192">
        <v>0</v>
      </c>
      <c r="Y1104" s="192">
        <f t="shared" si="4"/>
        <v>0</v>
      </c>
      <c r="Z1104" s="193">
        <f t="shared" si="5"/>
        <v>0</v>
      </c>
      <c r="AA1104" s="186" t="s">
        <v>464</v>
      </c>
      <c r="AB1104" s="186" t="s">
        <v>297</v>
      </c>
      <c r="AC1104" s="192">
        <f>VLOOKUP(B1104,orig_GT_results_full_summary!$B$3:$AK$25,33, FALSE)</f>
        <v>2</v>
      </c>
      <c r="AD1104" s="192">
        <v>0</v>
      </c>
      <c r="AE1104" s="192">
        <v>0</v>
      </c>
      <c r="AF1104" s="194">
        <f t="shared" si="6"/>
        <v>0</v>
      </c>
      <c r="AG1104" s="53">
        <f t="shared" si="7"/>
        <v>0</v>
      </c>
    </row>
    <row r="1105" spans="2:33" ht="16">
      <c r="B1105" s="186" t="s">
        <v>130</v>
      </c>
      <c r="C1105" s="192">
        <v>423</v>
      </c>
      <c r="D1105" s="186" t="s">
        <v>506</v>
      </c>
      <c r="E1105" s="193">
        <v>3</v>
      </c>
      <c r="F1105" s="186" t="s">
        <v>284</v>
      </c>
      <c r="G1105" s="186" t="s">
        <v>304</v>
      </c>
      <c r="H1105" s="198">
        <f>VLOOKUP(B1105,orig_GT_results_full_summary!$B$3:$AK$25,7, FALSE)</f>
        <v>3</v>
      </c>
      <c r="I1105" s="192">
        <v>1</v>
      </c>
      <c r="J1105" s="192">
        <v>0.33</v>
      </c>
      <c r="K1105" s="192">
        <f t="shared" si="0"/>
        <v>0.33333333333333331</v>
      </c>
      <c r="L1105" s="193">
        <f t="shared" si="1"/>
        <v>0.33033033033033032</v>
      </c>
      <c r="M1105" s="186" t="s">
        <v>449</v>
      </c>
      <c r="N1105" s="186" t="s">
        <v>297</v>
      </c>
      <c r="O1105" s="199">
        <f>VLOOKUP(B1105,orig_GT_results_full_summary!$B$3:$AK$25,15, FALSE)</f>
        <v>1</v>
      </c>
      <c r="P1105" s="192">
        <v>0</v>
      </c>
      <c r="Q1105" s="192">
        <v>0</v>
      </c>
      <c r="R1105" s="192">
        <f t="shared" si="2"/>
        <v>0</v>
      </c>
      <c r="S1105" s="193">
        <f t="shared" si="3"/>
        <v>0</v>
      </c>
      <c r="T1105" s="186" t="s">
        <v>15</v>
      </c>
      <c r="U1105" s="186" t="s">
        <v>297</v>
      </c>
      <c r="V1105" s="200">
        <f>VLOOKUP(B1105,orig_GT_results_full_summary!$B$3:$AK$25,24, FALSE)</f>
        <v>1</v>
      </c>
      <c r="W1105" s="192">
        <v>0</v>
      </c>
      <c r="X1105" s="192">
        <v>0</v>
      </c>
      <c r="Y1105" s="192">
        <f t="shared" si="4"/>
        <v>0</v>
      </c>
      <c r="Z1105" s="193">
        <f t="shared" si="5"/>
        <v>0</v>
      </c>
      <c r="AA1105" s="186" t="s">
        <v>464</v>
      </c>
      <c r="AB1105" s="186" t="s">
        <v>297</v>
      </c>
      <c r="AC1105" s="192">
        <f>VLOOKUP(B1105,orig_GT_results_full_summary!$B$3:$AK$25,33, FALSE)</f>
        <v>2</v>
      </c>
      <c r="AD1105" s="192">
        <v>0</v>
      </c>
      <c r="AE1105" s="192">
        <v>0</v>
      </c>
      <c r="AF1105" s="194">
        <f t="shared" si="6"/>
        <v>0</v>
      </c>
      <c r="AG1105" s="53">
        <f t="shared" si="7"/>
        <v>0</v>
      </c>
    </row>
    <row r="1106" spans="2:33" ht="16">
      <c r="B1106" s="186" t="s">
        <v>130</v>
      </c>
      <c r="C1106" s="192">
        <v>424</v>
      </c>
      <c r="D1106" s="186" t="s">
        <v>507</v>
      </c>
      <c r="E1106" s="193">
        <v>3</v>
      </c>
      <c r="F1106" s="186" t="s">
        <v>284</v>
      </c>
      <c r="G1106" s="186" t="s">
        <v>297</v>
      </c>
      <c r="H1106" s="198">
        <f>VLOOKUP(B1106,orig_GT_results_full_summary!$B$3:$AK$25,7, FALSE)</f>
        <v>3</v>
      </c>
      <c r="I1106" s="192">
        <v>0</v>
      </c>
      <c r="J1106" s="192">
        <v>0</v>
      </c>
      <c r="K1106" s="192">
        <f t="shared" si="0"/>
        <v>0</v>
      </c>
      <c r="L1106" s="193">
        <f t="shared" si="1"/>
        <v>0</v>
      </c>
      <c r="M1106" s="186" t="s">
        <v>449</v>
      </c>
      <c r="N1106" s="186" t="s">
        <v>297</v>
      </c>
      <c r="O1106" s="199">
        <f>VLOOKUP(B1106,orig_GT_results_full_summary!$B$3:$AK$25,15, FALSE)</f>
        <v>1</v>
      </c>
      <c r="P1106" s="192">
        <v>0</v>
      </c>
      <c r="Q1106" s="192">
        <v>0</v>
      </c>
      <c r="R1106" s="192">
        <f t="shared" si="2"/>
        <v>0</v>
      </c>
      <c r="S1106" s="193">
        <f t="shared" si="3"/>
        <v>0</v>
      </c>
      <c r="T1106" s="186" t="s">
        <v>15</v>
      </c>
      <c r="U1106" s="186" t="s">
        <v>297</v>
      </c>
      <c r="V1106" s="200">
        <f>VLOOKUP(B1106,orig_GT_results_full_summary!$B$3:$AK$25,24, FALSE)</f>
        <v>1</v>
      </c>
      <c r="W1106" s="192">
        <v>0</v>
      </c>
      <c r="X1106" s="192">
        <v>0</v>
      </c>
      <c r="Y1106" s="192">
        <f t="shared" si="4"/>
        <v>0</v>
      </c>
      <c r="Z1106" s="193">
        <f t="shared" si="5"/>
        <v>0</v>
      </c>
      <c r="AA1106" s="186" t="s">
        <v>464</v>
      </c>
      <c r="AB1106" s="186" t="s">
        <v>297</v>
      </c>
      <c r="AC1106" s="192">
        <f>VLOOKUP(B1106,orig_GT_results_full_summary!$B$3:$AK$25,33, FALSE)</f>
        <v>2</v>
      </c>
      <c r="AD1106" s="192">
        <v>0</v>
      </c>
      <c r="AE1106" s="192">
        <v>0</v>
      </c>
      <c r="AF1106" s="194">
        <f t="shared" si="6"/>
        <v>0</v>
      </c>
      <c r="AG1106" s="53">
        <f t="shared" si="7"/>
        <v>0</v>
      </c>
    </row>
    <row r="1107" spans="2:33" ht="16">
      <c r="B1107" s="186" t="s">
        <v>130</v>
      </c>
      <c r="C1107" s="192">
        <v>425</v>
      </c>
      <c r="D1107" s="186" t="s">
        <v>507</v>
      </c>
      <c r="E1107" s="193">
        <v>3</v>
      </c>
      <c r="F1107" s="186" t="s">
        <v>284</v>
      </c>
      <c r="G1107" s="186" t="s">
        <v>297</v>
      </c>
      <c r="H1107" s="198">
        <f>VLOOKUP(B1107,orig_GT_results_full_summary!$B$3:$AK$25,7, FALSE)</f>
        <v>3</v>
      </c>
      <c r="I1107" s="192">
        <v>0</v>
      </c>
      <c r="J1107" s="192">
        <v>0</v>
      </c>
      <c r="K1107" s="192">
        <f t="shared" si="0"/>
        <v>0</v>
      </c>
      <c r="L1107" s="193">
        <f t="shared" si="1"/>
        <v>0</v>
      </c>
      <c r="M1107" s="186" t="s">
        <v>449</v>
      </c>
      <c r="N1107" s="186" t="s">
        <v>297</v>
      </c>
      <c r="O1107" s="199">
        <f>VLOOKUP(B1107,orig_GT_results_full_summary!$B$3:$AK$25,15, FALSE)</f>
        <v>1</v>
      </c>
      <c r="P1107" s="192">
        <v>0</v>
      </c>
      <c r="Q1107" s="192">
        <v>0</v>
      </c>
      <c r="R1107" s="192">
        <f t="shared" si="2"/>
        <v>0</v>
      </c>
      <c r="S1107" s="193">
        <f t="shared" si="3"/>
        <v>0</v>
      </c>
      <c r="T1107" s="186" t="s">
        <v>15</v>
      </c>
      <c r="U1107" s="186" t="s">
        <v>297</v>
      </c>
      <c r="V1107" s="200">
        <f>VLOOKUP(B1107,orig_GT_results_full_summary!$B$3:$AK$25,24, FALSE)</f>
        <v>1</v>
      </c>
      <c r="W1107" s="192">
        <v>0</v>
      </c>
      <c r="X1107" s="192">
        <v>0</v>
      </c>
      <c r="Y1107" s="192">
        <f t="shared" si="4"/>
        <v>0</v>
      </c>
      <c r="Z1107" s="193">
        <f t="shared" si="5"/>
        <v>0</v>
      </c>
      <c r="AA1107" s="186" t="s">
        <v>464</v>
      </c>
      <c r="AB1107" s="186" t="s">
        <v>297</v>
      </c>
      <c r="AC1107" s="192">
        <f>VLOOKUP(B1107,orig_GT_results_full_summary!$B$3:$AK$25,33, FALSE)</f>
        <v>2</v>
      </c>
      <c r="AD1107" s="192">
        <v>0</v>
      </c>
      <c r="AE1107" s="192">
        <v>0</v>
      </c>
      <c r="AF1107" s="194">
        <f t="shared" si="6"/>
        <v>0</v>
      </c>
      <c r="AG1107" s="53">
        <f t="shared" si="7"/>
        <v>0</v>
      </c>
    </row>
    <row r="1108" spans="2:33" ht="16">
      <c r="B1108" s="186" t="s">
        <v>130</v>
      </c>
      <c r="C1108" s="192">
        <v>426</v>
      </c>
      <c r="D1108" s="186" t="s">
        <v>507</v>
      </c>
      <c r="E1108" s="193">
        <v>3</v>
      </c>
      <c r="F1108" s="186" t="s">
        <v>284</v>
      </c>
      <c r="G1108" s="186" t="s">
        <v>297</v>
      </c>
      <c r="H1108" s="198">
        <f>VLOOKUP(B1108,orig_GT_results_full_summary!$B$3:$AK$25,7, FALSE)</f>
        <v>3</v>
      </c>
      <c r="I1108" s="192">
        <v>0</v>
      </c>
      <c r="J1108" s="192">
        <v>0</v>
      </c>
      <c r="K1108" s="192">
        <f t="shared" si="0"/>
        <v>0</v>
      </c>
      <c r="L1108" s="193">
        <f t="shared" si="1"/>
        <v>0</v>
      </c>
      <c r="M1108" s="186" t="s">
        <v>449</v>
      </c>
      <c r="N1108" s="186" t="s">
        <v>297</v>
      </c>
      <c r="O1108" s="199">
        <f>VLOOKUP(B1108,orig_GT_results_full_summary!$B$3:$AK$25,15, FALSE)</f>
        <v>1</v>
      </c>
      <c r="P1108" s="192">
        <v>0</v>
      </c>
      <c r="Q1108" s="192">
        <v>0</v>
      </c>
      <c r="R1108" s="192">
        <f t="shared" si="2"/>
        <v>0</v>
      </c>
      <c r="S1108" s="193">
        <f t="shared" si="3"/>
        <v>0</v>
      </c>
      <c r="T1108" s="186" t="s">
        <v>15</v>
      </c>
      <c r="U1108" s="186" t="s">
        <v>297</v>
      </c>
      <c r="V1108" s="200">
        <f>VLOOKUP(B1108,orig_GT_results_full_summary!$B$3:$AK$25,24, FALSE)</f>
        <v>1</v>
      </c>
      <c r="W1108" s="192">
        <v>0</v>
      </c>
      <c r="X1108" s="192">
        <v>0</v>
      </c>
      <c r="Y1108" s="192">
        <f t="shared" si="4"/>
        <v>0</v>
      </c>
      <c r="Z1108" s="193">
        <f t="shared" si="5"/>
        <v>0</v>
      </c>
      <c r="AA1108" s="186" t="s">
        <v>464</v>
      </c>
      <c r="AB1108" s="186" t="s">
        <v>297</v>
      </c>
      <c r="AC1108" s="192">
        <f>VLOOKUP(B1108,orig_GT_results_full_summary!$B$3:$AK$25,33, FALSE)</f>
        <v>2</v>
      </c>
      <c r="AD1108" s="192">
        <v>0</v>
      </c>
      <c r="AE1108" s="192">
        <v>0</v>
      </c>
      <c r="AF1108" s="194">
        <f t="shared" si="6"/>
        <v>0</v>
      </c>
      <c r="AG1108" s="53">
        <f t="shared" si="7"/>
        <v>0</v>
      </c>
    </row>
    <row r="1109" spans="2:33" ht="16">
      <c r="B1109" s="186" t="s">
        <v>130</v>
      </c>
      <c r="C1109" s="192">
        <v>429</v>
      </c>
      <c r="D1109" s="186" t="s">
        <v>508</v>
      </c>
      <c r="E1109" s="193">
        <v>3</v>
      </c>
      <c r="F1109" s="186" t="s">
        <v>284</v>
      </c>
      <c r="G1109" s="186" t="s">
        <v>297</v>
      </c>
      <c r="H1109" s="198">
        <f>VLOOKUP(B1109,orig_GT_results_full_summary!$B$3:$AK$25,7, FALSE)</f>
        <v>3</v>
      </c>
      <c r="I1109" s="192">
        <v>0</v>
      </c>
      <c r="J1109" s="192">
        <v>0</v>
      </c>
      <c r="K1109" s="192">
        <f t="shared" si="0"/>
        <v>0</v>
      </c>
      <c r="L1109" s="193">
        <f t="shared" si="1"/>
        <v>0</v>
      </c>
      <c r="M1109" s="186" t="s">
        <v>449</v>
      </c>
      <c r="N1109" s="186" t="s">
        <v>297</v>
      </c>
      <c r="O1109" s="199">
        <f>VLOOKUP(B1109,orig_GT_results_full_summary!$B$3:$AK$25,15, FALSE)</f>
        <v>1</v>
      </c>
      <c r="P1109" s="192">
        <v>0</v>
      </c>
      <c r="Q1109" s="192">
        <v>0</v>
      </c>
      <c r="R1109" s="192">
        <f t="shared" si="2"/>
        <v>0</v>
      </c>
      <c r="S1109" s="193">
        <f t="shared" si="3"/>
        <v>0</v>
      </c>
      <c r="T1109" s="186" t="s">
        <v>15</v>
      </c>
      <c r="U1109" s="186" t="s">
        <v>297</v>
      </c>
      <c r="V1109" s="200">
        <f>VLOOKUP(B1109,orig_GT_results_full_summary!$B$3:$AK$25,24, FALSE)</f>
        <v>1</v>
      </c>
      <c r="W1109" s="192">
        <v>0</v>
      </c>
      <c r="X1109" s="192">
        <v>0</v>
      </c>
      <c r="Y1109" s="192">
        <f t="shared" si="4"/>
        <v>0</v>
      </c>
      <c r="Z1109" s="193">
        <f t="shared" si="5"/>
        <v>0</v>
      </c>
      <c r="AA1109" s="186" t="s">
        <v>464</v>
      </c>
      <c r="AB1109" s="186" t="s">
        <v>297</v>
      </c>
      <c r="AC1109" s="192">
        <f>VLOOKUP(B1109,orig_GT_results_full_summary!$B$3:$AK$25,33, FALSE)</f>
        <v>2</v>
      </c>
      <c r="AD1109" s="192">
        <v>0</v>
      </c>
      <c r="AE1109" s="192">
        <v>0</v>
      </c>
      <c r="AF1109" s="194">
        <f t="shared" si="6"/>
        <v>0</v>
      </c>
      <c r="AG1109" s="53">
        <f t="shared" si="7"/>
        <v>0</v>
      </c>
    </row>
    <row r="1110" spans="2:33" ht="16">
      <c r="B1110" s="186" t="s">
        <v>130</v>
      </c>
      <c r="C1110" s="192">
        <v>430</v>
      </c>
      <c r="D1110" s="186" t="s">
        <v>509</v>
      </c>
      <c r="E1110" s="193">
        <v>3</v>
      </c>
      <c r="F1110" s="186" t="s">
        <v>284</v>
      </c>
      <c r="G1110" s="186" t="s">
        <v>297</v>
      </c>
      <c r="H1110" s="198">
        <f>VLOOKUP(B1110,orig_GT_results_full_summary!$B$3:$AK$25,7, FALSE)</f>
        <v>3</v>
      </c>
      <c r="I1110" s="192">
        <v>0</v>
      </c>
      <c r="J1110" s="192">
        <v>0</v>
      </c>
      <c r="K1110" s="192">
        <f t="shared" si="0"/>
        <v>0</v>
      </c>
      <c r="L1110" s="193">
        <f t="shared" si="1"/>
        <v>0</v>
      </c>
      <c r="M1110" s="186" t="s">
        <v>449</v>
      </c>
      <c r="N1110" s="186" t="s">
        <v>297</v>
      </c>
      <c r="O1110" s="199">
        <f>VLOOKUP(B1110,orig_GT_results_full_summary!$B$3:$AK$25,15, FALSE)</f>
        <v>1</v>
      </c>
      <c r="P1110" s="192">
        <v>0</v>
      </c>
      <c r="Q1110" s="192">
        <v>0</v>
      </c>
      <c r="R1110" s="192">
        <f t="shared" si="2"/>
        <v>0</v>
      </c>
      <c r="S1110" s="193">
        <f t="shared" si="3"/>
        <v>0</v>
      </c>
      <c r="T1110" s="186" t="s">
        <v>15</v>
      </c>
      <c r="U1110" s="186" t="s">
        <v>297</v>
      </c>
      <c r="V1110" s="200">
        <f>VLOOKUP(B1110,orig_GT_results_full_summary!$B$3:$AK$25,24, FALSE)</f>
        <v>1</v>
      </c>
      <c r="W1110" s="192">
        <v>0</v>
      </c>
      <c r="X1110" s="192">
        <v>0</v>
      </c>
      <c r="Y1110" s="192">
        <f t="shared" si="4"/>
        <v>0</v>
      </c>
      <c r="Z1110" s="193">
        <f t="shared" si="5"/>
        <v>0</v>
      </c>
      <c r="AA1110" s="186" t="s">
        <v>464</v>
      </c>
      <c r="AB1110" s="186" t="s">
        <v>297</v>
      </c>
      <c r="AC1110" s="192">
        <f>VLOOKUP(B1110,orig_GT_results_full_summary!$B$3:$AK$25,33, FALSE)</f>
        <v>2</v>
      </c>
      <c r="AD1110" s="192">
        <v>0</v>
      </c>
      <c r="AE1110" s="192">
        <v>0</v>
      </c>
      <c r="AF1110" s="194">
        <f t="shared" si="6"/>
        <v>0</v>
      </c>
      <c r="AG1110" s="53">
        <f t="shared" si="7"/>
        <v>0</v>
      </c>
    </row>
    <row r="1111" spans="2:33" ht="16">
      <c r="B1111" s="186" t="s">
        <v>130</v>
      </c>
      <c r="C1111" s="192">
        <v>431</v>
      </c>
      <c r="D1111" s="186" t="s">
        <v>509</v>
      </c>
      <c r="E1111" s="193">
        <v>3</v>
      </c>
      <c r="F1111" s="186" t="s">
        <v>284</v>
      </c>
      <c r="G1111" s="186" t="s">
        <v>297</v>
      </c>
      <c r="H1111" s="198">
        <f>VLOOKUP(B1111,orig_GT_results_full_summary!$B$3:$AK$25,7, FALSE)</f>
        <v>3</v>
      </c>
      <c r="I1111" s="192">
        <v>0</v>
      </c>
      <c r="J1111" s="192">
        <v>0</v>
      </c>
      <c r="K1111" s="192">
        <f t="shared" si="0"/>
        <v>0</v>
      </c>
      <c r="L1111" s="193">
        <f t="shared" si="1"/>
        <v>0</v>
      </c>
      <c r="M1111" s="186" t="s">
        <v>449</v>
      </c>
      <c r="N1111" s="186" t="s">
        <v>297</v>
      </c>
      <c r="O1111" s="199">
        <f>VLOOKUP(B1111,orig_GT_results_full_summary!$B$3:$AK$25,15, FALSE)</f>
        <v>1</v>
      </c>
      <c r="P1111" s="192">
        <v>0</v>
      </c>
      <c r="Q1111" s="192">
        <v>0</v>
      </c>
      <c r="R1111" s="192">
        <f t="shared" si="2"/>
        <v>0</v>
      </c>
      <c r="S1111" s="193">
        <f t="shared" si="3"/>
        <v>0</v>
      </c>
      <c r="T1111" s="186" t="s">
        <v>15</v>
      </c>
      <c r="U1111" s="186" t="s">
        <v>297</v>
      </c>
      <c r="V1111" s="200">
        <f>VLOOKUP(B1111,orig_GT_results_full_summary!$B$3:$AK$25,24, FALSE)</f>
        <v>1</v>
      </c>
      <c r="W1111" s="192">
        <v>0</v>
      </c>
      <c r="X1111" s="192">
        <v>0</v>
      </c>
      <c r="Y1111" s="192">
        <f t="shared" si="4"/>
        <v>0</v>
      </c>
      <c r="Z1111" s="193">
        <f t="shared" si="5"/>
        <v>0</v>
      </c>
      <c r="AA1111" s="186" t="s">
        <v>464</v>
      </c>
      <c r="AB1111" s="186" t="s">
        <v>297</v>
      </c>
      <c r="AC1111" s="192">
        <f>VLOOKUP(B1111,orig_GT_results_full_summary!$B$3:$AK$25,33, FALSE)</f>
        <v>2</v>
      </c>
      <c r="AD1111" s="192">
        <v>0</v>
      </c>
      <c r="AE1111" s="192">
        <v>0</v>
      </c>
      <c r="AF1111" s="194">
        <f t="shared" si="6"/>
        <v>0</v>
      </c>
      <c r="AG1111" s="53">
        <f t="shared" si="7"/>
        <v>0</v>
      </c>
    </row>
    <row r="1112" spans="2:33" ht="16">
      <c r="B1112" s="186" t="s">
        <v>130</v>
      </c>
      <c r="C1112" s="192">
        <v>434</v>
      </c>
      <c r="D1112" s="186" t="s">
        <v>510</v>
      </c>
      <c r="E1112" s="193">
        <v>3</v>
      </c>
      <c r="F1112" s="186" t="s">
        <v>284</v>
      </c>
      <c r="G1112" s="186" t="s">
        <v>297</v>
      </c>
      <c r="H1112" s="198">
        <f>VLOOKUP(B1112,orig_GT_results_full_summary!$B$3:$AK$25,7, FALSE)</f>
        <v>3</v>
      </c>
      <c r="I1112" s="192">
        <v>0</v>
      </c>
      <c r="J1112" s="192">
        <v>0</v>
      </c>
      <c r="K1112" s="192">
        <f t="shared" si="0"/>
        <v>0</v>
      </c>
      <c r="L1112" s="193">
        <f t="shared" si="1"/>
        <v>0</v>
      </c>
      <c r="M1112" s="186" t="s">
        <v>449</v>
      </c>
      <c r="N1112" s="186" t="s">
        <v>304</v>
      </c>
      <c r="O1112" s="199">
        <f>VLOOKUP(B1112,orig_GT_results_full_summary!$B$3:$AK$25,15, FALSE)</f>
        <v>1</v>
      </c>
      <c r="P1112" s="192">
        <v>1</v>
      </c>
      <c r="Q1112" s="192">
        <v>0.33</v>
      </c>
      <c r="R1112" s="192">
        <f t="shared" si="2"/>
        <v>1</v>
      </c>
      <c r="S1112" s="193">
        <f t="shared" si="3"/>
        <v>0.3536977491961415</v>
      </c>
      <c r="T1112" s="186" t="s">
        <v>15</v>
      </c>
      <c r="U1112" s="186" t="s">
        <v>297</v>
      </c>
      <c r="V1112" s="200">
        <f>VLOOKUP(B1112,orig_GT_results_full_summary!$B$3:$AK$25,24, FALSE)</f>
        <v>1</v>
      </c>
      <c r="W1112" s="192">
        <v>0</v>
      </c>
      <c r="X1112" s="192">
        <v>0</v>
      </c>
      <c r="Y1112" s="192">
        <f t="shared" si="4"/>
        <v>0</v>
      </c>
      <c r="Z1112" s="193">
        <f t="shared" si="5"/>
        <v>0</v>
      </c>
      <c r="AA1112" s="186" t="s">
        <v>464</v>
      </c>
      <c r="AB1112" s="186" t="s">
        <v>304</v>
      </c>
      <c r="AC1112" s="192">
        <f>VLOOKUP(B1112,orig_GT_results_full_summary!$B$3:$AK$25,33, FALSE)</f>
        <v>2</v>
      </c>
      <c r="AD1112" s="192">
        <v>1</v>
      </c>
      <c r="AE1112" s="192">
        <v>0.33</v>
      </c>
      <c r="AF1112" s="194">
        <f t="shared" si="6"/>
        <v>0.5</v>
      </c>
      <c r="AG1112" s="53">
        <f t="shared" si="7"/>
        <v>0.34161490683229817</v>
      </c>
    </row>
    <row r="1113" spans="2:33" ht="16">
      <c r="B1113" s="186" t="s">
        <v>130</v>
      </c>
      <c r="C1113" s="192">
        <v>435</v>
      </c>
      <c r="D1113" s="186" t="s">
        <v>510</v>
      </c>
      <c r="E1113" s="193">
        <v>3</v>
      </c>
      <c r="F1113" s="186" t="s">
        <v>284</v>
      </c>
      <c r="G1113" s="186" t="s">
        <v>297</v>
      </c>
      <c r="H1113" s="198">
        <f>VLOOKUP(B1113,orig_GT_results_full_summary!$B$3:$AK$25,7, FALSE)</f>
        <v>3</v>
      </c>
      <c r="I1113" s="192">
        <v>0</v>
      </c>
      <c r="J1113" s="192">
        <v>0</v>
      </c>
      <c r="K1113" s="192">
        <f t="shared" si="0"/>
        <v>0</v>
      </c>
      <c r="L1113" s="193">
        <f t="shared" si="1"/>
        <v>0</v>
      </c>
      <c r="M1113" s="186" t="s">
        <v>449</v>
      </c>
      <c r="N1113" s="186" t="s">
        <v>304</v>
      </c>
      <c r="O1113" s="199">
        <f>VLOOKUP(B1113,orig_GT_results_full_summary!$B$3:$AK$25,15, FALSE)</f>
        <v>1</v>
      </c>
      <c r="P1113" s="192">
        <v>1</v>
      </c>
      <c r="Q1113" s="192">
        <v>0.33</v>
      </c>
      <c r="R1113" s="192">
        <f t="shared" si="2"/>
        <v>1</v>
      </c>
      <c r="S1113" s="193">
        <f t="shared" si="3"/>
        <v>0.3536977491961415</v>
      </c>
      <c r="T1113" s="186" t="s">
        <v>15</v>
      </c>
      <c r="U1113" s="186" t="s">
        <v>297</v>
      </c>
      <c r="V1113" s="200">
        <f>VLOOKUP(B1113,orig_GT_results_full_summary!$B$3:$AK$25,24, FALSE)</f>
        <v>1</v>
      </c>
      <c r="W1113" s="192">
        <v>0</v>
      </c>
      <c r="X1113" s="192">
        <v>0</v>
      </c>
      <c r="Y1113" s="192">
        <f t="shared" si="4"/>
        <v>0</v>
      </c>
      <c r="Z1113" s="193">
        <f t="shared" si="5"/>
        <v>0</v>
      </c>
      <c r="AA1113" s="186" t="s">
        <v>464</v>
      </c>
      <c r="AB1113" s="186" t="s">
        <v>304</v>
      </c>
      <c r="AC1113" s="192">
        <f>VLOOKUP(B1113,orig_GT_results_full_summary!$B$3:$AK$25,33, FALSE)</f>
        <v>2</v>
      </c>
      <c r="AD1113" s="192">
        <v>1</v>
      </c>
      <c r="AE1113" s="192">
        <v>0.33</v>
      </c>
      <c r="AF1113" s="194">
        <f t="shared" si="6"/>
        <v>0.5</v>
      </c>
      <c r="AG1113" s="53">
        <f t="shared" si="7"/>
        <v>0.34161490683229817</v>
      </c>
    </row>
    <row r="1114" spans="2:33" ht="16">
      <c r="B1114" s="186" t="s">
        <v>130</v>
      </c>
      <c r="C1114" s="192">
        <v>436</v>
      </c>
      <c r="D1114" s="186" t="s">
        <v>511</v>
      </c>
      <c r="E1114" s="193">
        <v>3</v>
      </c>
      <c r="F1114" s="186" t="s">
        <v>284</v>
      </c>
      <c r="G1114" s="186" t="s">
        <v>297</v>
      </c>
      <c r="H1114" s="198">
        <f>VLOOKUP(B1114,orig_GT_results_full_summary!$B$3:$AK$25,7, FALSE)</f>
        <v>3</v>
      </c>
      <c r="I1114" s="192">
        <v>0</v>
      </c>
      <c r="J1114" s="192">
        <v>0</v>
      </c>
      <c r="K1114" s="192">
        <f t="shared" si="0"/>
        <v>0</v>
      </c>
      <c r="L1114" s="193">
        <f t="shared" si="1"/>
        <v>0</v>
      </c>
      <c r="M1114" s="186" t="s">
        <v>449</v>
      </c>
      <c r="N1114" s="186" t="s">
        <v>297</v>
      </c>
      <c r="O1114" s="199">
        <f>VLOOKUP(B1114,orig_GT_results_full_summary!$B$3:$AK$25,15, FALSE)</f>
        <v>1</v>
      </c>
      <c r="P1114" s="192">
        <v>0</v>
      </c>
      <c r="Q1114" s="192">
        <v>0</v>
      </c>
      <c r="R1114" s="192">
        <f t="shared" si="2"/>
        <v>0</v>
      </c>
      <c r="S1114" s="193">
        <f t="shared" si="3"/>
        <v>0</v>
      </c>
      <c r="T1114" s="186" t="s">
        <v>15</v>
      </c>
      <c r="U1114" s="186" t="s">
        <v>297</v>
      </c>
      <c r="V1114" s="200">
        <f>VLOOKUP(B1114,orig_GT_results_full_summary!$B$3:$AK$25,24, FALSE)</f>
        <v>1</v>
      </c>
      <c r="W1114" s="192">
        <v>0</v>
      </c>
      <c r="X1114" s="192">
        <v>0</v>
      </c>
      <c r="Y1114" s="192">
        <f t="shared" si="4"/>
        <v>0</v>
      </c>
      <c r="Z1114" s="193">
        <f t="shared" si="5"/>
        <v>0</v>
      </c>
      <c r="AA1114" s="186" t="s">
        <v>464</v>
      </c>
      <c r="AB1114" s="186" t="s">
        <v>297</v>
      </c>
      <c r="AC1114" s="192">
        <f>VLOOKUP(B1114,orig_GT_results_full_summary!$B$3:$AK$25,33, FALSE)</f>
        <v>2</v>
      </c>
      <c r="AD1114" s="192">
        <v>0</v>
      </c>
      <c r="AE1114" s="192">
        <v>0</v>
      </c>
      <c r="AF1114" s="194">
        <f t="shared" si="6"/>
        <v>0</v>
      </c>
      <c r="AG1114" s="53">
        <f t="shared" si="7"/>
        <v>0</v>
      </c>
    </row>
    <row r="1115" spans="2:33" ht="16">
      <c r="B1115" s="186" t="s">
        <v>130</v>
      </c>
      <c r="C1115" s="192">
        <v>437</v>
      </c>
      <c r="D1115" s="186" t="s">
        <v>511</v>
      </c>
      <c r="E1115" s="193">
        <v>3</v>
      </c>
      <c r="F1115" s="186" t="s">
        <v>284</v>
      </c>
      <c r="G1115" s="186" t="s">
        <v>297</v>
      </c>
      <c r="H1115" s="198">
        <f>VLOOKUP(B1115,orig_GT_results_full_summary!$B$3:$AK$25,7, FALSE)</f>
        <v>3</v>
      </c>
      <c r="I1115" s="192">
        <v>0</v>
      </c>
      <c r="J1115" s="192">
        <v>0</v>
      </c>
      <c r="K1115" s="192">
        <f t="shared" si="0"/>
        <v>0</v>
      </c>
      <c r="L1115" s="193">
        <f t="shared" si="1"/>
        <v>0</v>
      </c>
      <c r="M1115" s="186" t="s">
        <v>449</v>
      </c>
      <c r="N1115" s="186" t="s">
        <v>297</v>
      </c>
      <c r="O1115" s="199">
        <f>VLOOKUP(B1115,orig_GT_results_full_summary!$B$3:$AK$25,15, FALSE)</f>
        <v>1</v>
      </c>
      <c r="P1115" s="192">
        <v>0</v>
      </c>
      <c r="Q1115" s="192">
        <v>0</v>
      </c>
      <c r="R1115" s="192">
        <f t="shared" si="2"/>
        <v>0</v>
      </c>
      <c r="S1115" s="193">
        <f t="shared" si="3"/>
        <v>0</v>
      </c>
      <c r="T1115" s="186" t="s">
        <v>15</v>
      </c>
      <c r="U1115" s="186" t="s">
        <v>297</v>
      </c>
      <c r="V1115" s="200">
        <f>VLOOKUP(B1115,orig_GT_results_full_summary!$B$3:$AK$25,24, FALSE)</f>
        <v>1</v>
      </c>
      <c r="W1115" s="192">
        <v>0</v>
      </c>
      <c r="X1115" s="192">
        <v>0</v>
      </c>
      <c r="Y1115" s="192">
        <f t="shared" si="4"/>
        <v>0</v>
      </c>
      <c r="Z1115" s="193">
        <f t="shared" si="5"/>
        <v>0</v>
      </c>
      <c r="AA1115" s="186" t="s">
        <v>464</v>
      </c>
      <c r="AB1115" s="186" t="s">
        <v>297</v>
      </c>
      <c r="AC1115" s="192">
        <f>VLOOKUP(B1115,orig_GT_results_full_summary!$B$3:$AK$25,33, FALSE)</f>
        <v>2</v>
      </c>
      <c r="AD1115" s="192">
        <v>0</v>
      </c>
      <c r="AE1115" s="192">
        <v>0</v>
      </c>
      <c r="AF1115" s="194">
        <f t="shared" si="6"/>
        <v>0</v>
      </c>
      <c r="AG1115" s="53">
        <f t="shared" si="7"/>
        <v>0</v>
      </c>
    </row>
    <row r="1116" spans="2:33" ht="16">
      <c r="B1116" s="186" t="s">
        <v>130</v>
      </c>
      <c r="C1116" s="192">
        <v>438</v>
      </c>
      <c r="D1116" s="186" t="s">
        <v>511</v>
      </c>
      <c r="E1116" s="193">
        <v>3</v>
      </c>
      <c r="F1116" s="186" t="s">
        <v>284</v>
      </c>
      <c r="G1116" s="186" t="s">
        <v>297</v>
      </c>
      <c r="H1116" s="198">
        <f>VLOOKUP(B1116,orig_GT_results_full_summary!$B$3:$AK$25,7, FALSE)</f>
        <v>3</v>
      </c>
      <c r="I1116" s="192">
        <v>0</v>
      </c>
      <c r="J1116" s="192">
        <v>0</v>
      </c>
      <c r="K1116" s="192">
        <f t="shared" si="0"/>
        <v>0</v>
      </c>
      <c r="L1116" s="193">
        <f t="shared" si="1"/>
        <v>0</v>
      </c>
      <c r="M1116" s="186" t="s">
        <v>449</v>
      </c>
      <c r="N1116" s="186" t="s">
        <v>297</v>
      </c>
      <c r="O1116" s="199">
        <f>VLOOKUP(B1116,orig_GT_results_full_summary!$B$3:$AK$25,15, FALSE)</f>
        <v>1</v>
      </c>
      <c r="P1116" s="192">
        <v>0</v>
      </c>
      <c r="Q1116" s="192">
        <v>0</v>
      </c>
      <c r="R1116" s="192">
        <f t="shared" si="2"/>
        <v>0</v>
      </c>
      <c r="S1116" s="193">
        <f t="shared" si="3"/>
        <v>0</v>
      </c>
      <c r="T1116" s="186" t="s">
        <v>15</v>
      </c>
      <c r="U1116" s="186" t="s">
        <v>297</v>
      </c>
      <c r="V1116" s="200">
        <f>VLOOKUP(B1116,orig_GT_results_full_summary!$B$3:$AK$25,24, FALSE)</f>
        <v>1</v>
      </c>
      <c r="W1116" s="192">
        <v>0</v>
      </c>
      <c r="X1116" s="192">
        <v>0</v>
      </c>
      <c r="Y1116" s="192">
        <f t="shared" si="4"/>
        <v>0</v>
      </c>
      <c r="Z1116" s="193">
        <f t="shared" si="5"/>
        <v>0</v>
      </c>
      <c r="AA1116" s="186" t="s">
        <v>464</v>
      </c>
      <c r="AB1116" s="186" t="s">
        <v>297</v>
      </c>
      <c r="AC1116" s="192">
        <f>VLOOKUP(B1116,orig_GT_results_full_summary!$B$3:$AK$25,33, FALSE)</f>
        <v>2</v>
      </c>
      <c r="AD1116" s="192">
        <v>0</v>
      </c>
      <c r="AE1116" s="192">
        <v>0</v>
      </c>
      <c r="AF1116" s="194">
        <f t="shared" si="6"/>
        <v>0</v>
      </c>
      <c r="AG1116" s="53">
        <f t="shared" si="7"/>
        <v>0</v>
      </c>
    </row>
    <row r="1117" spans="2:33" ht="16">
      <c r="B1117" s="186" t="s">
        <v>130</v>
      </c>
      <c r="C1117" s="192">
        <v>439</v>
      </c>
      <c r="D1117" s="186" t="s">
        <v>512</v>
      </c>
      <c r="E1117" s="193">
        <v>3</v>
      </c>
      <c r="F1117" s="186" t="s">
        <v>284</v>
      </c>
      <c r="G1117" s="186" t="s">
        <v>297</v>
      </c>
      <c r="H1117" s="198">
        <f>VLOOKUP(B1117,orig_GT_results_full_summary!$B$3:$AK$25,7, FALSE)</f>
        <v>3</v>
      </c>
      <c r="I1117" s="192">
        <v>0</v>
      </c>
      <c r="J1117" s="192">
        <v>0</v>
      </c>
      <c r="K1117" s="192">
        <f t="shared" si="0"/>
        <v>0</v>
      </c>
      <c r="L1117" s="193">
        <f t="shared" si="1"/>
        <v>0</v>
      </c>
      <c r="M1117" s="186" t="s">
        <v>449</v>
      </c>
      <c r="N1117" s="186" t="s">
        <v>297</v>
      </c>
      <c r="O1117" s="199">
        <f>VLOOKUP(B1117,orig_GT_results_full_summary!$B$3:$AK$25,15, FALSE)</f>
        <v>1</v>
      </c>
      <c r="P1117" s="192">
        <v>0</v>
      </c>
      <c r="Q1117" s="192">
        <v>0</v>
      </c>
      <c r="R1117" s="192">
        <f t="shared" si="2"/>
        <v>0</v>
      </c>
      <c r="S1117" s="193">
        <f t="shared" si="3"/>
        <v>0</v>
      </c>
      <c r="T1117" s="186" t="s">
        <v>15</v>
      </c>
      <c r="U1117" s="186" t="s">
        <v>297</v>
      </c>
      <c r="V1117" s="200">
        <f>VLOOKUP(B1117,orig_GT_results_full_summary!$B$3:$AK$25,24, FALSE)</f>
        <v>1</v>
      </c>
      <c r="W1117" s="192">
        <v>0</v>
      </c>
      <c r="X1117" s="192">
        <v>0</v>
      </c>
      <c r="Y1117" s="192">
        <f t="shared" si="4"/>
        <v>0</v>
      </c>
      <c r="Z1117" s="193">
        <f t="shared" si="5"/>
        <v>0</v>
      </c>
      <c r="AA1117" s="186" t="s">
        <v>464</v>
      </c>
      <c r="AB1117" s="186" t="s">
        <v>297</v>
      </c>
      <c r="AC1117" s="192">
        <f>VLOOKUP(B1117,orig_GT_results_full_summary!$B$3:$AK$25,33, FALSE)</f>
        <v>2</v>
      </c>
      <c r="AD1117" s="192">
        <v>0</v>
      </c>
      <c r="AE1117" s="192">
        <v>0</v>
      </c>
      <c r="AF1117" s="194">
        <f t="shared" si="6"/>
        <v>0</v>
      </c>
      <c r="AG1117" s="53">
        <f t="shared" si="7"/>
        <v>0</v>
      </c>
    </row>
    <row r="1118" spans="2:33" ht="16">
      <c r="B1118" s="186" t="s">
        <v>130</v>
      </c>
      <c r="C1118" s="192">
        <v>440</v>
      </c>
      <c r="D1118" s="186" t="s">
        <v>512</v>
      </c>
      <c r="E1118" s="193">
        <v>3</v>
      </c>
      <c r="F1118" s="186" t="s">
        <v>284</v>
      </c>
      <c r="G1118" s="186" t="s">
        <v>297</v>
      </c>
      <c r="H1118" s="198">
        <f>VLOOKUP(B1118,orig_GT_results_full_summary!$B$3:$AK$25,7, FALSE)</f>
        <v>3</v>
      </c>
      <c r="I1118" s="192">
        <v>0</v>
      </c>
      <c r="J1118" s="192">
        <v>0</v>
      </c>
      <c r="K1118" s="192">
        <f t="shared" si="0"/>
        <v>0</v>
      </c>
      <c r="L1118" s="193">
        <f t="shared" si="1"/>
        <v>0</v>
      </c>
      <c r="M1118" s="186" t="s">
        <v>449</v>
      </c>
      <c r="N1118" s="186" t="s">
        <v>297</v>
      </c>
      <c r="O1118" s="199">
        <f>VLOOKUP(B1118,orig_GT_results_full_summary!$B$3:$AK$25,15, FALSE)</f>
        <v>1</v>
      </c>
      <c r="P1118" s="192">
        <v>0</v>
      </c>
      <c r="Q1118" s="192">
        <v>0</v>
      </c>
      <c r="R1118" s="192">
        <f t="shared" si="2"/>
        <v>0</v>
      </c>
      <c r="S1118" s="193">
        <f t="shared" si="3"/>
        <v>0</v>
      </c>
      <c r="T1118" s="186" t="s">
        <v>15</v>
      </c>
      <c r="U1118" s="186" t="s">
        <v>297</v>
      </c>
      <c r="V1118" s="200">
        <f>VLOOKUP(B1118,orig_GT_results_full_summary!$B$3:$AK$25,24, FALSE)</f>
        <v>1</v>
      </c>
      <c r="W1118" s="192">
        <v>0</v>
      </c>
      <c r="X1118" s="192">
        <v>0</v>
      </c>
      <c r="Y1118" s="192">
        <f t="shared" si="4"/>
        <v>0</v>
      </c>
      <c r="Z1118" s="193">
        <f t="shared" si="5"/>
        <v>0</v>
      </c>
      <c r="AA1118" s="186" t="s">
        <v>464</v>
      </c>
      <c r="AB1118" s="186" t="s">
        <v>297</v>
      </c>
      <c r="AC1118" s="192">
        <f>VLOOKUP(B1118,orig_GT_results_full_summary!$B$3:$AK$25,33, FALSE)</f>
        <v>2</v>
      </c>
      <c r="AD1118" s="192">
        <v>0</v>
      </c>
      <c r="AE1118" s="192">
        <v>0</v>
      </c>
      <c r="AF1118" s="194">
        <f t="shared" si="6"/>
        <v>0</v>
      </c>
      <c r="AG1118" s="53">
        <f t="shared" si="7"/>
        <v>0</v>
      </c>
    </row>
    <row r="1119" spans="2:33" ht="16">
      <c r="B1119" s="186" t="s">
        <v>130</v>
      </c>
      <c r="C1119" s="192">
        <v>441</v>
      </c>
      <c r="D1119" s="186" t="s">
        <v>512</v>
      </c>
      <c r="E1119" s="193">
        <v>3</v>
      </c>
      <c r="F1119" s="186" t="s">
        <v>284</v>
      </c>
      <c r="G1119" s="186" t="s">
        <v>297</v>
      </c>
      <c r="H1119" s="198">
        <f>VLOOKUP(B1119,orig_GT_results_full_summary!$B$3:$AK$25,7, FALSE)</f>
        <v>3</v>
      </c>
      <c r="I1119" s="192">
        <v>0</v>
      </c>
      <c r="J1119" s="192">
        <v>0</v>
      </c>
      <c r="K1119" s="192">
        <f t="shared" si="0"/>
        <v>0</v>
      </c>
      <c r="L1119" s="193">
        <f t="shared" si="1"/>
        <v>0</v>
      </c>
      <c r="M1119" s="186" t="s">
        <v>449</v>
      </c>
      <c r="N1119" s="186" t="s">
        <v>297</v>
      </c>
      <c r="O1119" s="199">
        <f>VLOOKUP(B1119,orig_GT_results_full_summary!$B$3:$AK$25,15, FALSE)</f>
        <v>1</v>
      </c>
      <c r="P1119" s="192">
        <v>0</v>
      </c>
      <c r="Q1119" s="192">
        <v>0</v>
      </c>
      <c r="R1119" s="192">
        <f t="shared" si="2"/>
        <v>0</v>
      </c>
      <c r="S1119" s="193">
        <f t="shared" si="3"/>
        <v>0</v>
      </c>
      <c r="T1119" s="186" t="s">
        <v>15</v>
      </c>
      <c r="U1119" s="186" t="s">
        <v>297</v>
      </c>
      <c r="V1119" s="200">
        <f>VLOOKUP(B1119,orig_GT_results_full_summary!$B$3:$AK$25,24, FALSE)</f>
        <v>1</v>
      </c>
      <c r="W1119" s="192">
        <v>0</v>
      </c>
      <c r="X1119" s="192">
        <v>0</v>
      </c>
      <c r="Y1119" s="192">
        <f t="shared" si="4"/>
        <v>0</v>
      </c>
      <c r="Z1119" s="193">
        <f t="shared" si="5"/>
        <v>0</v>
      </c>
      <c r="AA1119" s="186" t="s">
        <v>464</v>
      </c>
      <c r="AB1119" s="186" t="s">
        <v>297</v>
      </c>
      <c r="AC1119" s="192">
        <f>VLOOKUP(B1119,orig_GT_results_full_summary!$B$3:$AK$25,33, FALSE)</f>
        <v>2</v>
      </c>
      <c r="AD1119" s="192">
        <v>0</v>
      </c>
      <c r="AE1119" s="192">
        <v>0</v>
      </c>
      <c r="AF1119" s="194">
        <f t="shared" si="6"/>
        <v>0</v>
      </c>
      <c r="AG1119" s="53">
        <f t="shared" si="7"/>
        <v>0</v>
      </c>
    </row>
    <row r="1120" spans="2:33" ht="16">
      <c r="B1120" s="186" t="s">
        <v>130</v>
      </c>
      <c r="C1120" s="192">
        <v>442</v>
      </c>
      <c r="D1120" s="186" t="s">
        <v>513</v>
      </c>
      <c r="E1120" s="193">
        <v>3</v>
      </c>
      <c r="F1120" s="186" t="s">
        <v>284</v>
      </c>
      <c r="G1120" s="186" t="s">
        <v>297</v>
      </c>
      <c r="H1120" s="198">
        <f>VLOOKUP(B1120,orig_GT_results_full_summary!$B$3:$AK$25,7, FALSE)</f>
        <v>3</v>
      </c>
      <c r="I1120" s="192">
        <v>0</v>
      </c>
      <c r="J1120" s="192">
        <v>0</v>
      </c>
      <c r="K1120" s="192">
        <f t="shared" si="0"/>
        <v>0</v>
      </c>
      <c r="L1120" s="193">
        <f t="shared" si="1"/>
        <v>0</v>
      </c>
      <c r="M1120" s="186" t="s">
        <v>449</v>
      </c>
      <c r="N1120" s="186" t="s">
        <v>297</v>
      </c>
      <c r="O1120" s="199">
        <f>VLOOKUP(B1120,orig_GT_results_full_summary!$B$3:$AK$25,15, FALSE)</f>
        <v>1</v>
      </c>
      <c r="P1120" s="192">
        <v>0</v>
      </c>
      <c r="Q1120" s="192">
        <v>0</v>
      </c>
      <c r="R1120" s="192">
        <f t="shared" si="2"/>
        <v>0</v>
      </c>
      <c r="S1120" s="193">
        <f t="shared" si="3"/>
        <v>0</v>
      </c>
      <c r="T1120" s="186" t="s">
        <v>15</v>
      </c>
      <c r="U1120" s="186" t="s">
        <v>297</v>
      </c>
      <c r="V1120" s="200">
        <f>VLOOKUP(B1120,orig_GT_results_full_summary!$B$3:$AK$25,24, FALSE)</f>
        <v>1</v>
      </c>
      <c r="W1120" s="192">
        <v>0</v>
      </c>
      <c r="X1120" s="192">
        <v>0</v>
      </c>
      <c r="Y1120" s="192">
        <f t="shared" si="4"/>
        <v>0</v>
      </c>
      <c r="Z1120" s="193">
        <f t="shared" si="5"/>
        <v>0</v>
      </c>
      <c r="AA1120" s="186" t="s">
        <v>464</v>
      </c>
      <c r="AB1120" s="186" t="s">
        <v>297</v>
      </c>
      <c r="AC1120" s="192">
        <f>VLOOKUP(B1120,orig_GT_results_full_summary!$B$3:$AK$25,33, FALSE)</f>
        <v>2</v>
      </c>
      <c r="AD1120" s="192">
        <v>0</v>
      </c>
      <c r="AE1120" s="192">
        <v>0</v>
      </c>
      <c r="AF1120" s="194">
        <f t="shared" si="6"/>
        <v>0</v>
      </c>
      <c r="AG1120" s="53">
        <f t="shared" si="7"/>
        <v>0</v>
      </c>
    </row>
    <row r="1121" spans="2:33" ht="16">
      <c r="B1121" s="186" t="s">
        <v>130</v>
      </c>
      <c r="C1121" s="192">
        <v>443</v>
      </c>
      <c r="D1121" s="186" t="s">
        <v>513</v>
      </c>
      <c r="E1121" s="193">
        <v>3</v>
      </c>
      <c r="F1121" s="186" t="s">
        <v>284</v>
      </c>
      <c r="G1121" s="186" t="s">
        <v>297</v>
      </c>
      <c r="H1121" s="198">
        <f>VLOOKUP(B1121,orig_GT_results_full_summary!$B$3:$AK$25,7, FALSE)</f>
        <v>3</v>
      </c>
      <c r="I1121" s="192">
        <v>0</v>
      </c>
      <c r="J1121" s="192">
        <v>0</v>
      </c>
      <c r="K1121" s="192">
        <f t="shared" si="0"/>
        <v>0</v>
      </c>
      <c r="L1121" s="193">
        <f t="shared" si="1"/>
        <v>0</v>
      </c>
      <c r="M1121" s="186" t="s">
        <v>449</v>
      </c>
      <c r="N1121" s="186" t="s">
        <v>297</v>
      </c>
      <c r="O1121" s="199">
        <f>VLOOKUP(B1121,orig_GT_results_full_summary!$B$3:$AK$25,15, FALSE)</f>
        <v>1</v>
      </c>
      <c r="P1121" s="192">
        <v>0</v>
      </c>
      <c r="Q1121" s="192">
        <v>0</v>
      </c>
      <c r="R1121" s="192">
        <f t="shared" si="2"/>
        <v>0</v>
      </c>
      <c r="S1121" s="193">
        <f t="shared" si="3"/>
        <v>0</v>
      </c>
      <c r="T1121" s="186" t="s">
        <v>15</v>
      </c>
      <c r="U1121" s="186" t="s">
        <v>297</v>
      </c>
      <c r="V1121" s="200">
        <f>VLOOKUP(B1121,orig_GT_results_full_summary!$B$3:$AK$25,24, FALSE)</f>
        <v>1</v>
      </c>
      <c r="W1121" s="192">
        <v>0</v>
      </c>
      <c r="X1121" s="192">
        <v>0</v>
      </c>
      <c r="Y1121" s="192">
        <f t="shared" si="4"/>
        <v>0</v>
      </c>
      <c r="Z1121" s="193">
        <f t="shared" si="5"/>
        <v>0</v>
      </c>
      <c r="AA1121" s="186" t="s">
        <v>464</v>
      </c>
      <c r="AB1121" s="186" t="s">
        <v>297</v>
      </c>
      <c r="AC1121" s="192">
        <f>VLOOKUP(B1121,orig_GT_results_full_summary!$B$3:$AK$25,33, FALSE)</f>
        <v>2</v>
      </c>
      <c r="AD1121" s="192">
        <v>0</v>
      </c>
      <c r="AE1121" s="192">
        <v>0</v>
      </c>
      <c r="AF1121" s="194">
        <f t="shared" si="6"/>
        <v>0</v>
      </c>
      <c r="AG1121" s="53">
        <f t="shared" si="7"/>
        <v>0</v>
      </c>
    </row>
    <row r="1122" spans="2:33" ht="16">
      <c r="B1122" s="186" t="s">
        <v>130</v>
      </c>
      <c r="C1122" s="192">
        <v>444</v>
      </c>
      <c r="D1122" s="186" t="s">
        <v>513</v>
      </c>
      <c r="E1122" s="193">
        <v>3</v>
      </c>
      <c r="F1122" s="186" t="s">
        <v>284</v>
      </c>
      <c r="G1122" s="186" t="s">
        <v>297</v>
      </c>
      <c r="H1122" s="198">
        <f>VLOOKUP(B1122,orig_GT_results_full_summary!$B$3:$AK$25,7, FALSE)</f>
        <v>3</v>
      </c>
      <c r="I1122" s="192">
        <v>0</v>
      </c>
      <c r="J1122" s="192">
        <v>0</v>
      </c>
      <c r="K1122" s="192">
        <f t="shared" si="0"/>
        <v>0</v>
      </c>
      <c r="L1122" s="193">
        <f t="shared" si="1"/>
        <v>0</v>
      </c>
      <c r="M1122" s="186" t="s">
        <v>449</v>
      </c>
      <c r="N1122" s="186" t="s">
        <v>297</v>
      </c>
      <c r="O1122" s="199">
        <f>VLOOKUP(B1122,orig_GT_results_full_summary!$B$3:$AK$25,15, FALSE)</f>
        <v>1</v>
      </c>
      <c r="P1122" s="192">
        <v>0</v>
      </c>
      <c r="Q1122" s="192">
        <v>0</v>
      </c>
      <c r="R1122" s="192">
        <f t="shared" si="2"/>
        <v>0</v>
      </c>
      <c r="S1122" s="193">
        <f t="shared" si="3"/>
        <v>0</v>
      </c>
      <c r="T1122" s="186" t="s">
        <v>15</v>
      </c>
      <c r="U1122" s="186" t="s">
        <v>297</v>
      </c>
      <c r="V1122" s="200">
        <f>VLOOKUP(B1122,orig_GT_results_full_summary!$B$3:$AK$25,24, FALSE)</f>
        <v>1</v>
      </c>
      <c r="W1122" s="192">
        <v>0</v>
      </c>
      <c r="X1122" s="192">
        <v>0</v>
      </c>
      <c r="Y1122" s="192">
        <f t="shared" si="4"/>
        <v>0</v>
      </c>
      <c r="Z1122" s="193">
        <f t="shared" si="5"/>
        <v>0</v>
      </c>
      <c r="AA1122" s="186" t="s">
        <v>464</v>
      </c>
      <c r="AB1122" s="186" t="s">
        <v>297</v>
      </c>
      <c r="AC1122" s="192">
        <f>VLOOKUP(B1122,orig_GT_results_full_summary!$B$3:$AK$25,33, FALSE)</f>
        <v>2</v>
      </c>
      <c r="AD1122" s="192">
        <v>0</v>
      </c>
      <c r="AE1122" s="192">
        <v>0</v>
      </c>
      <c r="AF1122" s="194">
        <f t="shared" si="6"/>
        <v>0</v>
      </c>
      <c r="AG1122" s="53">
        <f t="shared" si="7"/>
        <v>0</v>
      </c>
    </row>
    <row r="1123" spans="2:33" ht="16">
      <c r="B1123" s="186" t="s">
        <v>130</v>
      </c>
      <c r="C1123" s="192">
        <v>445</v>
      </c>
      <c r="D1123" s="186" t="s">
        <v>514</v>
      </c>
      <c r="E1123" s="193">
        <v>3</v>
      </c>
      <c r="F1123" s="186" t="s">
        <v>284</v>
      </c>
      <c r="G1123" s="186" t="s">
        <v>297</v>
      </c>
      <c r="H1123" s="198">
        <f>VLOOKUP(B1123,orig_GT_results_full_summary!$B$3:$AK$25,7, FALSE)</f>
        <v>3</v>
      </c>
      <c r="I1123" s="192">
        <v>0</v>
      </c>
      <c r="J1123" s="192">
        <v>0</v>
      </c>
      <c r="K1123" s="192">
        <f t="shared" si="0"/>
        <v>0</v>
      </c>
      <c r="L1123" s="193">
        <f t="shared" si="1"/>
        <v>0</v>
      </c>
      <c r="M1123" s="186" t="s">
        <v>449</v>
      </c>
      <c r="N1123" s="186" t="s">
        <v>297</v>
      </c>
      <c r="O1123" s="199">
        <f>VLOOKUP(B1123,orig_GT_results_full_summary!$B$3:$AK$25,15, FALSE)</f>
        <v>1</v>
      </c>
      <c r="P1123" s="192">
        <v>0</v>
      </c>
      <c r="Q1123" s="192">
        <v>0</v>
      </c>
      <c r="R1123" s="192">
        <f t="shared" si="2"/>
        <v>0</v>
      </c>
      <c r="S1123" s="193">
        <f t="shared" si="3"/>
        <v>0</v>
      </c>
      <c r="T1123" s="186" t="s">
        <v>15</v>
      </c>
      <c r="U1123" s="186" t="s">
        <v>297</v>
      </c>
      <c r="V1123" s="200">
        <f>VLOOKUP(B1123,orig_GT_results_full_summary!$B$3:$AK$25,24, FALSE)</f>
        <v>1</v>
      </c>
      <c r="W1123" s="192">
        <v>0</v>
      </c>
      <c r="X1123" s="192">
        <v>0</v>
      </c>
      <c r="Y1123" s="192">
        <f t="shared" si="4"/>
        <v>0</v>
      </c>
      <c r="Z1123" s="193">
        <f t="shared" si="5"/>
        <v>0</v>
      </c>
      <c r="AA1123" s="186" t="s">
        <v>464</v>
      </c>
      <c r="AB1123" s="186" t="s">
        <v>297</v>
      </c>
      <c r="AC1123" s="192">
        <f>VLOOKUP(B1123,orig_GT_results_full_summary!$B$3:$AK$25,33, FALSE)</f>
        <v>2</v>
      </c>
      <c r="AD1123" s="192">
        <v>0</v>
      </c>
      <c r="AE1123" s="192">
        <v>0</v>
      </c>
      <c r="AF1123" s="194">
        <f t="shared" si="6"/>
        <v>0</v>
      </c>
      <c r="AG1123" s="53">
        <f t="shared" si="7"/>
        <v>0</v>
      </c>
    </row>
    <row r="1124" spans="2:33" ht="16">
      <c r="B1124" s="186" t="s">
        <v>130</v>
      </c>
      <c r="C1124" s="192">
        <v>446</v>
      </c>
      <c r="D1124" s="186" t="s">
        <v>514</v>
      </c>
      <c r="E1124" s="193">
        <v>3</v>
      </c>
      <c r="F1124" s="186" t="s">
        <v>284</v>
      </c>
      <c r="G1124" s="186" t="s">
        <v>297</v>
      </c>
      <c r="H1124" s="198">
        <f>VLOOKUP(B1124,orig_GT_results_full_summary!$B$3:$AK$25,7, FALSE)</f>
        <v>3</v>
      </c>
      <c r="I1124" s="192">
        <v>0</v>
      </c>
      <c r="J1124" s="192">
        <v>0</v>
      </c>
      <c r="K1124" s="192">
        <f t="shared" si="0"/>
        <v>0</v>
      </c>
      <c r="L1124" s="193">
        <f t="shared" si="1"/>
        <v>0</v>
      </c>
      <c r="M1124" s="186" t="s">
        <v>449</v>
      </c>
      <c r="N1124" s="186" t="s">
        <v>297</v>
      </c>
      <c r="O1124" s="199">
        <f>VLOOKUP(B1124,orig_GT_results_full_summary!$B$3:$AK$25,15, FALSE)</f>
        <v>1</v>
      </c>
      <c r="P1124" s="192">
        <v>0</v>
      </c>
      <c r="Q1124" s="192">
        <v>0</v>
      </c>
      <c r="R1124" s="192">
        <f t="shared" si="2"/>
        <v>0</v>
      </c>
      <c r="S1124" s="193">
        <f t="shared" si="3"/>
        <v>0</v>
      </c>
      <c r="T1124" s="186" t="s">
        <v>15</v>
      </c>
      <c r="U1124" s="186" t="s">
        <v>297</v>
      </c>
      <c r="V1124" s="200">
        <f>VLOOKUP(B1124,orig_GT_results_full_summary!$B$3:$AK$25,24, FALSE)</f>
        <v>1</v>
      </c>
      <c r="W1124" s="192">
        <v>0</v>
      </c>
      <c r="X1124" s="192">
        <v>0</v>
      </c>
      <c r="Y1124" s="192">
        <f t="shared" si="4"/>
        <v>0</v>
      </c>
      <c r="Z1124" s="193">
        <f t="shared" si="5"/>
        <v>0</v>
      </c>
      <c r="AA1124" s="186" t="s">
        <v>464</v>
      </c>
      <c r="AB1124" s="186" t="s">
        <v>297</v>
      </c>
      <c r="AC1124" s="192">
        <f>VLOOKUP(B1124,orig_GT_results_full_summary!$B$3:$AK$25,33, FALSE)</f>
        <v>2</v>
      </c>
      <c r="AD1124" s="192">
        <v>0</v>
      </c>
      <c r="AE1124" s="192">
        <v>0</v>
      </c>
      <c r="AF1124" s="194">
        <f t="shared" si="6"/>
        <v>0</v>
      </c>
      <c r="AG1124" s="53">
        <f t="shared" si="7"/>
        <v>0</v>
      </c>
    </row>
    <row r="1125" spans="2:33" ht="16">
      <c r="B1125" s="186" t="s">
        <v>130</v>
      </c>
      <c r="C1125" s="192">
        <v>447</v>
      </c>
      <c r="D1125" s="186" t="s">
        <v>514</v>
      </c>
      <c r="E1125" s="193">
        <v>3</v>
      </c>
      <c r="F1125" s="186" t="s">
        <v>284</v>
      </c>
      <c r="G1125" s="186" t="s">
        <v>297</v>
      </c>
      <c r="H1125" s="198">
        <f>VLOOKUP(B1125,orig_GT_results_full_summary!$B$3:$AK$25,7, FALSE)</f>
        <v>3</v>
      </c>
      <c r="I1125" s="192">
        <v>0</v>
      </c>
      <c r="J1125" s="192">
        <v>0</v>
      </c>
      <c r="K1125" s="192">
        <f t="shared" si="0"/>
        <v>0</v>
      </c>
      <c r="L1125" s="193">
        <f t="shared" si="1"/>
        <v>0</v>
      </c>
      <c r="M1125" s="186" t="s">
        <v>449</v>
      </c>
      <c r="N1125" s="186" t="s">
        <v>297</v>
      </c>
      <c r="O1125" s="199">
        <f>VLOOKUP(B1125,orig_GT_results_full_summary!$B$3:$AK$25,15, FALSE)</f>
        <v>1</v>
      </c>
      <c r="P1125" s="192">
        <v>0</v>
      </c>
      <c r="Q1125" s="192">
        <v>0</v>
      </c>
      <c r="R1125" s="192">
        <f t="shared" si="2"/>
        <v>0</v>
      </c>
      <c r="S1125" s="193">
        <f t="shared" si="3"/>
        <v>0</v>
      </c>
      <c r="T1125" s="186" t="s">
        <v>15</v>
      </c>
      <c r="U1125" s="186" t="s">
        <v>297</v>
      </c>
      <c r="V1125" s="200">
        <f>VLOOKUP(B1125,orig_GT_results_full_summary!$B$3:$AK$25,24, FALSE)</f>
        <v>1</v>
      </c>
      <c r="W1125" s="192">
        <v>0</v>
      </c>
      <c r="X1125" s="192">
        <v>0</v>
      </c>
      <c r="Y1125" s="192">
        <f t="shared" si="4"/>
        <v>0</v>
      </c>
      <c r="Z1125" s="193">
        <f t="shared" si="5"/>
        <v>0</v>
      </c>
      <c r="AA1125" s="186" t="s">
        <v>464</v>
      </c>
      <c r="AB1125" s="186" t="s">
        <v>297</v>
      </c>
      <c r="AC1125" s="192">
        <f>VLOOKUP(B1125,orig_GT_results_full_summary!$B$3:$AK$25,33, FALSE)</f>
        <v>2</v>
      </c>
      <c r="AD1125" s="192">
        <v>0</v>
      </c>
      <c r="AE1125" s="192">
        <v>0</v>
      </c>
      <c r="AF1125" s="194">
        <f t="shared" si="6"/>
        <v>0</v>
      </c>
      <c r="AG1125" s="53">
        <f t="shared" si="7"/>
        <v>0</v>
      </c>
    </row>
    <row r="1126" spans="2:33" ht="16">
      <c r="B1126" s="186" t="s">
        <v>130</v>
      </c>
      <c r="C1126" s="192">
        <v>448</v>
      </c>
      <c r="D1126" s="186" t="s">
        <v>515</v>
      </c>
      <c r="E1126" s="193">
        <v>3</v>
      </c>
      <c r="F1126" s="186" t="s">
        <v>284</v>
      </c>
      <c r="G1126" s="186" t="s">
        <v>297</v>
      </c>
      <c r="H1126" s="198">
        <f>VLOOKUP(B1126,orig_GT_results_full_summary!$B$3:$AK$25,7, FALSE)</f>
        <v>3</v>
      </c>
      <c r="I1126" s="192">
        <v>0</v>
      </c>
      <c r="J1126" s="192">
        <v>0</v>
      </c>
      <c r="K1126" s="192">
        <f t="shared" si="0"/>
        <v>0</v>
      </c>
      <c r="L1126" s="193">
        <f t="shared" si="1"/>
        <v>0</v>
      </c>
      <c r="M1126" s="186" t="s">
        <v>449</v>
      </c>
      <c r="N1126" s="186" t="s">
        <v>297</v>
      </c>
      <c r="O1126" s="199">
        <f>VLOOKUP(B1126,orig_GT_results_full_summary!$B$3:$AK$25,15, FALSE)</f>
        <v>1</v>
      </c>
      <c r="P1126" s="192">
        <v>0</v>
      </c>
      <c r="Q1126" s="192">
        <v>0</v>
      </c>
      <c r="R1126" s="192">
        <f t="shared" si="2"/>
        <v>0</v>
      </c>
      <c r="S1126" s="193">
        <f t="shared" si="3"/>
        <v>0</v>
      </c>
      <c r="T1126" s="186" t="s">
        <v>15</v>
      </c>
      <c r="U1126" s="186" t="s">
        <v>297</v>
      </c>
      <c r="V1126" s="200">
        <f>VLOOKUP(B1126,orig_GT_results_full_summary!$B$3:$AK$25,24, FALSE)</f>
        <v>1</v>
      </c>
      <c r="W1126" s="192">
        <v>0</v>
      </c>
      <c r="X1126" s="192">
        <v>0</v>
      </c>
      <c r="Y1126" s="192">
        <f t="shared" si="4"/>
        <v>0</v>
      </c>
      <c r="Z1126" s="193">
        <f t="shared" si="5"/>
        <v>0</v>
      </c>
      <c r="AA1126" s="186" t="s">
        <v>464</v>
      </c>
      <c r="AB1126" s="186" t="s">
        <v>297</v>
      </c>
      <c r="AC1126" s="192">
        <f>VLOOKUP(B1126,orig_GT_results_full_summary!$B$3:$AK$25,33, FALSE)</f>
        <v>2</v>
      </c>
      <c r="AD1126" s="192">
        <v>0</v>
      </c>
      <c r="AE1126" s="192">
        <v>0</v>
      </c>
      <c r="AF1126" s="194">
        <f t="shared" si="6"/>
        <v>0</v>
      </c>
      <c r="AG1126" s="53">
        <f t="shared" si="7"/>
        <v>0</v>
      </c>
    </row>
    <row r="1127" spans="2:33" ht="16">
      <c r="B1127" s="186" t="s">
        <v>130</v>
      </c>
      <c r="C1127" s="192">
        <v>449</v>
      </c>
      <c r="D1127" s="186" t="s">
        <v>515</v>
      </c>
      <c r="E1127" s="193">
        <v>3</v>
      </c>
      <c r="F1127" s="186" t="s">
        <v>284</v>
      </c>
      <c r="G1127" s="186" t="s">
        <v>297</v>
      </c>
      <c r="H1127" s="198">
        <f>VLOOKUP(B1127,orig_GT_results_full_summary!$B$3:$AK$25,7, FALSE)</f>
        <v>3</v>
      </c>
      <c r="I1127" s="192">
        <v>0</v>
      </c>
      <c r="J1127" s="192">
        <v>0</v>
      </c>
      <c r="K1127" s="192">
        <f t="shared" si="0"/>
        <v>0</v>
      </c>
      <c r="L1127" s="193">
        <f t="shared" si="1"/>
        <v>0</v>
      </c>
      <c r="M1127" s="186" t="s">
        <v>449</v>
      </c>
      <c r="N1127" s="186" t="s">
        <v>297</v>
      </c>
      <c r="O1127" s="199">
        <f>VLOOKUP(B1127,orig_GT_results_full_summary!$B$3:$AK$25,15, FALSE)</f>
        <v>1</v>
      </c>
      <c r="P1127" s="192">
        <v>0</v>
      </c>
      <c r="Q1127" s="192">
        <v>0</v>
      </c>
      <c r="R1127" s="192">
        <f t="shared" si="2"/>
        <v>0</v>
      </c>
      <c r="S1127" s="193">
        <f t="shared" si="3"/>
        <v>0</v>
      </c>
      <c r="T1127" s="186" t="s">
        <v>15</v>
      </c>
      <c r="U1127" s="186" t="s">
        <v>297</v>
      </c>
      <c r="V1127" s="200">
        <f>VLOOKUP(B1127,orig_GT_results_full_summary!$B$3:$AK$25,24, FALSE)</f>
        <v>1</v>
      </c>
      <c r="W1127" s="192">
        <v>0</v>
      </c>
      <c r="X1127" s="192">
        <v>0</v>
      </c>
      <c r="Y1127" s="192">
        <f t="shared" si="4"/>
        <v>0</v>
      </c>
      <c r="Z1127" s="193">
        <f t="shared" si="5"/>
        <v>0</v>
      </c>
      <c r="AA1127" s="186" t="s">
        <v>464</v>
      </c>
      <c r="AB1127" s="186" t="s">
        <v>297</v>
      </c>
      <c r="AC1127" s="192">
        <f>VLOOKUP(B1127,orig_GT_results_full_summary!$B$3:$AK$25,33, FALSE)</f>
        <v>2</v>
      </c>
      <c r="AD1127" s="192">
        <v>0</v>
      </c>
      <c r="AE1127" s="192">
        <v>0</v>
      </c>
      <c r="AF1127" s="194">
        <f t="shared" si="6"/>
        <v>0</v>
      </c>
      <c r="AG1127" s="53">
        <f t="shared" si="7"/>
        <v>0</v>
      </c>
    </row>
    <row r="1128" spans="2:33" ht="16">
      <c r="B1128" s="186" t="s">
        <v>130</v>
      </c>
      <c r="C1128" s="192">
        <v>450</v>
      </c>
      <c r="D1128" s="186" t="s">
        <v>515</v>
      </c>
      <c r="E1128" s="193">
        <v>3</v>
      </c>
      <c r="F1128" s="186" t="s">
        <v>284</v>
      </c>
      <c r="G1128" s="186" t="s">
        <v>297</v>
      </c>
      <c r="H1128" s="198">
        <f>VLOOKUP(B1128,orig_GT_results_full_summary!$B$3:$AK$25,7, FALSE)</f>
        <v>3</v>
      </c>
      <c r="I1128" s="192">
        <v>0</v>
      </c>
      <c r="J1128" s="192">
        <v>0</v>
      </c>
      <c r="K1128" s="192">
        <f t="shared" si="0"/>
        <v>0</v>
      </c>
      <c r="L1128" s="193">
        <f t="shared" si="1"/>
        <v>0</v>
      </c>
      <c r="M1128" s="186" t="s">
        <v>449</v>
      </c>
      <c r="N1128" s="186" t="s">
        <v>297</v>
      </c>
      <c r="O1128" s="199">
        <f>VLOOKUP(B1128,orig_GT_results_full_summary!$B$3:$AK$25,15, FALSE)</f>
        <v>1</v>
      </c>
      <c r="P1128" s="192">
        <v>0</v>
      </c>
      <c r="Q1128" s="192">
        <v>0</v>
      </c>
      <c r="R1128" s="192">
        <f t="shared" si="2"/>
        <v>0</v>
      </c>
      <c r="S1128" s="193">
        <f t="shared" si="3"/>
        <v>0</v>
      </c>
      <c r="T1128" s="186" t="s">
        <v>15</v>
      </c>
      <c r="U1128" s="186" t="s">
        <v>297</v>
      </c>
      <c r="V1128" s="200">
        <f>VLOOKUP(B1128,orig_GT_results_full_summary!$B$3:$AK$25,24, FALSE)</f>
        <v>1</v>
      </c>
      <c r="W1128" s="192">
        <v>0</v>
      </c>
      <c r="X1128" s="192">
        <v>0</v>
      </c>
      <c r="Y1128" s="192">
        <f t="shared" si="4"/>
        <v>0</v>
      </c>
      <c r="Z1128" s="193">
        <f t="shared" si="5"/>
        <v>0</v>
      </c>
      <c r="AA1128" s="186" t="s">
        <v>464</v>
      </c>
      <c r="AB1128" s="186" t="s">
        <v>297</v>
      </c>
      <c r="AC1128" s="192">
        <f>VLOOKUP(B1128,orig_GT_results_full_summary!$B$3:$AK$25,33, FALSE)</f>
        <v>2</v>
      </c>
      <c r="AD1128" s="192">
        <v>0</v>
      </c>
      <c r="AE1128" s="192">
        <v>0</v>
      </c>
      <c r="AF1128" s="194">
        <f t="shared" si="6"/>
        <v>0</v>
      </c>
      <c r="AG1128" s="53">
        <f t="shared" si="7"/>
        <v>0</v>
      </c>
    </row>
    <row r="1129" spans="2:33" ht="16">
      <c r="B1129" s="186" t="s">
        <v>130</v>
      </c>
      <c r="C1129" s="192">
        <v>451</v>
      </c>
      <c r="D1129" s="186" t="s">
        <v>516</v>
      </c>
      <c r="E1129" s="193">
        <v>3</v>
      </c>
      <c r="F1129" s="186" t="s">
        <v>284</v>
      </c>
      <c r="G1129" s="186" t="s">
        <v>297</v>
      </c>
      <c r="H1129" s="198">
        <f>VLOOKUP(B1129,orig_GT_results_full_summary!$B$3:$AK$25,7, FALSE)</f>
        <v>3</v>
      </c>
      <c r="I1129" s="192">
        <v>0</v>
      </c>
      <c r="J1129" s="192">
        <v>0</v>
      </c>
      <c r="K1129" s="192">
        <f t="shared" si="0"/>
        <v>0</v>
      </c>
      <c r="L1129" s="193">
        <f t="shared" si="1"/>
        <v>0</v>
      </c>
      <c r="M1129" s="186" t="s">
        <v>449</v>
      </c>
      <c r="N1129" s="186" t="s">
        <v>297</v>
      </c>
      <c r="O1129" s="199">
        <f>VLOOKUP(B1129,orig_GT_results_full_summary!$B$3:$AK$25,15, FALSE)</f>
        <v>1</v>
      </c>
      <c r="P1129" s="192">
        <v>0</v>
      </c>
      <c r="Q1129" s="192">
        <v>0</v>
      </c>
      <c r="R1129" s="192">
        <f t="shared" si="2"/>
        <v>0</v>
      </c>
      <c r="S1129" s="193">
        <f t="shared" si="3"/>
        <v>0</v>
      </c>
      <c r="T1129" s="186" t="s">
        <v>15</v>
      </c>
      <c r="U1129" s="186" t="s">
        <v>297</v>
      </c>
      <c r="V1129" s="200">
        <f>VLOOKUP(B1129,orig_GT_results_full_summary!$B$3:$AK$25,24, FALSE)</f>
        <v>1</v>
      </c>
      <c r="W1129" s="192">
        <v>0</v>
      </c>
      <c r="X1129" s="192">
        <v>0</v>
      </c>
      <c r="Y1129" s="192">
        <f t="shared" si="4"/>
        <v>0</v>
      </c>
      <c r="Z1129" s="193">
        <f t="shared" si="5"/>
        <v>0</v>
      </c>
      <c r="AA1129" s="186" t="s">
        <v>464</v>
      </c>
      <c r="AB1129" s="186" t="s">
        <v>297</v>
      </c>
      <c r="AC1129" s="192">
        <f>VLOOKUP(B1129,orig_GT_results_full_summary!$B$3:$AK$25,33, FALSE)</f>
        <v>2</v>
      </c>
      <c r="AD1129" s="192">
        <v>0</v>
      </c>
      <c r="AE1129" s="192">
        <v>0</v>
      </c>
      <c r="AF1129" s="194">
        <f t="shared" si="6"/>
        <v>0</v>
      </c>
      <c r="AG1129" s="53">
        <f t="shared" si="7"/>
        <v>0</v>
      </c>
    </row>
    <row r="1130" spans="2:33" ht="16">
      <c r="B1130" s="186" t="s">
        <v>130</v>
      </c>
      <c r="C1130" s="192">
        <v>452</v>
      </c>
      <c r="D1130" s="186" t="s">
        <v>516</v>
      </c>
      <c r="E1130" s="193">
        <v>3</v>
      </c>
      <c r="F1130" s="186" t="s">
        <v>284</v>
      </c>
      <c r="G1130" s="186" t="s">
        <v>297</v>
      </c>
      <c r="H1130" s="198">
        <f>VLOOKUP(B1130,orig_GT_results_full_summary!$B$3:$AK$25,7, FALSE)</f>
        <v>3</v>
      </c>
      <c r="I1130" s="192">
        <v>0</v>
      </c>
      <c r="J1130" s="192">
        <v>0</v>
      </c>
      <c r="K1130" s="192">
        <f t="shared" si="0"/>
        <v>0</v>
      </c>
      <c r="L1130" s="193">
        <f t="shared" si="1"/>
        <v>0</v>
      </c>
      <c r="M1130" s="186" t="s">
        <v>449</v>
      </c>
      <c r="N1130" s="186" t="s">
        <v>297</v>
      </c>
      <c r="O1130" s="199">
        <f>VLOOKUP(B1130,orig_GT_results_full_summary!$B$3:$AK$25,15, FALSE)</f>
        <v>1</v>
      </c>
      <c r="P1130" s="192">
        <v>0</v>
      </c>
      <c r="Q1130" s="192">
        <v>0</v>
      </c>
      <c r="R1130" s="192">
        <f t="shared" si="2"/>
        <v>0</v>
      </c>
      <c r="S1130" s="193">
        <f t="shared" si="3"/>
        <v>0</v>
      </c>
      <c r="T1130" s="186" t="s">
        <v>15</v>
      </c>
      <c r="U1130" s="186" t="s">
        <v>297</v>
      </c>
      <c r="V1130" s="200">
        <f>VLOOKUP(B1130,orig_GT_results_full_summary!$B$3:$AK$25,24, FALSE)</f>
        <v>1</v>
      </c>
      <c r="W1130" s="192">
        <v>0</v>
      </c>
      <c r="X1130" s="192">
        <v>0</v>
      </c>
      <c r="Y1130" s="192">
        <f t="shared" si="4"/>
        <v>0</v>
      </c>
      <c r="Z1130" s="193">
        <f t="shared" si="5"/>
        <v>0</v>
      </c>
      <c r="AA1130" s="186" t="s">
        <v>464</v>
      </c>
      <c r="AB1130" s="186" t="s">
        <v>297</v>
      </c>
      <c r="AC1130" s="192">
        <f>VLOOKUP(B1130,orig_GT_results_full_summary!$B$3:$AK$25,33, FALSE)</f>
        <v>2</v>
      </c>
      <c r="AD1130" s="192">
        <v>0</v>
      </c>
      <c r="AE1130" s="192">
        <v>0</v>
      </c>
      <c r="AF1130" s="194">
        <f t="shared" si="6"/>
        <v>0</v>
      </c>
      <c r="AG1130" s="53">
        <f t="shared" si="7"/>
        <v>0</v>
      </c>
    </row>
    <row r="1131" spans="2:33" ht="16">
      <c r="B1131" s="186" t="s">
        <v>130</v>
      </c>
      <c r="C1131" s="192">
        <v>453</v>
      </c>
      <c r="D1131" s="186" t="s">
        <v>516</v>
      </c>
      <c r="E1131" s="193">
        <v>3</v>
      </c>
      <c r="F1131" s="186" t="s">
        <v>284</v>
      </c>
      <c r="G1131" s="186" t="s">
        <v>297</v>
      </c>
      <c r="H1131" s="198">
        <f>VLOOKUP(B1131,orig_GT_results_full_summary!$B$3:$AK$25,7, FALSE)</f>
        <v>3</v>
      </c>
      <c r="I1131" s="192">
        <v>0</v>
      </c>
      <c r="J1131" s="192">
        <v>0</v>
      </c>
      <c r="K1131" s="192">
        <f t="shared" si="0"/>
        <v>0</v>
      </c>
      <c r="L1131" s="193">
        <f t="shared" si="1"/>
        <v>0</v>
      </c>
      <c r="M1131" s="186" t="s">
        <v>449</v>
      </c>
      <c r="N1131" s="186" t="s">
        <v>297</v>
      </c>
      <c r="O1131" s="199">
        <f>VLOOKUP(B1131,orig_GT_results_full_summary!$B$3:$AK$25,15, FALSE)</f>
        <v>1</v>
      </c>
      <c r="P1131" s="192">
        <v>0</v>
      </c>
      <c r="Q1131" s="192">
        <v>0</v>
      </c>
      <c r="R1131" s="192">
        <f t="shared" si="2"/>
        <v>0</v>
      </c>
      <c r="S1131" s="193">
        <f t="shared" si="3"/>
        <v>0</v>
      </c>
      <c r="T1131" s="186" t="s">
        <v>15</v>
      </c>
      <c r="U1131" s="186" t="s">
        <v>297</v>
      </c>
      <c r="V1131" s="200">
        <f>VLOOKUP(B1131,orig_GT_results_full_summary!$B$3:$AK$25,24, FALSE)</f>
        <v>1</v>
      </c>
      <c r="W1131" s="192">
        <v>0</v>
      </c>
      <c r="X1131" s="192">
        <v>0</v>
      </c>
      <c r="Y1131" s="192">
        <f t="shared" si="4"/>
        <v>0</v>
      </c>
      <c r="Z1131" s="193">
        <f t="shared" si="5"/>
        <v>0</v>
      </c>
      <c r="AA1131" s="186" t="s">
        <v>464</v>
      </c>
      <c r="AB1131" s="186" t="s">
        <v>297</v>
      </c>
      <c r="AC1131" s="192">
        <f>VLOOKUP(B1131,orig_GT_results_full_summary!$B$3:$AK$25,33, FALSE)</f>
        <v>2</v>
      </c>
      <c r="AD1131" s="192">
        <v>0</v>
      </c>
      <c r="AE1131" s="192">
        <v>0</v>
      </c>
      <c r="AF1131" s="194">
        <f t="shared" si="6"/>
        <v>0</v>
      </c>
      <c r="AG1131" s="53">
        <f t="shared" si="7"/>
        <v>0</v>
      </c>
    </row>
    <row r="1132" spans="2:33" ht="16">
      <c r="B1132" s="186" t="s">
        <v>130</v>
      </c>
      <c r="C1132" s="192">
        <v>454</v>
      </c>
      <c r="D1132" s="186" t="s">
        <v>517</v>
      </c>
      <c r="E1132" s="193">
        <v>3</v>
      </c>
      <c r="F1132" s="186" t="s">
        <v>284</v>
      </c>
      <c r="G1132" s="186" t="s">
        <v>297</v>
      </c>
      <c r="H1132" s="198">
        <f>VLOOKUP(B1132,orig_GT_results_full_summary!$B$3:$AK$25,7, FALSE)</f>
        <v>3</v>
      </c>
      <c r="I1132" s="192">
        <v>0</v>
      </c>
      <c r="J1132" s="192">
        <v>0</v>
      </c>
      <c r="K1132" s="192">
        <f t="shared" si="0"/>
        <v>0</v>
      </c>
      <c r="L1132" s="193">
        <f t="shared" si="1"/>
        <v>0</v>
      </c>
      <c r="M1132" s="186" t="s">
        <v>449</v>
      </c>
      <c r="N1132" s="186" t="s">
        <v>297</v>
      </c>
      <c r="O1132" s="199">
        <f>VLOOKUP(B1132,orig_GT_results_full_summary!$B$3:$AK$25,15, FALSE)</f>
        <v>1</v>
      </c>
      <c r="P1132" s="192">
        <v>0</v>
      </c>
      <c r="Q1132" s="192">
        <v>0</v>
      </c>
      <c r="R1132" s="192">
        <f t="shared" si="2"/>
        <v>0</v>
      </c>
      <c r="S1132" s="193">
        <f t="shared" si="3"/>
        <v>0</v>
      </c>
      <c r="T1132" s="186" t="s">
        <v>15</v>
      </c>
      <c r="U1132" s="186" t="s">
        <v>297</v>
      </c>
      <c r="V1132" s="200">
        <f>VLOOKUP(B1132,orig_GT_results_full_summary!$B$3:$AK$25,24, FALSE)</f>
        <v>1</v>
      </c>
      <c r="W1132" s="192">
        <v>0</v>
      </c>
      <c r="X1132" s="192">
        <v>0</v>
      </c>
      <c r="Y1132" s="192">
        <f t="shared" si="4"/>
        <v>0</v>
      </c>
      <c r="Z1132" s="193">
        <f t="shared" si="5"/>
        <v>0</v>
      </c>
      <c r="AA1132" s="186" t="s">
        <v>464</v>
      </c>
      <c r="AB1132" s="186" t="s">
        <v>297</v>
      </c>
      <c r="AC1132" s="192">
        <f>VLOOKUP(B1132,orig_GT_results_full_summary!$B$3:$AK$25,33, FALSE)</f>
        <v>2</v>
      </c>
      <c r="AD1132" s="192">
        <v>0</v>
      </c>
      <c r="AE1132" s="192">
        <v>0</v>
      </c>
      <c r="AF1132" s="194">
        <f t="shared" si="6"/>
        <v>0</v>
      </c>
      <c r="AG1132" s="53">
        <f t="shared" si="7"/>
        <v>0</v>
      </c>
    </row>
    <row r="1133" spans="2:33" ht="16">
      <c r="B1133" s="186" t="s">
        <v>130</v>
      </c>
      <c r="C1133" s="192">
        <v>455</v>
      </c>
      <c r="D1133" s="186" t="s">
        <v>517</v>
      </c>
      <c r="E1133" s="193">
        <v>3</v>
      </c>
      <c r="F1133" s="186" t="s">
        <v>284</v>
      </c>
      <c r="G1133" s="186" t="s">
        <v>297</v>
      </c>
      <c r="H1133" s="198">
        <f>VLOOKUP(B1133,orig_GT_results_full_summary!$B$3:$AK$25,7, FALSE)</f>
        <v>3</v>
      </c>
      <c r="I1133" s="192">
        <v>0</v>
      </c>
      <c r="J1133" s="192">
        <v>0</v>
      </c>
      <c r="K1133" s="192">
        <f t="shared" si="0"/>
        <v>0</v>
      </c>
      <c r="L1133" s="193">
        <f t="shared" si="1"/>
        <v>0</v>
      </c>
      <c r="M1133" s="186" t="s">
        <v>449</v>
      </c>
      <c r="N1133" s="186" t="s">
        <v>297</v>
      </c>
      <c r="O1133" s="199">
        <f>VLOOKUP(B1133,orig_GT_results_full_summary!$B$3:$AK$25,15, FALSE)</f>
        <v>1</v>
      </c>
      <c r="P1133" s="192">
        <v>0</v>
      </c>
      <c r="Q1133" s="192">
        <v>0</v>
      </c>
      <c r="R1133" s="192">
        <f t="shared" si="2"/>
        <v>0</v>
      </c>
      <c r="S1133" s="193">
        <f t="shared" si="3"/>
        <v>0</v>
      </c>
      <c r="T1133" s="186" t="s">
        <v>15</v>
      </c>
      <c r="U1133" s="186" t="s">
        <v>297</v>
      </c>
      <c r="V1133" s="200">
        <f>VLOOKUP(B1133,orig_GT_results_full_summary!$B$3:$AK$25,24, FALSE)</f>
        <v>1</v>
      </c>
      <c r="W1133" s="192">
        <v>0</v>
      </c>
      <c r="X1133" s="192">
        <v>0</v>
      </c>
      <c r="Y1133" s="192">
        <f t="shared" si="4"/>
        <v>0</v>
      </c>
      <c r="Z1133" s="193">
        <f t="shared" si="5"/>
        <v>0</v>
      </c>
      <c r="AA1133" s="186" t="s">
        <v>464</v>
      </c>
      <c r="AB1133" s="186" t="s">
        <v>297</v>
      </c>
      <c r="AC1133" s="192">
        <f>VLOOKUP(B1133,orig_GT_results_full_summary!$B$3:$AK$25,33, FALSE)</f>
        <v>2</v>
      </c>
      <c r="AD1133" s="192">
        <v>0</v>
      </c>
      <c r="AE1133" s="192">
        <v>0</v>
      </c>
      <c r="AF1133" s="194">
        <f t="shared" si="6"/>
        <v>0</v>
      </c>
      <c r="AG1133" s="53">
        <f t="shared" si="7"/>
        <v>0</v>
      </c>
    </row>
    <row r="1134" spans="2:33" ht="16">
      <c r="B1134" s="186" t="s">
        <v>130</v>
      </c>
      <c r="C1134" s="192">
        <v>456</v>
      </c>
      <c r="D1134" s="186" t="s">
        <v>517</v>
      </c>
      <c r="E1134" s="193">
        <v>3</v>
      </c>
      <c r="F1134" s="186" t="s">
        <v>284</v>
      </c>
      <c r="G1134" s="186" t="s">
        <v>297</v>
      </c>
      <c r="H1134" s="198">
        <f>VLOOKUP(B1134,orig_GT_results_full_summary!$B$3:$AK$25,7, FALSE)</f>
        <v>3</v>
      </c>
      <c r="I1134" s="192">
        <v>0</v>
      </c>
      <c r="J1134" s="192">
        <v>0</v>
      </c>
      <c r="K1134" s="192">
        <f t="shared" si="0"/>
        <v>0</v>
      </c>
      <c r="L1134" s="193">
        <f t="shared" si="1"/>
        <v>0</v>
      </c>
      <c r="M1134" s="186" t="s">
        <v>449</v>
      </c>
      <c r="N1134" s="186" t="s">
        <v>297</v>
      </c>
      <c r="O1134" s="199">
        <f>VLOOKUP(B1134,orig_GT_results_full_summary!$B$3:$AK$25,15, FALSE)</f>
        <v>1</v>
      </c>
      <c r="P1134" s="192">
        <v>0</v>
      </c>
      <c r="Q1134" s="192">
        <v>0</v>
      </c>
      <c r="R1134" s="192">
        <f t="shared" si="2"/>
        <v>0</v>
      </c>
      <c r="S1134" s="193">
        <f t="shared" si="3"/>
        <v>0</v>
      </c>
      <c r="T1134" s="186" t="s">
        <v>15</v>
      </c>
      <c r="U1134" s="186" t="s">
        <v>297</v>
      </c>
      <c r="V1134" s="200">
        <f>VLOOKUP(B1134,orig_GT_results_full_summary!$B$3:$AK$25,24, FALSE)</f>
        <v>1</v>
      </c>
      <c r="W1134" s="192">
        <v>0</v>
      </c>
      <c r="X1134" s="192">
        <v>0</v>
      </c>
      <c r="Y1134" s="192">
        <f t="shared" si="4"/>
        <v>0</v>
      </c>
      <c r="Z1134" s="193">
        <f t="shared" si="5"/>
        <v>0</v>
      </c>
      <c r="AA1134" s="186" t="s">
        <v>464</v>
      </c>
      <c r="AB1134" s="186" t="s">
        <v>297</v>
      </c>
      <c r="AC1134" s="192">
        <f>VLOOKUP(B1134,orig_GT_results_full_summary!$B$3:$AK$25,33, FALSE)</f>
        <v>2</v>
      </c>
      <c r="AD1134" s="192">
        <v>0</v>
      </c>
      <c r="AE1134" s="192">
        <v>0</v>
      </c>
      <c r="AF1134" s="194">
        <f t="shared" si="6"/>
        <v>0</v>
      </c>
      <c r="AG1134" s="53">
        <f t="shared" si="7"/>
        <v>0</v>
      </c>
    </row>
    <row r="1135" spans="2:33" ht="16">
      <c r="B1135" s="186" t="s">
        <v>130</v>
      </c>
      <c r="C1135" s="192">
        <v>460</v>
      </c>
      <c r="D1135" s="186" t="s">
        <v>518</v>
      </c>
      <c r="E1135" s="193">
        <v>3</v>
      </c>
      <c r="F1135" s="186" t="s">
        <v>284</v>
      </c>
      <c r="G1135" s="186" t="s">
        <v>303</v>
      </c>
      <c r="H1135" s="198">
        <f>VLOOKUP(B1135,orig_GT_results_full_summary!$B$3:$AK$25,7, FALSE)</f>
        <v>3</v>
      </c>
      <c r="I1135" s="192">
        <v>1</v>
      </c>
      <c r="J1135" s="192">
        <v>0.33</v>
      </c>
      <c r="K1135" s="192">
        <f t="shared" si="0"/>
        <v>0.33333333333333331</v>
      </c>
      <c r="L1135" s="193">
        <f t="shared" si="1"/>
        <v>0.33033033033033032</v>
      </c>
      <c r="M1135" s="186" t="s">
        <v>449</v>
      </c>
      <c r="N1135" s="186" t="s">
        <v>297</v>
      </c>
      <c r="O1135" s="199">
        <f>VLOOKUP(B1135,orig_GT_results_full_summary!$B$3:$AK$25,15, FALSE)</f>
        <v>1</v>
      </c>
      <c r="P1135" s="192">
        <v>0</v>
      </c>
      <c r="Q1135" s="192">
        <v>0</v>
      </c>
      <c r="R1135" s="192">
        <f t="shared" si="2"/>
        <v>0</v>
      </c>
      <c r="S1135" s="193">
        <f t="shared" si="3"/>
        <v>0</v>
      </c>
      <c r="T1135" s="186" t="s">
        <v>15</v>
      </c>
      <c r="U1135" s="186" t="s">
        <v>297</v>
      </c>
      <c r="V1135" s="200">
        <f>VLOOKUP(B1135,orig_GT_results_full_summary!$B$3:$AK$25,24, FALSE)</f>
        <v>1</v>
      </c>
      <c r="W1135" s="192">
        <v>0</v>
      </c>
      <c r="X1135" s="192">
        <v>0</v>
      </c>
      <c r="Y1135" s="192">
        <f t="shared" si="4"/>
        <v>0</v>
      </c>
      <c r="Z1135" s="193">
        <f t="shared" si="5"/>
        <v>0</v>
      </c>
      <c r="AA1135" s="186" t="s">
        <v>464</v>
      </c>
      <c r="AB1135" s="186" t="s">
        <v>303</v>
      </c>
      <c r="AC1135" s="192">
        <f>VLOOKUP(B1135,orig_GT_results_full_summary!$B$3:$AK$25,33, FALSE)</f>
        <v>2</v>
      </c>
      <c r="AD1135" s="192">
        <v>1</v>
      </c>
      <c r="AE1135" s="192">
        <v>0.33</v>
      </c>
      <c r="AF1135" s="194">
        <f t="shared" si="6"/>
        <v>0.5</v>
      </c>
      <c r="AG1135" s="53">
        <f t="shared" si="7"/>
        <v>0.34161490683229817</v>
      </c>
    </row>
    <row r="1136" spans="2:33" ht="16">
      <c r="B1136" s="186" t="s">
        <v>130</v>
      </c>
      <c r="C1136" s="192">
        <v>461</v>
      </c>
      <c r="D1136" s="186" t="s">
        <v>518</v>
      </c>
      <c r="E1136" s="193">
        <v>3</v>
      </c>
      <c r="F1136" s="186" t="s">
        <v>284</v>
      </c>
      <c r="G1136" s="186" t="s">
        <v>303</v>
      </c>
      <c r="H1136" s="198">
        <f>VLOOKUP(B1136,orig_GT_results_full_summary!$B$3:$AK$25,7, FALSE)</f>
        <v>3</v>
      </c>
      <c r="I1136" s="192">
        <v>1</v>
      </c>
      <c r="J1136" s="192">
        <v>0.33</v>
      </c>
      <c r="K1136" s="192">
        <f t="shared" si="0"/>
        <v>0.33333333333333331</v>
      </c>
      <c r="L1136" s="193">
        <f t="shared" si="1"/>
        <v>0.33033033033033032</v>
      </c>
      <c r="M1136" s="186" t="s">
        <v>449</v>
      </c>
      <c r="N1136" s="186" t="s">
        <v>297</v>
      </c>
      <c r="O1136" s="199">
        <f>VLOOKUP(B1136,orig_GT_results_full_summary!$B$3:$AK$25,15, FALSE)</f>
        <v>1</v>
      </c>
      <c r="P1136" s="192">
        <v>0</v>
      </c>
      <c r="Q1136" s="192">
        <v>0</v>
      </c>
      <c r="R1136" s="192">
        <f t="shared" si="2"/>
        <v>0</v>
      </c>
      <c r="S1136" s="193">
        <f t="shared" si="3"/>
        <v>0</v>
      </c>
      <c r="T1136" s="186" t="s">
        <v>15</v>
      </c>
      <c r="U1136" s="186" t="s">
        <v>297</v>
      </c>
      <c r="V1136" s="200">
        <f>VLOOKUP(B1136,orig_GT_results_full_summary!$B$3:$AK$25,24, FALSE)</f>
        <v>1</v>
      </c>
      <c r="W1136" s="192">
        <v>0</v>
      </c>
      <c r="X1136" s="192">
        <v>0</v>
      </c>
      <c r="Y1136" s="192">
        <f t="shared" si="4"/>
        <v>0</v>
      </c>
      <c r="Z1136" s="193">
        <f t="shared" si="5"/>
        <v>0</v>
      </c>
      <c r="AA1136" s="186" t="s">
        <v>464</v>
      </c>
      <c r="AB1136" s="186" t="s">
        <v>303</v>
      </c>
      <c r="AC1136" s="192">
        <f>VLOOKUP(B1136,orig_GT_results_full_summary!$B$3:$AK$25,33, FALSE)</f>
        <v>2</v>
      </c>
      <c r="AD1136" s="192">
        <v>1</v>
      </c>
      <c r="AE1136" s="192">
        <v>0.33</v>
      </c>
      <c r="AF1136" s="194">
        <f t="shared" si="6"/>
        <v>0.5</v>
      </c>
      <c r="AG1136" s="53">
        <f t="shared" si="7"/>
        <v>0.34161490683229817</v>
      </c>
    </row>
    <row r="1137" spans="2:33" ht="16">
      <c r="B1137" s="186" t="s">
        <v>130</v>
      </c>
      <c r="C1137" s="192">
        <v>462</v>
      </c>
      <c r="D1137" s="186" t="s">
        <v>519</v>
      </c>
      <c r="E1137" s="193">
        <v>3</v>
      </c>
      <c r="F1137" s="186" t="s">
        <v>284</v>
      </c>
      <c r="G1137" s="186" t="s">
        <v>297</v>
      </c>
      <c r="H1137" s="198">
        <f>VLOOKUP(B1137,orig_GT_results_full_summary!$B$3:$AK$25,7, FALSE)</f>
        <v>3</v>
      </c>
      <c r="I1137" s="192">
        <v>0</v>
      </c>
      <c r="J1137" s="192">
        <v>0</v>
      </c>
      <c r="K1137" s="192">
        <f t="shared" si="0"/>
        <v>0</v>
      </c>
      <c r="L1137" s="193">
        <f t="shared" si="1"/>
        <v>0</v>
      </c>
      <c r="M1137" s="186" t="s">
        <v>449</v>
      </c>
      <c r="N1137" s="186" t="s">
        <v>297</v>
      </c>
      <c r="O1137" s="199">
        <f>VLOOKUP(B1137,orig_GT_results_full_summary!$B$3:$AK$25,15, FALSE)</f>
        <v>1</v>
      </c>
      <c r="P1137" s="192">
        <v>0</v>
      </c>
      <c r="Q1137" s="192">
        <v>0</v>
      </c>
      <c r="R1137" s="192">
        <f t="shared" si="2"/>
        <v>0</v>
      </c>
      <c r="S1137" s="193">
        <f t="shared" si="3"/>
        <v>0</v>
      </c>
      <c r="T1137" s="186" t="s">
        <v>15</v>
      </c>
      <c r="U1137" s="186" t="s">
        <v>297</v>
      </c>
      <c r="V1137" s="200">
        <f>VLOOKUP(B1137,orig_GT_results_full_summary!$B$3:$AK$25,24, FALSE)</f>
        <v>1</v>
      </c>
      <c r="W1137" s="192">
        <v>0</v>
      </c>
      <c r="X1137" s="192">
        <v>0</v>
      </c>
      <c r="Y1137" s="192">
        <f t="shared" si="4"/>
        <v>0</v>
      </c>
      <c r="Z1137" s="193">
        <f t="shared" si="5"/>
        <v>0</v>
      </c>
      <c r="AA1137" s="186" t="s">
        <v>464</v>
      </c>
      <c r="AB1137" s="186" t="s">
        <v>297</v>
      </c>
      <c r="AC1137" s="192">
        <f>VLOOKUP(B1137,orig_GT_results_full_summary!$B$3:$AK$25,33, FALSE)</f>
        <v>2</v>
      </c>
      <c r="AD1137" s="192">
        <v>0</v>
      </c>
      <c r="AE1137" s="192">
        <v>0</v>
      </c>
      <c r="AF1137" s="194">
        <f t="shared" si="6"/>
        <v>0</v>
      </c>
      <c r="AG1137" s="53">
        <f t="shared" si="7"/>
        <v>0</v>
      </c>
    </row>
    <row r="1138" spans="2:33" ht="16">
      <c r="B1138" s="186" t="s">
        <v>130</v>
      </c>
      <c r="C1138" s="192">
        <v>463</v>
      </c>
      <c r="D1138" s="186" t="s">
        <v>519</v>
      </c>
      <c r="E1138" s="193">
        <v>3</v>
      </c>
      <c r="F1138" s="186" t="s">
        <v>284</v>
      </c>
      <c r="G1138" s="186" t="s">
        <v>297</v>
      </c>
      <c r="H1138" s="198">
        <f>VLOOKUP(B1138,orig_GT_results_full_summary!$B$3:$AK$25,7, FALSE)</f>
        <v>3</v>
      </c>
      <c r="I1138" s="192">
        <v>0</v>
      </c>
      <c r="J1138" s="192">
        <v>0</v>
      </c>
      <c r="K1138" s="192">
        <f t="shared" si="0"/>
        <v>0</v>
      </c>
      <c r="L1138" s="193">
        <f t="shared" si="1"/>
        <v>0</v>
      </c>
      <c r="M1138" s="186" t="s">
        <v>449</v>
      </c>
      <c r="N1138" s="186" t="s">
        <v>297</v>
      </c>
      <c r="O1138" s="199">
        <f>VLOOKUP(B1138,orig_GT_results_full_summary!$B$3:$AK$25,15, FALSE)</f>
        <v>1</v>
      </c>
      <c r="P1138" s="192">
        <v>0</v>
      </c>
      <c r="Q1138" s="192">
        <v>0</v>
      </c>
      <c r="R1138" s="192">
        <f t="shared" si="2"/>
        <v>0</v>
      </c>
      <c r="S1138" s="193">
        <f t="shared" si="3"/>
        <v>0</v>
      </c>
      <c r="T1138" s="186" t="s">
        <v>15</v>
      </c>
      <c r="U1138" s="186" t="s">
        <v>297</v>
      </c>
      <c r="V1138" s="200">
        <f>VLOOKUP(B1138,orig_GT_results_full_summary!$B$3:$AK$25,24, FALSE)</f>
        <v>1</v>
      </c>
      <c r="W1138" s="192">
        <v>0</v>
      </c>
      <c r="X1138" s="192">
        <v>0</v>
      </c>
      <c r="Y1138" s="192">
        <f t="shared" si="4"/>
        <v>0</v>
      </c>
      <c r="Z1138" s="193">
        <f t="shared" si="5"/>
        <v>0</v>
      </c>
      <c r="AA1138" s="186" t="s">
        <v>464</v>
      </c>
      <c r="AB1138" s="186" t="s">
        <v>297</v>
      </c>
      <c r="AC1138" s="192">
        <f>VLOOKUP(B1138,orig_GT_results_full_summary!$B$3:$AK$25,33, FALSE)</f>
        <v>2</v>
      </c>
      <c r="AD1138" s="192">
        <v>0</v>
      </c>
      <c r="AE1138" s="192">
        <v>0</v>
      </c>
      <c r="AF1138" s="194">
        <f t="shared" si="6"/>
        <v>0</v>
      </c>
      <c r="AG1138" s="53">
        <f t="shared" si="7"/>
        <v>0</v>
      </c>
    </row>
    <row r="1139" spans="2:33" ht="16">
      <c r="B1139" s="186" t="s">
        <v>130</v>
      </c>
      <c r="C1139" s="192">
        <v>464</v>
      </c>
      <c r="D1139" s="186" t="s">
        <v>519</v>
      </c>
      <c r="E1139" s="193">
        <v>3</v>
      </c>
      <c r="F1139" s="186" t="s">
        <v>284</v>
      </c>
      <c r="G1139" s="186" t="s">
        <v>297</v>
      </c>
      <c r="H1139" s="198">
        <f>VLOOKUP(B1139,orig_GT_results_full_summary!$B$3:$AK$25,7, FALSE)</f>
        <v>3</v>
      </c>
      <c r="I1139" s="192">
        <v>0</v>
      </c>
      <c r="J1139" s="192">
        <v>0</v>
      </c>
      <c r="K1139" s="192">
        <f t="shared" si="0"/>
        <v>0</v>
      </c>
      <c r="L1139" s="193">
        <f t="shared" si="1"/>
        <v>0</v>
      </c>
      <c r="M1139" s="186" t="s">
        <v>449</v>
      </c>
      <c r="N1139" s="186" t="s">
        <v>297</v>
      </c>
      <c r="O1139" s="199">
        <f>VLOOKUP(B1139,orig_GT_results_full_summary!$B$3:$AK$25,15, FALSE)</f>
        <v>1</v>
      </c>
      <c r="P1139" s="192">
        <v>0</v>
      </c>
      <c r="Q1139" s="192">
        <v>0</v>
      </c>
      <c r="R1139" s="192">
        <f t="shared" si="2"/>
        <v>0</v>
      </c>
      <c r="S1139" s="193">
        <f t="shared" si="3"/>
        <v>0</v>
      </c>
      <c r="T1139" s="186" t="s">
        <v>15</v>
      </c>
      <c r="U1139" s="186" t="s">
        <v>297</v>
      </c>
      <c r="V1139" s="200">
        <f>VLOOKUP(B1139,orig_GT_results_full_summary!$B$3:$AK$25,24, FALSE)</f>
        <v>1</v>
      </c>
      <c r="W1139" s="192">
        <v>0</v>
      </c>
      <c r="X1139" s="192">
        <v>0</v>
      </c>
      <c r="Y1139" s="192">
        <f t="shared" si="4"/>
        <v>0</v>
      </c>
      <c r="Z1139" s="193">
        <f t="shared" si="5"/>
        <v>0</v>
      </c>
      <c r="AA1139" s="186" t="s">
        <v>464</v>
      </c>
      <c r="AB1139" s="186" t="s">
        <v>297</v>
      </c>
      <c r="AC1139" s="192">
        <f>VLOOKUP(B1139,orig_GT_results_full_summary!$B$3:$AK$25,33, FALSE)</f>
        <v>2</v>
      </c>
      <c r="AD1139" s="192">
        <v>0</v>
      </c>
      <c r="AE1139" s="192">
        <v>0</v>
      </c>
      <c r="AF1139" s="194">
        <f t="shared" si="6"/>
        <v>0</v>
      </c>
      <c r="AG1139" s="53">
        <f t="shared" si="7"/>
        <v>0</v>
      </c>
    </row>
    <row r="1140" spans="2:33" ht="16">
      <c r="B1140" s="186" t="s">
        <v>130</v>
      </c>
      <c r="C1140" s="192">
        <v>465</v>
      </c>
      <c r="D1140" s="186" t="s">
        <v>519</v>
      </c>
      <c r="E1140" s="193">
        <v>3</v>
      </c>
      <c r="F1140" s="186" t="s">
        <v>284</v>
      </c>
      <c r="G1140" s="186" t="s">
        <v>297</v>
      </c>
      <c r="H1140" s="198">
        <f>VLOOKUP(B1140,orig_GT_results_full_summary!$B$3:$AK$25,7, FALSE)</f>
        <v>3</v>
      </c>
      <c r="I1140" s="192">
        <v>0</v>
      </c>
      <c r="J1140" s="192">
        <v>0</v>
      </c>
      <c r="K1140" s="192">
        <f t="shared" si="0"/>
        <v>0</v>
      </c>
      <c r="L1140" s="193">
        <f t="shared" si="1"/>
        <v>0</v>
      </c>
      <c r="M1140" s="186" t="s">
        <v>449</v>
      </c>
      <c r="N1140" s="186" t="s">
        <v>297</v>
      </c>
      <c r="O1140" s="199">
        <f>VLOOKUP(B1140,orig_GT_results_full_summary!$B$3:$AK$25,15, FALSE)</f>
        <v>1</v>
      </c>
      <c r="P1140" s="192">
        <v>0</v>
      </c>
      <c r="Q1140" s="192">
        <v>0</v>
      </c>
      <c r="R1140" s="192">
        <f t="shared" si="2"/>
        <v>0</v>
      </c>
      <c r="S1140" s="193">
        <f t="shared" si="3"/>
        <v>0</v>
      </c>
      <c r="T1140" s="186" t="s">
        <v>15</v>
      </c>
      <c r="U1140" s="186" t="s">
        <v>297</v>
      </c>
      <c r="V1140" s="200">
        <f>VLOOKUP(B1140,orig_GT_results_full_summary!$B$3:$AK$25,24, FALSE)</f>
        <v>1</v>
      </c>
      <c r="W1140" s="192">
        <v>0</v>
      </c>
      <c r="X1140" s="192">
        <v>0</v>
      </c>
      <c r="Y1140" s="192">
        <f t="shared" si="4"/>
        <v>0</v>
      </c>
      <c r="Z1140" s="193">
        <f t="shared" si="5"/>
        <v>0</v>
      </c>
      <c r="AA1140" s="186" t="s">
        <v>464</v>
      </c>
      <c r="AB1140" s="186" t="s">
        <v>297</v>
      </c>
      <c r="AC1140" s="192">
        <f>VLOOKUP(B1140,orig_GT_results_full_summary!$B$3:$AK$25,33, FALSE)</f>
        <v>2</v>
      </c>
      <c r="AD1140" s="192">
        <v>0</v>
      </c>
      <c r="AE1140" s="192">
        <v>0</v>
      </c>
      <c r="AF1140" s="194">
        <f t="shared" si="6"/>
        <v>0</v>
      </c>
      <c r="AG1140" s="53">
        <f t="shared" si="7"/>
        <v>0</v>
      </c>
    </row>
    <row r="1141" spans="2:33" ht="16">
      <c r="B1141" s="186" t="s">
        <v>130</v>
      </c>
      <c r="C1141" s="192">
        <v>466</v>
      </c>
      <c r="D1141" s="186" t="s">
        <v>519</v>
      </c>
      <c r="E1141" s="193">
        <v>3</v>
      </c>
      <c r="F1141" s="186" t="s">
        <v>284</v>
      </c>
      <c r="G1141" s="186" t="s">
        <v>297</v>
      </c>
      <c r="H1141" s="198">
        <f>VLOOKUP(B1141,orig_GT_results_full_summary!$B$3:$AK$25,7, FALSE)</f>
        <v>3</v>
      </c>
      <c r="I1141" s="192">
        <v>0</v>
      </c>
      <c r="J1141" s="192">
        <v>0</v>
      </c>
      <c r="K1141" s="192">
        <f t="shared" si="0"/>
        <v>0</v>
      </c>
      <c r="L1141" s="193">
        <f t="shared" si="1"/>
        <v>0</v>
      </c>
      <c r="M1141" s="186" t="s">
        <v>449</v>
      </c>
      <c r="N1141" s="186" t="s">
        <v>297</v>
      </c>
      <c r="O1141" s="199">
        <f>VLOOKUP(B1141,orig_GT_results_full_summary!$B$3:$AK$25,15, FALSE)</f>
        <v>1</v>
      </c>
      <c r="P1141" s="192">
        <v>0</v>
      </c>
      <c r="Q1141" s="192">
        <v>0</v>
      </c>
      <c r="R1141" s="192">
        <f t="shared" si="2"/>
        <v>0</v>
      </c>
      <c r="S1141" s="193">
        <f t="shared" si="3"/>
        <v>0</v>
      </c>
      <c r="T1141" s="186" t="s">
        <v>15</v>
      </c>
      <c r="U1141" s="186" t="s">
        <v>297</v>
      </c>
      <c r="V1141" s="200">
        <f>VLOOKUP(B1141,orig_GT_results_full_summary!$B$3:$AK$25,24, FALSE)</f>
        <v>1</v>
      </c>
      <c r="W1141" s="192">
        <v>0</v>
      </c>
      <c r="X1141" s="192">
        <v>0</v>
      </c>
      <c r="Y1141" s="192">
        <f t="shared" si="4"/>
        <v>0</v>
      </c>
      <c r="Z1141" s="193">
        <f t="shared" si="5"/>
        <v>0</v>
      </c>
      <c r="AA1141" s="186" t="s">
        <v>464</v>
      </c>
      <c r="AB1141" s="186" t="s">
        <v>297</v>
      </c>
      <c r="AC1141" s="192">
        <f>VLOOKUP(B1141,orig_GT_results_full_summary!$B$3:$AK$25,33, FALSE)</f>
        <v>2</v>
      </c>
      <c r="AD1141" s="192">
        <v>0</v>
      </c>
      <c r="AE1141" s="192">
        <v>0</v>
      </c>
      <c r="AF1141" s="194">
        <f t="shared" si="6"/>
        <v>0</v>
      </c>
      <c r="AG1141" s="53">
        <f t="shared" si="7"/>
        <v>0</v>
      </c>
    </row>
    <row r="1142" spans="2:33" ht="16">
      <c r="B1142" s="186" t="s">
        <v>130</v>
      </c>
      <c r="C1142" s="192">
        <v>467</v>
      </c>
      <c r="D1142" s="186" t="s">
        <v>506</v>
      </c>
      <c r="E1142" s="193">
        <v>3</v>
      </c>
      <c r="F1142" s="186" t="s">
        <v>284</v>
      </c>
      <c r="G1142" s="186" t="s">
        <v>304</v>
      </c>
      <c r="H1142" s="198">
        <f>VLOOKUP(B1142,orig_GT_results_full_summary!$B$3:$AK$25,7, FALSE)</f>
        <v>3</v>
      </c>
      <c r="I1142" s="192">
        <v>1</v>
      </c>
      <c r="J1142" s="192">
        <v>0.33</v>
      </c>
      <c r="K1142" s="192">
        <f t="shared" si="0"/>
        <v>0.33333333333333331</v>
      </c>
      <c r="L1142" s="193">
        <f t="shared" si="1"/>
        <v>0.33033033033033032</v>
      </c>
      <c r="M1142" s="186" t="s">
        <v>449</v>
      </c>
      <c r="N1142" s="186" t="s">
        <v>297</v>
      </c>
      <c r="O1142" s="199">
        <f>VLOOKUP(B1142,orig_GT_results_full_summary!$B$3:$AK$25,15, FALSE)</f>
        <v>1</v>
      </c>
      <c r="P1142" s="192">
        <v>0</v>
      </c>
      <c r="Q1142" s="192">
        <v>0</v>
      </c>
      <c r="R1142" s="192">
        <f t="shared" si="2"/>
        <v>0</v>
      </c>
      <c r="S1142" s="193">
        <f t="shared" si="3"/>
        <v>0</v>
      </c>
      <c r="T1142" s="186" t="s">
        <v>15</v>
      </c>
      <c r="U1142" s="186" t="s">
        <v>297</v>
      </c>
      <c r="V1142" s="200">
        <f>VLOOKUP(B1142,orig_GT_results_full_summary!$B$3:$AK$25,24, FALSE)</f>
        <v>1</v>
      </c>
      <c r="W1142" s="192">
        <v>0</v>
      </c>
      <c r="X1142" s="192">
        <v>0</v>
      </c>
      <c r="Y1142" s="192">
        <f t="shared" si="4"/>
        <v>0</v>
      </c>
      <c r="Z1142" s="193">
        <f t="shared" si="5"/>
        <v>0</v>
      </c>
      <c r="AA1142" s="186" t="s">
        <v>464</v>
      </c>
      <c r="AB1142" s="186" t="s">
        <v>297</v>
      </c>
      <c r="AC1142" s="192">
        <f>VLOOKUP(B1142,orig_GT_results_full_summary!$B$3:$AK$25,33, FALSE)</f>
        <v>2</v>
      </c>
      <c r="AD1142" s="192">
        <v>0</v>
      </c>
      <c r="AE1142" s="192">
        <v>0</v>
      </c>
      <c r="AF1142" s="194">
        <f t="shared" si="6"/>
        <v>0</v>
      </c>
      <c r="AG1142" s="53">
        <f t="shared" si="7"/>
        <v>0</v>
      </c>
    </row>
    <row r="1143" spans="2:33" ht="16">
      <c r="B1143" s="186" t="s">
        <v>130</v>
      </c>
      <c r="C1143" s="192">
        <v>468</v>
      </c>
      <c r="D1143" s="186" t="s">
        <v>520</v>
      </c>
      <c r="E1143" s="193">
        <v>3</v>
      </c>
      <c r="F1143" s="186" t="s">
        <v>284</v>
      </c>
      <c r="G1143" s="186" t="s">
        <v>297</v>
      </c>
      <c r="H1143" s="198">
        <f>VLOOKUP(B1143,orig_GT_results_full_summary!$B$3:$AK$25,7, FALSE)</f>
        <v>3</v>
      </c>
      <c r="I1143" s="192">
        <v>0</v>
      </c>
      <c r="J1143" s="192">
        <v>0</v>
      </c>
      <c r="K1143" s="192">
        <f t="shared" si="0"/>
        <v>0</v>
      </c>
      <c r="L1143" s="193">
        <f t="shared" si="1"/>
        <v>0</v>
      </c>
      <c r="M1143" s="186" t="s">
        <v>449</v>
      </c>
      <c r="N1143" s="186" t="s">
        <v>297</v>
      </c>
      <c r="O1143" s="199">
        <f>VLOOKUP(B1143,orig_GT_results_full_summary!$B$3:$AK$25,15, FALSE)</f>
        <v>1</v>
      </c>
      <c r="P1143" s="192">
        <v>0</v>
      </c>
      <c r="Q1143" s="192">
        <v>0</v>
      </c>
      <c r="R1143" s="192">
        <f t="shared" si="2"/>
        <v>0</v>
      </c>
      <c r="S1143" s="193">
        <f t="shared" si="3"/>
        <v>0</v>
      </c>
      <c r="T1143" s="186" t="s">
        <v>15</v>
      </c>
      <c r="U1143" s="186" t="s">
        <v>303</v>
      </c>
      <c r="V1143" s="200">
        <f>VLOOKUP(B1143,orig_GT_results_full_summary!$B$3:$AK$25,24, FALSE)</f>
        <v>1</v>
      </c>
      <c r="W1143" s="192">
        <v>1</v>
      </c>
      <c r="X1143" s="192">
        <v>0.33</v>
      </c>
      <c r="Y1143" s="192">
        <f t="shared" si="4"/>
        <v>1</v>
      </c>
      <c r="Z1143" s="193">
        <f t="shared" si="5"/>
        <v>0.3536977491961415</v>
      </c>
      <c r="AA1143" s="186" t="s">
        <v>464</v>
      </c>
      <c r="AB1143" s="186" t="s">
        <v>297</v>
      </c>
      <c r="AC1143" s="192">
        <f>VLOOKUP(B1143,orig_GT_results_full_summary!$B$3:$AK$25,33, FALSE)</f>
        <v>2</v>
      </c>
      <c r="AD1143" s="192">
        <v>0</v>
      </c>
      <c r="AE1143" s="192">
        <v>0</v>
      </c>
      <c r="AF1143" s="194">
        <f t="shared" si="6"/>
        <v>0</v>
      </c>
      <c r="AG1143" s="53">
        <f t="shared" si="7"/>
        <v>0</v>
      </c>
    </row>
    <row r="1144" spans="2:33" ht="16">
      <c r="B1144" s="186" t="s">
        <v>130</v>
      </c>
      <c r="C1144" s="192">
        <v>470</v>
      </c>
      <c r="D1144" s="186" t="s">
        <v>520</v>
      </c>
      <c r="E1144" s="193">
        <v>3</v>
      </c>
      <c r="F1144" s="186" t="s">
        <v>284</v>
      </c>
      <c r="G1144" s="186" t="s">
        <v>297</v>
      </c>
      <c r="H1144" s="198">
        <f>VLOOKUP(B1144,orig_GT_results_full_summary!$B$3:$AK$25,7, FALSE)</f>
        <v>3</v>
      </c>
      <c r="I1144" s="192">
        <v>0</v>
      </c>
      <c r="J1144" s="192">
        <v>0</v>
      </c>
      <c r="K1144" s="192">
        <f t="shared" si="0"/>
        <v>0</v>
      </c>
      <c r="L1144" s="193">
        <f t="shared" si="1"/>
        <v>0</v>
      </c>
      <c r="M1144" s="186" t="s">
        <v>449</v>
      </c>
      <c r="N1144" s="186" t="s">
        <v>297</v>
      </c>
      <c r="O1144" s="199">
        <f>VLOOKUP(B1144,orig_GT_results_full_summary!$B$3:$AK$25,15, FALSE)</f>
        <v>1</v>
      </c>
      <c r="P1144" s="192">
        <v>0</v>
      </c>
      <c r="Q1144" s="192">
        <v>0</v>
      </c>
      <c r="R1144" s="192">
        <f t="shared" si="2"/>
        <v>0</v>
      </c>
      <c r="S1144" s="193">
        <f t="shared" si="3"/>
        <v>0</v>
      </c>
      <c r="T1144" s="186" t="s">
        <v>15</v>
      </c>
      <c r="U1144" s="186" t="s">
        <v>303</v>
      </c>
      <c r="V1144" s="200">
        <f>VLOOKUP(B1144,orig_GT_results_full_summary!$B$3:$AK$25,24, FALSE)</f>
        <v>1</v>
      </c>
      <c r="W1144" s="192">
        <v>1</v>
      </c>
      <c r="X1144" s="192">
        <v>0.33</v>
      </c>
      <c r="Y1144" s="192">
        <f t="shared" si="4"/>
        <v>1</v>
      </c>
      <c r="Z1144" s="193">
        <f t="shared" si="5"/>
        <v>0.3536977491961415</v>
      </c>
      <c r="AA1144" s="186" t="s">
        <v>464</v>
      </c>
      <c r="AB1144" s="186" t="s">
        <v>297</v>
      </c>
      <c r="AC1144" s="192">
        <f>VLOOKUP(B1144,orig_GT_results_full_summary!$B$3:$AK$25,33, FALSE)</f>
        <v>2</v>
      </c>
      <c r="AD1144" s="192">
        <v>0</v>
      </c>
      <c r="AE1144" s="192">
        <v>0</v>
      </c>
      <c r="AF1144" s="194">
        <f t="shared" si="6"/>
        <v>0</v>
      </c>
      <c r="AG1144" s="53">
        <f t="shared" si="7"/>
        <v>0</v>
      </c>
    </row>
    <row r="1145" spans="2:33" ht="16">
      <c r="B1145" s="186" t="s">
        <v>130</v>
      </c>
      <c r="C1145" s="192">
        <v>471</v>
      </c>
      <c r="D1145" s="186" t="s">
        <v>520</v>
      </c>
      <c r="E1145" s="193">
        <v>3</v>
      </c>
      <c r="F1145" s="186" t="s">
        <v>284</v>
      </c>
      <c r="G1145" s="186" t="s">
        <v>297</v>
      </c>
      <c r="H1145" s="198">
        <f>VLOOKUP(B1145,orig_GT_results_full_summary!$B$3:$AK$25,7, FALSE)</f>
        <v>3</v>
      </c>
      <c r="I1145" s="192">
        <v>0</v>
      </c>
      <c r="J1145" s="192">
        <v>0</v>
      </c>
      <c r="K1145" s="192">
        <f t="shared" si="0"/>
        <v>0</v>
      </c>
      <c r="L1145" s="193">
        <f t="shared" si="1"/>
        <v>0</v>
      </c>
      <c r="M1145" s="186" t="s">
        <v>449</v>
      </c>
      <c r="N1145" s="186" t="s">
        <v>297</v>
      </c>
      <c r="O1145" s="199">
        <f>VLOOKUP(B1145,orig_GT_results_full_summary!$B$3:$AK$25,15, FALSE)</f>
        <v>1</v>
      </c>
      <c r="P1145" s="192">
        <v>0</v>
      </c>
      <c r="Q1145" s="192">
        <v>0</v>
      </c>
      <c r="R1145" s="192">
        <f t="shared" si="2"/>
        <v>0</v>
      </c>
      <c r="S1145" s="193">
        <f t="shared" si="3"/>
        <v>0</v>
      </c>
      <c r="T1145" s="186" t="s">
        <v>15</v>
      </c>
      <c r="U1145" s="186" t="s">
        <v>303</v>
      </c>
      <c r="V1145" s="200">
        <f>VLOOKUP(B1145,orig_GT_results_full_summary!$B$3:$AK$25,24, FALSE)</f>
        <v>1</v>
      </c>
      <c r="W1145" s="192">
        <v>1</v>
      </c>
      <c r="X1145" s="192">
        <v>0.33</v>
      </c>
      <c r="Y1145" s="192">
        <f t="shared" si="4"/>
        <v>1</v>
      </c>
      <c r="Z1145" s="193">
        <f t="shared" si="5"/>
        <v>0.3536977491961415</v>
      </c>
      <c r="AA1145" s="186" t="s">
        <v>464</v>
      </c>
      <c r="AB1145" s="186" t="s">
        <v>297</v>
      </c>
      <c r="AC1145" s="192">
        <f>VLOOKUP(B1145,orig_GT_results_full_summary!$B$3:$AK$25,33, FALSE)</f>
        <v>2</v>
      </c>
      <c r="AD1145" s="192">
        <v>0</v>
      </c>
      <c r="AE1145" s="192">
        <v>0</v>
      </c>
      <c r="AF1145" s="194">
        <f t="shared" si="6"/>
        <v>0</v>
      </c>
      <c r="AG1145" s="53">
        <f t="shared" si="7"/>
        <v>0</v>
      </c>
    </row>
    <row r="1146" spans="2:33" ht="16">
      <c r="B1146" s="186" t="s">
        <v>130</v>
      </c>
      <c r="C1146" s="192">
        <v>472</v>
      </c>
      <c r="D1146" s="186" t="s">
        <v>520</v>
      </c>
      <c r="E1146" s="193">
        <v>3</v>
      </c>
      <c r="F1146" s="186" t="s">
        <v>284</v>
      </c>
      <c r="G1146" s="186" t="s">
        <v>297</v>
      </c>
      <c r="H1146" s="198">
        <f>VLOOKUP(B1146,orig_GT_results_full_summary!$B$3:$AK$25,7, FALSE)</f>
        <v>3</v>
      </c>
      <c r="I1146" s="192">
        <v>0</v>
      </c>
      <c r="J1146" s="192">
        <v>0</v>
      </c>
      <c r="K1146" s="192">
        <f t="shared" si="0"/>
        <v>0</v>
      </c>
      <c r="L1146" s="193">
        <f t="shared" si="1"/>
        <v>0</v>
      </c>
      <c r="M1146" s="186" t="s">
        <v>449</v>
      </c>
      <c r="N1146" s="186" t="s">
        <v>297</v>
      </c>
      <c r="O1146" s="199">
        <f>VLOOKUP(B1146,orig_GT_results_full_summary!$B$3:$AK$25,15, FALSE)</f>
        <v>1</v>
      </c>
      <c r="P1146" s="192">
        <v>0</v>
      </c>
      <c r="Q1146" s="192">
        <v>0</v>
      </c>
      <c r="R1146" s="192">
        <f t="shared" si="2"/>
        <v>0</v>
      </c>
      <c r="S1146" s="193">
        <f t="shared" si="3"/>
        <v>0</v>
      </c>
      <c r="T1146" s="186" t="s">
        <v>15</v>
      </c>
      <c r="U1146" s="186" t="s">
        <v>303</v>
      </c>
      <c r="V1146" s="200">
        <f>VLOOKUP(B1146,orig_GT_results_full_summary!$B$3:$AK$25,24, FALSE)</f>
        <v>1</v>
      </c>
      <c r="W1146" s="192">
        <v>1</v>
      </c>
      <c r="X1146" s="192">
        <v>0.33</v>
      </c>
      <c r="Y1146" s="192">
        <f t="shared" si="4"/>
        <v>1</v>
      </c>
      <c r="Z1146" s="193">
        <f t="shared" si="5"/>
        <v>0.3536977491961415</v>
      </c>
      <c r="AA1146" s="186" t="s">
        <v>464</v>
      </c>
      <c r="AB1146" s="186" t="s">
        <v>297</v>
      </c>
      <c r="AC1146" s="192">
        <f>VLOOKUP(B1146,orig_GT_results_full_summary!$B$3:$AK$25,33, FALSE)</f>
        <v>2</v>
      </c>
      <c r="AD1146" s="192">
        <v>0</v>
      </c>
      <c r="AE1146" s="192">
        <v>0</v>
      </c>
      <c r="AF1146" s="194">
        <f t="shared" si="6"/>
        <v>0</v>
      </c>
      <c r="AG1146" s="53">
        <f t="shared" si="7"/>
        <v>0</v>
      </c>
    </row>
    <row r="1147" spans="2:33" ht="16">
      <c r="B1147" s="186" t="s">
        <v>130</v>
      </c>
      <c r="C1147" s="192">
        <v>473</v>
      </c>
      <c r="D1147" s="186" t="s">
        <v>520</v>
      </c>
      <c r="E1147" s="193">
        <v>3</v>
      </c>
      <c r="F1147" s="186" t="s">
        <v>284</v>
      </c>
      <c r="G1147" s="186" t="s">
        <v>297</v>
      </c>
      <c r="H1147" s="198">
        <f>VLOOKUP(B1147,orig_GT_results_full_summary!$B$3:$AK$25,7, FALSE)</f>
        <v>3</v>
      </c>
      <c r="I1147" s="192">
        <v>0</v>
      </c>
      <c r="J1147" s="192">
        <v>0</v>
      </c>
      <c r="K1147" s="192">
        <f t="shared" si="0"/>
        <v>0</v>
      </c>
      <c r="L1147" s="193">
        <f t="shared" si="1"/>
        <v>0</v>
      </c>
      <c r="M1147" s="186" t="s">
        <v>449</v>
      </c>
      <c r="N1147" s="186" t="s">
        <v>297</v>
      </c>
      <c r="O1147" s="199">
        <f>VLOOKUP(B1147,orig_GT_results_full_summary!$B$3:$AK$25,15, FALSE)</f>
        <v>1</v>
      </c>
      <c r="P1147" s="192">
        <v>0</v>
      </c>
      <c r="Q1147" s="192">
        <v>0</v>
      </c>
      <c r="R1147" s="192">
        <f t="shared" si="2"/>
        <v>0</v>
      </c>
      <c r="S1147" s="193">
        <f t="shared" si="3"/>
        <v>0</v>
      </c>
      <c r="T1147" s="186" t="s">
        <v>15</v>
      </c>
      <c r="U1147" s="186" t="s">
        <v>303</v>
      </c>
      <c r="V1147" s="200">
        <f>VLOOKUP(B1147,orig_GT_results_full_summary!$B$3:$AK$25,24, FALSE)</f>
        <v>1</v>
      </c>
      <c r="W1147" s="192">
        <v>1</v>
      </c>
      <c r="X1147" s="192">
        <v>0.33</v>
      </c>
      <c r="Y1147" s="192">
        <f t="shared" si="4"/>
        <v>1</v>
      </c>
      <c r="Z1147" s="193">
        <f t="shared" si="5"/>
        <v>0.3536977491961415</v>
      </c>
      <c r="AA1147" s="186" t="s">
        <v>464</v>
      </c>
      <c r="AB1147" s="186" t="s">
        <v>297</v>
      </c>
      <c r="AC1147" s="192">
        <f>VLOOKUP(B1147,orig_GT_results_full_summary!$B$3:$AK$25,33, FALSE)</f>
        <v>2</v>
      </c>
      <c r="AD1147" s="192">
        <v>0</v>
      </c>
      <c r="AE1147" s="192">
        <v>0</v>
      </c>
      <c r="AF1147" s="194">
        <f t="shared" si="6"/>
        <v>0</v>
      </c>
      <c r="AG1147" s="53">
        <f t="shared" si="7"/>
        <v>0</v>
      </c>
    </row>
    <row r="1148" spans="2:33" ht="16">
      <c r="B1148" s="186" t="s">
        <v>130</v>
      </c>
      <c r="C1148" s="192">
        <v>474</v>
      </c>
      <c r="D1148" s="186" t="s">
        <v>520</v>
      </c>
      <c r="E1148" s="193">
        <v>3</v>
      </c>
      <c r="F1148" s="186" t="s">
        <v>284</v>
      </c>
      <c r="G1148" s="186" t="s">
        <v>297</v>
      </c>
      <c r="H1148" s="198">
        <f>VLOOKUP(B1148,orig_GT_results_full_summary!$B$3:$AK$25,7, FALSE)</f>
        <v>3</v>
      </c>
      <c r="I1148" s="192">
        <v>0</v>
      </c>
      <c r="J1148" s="192">
        <v>0</v>
      </c>
      <c r="K1148" s="192">
        <f t="shared" si="0"/>
        <v>0</v>
      </c>
      <c r="L1148" s="193">
        <f t="shared" si="1"/>
        <v>0</v>
      </c>
      <c r="M1148" s="186" t="s">
        <v>449</v>
      </c>
      <c r="N1148" s="186" t="s">
        <v>297</v>
      </c>
      <c r="O1148" s="199">
        <f>VLOOKUP(B1148,orig_GT_results_full_summary!$B$3:$AK$25,15, FALSE)</f>
        <v>1</v>
      </c>
      <c r="P1148" s="192">
        <v>0</v>
      </c>
      <c r="Q1148" s="192">
        <v>0</v>
      </c>
      <c r="R1148" s="192">
        <f t="shared" si="2"/>
        <v>0</v>
      </c>
      <c r="S1148" s="193">
        <f t="shared" si="3"/>
        <v>0</v>
      </c>
      <c r="T1148" s="186" t="s">
        <v>15</v>
      </c>
      <c r="U1148" s="186" t="s">
        <v>303</v>
      </c>
      <c r="V1148" s="200">
        <f>VLOOKUP(B1148,orig_GT_results_full_summary!$B$3:$AK$25,24, FALSE)</f>
        <v>1</v>
      </c>
      <c r="W1148" s="192">
        <v>1</v>
      </c>
      <c r="X1148" s="192">
        <v>0.33</v>
      </c>
      <c r="Y1148" s="192">
        <f t="shared" si="4"/>
        <v>1</v>
      </c>
      <c r="Z1148" s="193">
        <f t="shared" si="5"/>
        <v>0.3536977491961415</v>
      </c>
      <c r="AA1148" s="186" t="s">
        <v>464</v>
      </c>
      <c r="AB1148" s="186" t="s">
        <v>297</v>
      </c>
      <c r="AC1148" s="192">
        <f>VLOOKUP(B1148,orig_GT_results_full_summary!$B$3:$AK$25,33, FALSE)</f>
        <v>2</v>
      </c>
      <c r="AD1148" s="192">
        <v>0</v>
      </c>
      <c r="AE1148" s="192">
        <v>0</v>
      </c>
      <c r="AF1148" s="194">
        <f t="shared" si="6"/>
        <v>0</v>
      </c>
      <c r="AG1148" s="53">
        <f t="shared" si="7"/>
        <v>0</v>
      </c>
    </row>
    <row r="1149" spans="2:33" ht="16">
      <c r="B1149" s="186" t="s">
        <v>130</v>
      </c>
      <c r="C1149" s="192">
        <v>475</v>
      </c>
      <c r="D1149" s="186" t="s">
        <v>520</v>
      </c>
      <c r="E1149" s="193">
        <v>3</v>
      </c>
      <c r="F1149" s="186" t="s">
        <v>284</v>
      </c>
      <c r="G1149" s="186" t="s">
        <v>297</v>
      </c>
      <c r="H1149" s="198">
        <f>VLOOKUP(B1149,orig_GT_results_full_summary!$B$3:$AK$25,7, FALSE)</f>
        <v>3</v>
      </c>
      <c r="I1149" s="192">
        <v>0</v>
      </c>
      <c r="J1149" s="192">
        <v>0</v>
      </c>
      <c r="K1149" s="192">
        <f t="shared" si="0"/>
        <v>0</v>
      </c>
      <c r="L1149" s="193">
        <f t="shared" si="1"/>
        <v>0</v>
      </c>
      <c r="M1149" s="186" t="s">
        <v>449</v>
      </c>
      <c r="N1149" s="186" t="s">
        <v>297</v>
      </c>
      <c r="O1149" s="199">
        <f>VLOOKUP(B1149,orig_GT_results_full_summary!$B$3:$AK$25,15, FALSE)</f>
        <v>1</v>
      </c>
      <c r="P1149" s="192">
        <v>0</v>
      </c>
      <c r="Q1149" s="192">
        <v>0</v>
      </c>
      <c r="R1149" s="192">
        <f t="shared" si="2"/>
        <v>0</v>
      </c>
      <c r="S1149" s="193">
        <f t="shared" si="3"/>
        <v>0</v>
      </c>
      <c r="T1149" s="186" t="s">
        <v>15</v>
      </c>
      <c r="U1149" s="186" t="s">
        <v>303</v>
      </c>
      <c r="V1149" s="200">
        <f>VLOOKUP(B1149,orig_GT_results_full_summary!$B$3:$AK$25,24, FALSE)</f>
        <v>1</v>
      </c>
      <c r="W1149" s="192">
        <v>1</v>
      </c>
      <c r="X1149" s="192">
        <v>0.33</v>
      </c>
      <c r="Y1149" s="192">
        <f t="shared" si="4"/>
        <v>1</v>
      </c>
      <c r="Z1149" s="193">
        <f t="shared" si="5"/>
        <v>0.3536977491961415</v>
      </c>
      <c r="AA1149" s="186" t="s">
        <v>464</v>
      </c>
      <c r="AB1149" s="186" t="s">
        <v>297</v>
      </c>
      <c r="AC1149" s="192">
        <f>VLOOKUP(B1149,orig_GT_results_full_summary!$B$3:$AK$25,33, FALSE)</f>
        <v>2</v>
      </c>
      <c r="AD1149" s="192">
        <v>0</v>
      </c>
      <c r="AE1149" s="192">
        <v>0</v>
      </c>
      <c r="AF1149" s="194">
        <f t="shared" si="6"/>
        <v>0</v>
      </c>
      <c r="AG1149" s="53">
        <f t="shared" si="7"/>
        <v>0</v>
      </c>
    </row>
    <row r="1150" spans="2:33" ht="16">
      <c r="B1150" s="186" t="s">
        <v>130</v>
      </c>
      <c r="C1150" s="192">
        <v>477</v>
      </c>
      <c r="D1150" s="186" t="s">
        <v>520</v>
      </c>
      <c r="E1150" s="193">
        <v>3</v>
      </c>
      <c r="F1150" s="186" t="s">
        <v>284</v>
      </c>
      <c r="G1150" s="186" t="s">
        <v>297</v>
      </c>
      <c r="H1150" s="198">
        <f>VLOOKUP(B1150,orig_GT_results_full_summary!$B$3:$AK$25,7, FALSE)</f>
        <v>3</v>
      </c>
      <c r="I1150" s="192">
        <v>0</v>
      </c>
      <c r="J1150" s="192">
        <v>0</v>
      </c>
      <c r="K1150" s="192">
        <f t="shared" si="0"/>
        <v>0</v>
      </c>
      <c r="L1150" s="193">
        <f t="shared" si="1"/>
        <v>0</v>
      </c>
      <c r="M1150" s="186" t="s">
        <v>449</v>
      </c>
      <c r="N1150" s="186" t="s">
        <v>297</v>
      </c>
      <c r="O1150" s="199">
        <f>VLOOKUP(B1150,orig_GT_results_full_summary!$B$3:$AK$25,15, FALSE)</f>
        <v>1</v>
      </c>
      <c r="P1150" s="192">
        <v>0</v>
      </c>
      <c r="Q1150" s="192">
        <v>0</v>
      </c>
      <c r="R1150" s="192">
        <f t="shared" si="2"/>
        <v>0</v>
      </c>
      <c r="S1150" s="193">
        <f t="shared" si="3"/>
        <v>0</v>
      </c>
      <c r="T1150" s="186" t="s">
        <v>15</v>
      </c>
      <c r="U1150" s="186" t="s">
        <v>303</v>
      </c>
      <c r="V1150" s="200">
        <f>VLOOKUP(B1150,orig_GT_results_full_summary!$B$3:$AK$25,24, FALSE)</f>
        <v>1</v>
      </c>
      <c r="W1150" s="192">
        <v>1</v>
      </c>
      <c r="X1150" s="192">
        <v>0.33</v>
      </c>
      <c r="Y1150" s="192">
        <f t="shared" si="4"/>
        <v>1</v>
      </c>
      <c r="Z1150" s="193">
        <f t="shared" si="5"/>
        <v>0.3536977491961415</v>
      </c>
      <c r="AA1150" s="186" t="s">
        <v>464</v>
      </c>
      <c r="AB1150" s="186" t="s">
        <v>297</v>
      </c>
      <c r="AC1150" s="192">
        <f>VLOOKUP(B1150,orig_GT_results_full_summary!$B$3:$AK$25,33, FALSE)</f>
        <v>2</v>
      </c>
      <c r="AD1150" s="192">
        <v>0</v>
      </c>
      <c r="AE1150" s="192">
        <v>0</v>
      </c>
      <c r="AF1150" s="194">
        <f t="shared" si="6"/>
        <v>0</v>
      </c>
      <c r="AG1150" s="53">
        <f t="shared" si="7"/>
        <v>0</v>
      </c>
    </row>
    <row r="1151" spans="2:33" ht="16">
      <c r="B1151" s="186" t="s">
        <v>130</v>
      </c>
      <c r="C1151" s="192">
        <v>478</v>
      </c>
      <c r="D1151" s="186" t="s">
        <v>520</v>
      </c>
      <c r="E1151" s="193">
        <v>3</v>
      </c>
      <c r="F1151" s="186" t="s">
        <v>284</v>
      </c>
      <c r="G1151" s="186" t="s">
        <v>297</v>
      </c>
      <c r="H1151" s="198">
        <f>VLOOKUP(B1151,orig_GT_results_full_summary!$B$3:$AK$25,7, FALSE)</f>
        <v>3</v>
      </c>
      <c r="I1151" s="192">
        <v>0</v>
      </c>
      <c r="J1151" s="192">
        <v>0</v>
      </c>
      <c r="K1151" s="192">
        <f t="shared" si="0"/>
        <v>0</v>
      </c>
      <c r="L1151" s="193">
        <f t="shared" si="1"/>
        <v>0</v>
      </c>
      <c r="M1151" s="186" t="s">
        <v>449</v>
      </c>
      <c r="N1151" s="186" t="s">
        <v>297</v>
      </c>
      <c r="O1151" s="199">
        <f>VLOOKUP(B1151,orig_GT_results_full_summary!$B$3:$AK$25,15, FALSE)</f>
        <v>1</v>
      </c>
      <c r="P1151" s="192">
        <v>0</v>
      </c>
      <c r="Q1151" s="192">
        <v>0</v>
      </c>
      <c r="R1151" s="192">
        <f t="shared" si="2"/>
        <v>0</v>
      </c>
      <c r="S1151" s="193">
        <f t="shared" si="3"/>
        <v>0</v>
      </c>
      <c r="T1151" s="186" t="s">
        <v>15</v>
      </c>
      <c r="U1151" s="186" t="s">
        <v>303</v>
      </c>
      <c r="V1151" s="200">
        <f>VLOOKUP(B1151,orig_GT_results_full_summary!$B$3:$AK$25,24, FALSE)</f>
        <v>1</v>
      </c>
      <c r="W1151" s="192">
        <v>1</v>
      </c>
      <c r="X1151" s="192">
        <v>0.33</v>
      </c>
      <c r="Y1151" s="192">
        <f t="shared" si="4"/>
        <v>1</v>
      </c>
      <c r="Z1151" s="193">
        <f t="shared" si="5"/>
        <v>0.3536977491961415</v>
      </c>
      <c r="AA1151" s="186" t="s">
        <v>464</v>
      </c>
      <c r="AB1151" s="186" t="s">
        <v>297</v>
      </c>
      <c r="AC1151" s="192">
        <f>VLOOKUP(B1151,orig_GT_results_full_summary!$B$3:$AK$25,33, FALSE)</f>
        <v>2</v>
      </c>
      <c r="AD1151" s="192">
        <v>0</v>
      </c>
      <c r="AE1151" s="192">
        <v>0</v>
      </c>
      <c r="AF1151" s="194">
        <f t="shared" si="6"/>
        <v>0</v>
      </c>
      <c r="AG1151" s="53">
        <f t="shared" si="7"/>
        <v>0</v>
      </c>
    </row>
    <row r="1152" spans="2:33" ht="16">
      <c r="B1152" s="186" t="s">
        <v>130</v>
      </c>
      <c r="C1152" s="192">
        <v>479</v>
      </c>
      <c r="D1152" s="186" t="s">
        <v>520</v>
      </c>
      <c r="E1152" s="193">
        <v>3</v>
      </c>
      <c r="F1152" s="186" t="s">
        <v>284</v>
      </c>
      <c r="G1152" s="186" t="s">
        <v>297</v>
      </c>
      <c r="H1152" s="198">
        <f>VLOOKUP(B1152,orig_GT_results_full_summary!$B$3:$AK$25,7, FALSE)</f>
        <v>3</v>
      </c>
      <c r="I1152" s="192">
        <v>0</v>
      </c>
      <c r="J1152" s="192">
        <v>0</v>
      </c>
      <c r="K1152" s="192">
        <f t="shared" si="0"/>
        <v>0</v>
      </c>
      <c r="L1152" s="193">
        <f t="shared" si="1"/>
        <v>0</v>
      </c>
      <c r="M1152" s="186" t="s">
        <v>449</v>
      </c>
      <c r="N1152" s="186" t="s">
        <v>297</v>
      </c>
      <c r="O1152" s="199">
        <f>VLOOKUP(B1152,orig_GT_results_full_summary!$B$3:$AK$25,15, FALSE)</f>
        <v>1</v>
      </c>
      <c r="P1152" s="192">
        <v>0</v>
      </c>
      <c r="Q1152" s="192">
        <v>0</v>
      </c>
      <c r="R1152" s="192">
        <f t="shared" si="2"/>
        <v>0</v>
      </c>
      <c r="S1152" s="193">
        <f t="shared" si="3"/>
        <v>0</v>
      </c>
      <c r="T1152" s="186" t="s">
        <v>15</v>
      </c>
      <c r="U1152" s="186" t="s">
        <v>303</v>
      </c>
      <c r="V1152" s="200">
        <f>VLOOKUP(B1152,orig_GT_results_full_summary!$B$3:$AK$25,24, FALSE)</f>
        <v>1</v>
      </c>
      <c r="W1152" s="192">
        <v>1</v>
      </c>
      <c r="X1152" s="192">
        <v>0.33</v>
      </c>
      <c r="Y1152" s="192">
        <f t="shared" si="4"/>
        <v>1</v>
      </c>
      <c r="Z1152" s="193">
        <f t="shared" si="5"/>
        <v>0.3536977491961415</v>
      </c>
      <c r="AA1152" s="186" t="s">
        <v>464</v>
      </c>
      <c r="AB1152" s="186" t="s">
        <v>297</v>
      </c>
      <c r="AC1152" s="192">
        <f>VLOOKUP(B1152,orig_GT_results_full_summary!$B$3:$AK$25,33, FALSE)</f>
        <v>2</v>
      </c>
      <c r="AD1152" s="192">
        <v>0</v>
      </c>
      <c r="AE1152" s="192">
        <v>0</v>
      </c>
      <c r="AF1152" s="194">
        <f t="shared" si="6"/>
        <v>0</v>
      </c>
      <c r="AG1152" s="53">
        <f t="shared" si="7"/>
        <v>0</v>
      </c>
    </row>
    <row r="1153" spans="2:33" ht="16">
      <c r="B1153" s="186" t="s">
        <v>130</v>
      </c>
      <c r="C1153" s="192">
        <v>480</v>
      </c>
      <c r="D1153" s="186" t="s">
        <v>521</v>
      </c>
      <c r="E1153" s="193">
        <v>3</v>
      </c>
      <c r="F1153" s="186" t="s">
        <v>284</v>
      </c>
      <c r="G1153" s="186" t="s">
        <v>297</v>
      </c>
      <c r="H1153" s="198">
        <f>VLOOKUP(B1153,orig_GT_results_full_summary!$B$3:$AK$25,7, FALSE)</f>
        <v>3</v>
      </c>
      <c r="I1153" s="192">
        <v>0</v>
      </c>
      <c r="J1153" s="192">
        <v>0</v>
      </c>
      <c r="K1153" s="192">
        <f t="shared" si="0"/>
        <v>0</v>
      </c>
      <c r="L1153" s="193">
        <f t="shared" si="1"/>
        <v>0</v>
      </c>
      <c r="M1153" s="186" t="s">
        <v>449</v>
      </c>
      <c r="N1153" s="186" t="s">
        <v>297</v>
      </c>
      <c r="O1153" s="199">
        <f>VLOOKUP(B1153,orig_GT_results_full_summary!$B$3:$AK$25,15, FALSE)</f>
        <v>1</v>
      </c>
      <c r="P1153" s="192">
        <v>0</v>
      </c>
      <c r="Q1153" s="192">
        <v>0</v>
      </c>
      <c r="R1153" s="192">
        <f t="shared" si="2"/>
        <v>0</v>
      </c>
      <c r="S1153" s="193">
        <f t="shared" si="3"/>
        <v>0</v>
      </c>
      <c r="T1153" s="186" t="s">
        <v>15</v>
      </c>
      <c r="U1153" s="186" t="s">
        <v>297</v>
      </c>
      <c r="V1153" s="200">
        <f>VLOOKUP(B1153,orig_GT_results_full_summary!$B$3:$AK$25,24, FALSE)</f>
        <v>1</v>
      </c>
      <c r="W1153" s="192">
        <v>0</v>
      </c>
      <c r="X1153" s="192">
        <v>0</v>
      </c>
      <c r="Y1153" s="192">
        <f t="shared" si="4"/>
        <v>0</v>
      </c>
      <c r="Z1153" s="193">
        <f t="shared" si="5"/>
        <v>0</v>
      </c>
      <c r="AA1153" s="186" t="s">
        <v>464</v>
      </c>
      <c r="AB1153" s="186" t="s">
        <v>297</v>
      </c>
      <c r="AC1153" s="192">
        <f>VLOOKUP(B1153,orig_GT_results_full_summary!$B$3:$AK$25,33, FALSE)</f>
        <v>2</v>
      </c>
      <c r="AD1153" s="192">
        <v>0</v>
      </c>
      <c r="AE1153" s="192">
        <v>0</v>
      </c>
      <c r="AF1153" s="194">
        <f t="shared" si="6"/>
        <v>0</v>
      </c>
      <c r="AG1153" s="53">
        <f t="shared" si="7"/>
        <v>0</v>
      </c>
    </row>
    <row r="1154" spans="2:33" ht="16">
      <c r="B1154" s="186" t="s">
        <v>130</v>
      </c>
      <c r="C1154" s="192">
        <v>481</v>
      </c>
      <c r="D1154" s="186" t="s">
        <v>521</v>
      </c>
      <c r="E1154" s="193">
        <v>3</v>
      </c>
      <c r="F1154" s="186" t="s">
        <v>284</v>
      </c>
      <c r="G1154" s="186" t="s">
        <v>297</v>
      </c>
      <c r="H1154" s="198">
        <f>VLOOKUP(B1154,orig_GT_results_full_summary!$B$3:$AK$25,7, FALSE)</f>
        <v>3</v>
      </c>
      <c r="I1154" s="192">
        <v>0</v>
      </c>
      <c r="J1154" s="192">
        <v>0</v>
      </c>
      <c r="K1154" s="192">
        <f t="shared" si="0"/>
        <v>0</v>
      </c>
      <c r="L1154" s="193">
        <f t="shared" si="1"/>
        <v>0</v>
      </c>
      <c r="M1154" s="186" t="s">
        <v>449</v>
      </c>
      <c r="N1154" s="186" t="s">
        <v>297</v>
      </c>
      <c r="O1154" s="199">
        <f>VLOOKUP(B1154,orig_GT_results_full_summary!$B$3:$AK$25,15, FALSE)</f>
        <v>1</v>
      </c>
      <c r="P1154" s="192">
        <v>0</v>
      </c>
      <c r="Q1154" s="192">
        <v>0</v>
      </c>
      <c r="R1154" s="192">
        <f t="shared" si="2"/>
        <v>0</v>
      </c>
      <c r="S1154" s="193">
        <f t="shared" si="3"/>
        <v>0</v>
      </c>
      <c r="T1154" s="186" t="s">
        <v>15</v>
      </c>
      <c r="U1154" s="186" t="s">
        <v>297</v>
      </c>
      <c r="V1154" s="200">
        <f>VLOOKUP(B1154,orig_GT_results_full_summary!$B$3:$AK$25,24, FALSE)</f>
        <v>1</v>
      </c>
      <c r="W1154" s="192">
        <v>0</v>
      </c>
      <c r="X1154" s="192">
        <v>0</v>
      </c>
      <c r="Y1154" s="192">
        <f t="shared" si="4"/>
        <v>0</v>
      </c>
      <c r="Z1154" s="193">
        <f t="shared" si="5"/>
        <v>0</v>
      </c>
      <c r="AA1154" s="186" t="s">
        <v>464</v>
      </c>
      <c r="AB1154" s="186" t="s">
        <v>297</v>
      </c>
      <c r="AC1154" s="192">
        <f>VLOOKUP(B1154,orig_GT_results_full_summary!$B$3:$AK$25,33, FALSE)</f>
        <v>2</v>
      </c>
      <c r="AD1154" s="192">
        <v>0</v>
      </c>
      <c r="AE1154" s="192">
        <v>0</v>
      </c>
      <c r="AF1154" s="194">
        <f t="shared" si="6"/>
        <v>0</v>
      </c>
      <c r="AG1154" s="53">
        <f t="shared" si="7"/>
        <v>0</v>
      </c>
    </row>
    <row r="1155" spans="2:33" ht="16">
      <c r="B1155" s="186" t="s">
        <v>130</v>
      </c>
      <c r="C1155" s="192">
        <v>482</v>
      </c>
      <c r="D1155" s="186" t="s">
        <v>471</v>
      </c>
      <c r="E1155" s="193">
        <v>2</v>
      </c>
      <c r="F1155" s="186" t="s">
        <v>284</v>
      </c>
      <c r="G1155" s="186" t="s">
        <v>288</v>
      </c>
      <c r="H1155" s="198">
        <f>VLOOKUP(B1155,orig_GT_results_full_summary!$B$3:$AK$25,7, FALSE)</f>
        <v>3</v>
      </c>
      <c r="I1155" s="192">
        <v>0</v>
      </c>
      <c r="J1155" s="192">
        <v>0</v>
      </c>
      <c r="K1155" s="192">
        <f t="shared" si="0"/>
        <v>0</v>
      </c>
      <c r="L1155" s="193">
        <f t="shared" si="1"/>
        <v>0</v>
      </c>
      <c r="M1155" s="186" t="s">
        <v>449</v>
      </c>
      <c r="N1155" s="186" t="s">
        <v>288</v>
      </c>
      <c r="O1155" s="199">
        <f>VLOOKUP(B1155,orig_GT_results_full_summary!$B$3:$AK$25,15, FALSE)</f>
        <v>1</v>
      </c>
      <c r="P1155" s="192">
        <v>0</v>
      </c>
      <c r="Q1155" s="192">
        <v>0</v>
      </c>
      <c r="R1155" s="192">
        <f t="shared" si="2"/>
        <v>0</v>
      </c>
      <c r="S1155" s="193">
        <f t="shared" si="3"/>
        <v>0</v>
      </c>
      <c r="T1155" s="186" t="s">
        <v>15</v>
      </c>
      <c r="U1155" s="186" t="s">
        <v>288</v>
      </c>
      <c r="V1155" s="200">
        <f>VLOOKUP(B1155,orig_GT_results_full_summary!$B$3:$AK$25,24, FALSE)</f>
        <v>1</v>
      </c>
      <c r="W1155" s="192">
        <v>0</v>
      </c>
      <c r="X1155" s="192">
        <v>0</v>
      </c>
      <c r="Y1155" s="192">
        <f t="shared" si="4"/>
        <v>0</v>
      </c>
      <c r="Z1155" s="193">
        <f t="shared" si="5"/>
        <v>0</v>
      </c>
      <c r="AA1155" s="186" t="s">
        <v>464</v>
      </c>
      <c r="AB1155" s="186" t="s">
        <v>288</v>
      </c>
      <c r="AC1155" s="192">
        <f>VLOOKUP(B1155,orig_GT_results_full_summary!$B$3:$AK$25,33, FALSE)</f>
        <v>2</v>
      </c>
      <c r="AD1155" s="192">
        <v>0</v>
      </c>
      <c r="AE1155" s="192">
        <v>0</v>
      </c>
      <c r="AF1155" s="194">
        <f t="shared" si="6"/>
        <v>0</v>
      </c>
      <c r="AG1155" s="53">
        <f t="shared" si="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66"/>
  <sheetViews>
    <sheetView workbookViewId="0">
      <pane xSplit="1" topLeftCell="B1" activePane="topRight" state="frozen"/>
      <selection pane="topRight" activeCell="N32" sqref="N32"/>
    </sheetView>
  </sheetViews>
  <sheetFormatPr baseColWidth="10" defaultColWidth="12.6640625" defaultRowHeight="15.75" customHeight="1"/>
  <sheetData>
    <row r="1" spans="1:28" ht="16">
      <c r="A1" s="201" t="s">
        <v>111</v>
      </c>
      <c r="C1" s="202" t="s">
        <v>249</v>
      </c>
      <c r="D1" s="203" t="s">
        <v>111</v>
      </c>
      <c r="E1" s="202" t="s">
        <v>522</v>
      </c>
      <c r="F1" s="202" t="s">
        <v>523</v>
      </c>
      <c r="G1" s="202" t="s">
        <v>524</v>
      </c>
      <c r="H1" s="202" t="s">
        <v>525</v>
      </c>
      <c r="I1" s="202" t="s">
        <v>526</v>
      </c>
      <c r="J1" s="202" t="s">
        <v>527</v>
      </c>
      <c r="K1" s="202" t="s">
        <v>528</v>
      </c>
      <c r="L1" s="202" t="s">
        <v>529</v>
      </c>
      <c r="AB1" s="245"/>
    </row>
    <row r="2" spans="1:28" ht="16">
      <c r="A2" s="4" t="s">
        <v>195</v>
      </c>
      <c r="C2" s="192">
        <v>48594888</v>
      </c>
      <c r="D2" s="33" t="s">
        <v>195</v>
      </c>
      <c r="E2" s="192">
        <v>0</v>
      </c>
      <c r="F2" s="192">
        <v>0</v>
      </c>
      <c r="G2" s="192">
        <v>0</v>
      </c>
      <c r="H2" s="192">
        <v>0</v>
      </c>
      <c r="I2" s="192">
        <v>0</v>
      </c>
      <c r="J2" s="192">
        <v>0</v>
      </c>
      <c r="K2" s="192">
        <v>0</v>
      </c>
      <c r="L2" s="192">
        <v>0</v>
      </c>
      <c r="AB2" s="245"/>
    </row>
    <row r="3" spans="1:28" ht="16">
      <c r="A3" s="4" t="s">
        <v>202</v>
      </c>
      <c r="C3" s="192">
        <v>50306988</v>
      </c>
      <c r="D3" s="33" t="s">
        <v>202</v>
      </c>
      <c r="E3" s="192">
        <v>0.5</v>
      </c>
      <c r="F3" s="192">
        <v>1</v>
      </c>
      <c r="G3" s="192">
        <v>0</v>
      </c>
      <c r="H3" s="192">
        <v>0</v>
      </c>
      <c r="I3" s="192">
        <v>0</v>
      </c>
      <c r="J3" s="192">
        <v>0</v>
      </c>
      <c r="K3" s="192">
        <v>0</v>
      </c>
      <c r="L3" s="192">
        <v>0</v>
      </c>
      <c r="AB3" s="245"/>
    </row>
    <row r="4" spans="1:28" ht="16">
      <c r="A4" s="4" t="s">
        <v>189</v>
      </c>
      <c r="C4" s="192">
        <v>48385830</v>
      </c>
      <c r="D4" s="33" t="s">
        <v>189</v>
      </c>
      <c r="E4" s="192">
        <v>0</v>
      </c>
      <c r="F4" s="192">
        <v>0</v>
      </c>
      <c r="G4" s="192">
        <v>0.33333332999999998</v>
      </c>
      <c r="H4" s="192">
        <v>0.33</v>
      </c>
      <c r="I4" s="192">
        <v>0.33333332999999998</v>
      </c>
      <c r="J4" s="192">
        <v>1</v>
      </c>
      <c r="K4" s="192">
        <v>0.66666667000000002</v>
      </c>
      <c r="L4" s="192">
        <v>1</v>
      </c>
      <c r="AB4" s="245"/>
    </row>
    <row r="5" spans="1:28" ht="16">
      <c r="A5" s="4" t="s">
        <v>178</v>
      </c>
      <c r="C5" s="192">
        <v>45442843</v>
      </c>
      <c r="D5" s="33" t="s">
        <v>178</v>
      </c>
      <c r="E5" s="192">
        <v>0.2</v>
      </c>
      <c r="F5" s="192">
        <v>1</v>
      </c>
      <c r="G5" s="192">
        <v>0</v>
      </c>
      <c r="H5" s="192">
        <v>0</v>
      </c>
      <c r="I5" s="192">
        <v>0.4</v>
      </c>
      <c r="J5" s="192">
        <v>0.5</v>
      </c>
      <c r="K5" s="192">
        <v>0</v>
      </c>
      <c r="L5" s="192">
        <v>0</v>
      </c>
      <c r="AB5" s="245"/>
    </row>
    <row r="6" spans="1:28" ht="16">
      <c r="A6" s="4" t="s">
        <v>208</v>
      </c>
      <c r="C6" s="192">
        <v>56380303</v>
      </c>
      <c r="D6" s="33" t="s">
        <v>208</v>
      </c>
      <c r="E6" s="192">
        <v>1</v>
      </c>
      <c r="F6" s="192">
        <v>0.5</v>
      </c>
      <c r="G6" s="192">
        <v>0</v>
      </c>
      <c r="H6" s="192">
        <v>0</v>
      </c>
      <c r="I6" s="192">
        <v>0</v>
      </c>
      <c r="J6" s="192">
        <v>0</v>
      </c>
      <c r="K6" s="192">
        <v>0</v>
      </c>
      <c r="L6" s="192">
        <v>0</v>
      </c>
      <c r="AB6" s="245"/>
    </row>
    <row r="7" spans="1:28" ht="16">
      <c r="A7" s="4" t="s">
        <v>205</v>
      </c>
      <c r="C7" s="192">
        <v>51181393</v>
      </c>
      <c r="D7" s="33" t="s">
        <v>205</v>
      </c>
      <c r="E7" s="192">
        <v>0</v>
      </c>
      <c r="F7" s="192">
        <v>0.5</v>
      </c>
      <c r="G7" s="192">
        <v>0</v>
      </c>
      <c r="H7" s="192">
        <v>0</v>
      </c>
      <c r="I7" s="192">
        <v>0</v>
      </c>
      <c r="J7" s="192">
        <v>0</v>
      </c>
      <c r="K7" s="192">
        <v>0</v>
      </c>
      <c r="L7" s="192">
        <v>0</v>
      </c>
      <c r="AB7" s="246" t="s">
        <v>573</v>
      </c>
    </row>
    <row r="8" spans="1:28" ht="16">
      <c r="A8" s="4" t="s">
        <v>164</v>
      </c>
      <c r="C8" s="192">
        <v>31880720</v>
      </c>
      <c r="D8" s="33" t="s">
        <v>164</v>
      </c>
      <c r="E8" s="192">
        <v>1</v>
      </c>
      <c r="F8" s="192">
        <v>1</v>
      </c>
      <c r="G8" s="192">
        <v>0</v>
      </c>
      <c r="H8" s="192">
        <v>0.5</v>
      </c>
      <c r="I8" s="192">
        <v>0</v>
      </c>
      <c r="J8" s="192">
        <v>0.5</v>
      </c>
      <c r="K8" s="192">
        <v>0</v>
      </c>
      <c r="L8" s="192">
        <v>0</v>
      </c>
      <c r="AB8" s="245"/>
    </row>
    <row r="9" spans="1:28" ht="16">
      <c r="A9" s="4" t="s">
        <v>144</v>
      </c>
      <c r="D9" s="204" t="s">
        <v>144</v>
      </c>
      <c r="E9" s="192">
        <v>0</v>
      </c>
      <c r="F9" s="192">
        <v>1</v>
      </c>
      <c r="G9" s="192">
        <v>0</v>
      </c>
      <c r="H9" s="192">
        <v>0</v>
      </c>
      <c r="I9" s="192">
        <v>1</v>
      </c>
      <c r="J9" s="192">
        <v>0</v>
      </c>
      <c r="K9" s="192">
        <v>0</v>
      </c>
      <c r="L9" s="192">
        <v>0</v>
      </c>
      <c r="AB9" s="245"/>
    </row>
    <row r="10" spans="1:28" ht="16">
      <c r="A10" s="4" t="s">
        <v>137</v>
      </c>
      <c r="D10" s="204" t="s">
        <v>137</v>
      </c>
      <c r="E10" s="192">
        <v>1</v>
      </c>
      <c r="F10" s="192">
        <v>1</v>
      </c>
      <c r="G10" s="192">
        <v>0</v>
      </c>
      <c r="H10" s="192">
        <v>0</v>
      </c>
      <c r="I10" s="192">
        <v>0</v>
      </c>
      <c r="J10" s="192">
        <v>0</v>
      </c>
      <c r="K10" s="192">
        <v>0</v>
      </c>
      <c r="L10" s="192">
        <v>0</v>
      </c>
      <c r="AB10" s="245"/>
    </row>
    <row r="11" spans="1:28" ht="16">
      <c r="A11" s="4" t="s">
        <v>140</v>
      </c>
      <c r="D11" s="204" t="s">
        <v>140</v>
      </c>
      <c r="E11" s="192">
        <v>0</v>
      </c>
      <c r="F11" s="192">
        <v>0</v>
      </c>
      <c r="G11" s="192">
        <v>0</v>
      </c>
      <c r="H11" s="192">
        <v>0</v>
      </c>
      <c r="I11" s="192">
        <v>0</v>
      </c>
      <c r="J11" s="192">
        <v>0</v>
      </c>
      <c r="K11" s="192">
        <v>0</v>
      </c>
      <c r="L11" s="192">
        <v>0</v>
      </c>
      <c r="AB11" s="245"/>
    </row>
    <row r="12" spans="1:28" ht="16">
      <c r="A12" s="4" t="s">
        <v>150</v>
      </c>
      <c r="D12" s="204" t="s">
        <v>150</v>
      </c>
      <c r="E12" s="192">
        <v>0</v>
      </c>
      <c r="F12" s="192">
        <v>1</v>
      </c>
      <c r="G12" s="192">
        <v>1</v>
      </c>
      <c r="H12" s="192">
        <v>1</v>
      </c>
      <c r="I12" s="192">
        <v>0</v>
      </c>
      <c r="J12" s="192">
        <v>1</v>
      </c>
      <c r="K12" s="192">
        <v>1</v>
      </c>
      <c r="L12" s="192">
        <v>1</v>
      </c>
      <c r="AB12" s="245"/>
    </row>
    <row r="13" spans="1:28" ht="16">
      <c r="A13" s="4" t="s">
        <v>155</v>
      </c>
      <c r="D13" s="204" t="s">
        <v>155</v>
      </c>
      <c r="E13" s="192">
        <v>1</v>
      </c>
      <c r="F13" s="192">
        <v>1</v>
      </c>
      <c r="G13" s="192">
        <v>0</v>
      </c>
      <c r="H13" s="192">
        <v>0</v>
      </c>
      <c r="I13" s="192">
        <v>1</v>
      </c>
      <c r="J13" s="192">
        <v>1</v>
      </c>
      <c r="K13" s="192">
        <v>0</v>
      </c>
      <c r="L13" s="192">
        <v>0</v>
      </c>
      <c r="AB13" s="245"/>
    </row>
    <row r="14" spans="1:28" ht="16">
      <c r="A14" s="4" t="s">
        <v>123</v>
      </c>
      <c r="D14" s="204" t="s">
        <v>123</v>
      </c>
      <c r="E14" s="192">
        <v>0</v>
      </c>
      <c r="F14" s="192">
        <v>0.67</v>
      </c>
      <c r="G14" s="192">
        <v>0</v>
      </c>
      <c r="H14" s="192">
        <v>0.5</v>
      </c>
      <c r="I14" s="192">
        <v>1</v>
      </c>
      <c r="J14" s="192">
        <v>0.5</v>
      </c>
      <c r="K14" s="192">
        <v>0</v>
      </c>
      <c r="L14" s="192">
        <v>0.5</v>
      </c>
      <c r="AB14" s="245"/>
    </row>
    <row r="15" spans="1:28" ht="16">
      <c r="A15" s="4" t="s">
        <v>134</v>
      </c>
      <c r="D15" s="204" t="s">
        <v>134</v>
      </c>
      <c r="E15" s="192">
        <v>1</v>
      </c>
      <c r="F15" s="192">
        <v>1</v>
      </c>
      <c r="G15" s="192">
        <v>0</v>
      </c>
      <c r="H15" s="192">
        <v>0</v>
      </c>
      <c r="I15" s="192">
        <v>0</v>
      </c>
      <c r="J15" s="192">
        <v>0</v>
      </c>
      <c r="K15" s="192">
        <v>0</v>
      </c>
      <c r="L15" s="192">
        <v>0</v>
      </c>
      <c r="AB15" s="245"/>
    </row>
    <row r="16" spans="1:28" ht="16">
      <c r="A16" s="4" t="s">
        <v>160</v>
      </c>
      <c r="D16" s="204" t="s">
        <v>160</v>
      </c>
      <c r="E16" s="192">
        <v>0</v>
      </c>
      <c r="F16" s="192">
        <v>0.5</v>
      </c>
      <c r="G16" s="192">
        <v>0</v>
      </c>
      <c r="H16" s="192">
        <v>0</v>
      </c>
      <c r="I16" s="192">
        <v>1</v>
      </c>
      <c r="J16" s="192">
        <v>1</v>
      </c>
      <c r="K16" s="192">
        <v>0</v>
      </c>
      <c r="L16" s="192">
        <v>0</v>
      </c>
      <c r="AB16" s="245"/>
    </row>
    <row r="17" spans="1:28" ht="16">
      <c r="A17" s="4" t="s">
        <v>157</v>
      </c>
      <c r="D17" s="204" t="s">
        <v>157</v>
      </c>
      <c r="E17" s="192">
        <v>1</v>
      </c>
      <c r="F17" s="192">
        <v>1</v>
      </c>
      <c r="G17" s="192">
        <v>0</v>
      </c>
      <c r="H17" s="192">
        <v>0</v>
      </c>
      <c r="I17" s="192">
        <v>0</v>
      </c>
      <c r="J17" s="192">
        <v>0</v>
      </c>
      <c r="K17" s="192">
        <v>0</v>
      </c>
      <c r="L17" s="192">
        <v>0</v>
      </c>
      <c r="AB17" s="245"/>
    </row>
    <row r="18" spans="1:28" ht="16">
      <c r="A18" s="4" t="s">
        <v>162</v>
      </c>
      <c r="D18" s="204" t="s">
        <v>162</v>
      </c>
      <c r="E18" s="192">
        <v>0</v>
      </c>
      <c r="F18" s="192">
        <v>1</v>
      </c>
      <c r="G18" s="192">
        <v>1</v>
      </c>
      <c r="H18" s="192">
        <v>1</v>
      </c>
      <c r="I18" s="192">
        <v>0</v>
      </c>
      <c r="J18" s="192">
        <v>1</v>
      </c>
      <c r="K18" s="192">
        <v>1</v>
      </c>
      <c r="L18" s="192">
        <v>1</v>
      </c>
      <c r="AB18" s="245"/>
    </row>
    <row r="19" spans="1:28" ht="16">
      <c r="A19" s="4" t="s">
        <v>130</v>
      </c>
      <c r="D19" s="204" t="s">
        <v>130</v>
      </c>
      <c r="E19" s="192">
        <v>0</v>
      </c>
      <c r="F19" s="192">
        <v>0.67</v>
      </c>
      <c r="G19" s="192">
        <v>1</v>
      </c>
      <c r="H19" s="192">
        <v>0.5</v>
      </c>
      <c r="I19" s="192">
        <v>0</v>
      </c>
      <c r="J19" s="192">
        <v>0.5</v>
      </c>
      <c r="K19" s="192">
        <v>1</v>
      </c>
      <c r="L19" s="192">
        <v>0.5</v>
      </c>
      <c r="AB19" s="246"/>
    </row>
    <row r="21" spans="1:28"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8" ht="15.75" customHeight="1">
      <c r="AB22" s="245"/>
    </row>
    <row r="23" spans="1:28" ht="15.75" customHeight="1">
      <c r="A23" s="201" t="s">
        <v>111</v>
      </c>
      <c r="B23" s="201" t="s">
        <v>530</v>
      </c>
      <c r="C23" s="201" t="s">
        <v>531</v>
      </c>
      <c r="D23" s="201" t="s">
        <v>532</v>
      </c>
      <c r="E23" s="201" t="s">
        <v>533</v>
      </c>
      <c r="F23" s="201" t="s">
        <v>534</v>
      </c>
      <c r="G23" s="201" t="s">
        <v>535</v>
      </c>
      <c r="H23" s="201" t="s">
        <v>536</v>
      </c>
      <c r="I23" s="201" t="s">
        <v>537</v>
      </c>
      <c r="J23" s="201" t="s">
        <v>538</v>
      </c>
      <c r="K23" s="201" t="s">
        <v>539</v>
      </c>
      <c r="L23" s="201" t="s">
        <v>540</v>
      </c>
      <c r="M23" s="201" t="s">
        <v>541</v>
      </c>
      <c r="AB23" s="245"/>
    </row>
    <row r="24" spans="1:28" ht="15.75" customHeight="1">
      <c r="A24" s="4" t="s">
        <v>195</v>
      </c>
      <c r="B24" s="65">
        <f>SUMPRODUCT(MAX(((alt_GT_results_full!$B$2:$B$1155=A24) * (alt_GT_results_full!$J$2:$J$1155))))</f>
        <v>0</v>
      </c>
      <c r="C24" s="65">
        <f>AVERAGEIFS(alt_GT_results_full!$K$2:$K$1155, alt_GT_results_full!$B$2:$B$1155, A24, alt_GT_results_full!$J$2:$J$1155, "="&amp;B24)</f>
        <v>0</v>
      </c>
      <c r="D24" s="65">
        <f>AVERAGEIFS(alt_GT_results_full!$L$2:$L$1155, alt_GT_results_full!$B$2:$B$1155, A24, alt_GT_results_full!$J$2:$J$1155, "="&amp;B24)</f>
        <v>0</v>
      </c>
      <c r="E24" s="65">
        <f>SUMPRODUCT(MAX(((alt_GT_results_full!$B$2:$B$1155=A24) * (alt_GT_results_full!$Q$2:$Q$1155))))</f>
        <v>0</v>
      </c>
      <c r="F24" s="65">
        <f>AVERAGEIFS(alt_GT_results_full!$R$2:$R$1155, alt_GT_results_full!$B$2:$B$1155, A24, alt_GT_results_full!$Q$2:$Q$1155, "="&amp;E24)</f>
        <v>0</v>
      </c>
      <c r="G24" s="65">
        <f>AVERAGEIFS(alt_GT_results_full!$S$2:$S$1155, alt_GT_results_full!$B$2:$B$1155, A24, alt_GT_results_full!$Q$2:$Q$1155, "="&amp;E24)</f>
        <v>0</v>
      </c>
      <c r="H24" s="65">
        <f>SUMPRODUCT(MAX(((alt_GT_results_full!$B$2:$B$1155=A24) * (alt_GT_results_full!$X$2:$X$1155))))</f>
        <v>0</v>
      </c>
      <c r="I24" s="65">
        <f>AVERAGEIFS(alt_GT_results_full!$Y$2:$Y$1155, alt_GT_results_full!$B$2:$B$1155, A24, alt_GT_results_full!$X$2:$X$1155, "="&amp;H24)</f>
        <v>0</v>
      </c>
      <c r="J24" s="65">
        <f>AVERAGEIFS(alt_GT_results_full!$Z$2:$Z$1155, alt_GT_results_full!$B$2:$B$1155, A24, alt_GT_results_full!$X$2:$X$1155, "="&amp;H24)</f>
        <v>0</v>
      </c>
      <c r="K24" s="65">
        <f>SUMPRODUCT(MAX(((alt_GT_results_full!$B$2:$B$1155=A24) * (alt_GT_results_full!$AE$2:$AE$1155))))</f>
        <v>0</v>
      </c>
      <c r="L24" s="65">
        <f>AVERAGEIFS(alt_GT_results_full!$AF$2:$AF$1155, alt_GT_results_full!$B$2:$B$1155, A24, alt_GT_results_full!$AE$2:$AE$1155, "="&amp;K24)</f>
        <v>0</v>
      </c>
      <c r="M24" s="65">
        <f>AVERAGEIFS(alt_GT_results_full!$AG$2:$AG$1155, alt_GT_results_full!$B$2:$B$1155, A24, alt_GT_results_full!$AE$2:$AE$1155, "="&amp;K24)</f>
        <v>0</v>
      </c>
      <c r="AB24" s="245"/>
    </row>
    <row r="25" spans="1:28" ht="15.75" customHeight="1">
      <c r="A25" s="4" t="s">
        <v>202</v>
      </c>
      <c r="B25" s="65">
        <f>SUMPRODUCT(MAX(((alt_GT_results_full!$B$2:$B$1155=A25) * (alt_GT_results_full!$J$2:$J$1155))))</f>
        <v>1</v>
      </c>
      <c r="C25" s="65">
        <f>AVERAGEIFS(alt_GT_results_full!$K$2:$K$1155, alt_GT_results_full!$B$2:$B$1155, A25, alt_GT_results_full!$J$2:$J$1155, "="&amp;B25)</f>
        <v>0.5</v>
      </c>
      <c r="D25" s="167">
        <f>AVERAGEIFS(alt_GT_results_full!$L$2:$L$1155, alt_GT_results_full!$B$2:$B$1155, A25, alt_GT_results_full!$J$2:$J$1155, "="&amp;B25)</f>
        <v>0.89285714285714279</v>
      </c>
      <c r="E25" s="65">
        <f>SUMPRODUCT(MAX(((alt_GT_results_full!$B$2:$B$1155=A25) * (alt_GT_results_full!$Q$2:$Q$1155))))</f>
        <v>0</v>
      </c>
      <c r="F25" s="65">
        <f>AVERAGEIFS(alt_GT_results_full!$R$2:$R$1155, alt_GT_results_full!$B$2:$B$1155, A25, alt_GT_results_full!$Q$2:$Q$1155, "="&amp;E25)</f>
        <v>0</v>
      </c>
      <c r="G25" s="65">
        <f>AVERAGEIFS(alt_GT_results_full!$S$2:$S$1155, alt_GT_results_full!$B$2:$B$1155, A25, alt_GT_results_full!$Q$2:$Q$1155, "="&amp;E25)</f>
        <v>0</v>
      </c>
      <c r="H25" s="65">
        <f>SUMPRODUCT(MAX(((alt_GT_results_full!$B$2:$B$1155=A25) * (alt_GT_results_full!$X$2:$X$1155))))</f>
        <v>0</v>
      </c>
      <c r="I25" s="65">
        <f>AVERAGEIFS(alt_GT_results_full!$Y$2:$Y$1155, alt_GT_results_full!$B$2:$B$1155, A25, alt_GT_results_full!$X$2:$X$1155, "="&amp;H25)</f>
        <v>0</v>
      </c>
      <c r="J25" s="65">
        <f>AVERAGEIFS(alt_GT_results_full!$Z$2:$Z$1155, alt_GT_results_full!$B$2:$B$1155, A25, alt_GT_results_full!$X$2:$X$1155, "="&amp;H25)</f>
        <v>0</v>
      </c>
      <c r="K25" s="65">
        <f>SUMPRODUCT(MAX(((alt_GT_results_full!$B$2:$B$1155=A25) * (alt_GT_results_full!$AE$2:$AE$1155))))</f>
        <v>0</v>
      </c>
      <c r="L25" s="65">
        <f>AVERAGEIFS(alt_GT_results_full!$AF$2:$AF$1155, alt_GT_results_full!$B$2:$B$1155, A25, alt_GT_results_full!$AE$2:$AE$1155, "="&amp;K25)</f>
        <v>0</v>
      </c>
      <c r="M25" s="65">
        <f>AVERAGEIFS(alt_GT_results_full!$AG$2:$AG$1155, alt_GT_results_full!$B$2:$B$1155, A25, alt_GT_results_full!$AE$2:$AE$1155, "="&amp;K25)</f>
        <v>0</v>
      </c>
      <c r="AB25" s="245"/>
    </row>
    <row r="26" spans="1:28" ht="15.75" customHeight="1">
      <c r="A26" s="4" t="s">
        <v>189</v>
      </c>
      <c r="B26" s="65">
        <f>SUMPRODUCT(MAX(((alt_GT_results_full!$B$2:$B$1155=A26) * (alt_GT_results_full!$J$2:$J$1155))))</f>
        <v>0</v>
      </c>
      <c r="C26" s="65">
        <f>AVERAGEIFS(alt_GT_results_full!$K$2:$K$1155, alt_GT_results_full!$B$2:$B$1155, A26, alt_GT_results_full!$J$2:$J$1155, "="&amp;B26)</f>
        <v>0</v>
      </c>
      <c r="D26" s="65">
        <f>AVERAGEIFS(alt_GT_results_full!$L$2:$L$1155, alt_GT_results_full!$B$2:$B$1155, A26, alt_GT_results_full!$J$2:$J$1155, "="&amp;B26)</f>
        <v>0</v>
      </c>
      <c r="E26" s="65">
        <f>SUMPRODUCT(MAX(((alt_GT_results_full!$B$2:$B$1155=A26) * (alt_GT_results_full!$Q$2:$Q$1155))))</f>
        <v>0.33</v>
      </c>
      <c r="F26" s="65">
        <f>AVERAGEIFS(alt_GT_results_full!$R$2:$R$1155, alt_GT_results_full!$B$2:$B$1155, A26, alt_GT_results_full!$Q$2:$Q$1155, "="&amp;E26)</f>
        <v>1</v>
      </c>
      <c r="G26" s="167">
        <f>AVERAGEIFS(alt_GT_results_full!$S$2:$S$1155, alt_GT_results_full!$B$2:$B$1155, A26, alt_GT_results_full!$Q$2:$Q$1155, "="&amp;E26)</f>
        <v>0.3536977491961415</v>
      </c>
      <c r="H26" s="65">
        <f>SUMPRODUCT(MAX(((alt_GT_results_full!$B$2:$B$1155=A26) * (alt_GT_results_full!$X$2:$X$1155))))</f>
        <v>1</v>
      </c>
      <c r="I26" s="65">
        <f>AVERAGEIFS(alt_GT_results_full!$Y$2:$Y$1155, alt_GT_results_full!$B$2:$B$1155, A26, alt_GT_results_full!$X$2:$X$1155, "="&amp;H26)</f>
        <v>0.5</v>
      </c>
      <c r="J26" s="167">
        <f>AVERAGEIFS(alt_GT_results_full!$Z$2:$Z$1155, alt_GT_results_full!$B$2:$B$1155, A26, alt_GT_results_full!$X$2:$X$1155, "="&amp;H26)</f>
        <v>0.90909090909090906</v>
      </c>
      <c r="K26" s="65">
        <f>SUMPRODUCT(MAX(((alt_GT_results_full!$B$2:$B$1155=A26) * (alt_GT_results_full!$AE$2:$AE$1155))))</f>
        <v>1</v>
      </c>
      <c r="L26" s="65">
        <f>AVERAGEIFS(alt_GT_results_full!$AF$2:$AF$1155, alt_GT_results_full!$B$2:$B$1155, A26, alt_GT_results_full!$AE$2:$AE$1155, "="&amp;K26)</f>
        <v>0.5</v>
      </c>
      <c r="M26" s="167">
        <f>AVERAGEIFS(alt_GT_results_full!$AG$2:$AG$1155, alt_GT_results_full!$B$2:$B$1155, A26, alt_GT_results_full!$AE$2:$AE$1155, "="&amp;K26)</f>
        <v>0.90909090909090906</v>
      </c>
      <c r="AB26" s="245"/>
    </row>
    <row r="27" spans="1:28" ht="15.75" customHeight="1">
      <c r="A27" s="4" t="s">
        <v>178</v>
      </c>
      <c r="B27" s="65">
        <f>SUMPRODUCT(MAX(((alt_GT_results_full!$B$2:$B$1155=A27) * (alt_GT_results_full!$J$2:$J$1155))))</f>
        <v>1</v>
      </c>
      <c r="C27" s="65">
        <f>AVERAGEIFS(alt_GT_results_full!$K$2:$K$1155, alt_GT_results_full!$B$2:$B$1155, A27, alt_GT_results_full!$J$2:$J$1155, "="&amp;B27)</f>
        <v>0.5</v>
      </c>
      <c r="D27" s="167">
        <f>AVERAGEIFS(alt_GT_results_full!$L$2:$L$1155, alt_GT_results_full!$B$2:$B$1155, A27, alt_GT_results_full!$J$2:$J$1155, "="&amp;B27)</f>
        <v>0.90909090909090906</v>
      </c>
      <c r="E27" s="65">
        <f>SUMPRODUCT(MAX(((alt_GT_results_full!$B$2:$B$1155=A27) * (alt_GT_results_full!$Q$2:$Q$1155))))</f>
        <v>0</v>
      </c>
      <c r="F27" s="65">
        <f>AVERAGEIFS(alt_GT_results_full!$R$2:$R$1155, alt_GT_results_full!$B$2:$B$1155, A27, alt_GT_results_full!$Q$2:$Q$1155, "="&amp;E27)</f>
        <v>0</v>
      </c>
      <c r="G27" s="65">
        <f>AVERAGEIFS(alt_GT_results_full!$S$2:$S$1155, alt_GT_results_full!$B$2:$B$1155, A27, alt_GT_results_full!$Q$2:$Q$1155, "="&amp;E27)</f>
        <v>0</v>
      </c>
      <c r="H27" s="65">
        <f>SUMPRODUCT(MAX(((alt_GT_results_full!$B$2:$B$1155=A27) * (alt_GT_results_full!$X$2:$X$1155))))</f>
        <v>0.5</v>
      </c>
      <c r="I27" s="167">
        <f>AVERAGEIFS(alt_GT_results_full!$Y$2:$Y$1155, alt_GT_results_full!$B$2:$B$1155, A27, alt_GT_results_full!$X$2:$X$1155, "="&amp;H27)</f>
        <v>0.33333333333333326</v>
      </c>
      <c r="J27" s="167">
        <f>AVERAGEIFS(alt_GT_results_full!$Z$2:$Z$1155, alt_GT_results_full!$B$2:$B$1155, A27, alt_GT_results_full!$X$2:$X$1155, "="&amp;H27)</f>
        <v>0.47619047619047616</v>
      </c>
      <c r="K27" s="65">
        <f>SUMPRODUCT(MAX(((alt_GT_results_full!$B$2:$B$1155=A27) * (alt_GT_results_full!$AE$2:$AE$1155))))</f>
        <v>0</v>
      </c>
      <c r="L27" s="65">
        <f>AVERAGEIFS(alt_GT_results_full!$AF$2:$AF$1155, alt_GT_results_full!$B$2:$B$1155, A27, alt_GT_results_full!$AE$2:$AE$1155, "="&amp;K27)</f>
        <v>0</v>
      </c>
      <c r="M27" s="65">
        <f>AVERAGEIFS(alt_GT_results_full!$AG$2:$AG$1155, alt_GT_results_full!$B$2:$B$1155, A27, alt_GT_results_full!$AE$2:$AE$1155, "="&amp;K27)</f>
        <v>0</v>
      </c>
      <c r="AB27" s="245"/>
    </row>
    <row r="28" spans="1:28" ht="15.75" customHeight="1">
      <c r="A28" s="4" t="s">
        <v>208</v>
      </c>
      <c r="B28" s="65">
        <f>SUMPRODUCT(MAX(((alt_GT_results_full!$B$2:$B$1155=A28) * (alt_GT_results_full!$J$2:$J$1155))))</f>
        <v>0.5</v>
      </c>
      <c r="C28" s="65">
        <f>AVERAGEIFS(alt_GT_results_full!$K$2:$K$1155, alt_GT_results_full!$B$2:$B$1155, A28, alt_GT_results_full!$J$2:$J$1155, "="&amp;B28)</f>
        <v>0.25</v>
      </c>
      <c r="D28" s="167">
        <f>AVERAGEIFS(alt_GT_results_full!$L$2:$L$1155, alt_GT_results_full!$B$2:$B$1155, A28, alt_GT_results_full!$J$2:$J$1155, "="&amp;B28)</f>
        <v>0.45454545454545442</v>
      </c>
      <c r="E28" s="65">
        <f>SUMPRODUCT(MAX(((alt_GT_results_full!$B$2:$B$1155=A28) * (alt_GT_results_full!$Q$2:$Q$1155))))</f>
        <v>0</v>
      </c>
      <c r="F28" s="65">
        <f>AVERAGEIFS(alt_GT_results_full!$R$2:$R$1155, alt_GT_results_full!$B$2:$B$1155, A28, alt_GT_results_full!$Q$2:$Q$1155, "="&amp;E28)</f>
        <v>0</v>
      </c>
      <c r="G28" s="65">
        <f>AVERAGEIFS(alt_GT_results_full!$S$2:$S$1155, alt_GT_results_full!$B$2:$B$1155, A28, alt_GT_results_full!$Q$2:$Q$1155, "="&amp;E28)</f>
        <v>0</v>
      </c>
      <c r="H28" s="65">
        <f>SUMPRODUCT(MAX(((alt_GT_results_full!$B$2:$B$1155=A28) * (alt_GT_results_full!$X$2:$X$1155))))</f>
        <v>0</v>
      </c>
      <c r="I28" s="65">
        <f>AVERAGEIFS(alt_GT_results_full!$Y$2:$Y$1155, alt_GT_results_full!$B$2:$B$1155, A28, alt_GT_results_full!$X$2:$X$1155, "="&amp;H28)</f>
        <v>0</v>
      </c>
      <c r="J28" s="65">
        <f>AVERAGEIFS(alt_GT_results_full!$Z$2:$Z$1155, alt_GT_results_full!$B$2:$B$1155, A28, alt_GT_results_full!$X$2:$X$1155, "="&amp;H28)</f>
        <v>0</v>
      </c>
      <c r="K28" s="65">
        <f>SUMPRODUCT(MAX(((alt_GT_results_full!$B$2:$B$1155=A28) * (alt_GT_results_full!$AE$2:$AE$1155))))</f>
        <v>0</v>
      </c>
      <c r="L28" s="65">
        <f>AVERAGEIFS(alt_GT_results_full!$AF$2:$AF$1155, alt_GT_results_full!$B$2:$B$1155, A28, alt_GT_results_full!$AE$2:$AE$1155, "="&amp;K28)</f>
        <v>0</v>
      </c>
      <c r="M28" s="65">
        <f>AVERAGEIFS(alt_GT_results_full!$AG$2:$AG$1155, alt_GT_results_full!$B$2:$B$1155, A28, alt_GT_results_full!$AE$2:$AE$1155, "="&amp;K28)</f>
        <v>0</v>
      </c>
      <c r="AB28" s="246" t="s">
        <v>574</v>
      </c>
    </row>
    <row r="29" spans="1:28" ht="15.75" customHeight="1">
      <c r="A29" s="4" t="s">
        <v>205</v>
      </c>
      <c r="B29" s="65">
        <f>SUMPRODUCT(MAX(((alt_GT_results_full!$B$2:$B$1155=A29) * (alt_GT_results_full!$J$2:$J$1155))))</f>
        <v>0.5</v>
      </c>
      <c r="C29" s="65">
        <f>AVERAGEIFS(alt_GT_results_full!$K$2:$K$1155, alt_GT_results_full!$B$2:$B$1155, A29, alt_GT_results_full!$J$2:$J$1155, "="&amp;B29)</f>
        <v>1</v>
      </c>
      <c r="D29" s="167">
        <f>AVERAGEIFS(alt_GT_results_full!$L$2:$L$1155, alt_GT_results_full!$B$2:$B$1155, A29, alt_GT_results_full!$J$2:$J$1155, "="&amp;B29)</f>
        <v>0.52631578947368418</v>
      </c>
      <c r="E29" s="65">
        <f>SUMPRODUCT(MAX(((alt_GT_results_full!$B$2:$B$1155=A29) * (alt_GT_results_full!$Q$2:$Q$1155))))</f>
        <v>0</v>
      </c>
      <c r="F29" s="65">
        <f>AVERAGEIFS(alt_GT_results_full!$R$2:$R$1155, alt_GT_results_full!$B$2:$B$1155, A29, alt_GT_results_full!$Q$2:$Q$1155, "="&amp;E29)</f>
        <v>0</v>
      </c>
      <c r="G29" s="65">
        <f>AVERAGEIFS(alt_GT_results_full!$S$2:$S$1155, alt_GT_results_full!$B$2:$B$1155, A29, alt_GT_results_full!$Q$2:$Q$1155, "="&amp;E29)</f>
        <v>0</v>
      </c>
      <c r="H29" s="65">
        <f>SUMPRODUCT(MAX(((alt_GT_results_full!$B$2:$B$1155=A29) * (alt_GT_results_full!$X$2:$X$1155))))</f>
        <v>0</v>
      </c>
      <c r="I29" s="65">
        <f>AVERAGEIFS(alt_GT_results_full!$Y$2:$Y$1155, alt_GT_results_full!$B$2:$B$1155, A29, alt_GT_results_full!$X$2:$X$1155, "="&amp;H29)</f>
        <v>0</v>
      </c>
      <c r="J29" s="65">
        <f>AVERAGEIFS(alt_GT_results_full!$Z$2:$Z$1155, alt_GT_results_full!$B$2:$B$1155, A29, alt_GT_results_full!$X$2:$X$1155, "="&amp;H29)</f>
        <v>0</v>
      </c>
      <c r="K29" s="65">
        <f>SUMPRODUCT(MAX(((alt_GT_results_full!$B$2:$B$1155=A29) * (alt_GT_results_full!$AE$2:$AE$1155))))</f>
        <v>0</v>
      </c>
      <c r="L29" s="65">
        <f>AVERAGEIFS(alt_GT_results_full!$AF$2:$AF$1155, alt_GT_results_full!$B$2:$B$1155, A29, alt_GT_results_full!$AE$2:$AE$1155, "="&amp;K29)</f>
        <v>0</v>
      </c>
      <c r="M29" s="65">
        <f>AVERAGEIFS(alt_GT_results_full!$AG$2:$AG$1155, alt_GT_results_full!$B$2:$B$1155, A29, alt_GT_results_full!$AE$2:$AE$1155, "="&amp;K29)</f>
        <v>0</v>
      </c>
      <c r="AB29" s="245"/>
    </row>
    <row r="30" spans="1:28" ht="15.75" customHeight="1">
      <c r="A30" s="4" t="s">
        <v>164</v>
      </c>
      <c r="B30" s="65">
        <f>SUMPRODUCT(MAX(((alt_GT_results_full!$B$2:$B$1155=A30) * (alt_GT_results_full!$J$2:$J$1155))))</f>
        <v>1</v>
      </c>
      <c r="C30" s="167">
        <f>AVERAGEIFS(alt_GT_results_full!$K$2:$K$1155, alt_GT_results_full!$B$2:$B$1155, A30, alt_GT_results_full!$J$2:$J$1155, "="&amp;B30)</f>
        <v>1</v>
      </c>
      <c r="D30" s="167">
        <f>AVERAGEIFS(alt_GT_results_full!$L$2:$L$1155, alt_GT_results_full!$B$2:$B$1155, A30, alt_GT_results_full!$J$2:$J$1155, "="&amp;B30)</f>
        <v>1</v>
      </c>
      <c r="E30" s="65">
        <f>SUMPRODUCT(MAX(((alt_GT_results_full!$B$2:$B$1155=A30) * (alt_GT_results_full!$Q$2:$Q$1155))))</f>
        <v>0.5</v>
      </c>
      <c r="F30" s="65">
        <f>AVERAGEIFS(alt_GT_results_full!$R$2:$R$1155, alt_GT_results_full!$B$2:$B$1155, A30, alt_GT_results_full!$Q$2:$Q$1155, "="&amp;E30)</f>
        <v>1</v>
      </c>
      <c r="G30" s="167">
        <f>AVERAGEIFS(alt_GT_results_full!$S$2:$S$1155, alt_GT_results_full!$B$2:$B$1155, A30, alt_GT_results_full!$Q$2:$Q$1155, "="&amp;E30)</f>
        <v>0.52631578947368418</v>
      </c>
      <c r="H30" s="65">
        <f>SUMPRODUCT(MAX(((alt_GT_results_full!$B$2:$B$1155=A30) * (alt_GT_results_full!$X$2:$X$1155))))</f>
        <v>0.5</v>
      </c>
      <c r="I30" s="65">
        <f>AVERAGEIFS(alt_GT_results_full!$Y$2:$Y$1155, alt_GT_results_full!$B$2:$B$1155, A30, alt_GT_results_full!$X$2:$X$1155, "="&amp;H30)</f>
        <v>1</v>
      </c>
      <c r="J30" s="167">
        <f>AVERAGEIFS(alt_GT_results_full!$Z$2:$Z$1155, alt_GT_results_full!$B$2:$B$1155, A30, alt_GT_results_full!$X$2:$X$1155, "="&amp;H30)</f>
        <v>0.52631578947368429</v>
      </c>
      <c r="K30" s="65">
        <f>SUMPRODUCT(MAX(((alt_GT_results_full!$B$2:$B$1155=A30) * (alt_GT_results_full!$AE$2:$AE$1155))))</f>
        <v>0</v>
      </c>
      <c r="L30" s="65">
        <f>AVERAGEIFS(alt_GT_results_full!$AF$2:$AF$1155, alt_GT_results_full!$B$2:$B$1155, A30, alt_GT_results_full!$AE$2:$AE$1155, "="&amp;K30)</f>
        <v>0</v>
      </c>
      <c r="M30" s="65">
        <f>AVERAGEIFS(alt_GT_results_full!$AG$2:$AG$1155, alt_GT_results_full!$B$2:$B$1155, A30, alt_GT_results_full!$AE$2:$AE$1155, "="&amp;K30)</f>
        <v>0</v>
      </c>
      <c r="AB30" s="245"/>
    </row>
    <row r="31" spans="1:28" ht="15.75" customHeight="1">
      <c r="A31" s="4" t="s">
        <v>144</v>
      </c>
      <c r="B31" s="65">
        <f>SUMPRODUCT(MAX(((alt_GT_results_full!$B$2:$B$1155=A31) * (alt_GT_results_full!$J$2:$J$1155))))</f>
        <v>1</v>
      </c>
      <c r="C31" s="65">
        <f>AVERAGEIFS(alt_GT_results_full!$K$2:$K$1155, alt_GT_results_full!$B$2:$B$1155, A31, alt_GT_results_full!$J$2:$J$1155, "="&amp;B31)</f>
        <v>0.25</v>
      </c>
      <c r="D31" s="167">
        <f>AVERAGEIFS(alt_GT_results_full!$L$2:$L$1155, alt_GT_results_full!$B$2:$B$1155, A31, alt_GT_results_full!$J$2:$J$1155, "="&amp;B31)</f>
        <v>0.76923076923076927</v>
      </c>
      <c r="E31" s="65">
        <f>SUMPRODUCT(MAX(((alt_GT_results_full!$B$2:$B$1155=A31) * (alt_GT_results_full!$Q$2:$Q$1155))))</f>
        <v>0</v>
      </c>
      <c r="F31" s="65">
        <f>AVERAGEIFS(alt_GT_results_full!$R$2:$R$1155, alt_GT_results_full!$B$2:$B$1155, A31, alt_GT_results_full!$Q$2:$Q$1155, "="&amp;E31)</f>
        <v>0</v>
      </c>
      <c r="G31" s="65">
        <f>AVERAGEIFS(alt_GT_results_full!$S$2:$S$1155, alt_GT_results_full!$B$2:$B$1155, A31, alt_GT_results_full!$Q$2:$Q$1155, "="&amp;E31)</f>
        <v>0</v>
      </c>
      <c r="H31" s="65">
        <f>SUMPRODUCT(MAX(((alt_GT_results_full!$B$2:$B$1155=A31) * (alt_GT_results_full!$X$2:$X$1155))))</f>
        <v>0</v>
      </c>
      <c r="I31" s="65">
        <f>AVERAGEIFS(alt_GT_results_full!$Y$2:$Y$1155, alt_GT_results_full!$B$2:$B$1155, A31, alt_GT_results_full!$X$2:$X$1155, "="&amp;H31)</f>
        <v>0</v>
      </c>
      <c r="J31" s="65">
        <f>AVERAGEIFS(alt_GT_results_full!$Z$2:$Z$1155, alt_GT_results_full!$B$2:$B$1155, A31, alt_GT_results_full!$X$2:$X$1155, "="&amp;H31)</f>
        <v>0</v>
      </c>
      <c r="K31" s="65">
        <f>SUMPRODUCT(MAX(((alt_GT_results_full!$B$2:$B$1155=A31) * (alt_GT_results_full!$AE$2:$AE$1155))))</f>
        <v>0</v>
      </c>
      <c r="L31" s="65">
        <f>AVERAGEIFS(alt_GT_results_full!$AF$2:$AF$1155, alt_GT_results_full!$B$2:$B$1155, A31, alt_GT_results_full!$AE$2:$AE$1155, "="&amp;K31)</f>
        <v>0</v>
      </c>
      <c r="M31" s="65">
        <f>AVERAGEIFS(alt_GT_results_full!$AG$2:$AG$1155, alt_GT_results_full!$B$2:$B$1155, A31, alt_GT_results_full!$AE$2:$AE$1155, "="&amp;K31)</f>
        <v>0</v>
      </c>
      <c r="AB31" s="245"/>
    </row>
    <row r="32" spans="1:28" ht="15.75" customHeight="1">
      <c r="A32" s="4" t="s">
        <v>137</v>
      </c>
      <c r="B32" s="65">
        <f>SUMPRODUCT(MAX(((alt_GT_results_full!$B$2:$B$1155=A32) * (alt_GT_results_full!$J$2:$J$1155))))</f>
        <v>1</v>
      </c>
      <c r="C32" s="167">
        <f>AVERAGEIFS(alt_GT_results_full!$K$2:$K$1155, alt_GT_results_full!$B$2:$B$1155, A32, alt_GT_results_full!$J$2:$J$1155, "="&amp;B32)</f>
        <v>0.41666666666666669</v>
      </c>
      <c r="D32" s="167">
        <f>AVERAGEIFS(alt_GT_results_full!$L$2:$L$1155, alt_GT_results_full!$B$2:$B$1155, A32, alt_GT_results_full!$J$2:$J$1155, "="&amp;B32)</f>
        <v>0.86247086247086246</v>
      </c>
      <c r="E32" s="65">
        <f>SUMPRODUCT(MAX(((alt_GT_results_full!$B$2:$B$1155=A32) * (alt_GT_results_full!$Q$2:$Q$1155))))</f>
        <v>0</v>
      </c>
      <c r="F32" s="65">
        <f>AVERAGEIFS(alt_GT_results_full!$R$2:$R$1155, alt_GT_results_full!$B$2:$B$1155, A32, alt_GT_results_full!$Q$2:$Q$1155, "="&amp;E32)</f>
        <v>0</v>
      </c>
      <c r="G32" s="65">
        <f>AVERAGEIFS(alt_GT_results_full!$S$2:$S$1155, alt_GT_results_full!$B$2:$B$1155, A32, alt_GT_results_full!$Q$2:$Q$1155, "="&amp;E32)</f>
        <v>0</v>
      </c>
      <c r="H32" s="65">
        <f>SUMPRODUCT(MAX(((alt_GT_results_full!$B$2:$B$1155=A32) * (alt_GT_results_full!$X$2:$X$1155))))</f>
        <v>0</v>
      </c>
      <c r="I32" s="65">
        <f>AVERAGEIFS(alt_GT_results_full!$Y$2:$Y$1155, alt_GT_results_full!$B$2:$B$1155, A32, alt_GT_results_full!$X$2:$X$1155, "="&amp;H32)</f>
        <v>0</v>
      </c>
      <c r="J32" s="65">
        <f>AVERAGEIFS(alt_GT_results_full!$Z$2:$Z$1155, alt_GT_results_full!$B$2:$B$1155, A32, alt_GT_results_full!$X$2:$X$1155, "="&amp;H32)</f>
        <v>0</v>
      </c>
      <c r="K32" s="65">
        <f>SUMPRODUCT(MAX(((alt_GT_results_full!$B$2:$B$1155=A32) * (alt_GT_results_full!$AE$2:$AE$1155))))</f>
        <v>0</v>
      </c>
      <c r="L32" s="65">
        <f>AVERAGEIFS(alt_GT_results_full!$AF$2:$AF$1155, alt_GT_results_full!$B$2:$B$1155, A32, alt_GT_results_full!$AE$2:$AE$1155, "="&amp;K32)</f>
        <v>0</v>
      </c>
      <c r="M32" s="65">
        <f>AVERAGEIFS(alt_GT_results_full!$AG$2:$AG$1155, alt_GT_results_full!$B$2:$B$1155, A32, alt_GT_results_full!$AE$2:$AE$1155, "="&amp;K32)</f>
        <v>0</v>
      </c>
      <c r="AB32" s="245"/>
    </row>
    <row r="33" spans="1:28" ht="15.75" customHeight="1">
      <c r="A33" s="4" t="s">
        <v>140</v>
      </c>
      <c r="B33" s="65">
        <f>SUMPRODUCT(MAX(((alt_GT_results_full!$B$2:$B$1155=A33) * (alt_GT_results_full!$J$2:$J$1155))))</f>
        <v>0</v>
      </c>
      <c r="C33" s="65">
        <f>AVERAGEIFS(alt_GT_results_full!$K$2:$K$1155, alt_GT_results_full!$B$2:$B$1155, A33, alt_GT_results_full!$J$2:$J$1155, "="&amp;B33)</f>
        <v>0</v>
      </c>
      <c r="D33" s="65">
        <f>AVERAGEIFS(alt_GT_results_full!$L$2:$L$1155, alt_GT_results_full!$B$2:$B$1155, A33, alt_GT_results_full!$J$2:$J$1155, "="&amp;B33)</f>
        <v>0</v>
      </c>
      <c r="E33" s="65">
        <f>SUMPRODUCT(MAX(((alt_GT_results_full!$B$2:$B$1155=A33) * (alt_GT_results_full!$Q$2:$Q$1155))))</f>
        <v>0</v>
      </c>
      <c r="F33" s="65">
        <f>AVERAGEIFS(alt_GT_results_full!$R$2:$R$1155, alt_GT_results_full!$B$2:$B$1155, A33, alt_GT_results_full!$Q$2:$Q$1155, "="&amp;E33)</f>
        <v>0</v>
      </c>
      <c r="G33" s="65">
        <f>AVERAGEIFS(alt_GT_results_full!$S$2:$S$1155, alt_GT_results_full!$B$2:$B$1155, A33, alt_GT_results_full!$Q$2:$Q$1155, "="&amp;E33)</f>
        <v>0</v>
      </c>
      <c r="H33" s="65">
        <f>SUMPRODUCT(MAX(((alt_GT_results_full!$B$2:$B$1155=A33) * (alt_GT_results_full!$X$2:$X$1155))))</f>
        <v>0</v>
      </c>
      <c r="I33" s="65">
        <f>AVERAGEIFS(alt_GT_results_full!$Y$2:$Y$1155, alt_GT_results_full!$B$2:$B$1155, A33, alt_GT_results_full!$X$2:$X$1155, "="&amp;H33)</f>
        <v>0</v>
      </c>
      <c r="J33" s="65">
        <f>AVERAGEIFS(alt_GT_results_full!$Z$2:$Z$1155, alt_GT_results_full!$B$2:$B$1155, A33, alt_GT_results_full!$X$2:$X$1155, "="&amp;H33)</f>
        <v>0</v>
      </c>
      <c r="K33" s="65">
        <f>SUMPRODUCT(MAX(((alt_GT_results_full!$B$2:$B$1155=A33) * (alt_GT_results_full!$AE$2:$AE$1155))))</f>
        <v>0</v>
      </c>
      <c r="L33" s="65">
        <f>AVERAGEIFS(alt_GT_results_full!$AF$2:$AF$1155, alt_GT_results_full!$B$2:$B$1155, A33, alt_GT_results_full!$AE$2:$AE$1155, "="&amp;K33)</f>
        <v>0</v>
      </c>
      <c r="M33" s="65">
        <f>AVERAGEIFS(alt_GT_results_full!$AG$2:$AG$1155, alt_GT_results_full!$B$2:$B$1155, A33, alt_GT_results_full!$AE$2:$AE$1155, "="&amp;K33)</f>
        <v>0</v>
      </c>
      <c r="AB33" s="245"/>
    </row>
    <row r="34" spans="1:28" ht="15.75" customHeight="1">
      <c r="A34" s="4" t="s">
        <v>150</v>
      </c>
      <c r="B34" s="65">
        <f>SUMPRODUCT(MAX(((alt_GT_results_full!$B$2:$B$1155=A34) * (alt_GT_results_full!$J$2:$J$1155))))</f>
        <v>1</v>
      </c>
      <c r="C34" s="167">
        <f>AVERAGEIFS(alt_GT_results_full!$K$2:$K$1155, alt_GT_results_full!$B$2:$B$1155, A34, alt_GT_results_full!$J$2:$J$1155, "="&amp;B34)</f>
        <v>0.55555555555555547</v>
      </c>
      <c r="D34" s="167">
        <f>AVERAGEIFS(alt_GT_results_full!$L$2:$L$1155, alt_GT_results_full!$B$2:$B$1155, A34, alt_GT_results_full!$J$2:$J$1155, "="&amp;B34)</f>
        <v>0.91269841269841268</v>
      </c>
      <c r="E34" s="65">
        <f>SUMPRODUCT(MAX(((alt_GT_results_full!$B$2:$B$1155=A34) * (alt_GT_results_full!$Q$2:$Q$1155))))</f>
        <v>1</v>
      </c>
      <c r="F34" s="65">
        <f>AVERAGEIFS(alt_GT_results_full!$R$2:$R$1155, alt_GT_results_full!$B$2:$B$1155, A34, alt_GT_results_full!$Q$2:$Q$1155, "="&amp;E34)</f>
        <v>1</v>
      </c>
      <c r="G34" s="65">
        <f>AVERAGEIFS(alt_GT_results_full!$S$2:$S$1155, alt_GT_results_full!$B$2:$B$1155, A34, alt_GT_results_full!$Q$2:$Q$1155, "="&amp;E34)</f>
        <v>1</v>
      </c>
      <c r="H34" s="65">
        <f>SUMPRODUCT(MAX(((alt_GT_results_full!$B$2:$B$1155=A34) * (alt_GT_results_full!$X$2:$X$1155))))</f>
        <v>1</v>
      </c>
      <c r="I34" s="65">
        <f>AVERAGEIFS(alt_GT_results_full!$Y$2:$Y$1155, alt_GT_results_full!$B$2:$B$1155, A34, alt_GT_results_full!$X$2:$X$1155, "="&amp;H34)</f>
        <v>1</v>
      </c>
      <c r="J34" s="65">
        <f>AVERAGEIFS(alt_GT_results_full!$Z$2:$Z$1155, alt_GT_results_full!$B$2:$B$1155, A34, alt_GT_results_full!$X$2:$X$1155, "="&amp;H34)</f>
        <v>1</v>
      </c>
      <c r="K34" s="65">
        <f>SUMPRODUCT(MAX(((alt_GT_results_full!$B$2:$B$1155=A34) * (alt_GT_results_full!$AE$2:$AE$1155))))</f>
        <v>1</v>
      </c>
      <c r="L34" s="65">
        <f>AVERAGEIFS(alt_GT_results_full!$AF$2:$AF$1155, alt_GT_results_full!$B$2:$B$1155, A34, alt_GT_results_full!$AE$2:$AE$1155, "="&amp;K34)</f>
        <v>1</v>
      </c>
      <c r="M34" s="65">
        <f>AVERAGEIFS(alt_GT_results_full!$AG$2:$AG$1155, alt_GT_results_full!$B$2:$B$1155, A34, alt_GT_results_full!$AE$2:$AE$1155, "="&amp;K34)</f>
        <v>1</v>
      </c>
      <c r="AB34" s="245"/>
    </row>
    <row r="35" spans="1:28" ht="15.75" customHeight="1">
      <c r="A35" s="4" t="s">
        <v>155</v>
      </c>
      <c r="B35" s="65">
        <f>SUMPRODUCT(MAX(((alt_GT_results_full!$B$2:$B$1155=A35) * (alt_GT_results_full!$J$2:$J$1155))))</f>
        <v>1</v>
      </c>
      <c r="C35" s="167">
        <f>AVERAGEIFS(alt_GT_results_full!$K$2:$K$1155, alt_GT_results_full!$B$2:$B$1155, A35, alt_GT_results_full!$J$2:$J$1155, "="&amp;B35)</f>
        <v>0.58333333333333337</v>
      </c>
      <c r="D35" s="167">
        <f>AVERAGEIFS(alt_GT_results_full!$L$2:$L$1155, alt_GT_results_full!$B$2:$B$1155, A35, alt_GT_results_full!$J$2:$J$1155, "="&amp;B35)</f>
        <v>0.9242424242424242</v>
      </c>
      <c r="E35" s="65">
        <f>SUMPRODUCT(MAX(((alt_GT_results_full!$B$2:$B$1155=A35) * (alt_GT_results_full!$Q$2:$Q$1155))))</f>
        <v>0</v>
      </c>
      <c r="F35" s="65">
        <f>AVERAGEIFS(alt_GT_results_full!$R$2:$R$1155, alt_GT_results_full!$B$2:$B$1155, A35, alt_GT_results_full!$Q$2:$Q$1155, "="&amp;E35)</f>
        <v>0</v>
      </c>
      <c r="G35" s="65">
        <f>AVERAGEIFS(alt_GT_results_full!$S$2:$S$1155, alt_GT_results_full!$B$2:$B$1155, A35, alt_GT_results_full!$Q$2:$Q$1155, "="&amp;E35)</f>
        <v>0</v>
      </c>
      <c r="H35" s="65">
        <f>SUMPRODUCT(MAX(((alt_GT_results_full!$B$2:$B$1155=A35) * (alt_GT_results_full!$X$2:$X$1155))))</f>
        <v>1</v>
      </c>
      <c r="I35" s="65">
        <f>AVERAGEIFS(alt_GT_results_full!$Y$2:$Y$1155, alt_GT_results_full!$B$2:$B$1155, A35, alt_GT_results_full!$X$2:$X$1155, "="&amp;H35)</f>
        <v>1</v>
      </c>
      <c r="J35" s="65">
        <f>AVERAGEIFS(alt_GT_results_full!$Z$2:$Z$1155, alt_GT_results_full!$B$2:$B$1155, A35, alt_GT_results_full!$X$2:$X$1155, "="&amp;H35)</f>
        <v>1</v>
      </c>
      <c r="K35" s="65">
        <f>SUMPRODUCT(MAX(((alt_GT_results_full!$B$2:$B$1155=A35) * (alt_GT_results_full!$AE$2:$AE$1155))))</f>
        <v>0</v>
      </c>
      <c r="L35" s="65">
        <f>AVERAGEIFS(alt_GT_results_full!$AF$2:$AF$1155, alt_GT_results_full!$B$2:$B$1155, A35, alt_GT_results_full!$AE$2:$AE$1155, "="&amp;K35)</f>
        <v>0</v>
      </c>
      <c r="M35" s="65">
        <f>AVERAGEIFS(alt_GT_results_full!$AG$2:$AG$1155, alt_GT_results_full!$B$2:$B$1155, A35, alt_GT_results_full!$AE$2:$AE$1155, "="&amp;K35)</f>
        <v>0</v>
      </c>
      <c r="AB35" s="245"/>
    </row>
    <row r="36" spans="1:28" ht="15.75" customHeight="1">
      <c r="A36" s="4" t="s">
        <v>123</v>
      </c>
      <c r="B36" s="65">
        <f>SUMPRODUCT(MAX(((alt_GT_results_full!$B$2:$B$1155=A36) * (alt_GT_results_full!$J$2:$J$1155))))</f>
        <v>0.67</v>
      </c>
      <c r="C36" s="65">
        <f>AVERAGEIFS(alt_GT_results_full!$K$2:$K$1155, alt_GT_results_full!$B$2:$B$1155, A36, alt_GT_results_full!$J$2:$J$1155, "="&amp;B36)</f>
        <v>0.5</v>
      </c>
      <c r="D36" s="167">
        <f>AVERAGEIFS(alt_GT_results_full!$L$2:$L$1155, alt_GT_results_full!$B$2:$B$1155, A36, alt_GT_results_full!$J$2:$J$1155, "="&amp;B36)</f>
        <v>0.6479690522243714</v>
      </c>
      <c r="E36" s="65">
        <f>SUMPRODUCT(MAX(((alt_GT_results_full!$B$2:$B$1155=A36) * (alt_GT_results_full!$Q$2:$Q$1155))))</f>
        <v>0.5</v>
      </c>
      <c r="F36" s="65">
        <f>AVERAGEIFS(alt_GT_results_full!$R$2:$R$1155, alt_GT_results_full!$B$2:$B$1155, A36, alt_GT_results_full!$Q$2:$Q$1155, "="&amp;E36)</f>
        <v>1</v>
      </c>
      <c r="G36" s="167">
        <f>AVERAGEIFS(alt_GT_results_full!$S$2:$S$1155, alt_GT_results_full!$B$2:$B$1155, A36, alt_GT_results_full!$Q$2:$Q$1155, "="&amp;E36)</f>
        <v>0.52631578947368418</v>
      </c>
      <c r="H36" s="65">
        <f>SUMPRODUCT(MAX(((alt_GT_results_full!$B$2:$B$1155=A36) * (alt_GT_results_full!$X$2:$X$1155))))</f>
        <v>0.5</v>
      </c>
      <c r="I36" s="65">
        <f>AVERAGEIFS(alt_GT_results_full!$Y$2:$Y$1155, alt_GT_results_full!$B$2:$B$1155, A36, alt_GT_results_full!$X$2:$X$1155, "="&amp;H36)</f>
        <v>1</v>
      </c>
      <c r="J36" s="167">
        <f>AVERAGEIFS(alt_GT_results_full!$Z$2:$Z$1155, alt_GT_results_full!$B$2:$B$1155, A36, alt_GT_results_full!$X$2:$X$1155, "="&amp;H36)</f>
        <v>0.52631578947368418</v>
      </c>
      <c r="K36" s="65">
        <f>SUMPRODUCT(MAX(((alt_GT_results_full!$B$2:$B$1155=A36) * (alt_GT_results_full!$AE$2:$AE$1155))))</f>
        <v>0.5</v>
      </c>
      <c r="L36" s="65">
        <f>AVERAGEIFS(alt_GT_results_full!$AF$2:$AF$1155, alt_GT_results_full!$B$2:$B$1155, A36, alt_GT_results_full!$AE$2:$AE$1155, "="&amp;K36)</f>
        <v>1</v>
      </c>
      <c r="M36" s="167">
        <f>AVERAGEIFS(alt_GT_results_full!$AG$2:$AG$1155, alt_GT_results_full!$B$2:$B$1155, A36, alt_GT_results_full!$AE$2:$AE$1155, "="&amp;K36)</f>
        <v>0.52631578947368418</v>
      </c>
      <c r="AB36" s="245"/>
    </row>
    <row r="37" spans="1:28" ht="15.75" customHeight="1">
      <c r="A37" s="4" t="s">
        <v>134</v>
      </c>
      <c r="B37" s="65">
        <f>SUMPRODUCT(MAX(((alt_GT_results_full!$B$2:$B$1155=A37) * (alt_GT_results_full!$J$2:$J$1155))))</f>
        <v>1</v>
      </c>
      <c r="C37" s="65">
        <f>AVERAGEIFS(alt_GT_results_full!$K$2:$K$1155, alt_GT_results_full!$B$2:$B$1155, A37, alt_GT_results_full!$J$2:$J$1155, "="&amp;B37)</f>
        <v>0.5</v>
      </c>
      <c r="D37" s="167">
        <f>AVERAGEIFS(alt_GT_results_full!$L$2:$L$1155, alt_GT_results_full!$B$2:$B$1155, A37, alt_GT_results_full!$J$2:$J$1155, "="&amp;B37)</f>
        <v>0.89285714285714279</v>
      </c>
      <c r="E37" s="65">
        <f>SUMPRODUCT(MAX(((alt_GT_results_full!$B$2:$B$1155=A37) * (alt_GT_results_full!$Q$2:$Q$1155))))</f>
        <v>0</v>
      </c>
      <c r="F37" s="65">
        <f>AVERAGEIFS(alt_GT_results_full!$R$2:$R$1155, alt_GT_results_full!$B$2:$B$1155, A37, alt_GT_results_full!$Q$2:$Q$1155, "="&amp;E37)</f>
        <v>0</v>
      </c>
      <c r="G37" s="65">
        <f>AVERAGEIFS(alt_GT_results_full!$S$2:$S$1155, alt_GT_results_full!$B$2:$B$1155, A37, alt_GT_results_full!$Q$2:$Q$1155, "="&amp;E37)</f>
        <v>0</v>
      </c>
      <c r="H37" s="65">
        <f>SUMPRODUCT(MAX(((alt_GT_results_full!$B$2:$B$1155=A37) * (alt_GT_results_full!$X$2:$X$1155))))</f>
        <v>0</v>
      </c>
      <c r="I37" s="65">
        <f>AVERAGEIFS(alt_GT_results_full!$Y$2:$Y$1155, alt_GT_results_full!$B$2:$B$1155, A37, alt_GT_results_full!$X$2:$X$1155, "="&amp;H37)</f>
        <v>0</v>
      </c>
      <c r="J37" s="65">
        <f>AVERAGEIFS(alt_GT_results_full!$Z$2:$Z$1155, alt_GT_results_full!$B$2:$B$1155, A37, alt_GT_results_full!$X$2:$X$1155, "="&amp;H37)</f>
        <v>0</v>
      </c>
      <c r="K37" s="65">
        <f>SUMPRODUCT(MAX(((alt_GT_results_full!$B$2:$B$1155=A37) * (alt_GT_results_full!$AE$2:$AE$1155))))</f>
        <v>0</v>
      </c>
      <c r="L37" s="65">
        <f>AVERAGEIFS(alt_GT_results_full!$AF$2:$AF$1155, alt_GT_results_full!$B$2:$B$1155, A37, alt_GT_results_full!$AE$2:$AE$1155, "="&amp;K37)</f>
        <v>0</v>
      </c>
      <c r="M37" s="65">
        <f>AVERAGEIFS(alt_GT_results_full!$AG$2:$AG$1155, alt_GT_results_full!$B$2:$B$1155, A37, alt_GT_results_full!$AE$2:$AE$1155, "="&amp;K37)</f>
        <v>0</v>
      </c>
      <c r="AB37" s="245"/>
    </row>
    <row r="38" spans="1:28" ht="15.75" customHeight="1">
      <c r="A38" s="4" t="s">
        <v>160</v>
      </c>
      <c r="B38" s="65">
        <f>SUMPRODUCT(MAX(((alt_GT_results_full!$B$2:$B$1155=A38) * (alt_GT_results_full!$J$2:$J$1155))))</f>
        <v>0.5</v>
      </c>
      <c r="C38" s="65">
        <f>AVERAGEIFS(alt_GT_results_full!$K$2:$K$1155, alt_GT_results_full!$B$2:$B$1155, A38, alt_GT_results_full!$J$2:$J$1155, "="&amp;B38)</f>
        <v>0.25</v>
      </c>
      <c r="D38" s="167">
        <f>AVERAGEIFS(alt_GT_results_full!$L$2:$L$1155, alt_GT_results_full!$B$2:$B$1155, A38, alt_GT_results_full!$J$2:$J$1155, "="&amp;B38)</f>
        <v>0.45454545454545453</v>
      </c>
      <c r="E38" s="65">
        <f>SUMPRODUCT(MAX(((alt_GT_results_full!$B$2:$B$1155=A38) * (alt_GT_results_full!$Q$2:$Q$1155))))</f>
        <v>0</v>
      </c>
      <c r="F38" s="65">
        <f>AVERAGEIFS(alt_GT_results_full!$R$2:$R$1155, alt_GT_results_full!$B$2:$B$1155, A38, alt_GT_results_full!$Q$2:$Q$1155, "="&amp;E38)</f>
        <v>0</v>
      </c>
      <c r="G38" s="65">
        <f>AVERAGEIFS(alt_GT_results_full!$S$2:$S$1155, alt_GT_results_full!$B$2:$B$1155, A38, alt_GT_results_full!$Q$2:$Q$1155, "="&amp;E38)</f>
        <v>0</v>
      </c>
      <c r="H38" s="65">
        <f>SUMPRODUCT(MAX(((alt_GT_results_full!$B$2:$B$1155=A38) * (alt_GT_results_full!$X$2:$X$1155))))</f>
        <v>1</v>
      </c>
      <c r="I38" s="65">
        <f>AVERAGEIFS(alt_GT_results_full!$Y$2:$Y$1155, alt_GT_results_full!$B$2:$B$1155, A38, alt_GT_results_full!$X$2:$X$1155, "="&amp;H38)</f>
        <v>1</v>
      </c>
      <c r="J38" s="65">
        <f>AVERAGEIFS(alt_GT_results_full!$Z$2:$Z$1155, alt_GT_results_full!$B$2:$B$1155, A38, alt_GT_results_full!$X$2:$X$1155, "="&amp;H38)</f>
        <v>1</v>
      </c>
      <c r="K38" s="65">
        <f>SUMPRODUCT(MAX(((alt_GT_results_full!$B$2:$B$1155=A38) * (alt_GT_results_full!$AE$2:$AE$1155))))</f>
        <v>0</v>
      </c>
      <c r="L38" s="65">
        <f>AVERAGEIFS(alt_GT_results_full!$AF$2:$AF$1155, alt_GT_results_full!$B$2:$B$1155, A38, alt_GT_results_full!$AE$2:$AE$1155, "="&amp;K38)</f>
        <v>0</v>
      </c>
      <c r="M38" s="65">
        <f>AVERAGEIFS(alt_GT_results_full!$AG$2:$AG$1155, alt_GT_results_full!$B$2:$B$1155, A38, alt_GT_results_full!$AE$2:$AE$1155, "="&amp;K38)</f>
        <v>0</v>
      </c>
      <c r="AB38" s="245"/>
    </row>
    <row r="39" spans="1:28" ht="15.75" customHeight="1">
      <c r="A39" s="4" t="s">
        <v>157</v>
      </c>
      <c r="B39" s="65">
        <f>SUMPRODUCT(MAX(((alt_GT_results_full!$B$2:$B$1155=A39) * (alt_GT_results_full!$J$2:$J$1155))))</f>
        <v>1</v>
      </c>
      <c r="C39" s="167">
        <f>AVERAGEIFS(alt_GT_results_full!$K$2:$K$1155, alt_GT_results_full!$B$2:$B$1155, A39, alt_GT_results_full!$J$2:$J$1155, "="&amp;B39)</f>
        <v>0.66666666666666663</v>
      </c>
      <c r="D39" s="167">
        <f>AVERAGEIFS(alt_GT_results_full!$L$2:$L$1155, alt_GT_results_full!$B$2:$B$1155, A39, alt_GT_results_full!$J$2:$J$1155, "="&amp;B39)</f>
        <v>0.95238095238095233</v>
      </c>
      <c r="E39" s="65">
        <f>SUMPRODUCT(MAX(((alt_GT_results_full!$B$2:$B$1155=A39) * (alt_GT_results_full!$Q$2:$Q$1155))))</f>
        <v>0</v>
      </c>
      <c r="F39" s="65">
        <f>AVERAGEIFS(alt_GT_results_full!$R$2:$R$1155, alt_GT_results_full!$B$2:$B$1155, A39, alt_GT_results_full!$Q$2:$Q$1155, "="&amp;E39)</f>
        <v>0</v>
      </c>
      <c r="G39" s="65">
        <f>AVERAGEIFS(alt_GT_results_full!$S$2:$S$1155, alt_GT_results_full!$B$2:$B$1155, A39, alt_GT_results_full!$Q$2:$Q$1155, "="&amp;E39)</f>
        <v>0</v>
      </c>
      <c r="H39" s="65">
        <f>SUMPRODUCT(MAX(((alt_GT_results_full!$B$2:$B$1155=A39) * (alt_GT_results_full!$X$2:$X$1155))))</f>
        <v>0</v>
      </c>
      <c r="I39" s="65">
        <f>AVERAGEIFS(alt_GT_results_full!$Y$2:$Y$1155, alt_GT_results_full!$B$2:$B$1155, A39, alt_GT_results_full!$X$2:$X$1155, "="&amp;H39)</f>
        <v>0</v>
      </c>
      <c r="J39" s="65">
        <f>AVERAGEIFS(alt_GT_results_full!$Z$2:$Z$1155, alt_GT_results_full!$B$2:$B$1155, A39, alt_GT_results_full!$X$2:$X$1155, "="&amp;H39)</f>
        <v>0</v>
      </c>
      <c r="K39" s="65">
        <f>SUMPRODUCT(MAX(((alt_GT_results_full!$B$2:$B$1155=A39) * (alt_GT_results_full!$AE$2:$AE$1155))))</f>
        <v>0</v>
      </c>
      <c r="L39" s="65">
        <f>AVERAGEIFS(alt_GT_results_full!$AF$2:$AF$1155, alt_GT_results_full!$B$2:$B$1155, A39, alt_GT_results_full!$AE$2:$AE$1155, "="&amp;K39)</f>
        <v>0</v>
      </c>
      <c r="M39" s="65">
        <f>AVERAGEIFS(alt_GT_results_full!$AG$2:$AG$1155, alt_GT_results_full!$B$2:$B$1155, A39, alt_GT_results_full!$AE$2:$AE$1155, "="&amp;K39)</f>
        <v>0</v>
      </c>
      <c r="AB39" s="245"/>
    </row>
    <row r="40" spans="1:28" ht="15.75" customHeight="1">
      <c r="A40" s="4" t="s">
        <v>162</v>
      </c>
      <c r="B40" s="65">
        <f>SUMPRODUCT(MAX(((alt_GT_results_full!$B$2:$B$1155=A40) * (alt_GT_results_full!$J$2:$J$1155))))</f>
        <v>1</v>
      </c>
      <c r="C40" s="65">
        <f>AVERAGEIFS(alt_GT_results_full!$K$2:$K$1155, alt_GT_results_full!$B$2:$B$1155, A40, alt_GT_results_full!$J$2:$J$1155, "="&amp;B40)</f>
        <v>0.49999999999999994</v>
      </c>
      <c r="D40" s="167">
        <f>AVERAGEIFS(alt_GT_results_full!$L$2:$L$1155, alt_GT_results_full!$B$2:$B$1155, A40, alt_GT_results_full!$J$2:$J$1155, "="&amp;B40)</f>
        <v>0.8928571428571429</v>
      </c>
      <c r="E40" s="65">
        <f>SUMPRODUCT(MAX(((alt_GT_results_full!$B$2:$B$1155=A40) * (alt_GT_results_full!$Q$2:$Q$1155))))</f>
        <v>1</v>
      </c>
      <c r="F40" s="65">
        <f>AVERAGEIFS(alt_GT_results_full!$R$2:$R$1155, alt_GT_results_full!$B$2:$B$1155, A40, alt_GT_results_full!$Q$2:$Q$1155, "="&amp;E40)</f>
        <v>1</v>
      </c>
      <c r="G40" s="65">
        <f>AVERAGEIFS(alt_GT_results_full!$S$2:$S$1155, alt_GT_results_full!$B$2:$B$1155, A40, alt_GT_results_full!$Q$2:$Q$1155, "="&amp;E40)</f>
        <v>1</v>
      </c>
      <c r="H40" s="65">
        <f>SUMPRODUCT(MAX(((alt_GT_results_full!$B$2:$B$1155=A40) * (alt_GT_results_full!$X$2:$X$1155))))</f>
        <v>1</v>
      </c>
      <c r="I40" s="65">
        <f>AVERAGEIFS(alt_GT_results_full!$Y$2:$Y$1155, alt_GT_results_full!$B$2:$B$1155, A40, alt_GT_results_full!$X$2:$X$1155, "="&amp;H40)</f>
        <v>1</v>
      </c>
      <c r="J40" s="65">
        <f>AVERAGEIFS(alt_GT_results_full!$Z$2:$Z$1155, alt_GT_results_full!$B$2:$B$1155, A40, alt_GT_results_full!$X$2:$X$1155, "="&amp;H40)</f>
        <v>1</v>
      </c>
      <c r="K40" s="65">
        <f>SUMPRODUCT(MAX(((alt_GT_results_full!$B$2:$B$1155=A40) * (alt_GT_results_full!$AE$2:$AE$1155))))</f>
        <v>1</v>
      </c>
      <c r="L40" s="65">
        <f>AVERAGEIFS(alt_GT_results_full!$AF$2:$AF$1155, alt_GT_results_full!$B$2:$B$1155, A40, alt_GT_results_full!$AE$2:$AE$1155, "="&amp;K40)</f>
        <v>1</v>
      </c>
      <c r="M40" s="65">
        <f>AVERAGEIFS(alt_GT_results_full!$AG$2:$AG$1155, alt_GT_results_full!$B$2:$B$1155, A40, alt_GT_results_full!$AE$2:$AE$1155, "="&amp;K40)</f>
        <v>1</v>
      </c>
      <c r="AB40" s="246"/>
    </row>
    <row r="41" spans="1:28" ht="15.75" customHeight="1">
      <c r="A41" s="4" t="s">
        <v>130</v>
      </c>
      <c r="B41" s="65">
        <f>SUMPRODUCT(MAX(((alt_GT_results_full!$B$2:$B$1155=A41) * (alt_GT_results_full!$J$2:$J$1155))))</f>
        <v>0.67</v>
      </c>
      <c r="C41" s="167">
        <f>AVERAGEIFS(alt_GT_results_full!$K$2:$K$1155, alt_GT_results_full!$B$2:$B$1155, A41, alt_GT_results_full!$J$2:$J$1155, "="&amp;B41)</f>
        <v>0.66666666666666663</v>
      </c>
      <c r="D41" s="167">
        <f>AVERAGEIFS(alt_GT_results_full!$L$2:$L$1155, alt_GT_results_full!$B$2:$B$1155, A41, alt_GT_results_full!$J$2:$J$1155, "="&amp;B41)</f>
        <v>0.6696651674162919</v>
      </c>
      <c r="E41" s="65">
        <f>SUMPRODUCT(MAX(((alt_GT_results_full!$B$2:$B$1155=A41) * (alt_GT_results_full!$Q$2:$Q$1155))))</f>
        <v>0.5</v>
      </c>
      <c r="F41" s="65">
        <f>AVERAGEIFS(alt_GT_results_full!$R$2:$R$1155, alt_GT_results_full!$B$2:$B$1155, A41, alt_GT_results_full!$Q$2:$Q$1155, "="&amp;E41)</f>
        <v>1</v>
      </c>
      <c r="G41" s="167">
        <f>AVERAGEIFS(alt_GT_results_full!$S$2:$S$1155, alt_GT_results_full!$B$2:$B$1155, A41, alt_GT_results_full!$Q$2:$Q$1155, "="&amp;E41)</f>
        <v>0.52631578947368418</v>
      </c>
      <c r="H41" s="65">
        <f>SUMPRODUCT(MAX(((alt_GT_results_full!$B$2:$B$1155=A41) * (alt_GT_results_full!$X$2:$X$1155))))</f>
        <v>0.5</v>
      </c>
      <c r="I41" s="65">
        <f>AVERAGEIFS(alt_GT_results_full!$Y$2:$Y$1155, alt_GT_results_full!$B$2:$B$1155, A41, alt_GT_results_full!$X$2:$X$1155, "="&amp;H41)</f>
        <v>1</v>
      </c>
      <c r="J41" s="167">
        <f>AVERAGEIFS(alt_GT_results_full!$Z$2:$Z$1155, alt_GT_results_full!$B$2:$B$1155, A41, alt_GT_results_full!$X$2:$X$1155, "="&amp;H41)</f>
        <v>0.52631578947368429</v>
      </c>
      <c r="K41" s="65">
        <f>SUMPRODUCT(MAX(((alt_GT_results_full!$B$2:$B$1155=A41) * (alt_GT_results_full!$AE$2:$AE$1155))))</f>
        <v>0.5</v>
      </c>
      <c r="L41" s="65">
        <f>AVERAGEIFS(alt_GT_results_full!$AF$2:$AF$1155, alt_GT_results_full!$B$2:$B$1155, A41, alt_GT_results_full!$AE$2:$AE$1155, "="&amp;K41)</f>
        <v>0.5</v>
      </c>
      <c r="M41" s="65">
        <f>AVERAGEIFS(alt_GT_results_full!$AG$2:$AG$1155, alt_GT_results_full!$B$2:$B$1155, A41, alt_GT_results_full!$AE$2:$AE$1155, "="&amp;K41)</f>
        <v>0.5</v>
      </c>
    </row>
    <row r="43" spans="1:28"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5" spans="1:28" ht="15.75" customHeight="1">
      <c r="A45" s="201" t="s">
        <v>111</v>
      </c>
      <c r="B45" s="201" t="s">
        <v>530</v>
      </c>
      <c r="C45" s="201" t="s">
        <v>522</v>
      </c>
      <c r="D45" s="201" t="s">
        <v>531</v>
      </c>
      <c r="E45" s="201" t="s">
        <v>542</v>
      </c>
      <c r="F45" s="201" t="s">
        <v>532</v>
      </c>
      <c r="G45" s="205" t="s">
        <v>543</v>
      </c>
      <c r="H45" s="201" t="s">
        <v>533</v>
      </c>
      <c r="I45" s="201" t="s">
        <v>524</v>
      </c>
      <c r="J45" s="201" t="s">
        <v>534</v>
      </c>
      <c r="K45" s="201" t="s">
        <v>544</v>
      </c>
      <c r="L45" s="201" t="s">
        <v>535</v>
      </c>
      <c r="M45" s="205" t="s">
        <v>545</v>
      </c>
      <c r="N45" s="201" t="s">
        <v>536</v>
      </c>
      <c r="O45" s="201" t="s">
        <v>526</v>
      </c>
      <c r="P45" s="201" t="s">
        <v>537</v>
      </c>
      <c r="Q45" s="201" t="s">
        <v>546</v>
      </c>
      <c r="R45" s="201" t="s">
        <v>538</v>
      </c>
      <c r="S45" s="205" t="s">
        <v>547</v>
      </c>
      <c r="T45" s="201" t="s">
        <v>539</v>
      </c>
      <c r="U45" s="201" t="s">
        <v>528</v>
      </c>
      <c r="V45" s="201" t="s">
        <v>540</v>
      </c>
      <c r="W45" s="201" t="s">
        <v>548</v>
      </c>
      <c r="X45" s="201" t="s">
        <v>541</v>
      </c>
      <c r="Y45" s="201" t="s">
        <v>549</v>
      </c>
      <c r="Z45" s="206"/>
      <c r="AB45" s="245"/>
    </row>
    <row r="46" spans="1:28" ht="15.75" customHeight="1">
      <c r="A46" s="4" t="s">
        <v>195</v>
      </c>
      <c r="B46" s="65">
        <v>0</v>
      </c>
      <c r="C46" s="4">
        <v>0</v>
      </c>
      <c r="D46" s="65">
        <v>0</v>
      </c>
      <c r="E46" s="167">
        <f>VLOOKUP(A46,orig_GT_results_full_summary!$B$3:$AK$25,9, FALSE)</f>
        <v>0</v>
      </c>
      <c r="F46" s="65">
        <v>0</v>
      </c>
      <c r="G46" s="207">
        <f>VLOOKUP(A46,orig_GT_results_full_summary!$B$3:$AK$25,10, FALSE)</f>
        <v>0</v>
      </c>
      <c r="H46" s="65">
        <v>0</v>
      </c>
      <c r="I46" s="4">
        <v>0</v>
      </c>
      <c r="J46" s="65">
        <v>0</v>
      </c>
      <c r="K46" s="65">
        <f>VLOOKUP(A46,orig_GT_results_full_summary!$B$3:$AK$25,17, FALSE)</f>
        <v>0</v>
      </c>
      <c r="L46" s="65">
        <v>0</v>
      </c>
      <c r="M46" s="53">
        <f>VLOOKUP(A46,orig_GT_results_full_summary!$B$3:$AK$25,18, FALSE)</f>
        <v>0</v>
      </c>
      <c r="N46" s="65">
        <v>0</v>
      </c>
      <c r="O46" s="4">
        <v>0</v>
      </c>
      <c r="P46" s="65">
        <v>0</v>
      </c>
      <c r="Q46" s="65">
        <f>VLOOKUP(A46,orig_GT_results_full_summary!$B$3:$AK$25,26, FALSE)</f>
        <v>0</v>
      </c>
      <c r="R46" s="65">
        <v>0</v>
      </c>
      <c r="S46" s="53">
        <f>VLOOKUP(A46,orig_GT_results_full_summary!$B$3:$AK$25,27, FALSE)</f>
        <v>0</v>
      </c>
      <c r="T46" s="65">
        <v>0</v>
      </c>
      <c r="U46" s="4">
        <v>0</v>
      </c>
      <c r="V46" s="65">
        <v>0</v>
      </c>
      <c r="W46" s="65">
        <f>VLOOKUP(A46,orig_GT_results_full_summary!$B$3:$AK$25,35, FALSE)</f>
        <v>0</v>
      </c>
      <c r="X46" s="65">
        <v>0</v>
      </c>
      <c r="Y46" s="65">
        <f>VLOOKUP(A46,orig_GT_results_full_summary!$B$3:$AK$25,36, FALSE)</f>
        <v>0</v>
      </c>
      <c r="AB46" s="245"/>
    </row>
    <row r="47" spans="1:28" ht="15.75" customHeight="1">
      <c r="A47" s="4" t="s">
        <v>202</v>
      </c>
      <c r="B47" s="65">
        <v>1</v>
      </c>
      <c r="C47" s="4">
        <v>0.5</v>
      </c>
      <c r="D47" s="65">
        <v>0.5</v>
      </c>
      <c r="E47" s="167">
        <f>VLOOKUP(A47,orig_GT_results_full_summary!$B$3:$AK$25,9, FALSE)</f>
        <v>0.66666666666666663</v>
      </c>
      <c r="F47" s="167">
        <v>0.89285714285714279</v>
      </c>
      <c r="G47" s="207">
        <f>VLOOKUP(A47,orig_GT_results_full_summary!$B$3:$AK$25,10, FALSE)</f>
        <v>0.51282051282051277</v>
      </c>
      <c r="H47" s="65">
        <v>0</v>
      </c>
      <c r="I47" s="4">
        <v>0</v>
      </c>
      <c r="J47" s="65">
        <v>0</v>
      </c>
      <c r="K47" s="65">
        <f>VLOOKUP(A47,orig_GT_results_full_summary!$B$3:$AK$25,17, FALSE)</f>
        <v>0</v>
      </c>
      <c r="L47" s="65">
        <v>0</v>
      </c>
      <c r="M47" s="53">
        <f>VLOOKUP(A47,orig_GT_results_full_summary!$B$3:$AK$25,18, FALSE)</f>
        <v>0</v>
      </c>
      <c r="N47" s="65">
        <v>0</v>
      </c>
      <c r="O47" s="4">
        <v>0</v>
      </c>
      <c r="P47" s="65">
        <v>0</v>
      </c>
      <c r="Q47" s="65">
        <f>VLOOKUP(A47,orig_GT_results_full_summary!$B$3:$AK$25,26, FALSE)</f>
        <v>0</v>
      </c>
      <c r="R47" s="65">
        <v>0</v>
      </c>
      <c r="S47" s="53">
        <f>VLOOKUP(A47,orig_GT_results_full_summary!$B$3:$AK$25,27, FALSE)</f>
        <v>0</v>
      </c>
      <c r="T47" s="65">
        <v>0</v>
      </c>
      <c r="U47" s="4">
        <v>0</v>
      </c>
      <c r="V47" s="65">
        <v>0</v>
      </c>
      <c r="W47" s="65">
        <f>VLOOKUP(A47,orig_GT_results_full_summary!$B$3:$AK$25,35, FALSE)</f>
        <v>0</v>
      </c>
      <c r="X47" s="65">
        <v>0</v>
      </c>
      <c r="Y47" s="65">
        <f>VLOOKUP(A47,orig_GT_results_full_summary!$B$3:$AK$25,36, FALSE)</f>
        <v>0</v>
      </c>
      <c r="AB47" s="245"/>
    </row>
    <row r="48" spans="1:28" ht="15.75" customHeight="1">
      <c r="A48" s="4" t="s">
        <v>189</v>
      </c>
      <c r="B48" s="65">
        <v>0</v>
      </c>
      <c r="C48" s="4">
        <v>0</v>
      </c>
      <c r="D48" s="65">
        <v>0</v>
      </c>
      <c r="E48" s="167">
        <f>VLOOKUP(A48,orig_GT_results_full_summary!$B$3:$AK$25,9, FALSE)</f>
        <v>0</v>
      </c>
      <c r="F48" s="65">
        <v>0</v>
      </c>
      <c r="G48" s="207">
        <f>VLOOKUP(A48,orig_GT_results_full_summary!$B$3:$AK$25,10, FALSE)</f>
        <v>0</v>
      </c>
      <c r="H48" s="65">
        <v>0.33</v>
      </c>
      <c r="I48" s="4">
        <v>0.33333332999999998</v>
      </c>
      <c r="J48" s="65">
        <v>1</v>
      </c>
      <c r="K48" s="65">
        <f>VLOOKUP(A48,orig_GT_results_full_summary!$B$3:$AK$25,17, FALSE)</f>
        <v>1</v>
      </c>
      <c r="L48" s="167">
        <v>0.3536977491961415</v>
      </c>
      <c r="M48" s="207">
        <f>VLOOKUP(A48,orig_GT_results_full_summary!$B$3:$AK$25,18, FALSE)</f>
        <v>0.3536977491961415</v>
      </c>
      <c r="N48" s="65">
        <v>1</v>
      </c>
      <c r="O48" s="4">
        <v>0.33333332999999998</v>
      </c>
      <c r="P48" s="65">
        <v>0.5</v>
      </c>
      <c r="Q48" s="65">
        <f>VLOOKUP(A48,orig_GT_results_full_summary!$B$3:$AK$25,26, FALSE)</f>
        <v>0.5</v>
      </c>
      <c r="R48" s="167">
        <v>0.90909090909090906</v>
      </c>
      <c r="S48" s="207">
        <f>VLOOKUP(A48,orig_GT_results_full_summary!$B$3:$AK$25,27, FALSE)</f>
        <v>0.34161490683229817</v>
      </c>
      <c r="T48" s="65">
        <v>1</v>
      </c>
      <c r="U48" s="4">
        <v>0.66666667000000002</v>
      </c>
      <c r="V48" s="65">
        <v>0.5</v>
      </c>
      <c r="W48" s="65">
        <f>VLOOKUP(A48,orig_GT_results_full_summary!$B$3:$AK$25,35, FALSE)</f>
        <v>1</v>
      </c>
      <c r="X48" s="167">
        <v>0.90909090909090906</v>
      </c>
      <c r="Y48" s="167">
        <f>VLOOKUP(A48,orig_GT_results_full_summary!$B$3:$AK$25,36, FALSE)</f>
        <v>0.69286452947259569</v>
      </c>
      <c r="AB48" s="245"/>
    </row>
    <row r="49" spans="1:28" ht="15.75" customHeight="1">
      <c r="A49" s="4" t="s">
        <v>178</v>
      </c>
      <c r="B49" s="65">
        <v>1</v>
      </c>
      <c r="C49" s="4">
        <v>0.2</v>
      </c>
      <c r="D49" s="65">
        <v>0.5</v>
      </c>
      <c r="E49" s="167">
        <f>VLOOKUP(A49,orig_GT_results_full_summary!$B$3:$AK$25,9, FALSE)</f>
        <v>0.5</v>
      </c>
      <c r="F49" s="167">
        <v>0.90909090909090906</v>
      </c>
      <c r="G49" s="207">
        <f>VLOOKUP(A49,orig_GT_results_full_summary!$B$3:$AK$25,10, FALSE)</f>
        <v>0.21276595744680851</v>
      </c>
      <c r="H49" s="65">
        <v>0</v>
      </c>
      <c r="I49" s="4">
        <v>0</v>
      </c>
      <c r="J49" s="65">
        <v>0</v>
      </c>
      <c r="K49" s="65">
        <f>VLOOKUP(A49,orig_GT_results_full_summary!$B$3:$AK$25,17, FALSE)</f>
        <v>0</v>
      </c>
      <c r="L49" s="65">
        <v>0</v>
      </c>
      <c r="M49" s="53">
        <f>VLOOKUP(A49,orig_GT_results_full_summary!$B$3:$AK$25,18, FALSE)</f>
        <v>0</v>
      </c>
      <c r="N49" s="65">
        <v>0.5</v>
      </c>
      <c r="O49" s="4">
        <v>0.4</v>
      </c>
      <c r="P49" s="167">
        <v>0.33333333333333326</v>
      </c>
      <c r="Q49" s="167">
        <f>VLOOKUP(A49,orig_GT_results_full_summary!$B$3:$AK$25,26, FALSE)</f>
        <v>0.66666666666666663</v>
      </c>
      <c r="R49" s="167">
        <v>0.47619047619047616</v>
      </c>
      <c r="S49" s="207">
        <f>VLOOKUP(A49,orig_GT_results_full_summary!$B$3:$AK$25,27, FALSE)</f>
        <v>0.41666666666666663</v>
      </c>
      <c r="T49" s="65">
        <v>0</v>
      </c>
      <c r="U49" s="4">
        <v>0</v>
      </c>
      <c r="V49" s="65">
        <v>0</v>
      </c>
      <c r="W49" s="65">
        <f>VLOOKUP(A49,orig_GT_results_full_summary!$B$3:$AK$25,35, FALSE)</f>
        <v>0</v>
      </c>
      <c r="X49" s="65">
        <v>0</v>
      </c>
      <c r="Y49" s="65">
        <f>VLOOKUP(A49,orig_GT_results_full_summary!$B$3:$AK$25,36, FALSE)</f>
        <v>0</v>
      </c>
      <c r="AB49" s="245"/>
    </row>
    <row r="50" spans="1:28" ht="15.75" customHeight="1">
      <c r="A50" s="4" t="s">
        <v>208</v>
      </c>
      <c r="B50" s="65">
        <v>0.5</v>
      </c>
      <c r="C50" s="4">
        <v>1</v>
      </c>
      <c r="D50" s="65">
        <v>0.25</v>
      </c>
      <c r="E50" s="167">
        <f>VLOOKUP(A50,orig_GT_results_full_summary!$B$3:$AK$25,9, FALSE)</f>
        <v>0.5</v>
      </c>
      <c r="F50" s="167">
        <v>0.45454545454545453</v>
      </c>
      <c r="G50" s="207">
        <f>VLOOKUP(A50,orig_GT_results_full_summary!$B$3:$AK$25,10, FALSE)</f>
        <v>0.90909090909090906</v>
      </c>
      <c r="H50" s="65">
        <v>0</v>
      </c>
      <c r="I50" s="4">
        <v>0</v>
      </c>
      <c r="J50" s="65">
        <v>0</v>
      </c>
      <c r="K50" s="65">
        <f>VLOOKUP(A50,orig_GT_results_full_summary!$B$3:$AK$25,17, FALSE)</f>
        <v>0</v>
      </c>
      <c r="L50" s="65">
        <v>0</v>
      </c>
      <c r="M50" s="53">
        <f>VLOOKUP(A50,orig_GT_results_full_summary!$B$3:$AK$25,18, FALSE)</f>
        <v>0</v>
      </c>
      <c r="N50" s="65">
        <v>0</v>
      </c>
      <c r="O50" s="4">
        <v>0</v>
      </c>
      <c r="P50" s="65">
        <v>0</v>
      </c>
      <c r="Q50" s="65">
        <f>VLOOKUP(A50,orig_GT_results_full_summary!$B$3:$AK$25,26, FALSE)</f>
        <v>0</v>
      </c>
      <c r="R50" s="65">
        <v>0</v>
      </c>
      <c r="S50" s="53">
        <f>VLOOKUP(A50,orig_GT_results_full_summary!$B$3:$AK$25,27, FALSE)</f>
        <v>0</v>
      </c>
      <c r="T50" s="65">
        <v>0</v>
      </c>
      <c r="U50" s="4">
        <v>0</v>
      </c>
      <c r="V50" s="65">
        <v>0</v>
      </c>
      <c r="W50" s="65">
        <f>VLOOKUP(A50,orig_GT_results_full_summary!$B$3:$AK$25,35, FALSE)</f>
        <v>0</v>
      </c>
      <c r="X50" s="65">
        <v>0</v>
      </c>
      <c r="Y50" s="65">
        <f>VLOOKUP(A50,orig_GT_results_full_summary!$B$3:$AK$25,36, FALSE)</f>
        <v>0</v>
      </c>
      <c r="AB50" s="245"/>
    </row>
    <row r="51" spans="1:28" ht="15.75" customHeight="1">
      <c r="A51" s="4" t="s">
        <v>205</v>
      </c>
      <c r="B51" s="65">
        <v>0.5</v>
      </c>
      <c r="C51" s="4">
        <v>0</v>
      </c>
      <c r="D51" s="65">
        <v>1</v>
      </c>
      <c r="E51" s="167">
        <f>VLOOKUP(A51,orig_GT_results_full_summary!$B$3:$AK$25,9, FALSE)</f>
        <v>0</v>
      </c>
      <c r="F51" s="167">
        <v>0.52631578947368418</v>
      </c>
      <c r="G51" s="207">
        <f>VLOOKUP(A51,orig_GT_results_full_summary!$B$3:$AK$25,10, FALSE)</f>
        <v>0</v>
      </c>
      <c r="H51" s="65">
        <v>0</v>
      </c>
      <c r="I51" s="4">
        <v>0</v>
      </c>
      <c r="J51" s="65">
        <v>0</v>
      </c>
      <c r="K51" s="65">
        <f>VLOOKUP(A51,orig_GT_results_full_summary!$B$3:$AK$25,17, FALSE)</f>
        <v>0</v>
      </c>
      <c r="L51" s="65">
        <v>0</v>
      </c>
      <c r="M51" s="53">
        <f>VLOOKUP(A51,orig_GT_results_full_summary!$B$3:$AK$25,18, FALSE)</f>
        <v>0</v>
      </c>
      <c r="N51" s="65">
        <v>0</v>
      </c>
      <c r="O51" s="4">
        <v>0</v>
      </c>
      <c r="P51" s="65">
        <v>0</v>
      </c>
      <c r="Q51" s="65">
        <f>VLOOKUP(A51,orig_GT_results_full_summary!$B$3:$AK$25,26, FALSE)</f>
        <v>0</v>
      </c>
      <c r="R51" s="65">
        <v>0</v>
      </c>
      <c r="S51" s="53">
        <f>VLOOKUP(A51,orig_GT_results_full_summary!$B$3:$AK$25,27, FALSE)</f>
        <v>0</v>
      </c>
      <c r="T51" s="65">
        <v>0</v>
      </c>
      <c r="U51" s="4">
        <v>0</v>
      </c>
      <c r="V51" s="65">
        <v>0</v>
      </c>
      <c r="W51" s="65">
        <f>VLOOKUP(A51,orig_GT_results_full_summary!$B$3:$AK$25,35, FALSE)</f>
        <v>0</v>
      </c>
      <c r="X51" s="65">
        <v>0</v>
      </c>
      <c r="Y51" s="65">
        <f>VLOOKUP(A51,orig_GT_results_full_summary!$B$3:$AK$25,36, FALSE)</f>
        <v>0</v>
      </c>
      <c r="AB51" s="246" t="s">
        <v>575</v>
      </c>
    </row>
    <row r="52" spans="1:28" ht="15.75" customHeight="1">
      <c r="A52" s="4" t="s">
        <v>164</v>
      </c>
      <c r="B52" s="65">
        <v>1</v>
      </c>
      <c r="C52" s="4">
        <v>1</v>
      </c>
      <c r="D52" s="167">
        <v>1.8571428571428572</v>
      </c>
      <c r="E52" s="167">
        <f>VLOOKUP(A52,orig_GT_results_full_summary!$B$3:$AK$25,9, FALSE)</f>
        <v>1</v>
      </c>
      <c r="F52" s="167">
        <v>1.0451127819548869</v>
      </c>
      <c r="G52" s="207">
        <f>VLOOKUP(A52,orig_GT_results_full_summary!$B$3:$AK$25,10, FALSE)</f>
        <v>1</v>
      </c>
      <c r="H52" s="65">
        <v>0.5</v>
      </c>
      <c r="I52" s="4">
        <v>0</v>
      </c>
      <c r="J52" s="65">
        <v>1</v>
      </c>
      <c r="K52" s="65">
        <f>VLOOKUP(A52,orig_GT_results_full_summary!$B$3:$AK$25,17, FALSE)</f>
        <v>0</v>
      </c>
      <c r="L52" s="167">
        <v>0.52631578947368418</v>
      </c>
      <c r="M52" s="53">
        <f>VLOOKUP(A52,orig_GT_results_full_summary!$B$3:$AK$25,18, FALSE)</f>
        <v>0</v>
      </c>
      <c r="N52" s="65">
        <v>0.5</v>
      </c>
      <c r="O52" s="4">
        <v>0</v>
      </c>
      <c r="P52" s="65">
        <v>1</v>
      </c>
      <c r="Q52" s="65">
        <f>VLOOKUP(A52,orig_GT_results_full_summary!$B$3:$AK$25,26, FALSE)</f>
        <v>0</v>
      </c>
      <c r="R52" s="167">
        <v>0.52631578947368429</v>
      </c>
      <c r="S52" s="53">
        <f>VLOOKUP(A52,orig_GT_results_full_summary!$B$3:$AK$25,27, FALSE)</f>
        <v>0</v>
      </c>
      <c r="T52" s="65">
        <v>0</v>
      </c>
      <c r="U52" s="4">
        <v>0</v>
      </c>
      <c r="V52" s="65">
        <v>0</v>
      </c>
      <c r="W52" s="65">
        <f>VLOOKUP(A52,orig_GT_results_full_summary!$B$3:$AK$25,35, FALSE)</f>
        <v>0</v>
      </c>
      <c r="X52" s="65">
        <v>0</v>
      </c>
      <c r="Y52" s="65">
        <f>VLOOKUP(A52,orig_GT_results_full_summary!$B$3:$AK$25,36, FALSE)</f>
        <v>0</v>
      </c>
      <c r="AB52" s="245"/>
    </row>
    <row r="53" spans="1:28" ht="15.75" customHeight="1">
      <c r="A53" s="4" t="s">
        <v>144</v>
      </c>
      <c r="B53" s="65">
        <v>1</v>
      </c>
      <c r="C53" s="4">
        <v>0</v>
      </c>
      <c r="D53" s="65">
        <v>0.25</v>
      </c>
      <c r="E53" s="167">
        <f>VLOOKUP(A53,orig_GT_results_full_summary!$B$3:$AK$25,9, FALSE)</f>
        <v>0</v>
      </c>
      <c r="F53" s="167">
        <v>0.76923076923076927</v>
      </c>
      <c r="G53" s="207">
        <f>VLOOKUP(A53,orig_GT_results_full_summary!$B$3:$AK$25,10, FALSE)</f>
        <v>0</v>
      </c>
      <c r="H53" s="65">
        <v>0</v>
      </c>
      <c r="I53" s="4">
        <v>0</v>
      </c>
      <c r="J53" s="65">
        <v>0</v>
      </c>
      <c r="K53" s="65">
        <f>VLOOKUP(A53,orig_GT_results_full_summary!$B$3:$AK$25,17, FALSE)</f>
        <v>0</v>
      </c>
      <c r="L53" s="65">
        <v>0</v>
      </c>
      <c r="M53" s="53">
        <f>VLOOKUP(A53,orig_GT_results_full_summary!$B$3:$AK$25,18, FALSE)</f>
        <v>0</v>
      </c>
      <c r="N53" s="65">
        <v>0</v>
      </c>
      <c r="O53" s="4">
        <v>1</v>
      </c>
      <c r="P53" s="65">
        <v>0</v>
      </c>
      <c r="Q53" s="65">
        <f>VLOOKUP(A53,orig_GT_results_full_summary!$B$3:$AK$25,26, FALSE)</f>
        <v>1</v>
      </c>
      <c r="R53" s="65">
        <v>0</v>
      </c>
      <c r="S53" s="53">
        <f>VLOOKUP(A53,orig_GT_results_full_summary!$B$3:$AK$25,27, FALSE)</f>
        <v>1</v>
      </c>
      <c r="T53" s="65">
        <v>0</v>
      </c>
      <c r="U53" s="4">
        <v>0</v>
      </c>
      <c r="V53" s="65">
        <v>0</v>
      </c>
      <c r="W53" s="65">
        <f>VLOOKUP(A53,orig_GT_results_full_summary!$B$3:$AK$25,35, FALSE)</f>
        <v>0</v>
      </c>
      <c r="X53" s="65">
        <v>0</v>
      </c>
      <c r="Y53" s="65">
        <f>VLOOKUP(A53,orig_GT_results_full_summary!$B$3:$AK$25,36, FALSE)</f>
        <v>0</v>
      </c>
      <c r="AB53" s="245"/>
    </row>
    <row r="54" spans="1:28" ht="15.75" customHeight="1">
      <c r="A54" s="4" t="s">
        <v>137</v>
      </c>
      <c r="B54" s="65">
        <v>1</v>
      </c>
      <c r="C54" s="4">
        <v>1</v>
      </c>
      <c r="D54" s="167">
        <v>0.41666666666666669</v>
      </c>
      <c r="E54" s="167">
        <f>VLOOKUP(A54,orig_GT_results_full_summary!$B$3:$AK$25,9, FALSE)</f>
        <v>0.25</v>
      </c>
      <c r="F54" s="167">
        <v>0.86247086247086246</v>
      </c>
      <c r="G54" s="207">
        <f>VLOOKUP(A54,orig_GT_results_full_summary!$B$3:$AK$25,10, FALSE)</f>
        <v>0.76923076923076927</v>
      </c>
      <c r="H54" s="65">
        <v>0</v>
      </c>
      <c r="I54" s="4">
        <v>0</v>
      </c>
      <c r="J54" s="65">
        <v>0</v>
      </c>
      <c r="K54" s="65">
        <f>VLOOKUP(A54,orig_GT_results_full_summary!$B$3:$AK$25,17, FALSE)</f>
        <v>0</v>
      </c>
      <c r="L54" s="65">
        <v>0</v>
      </c>
      <c r="M54" s="53">
        <f>VLOOKUP(A54,orig_GT_results_full_summary!$B$3:$AK$25,18, FALSE)</f>
        <v>0</v>
      </c>
      <c r="N54" s="65">
        <v>0</v>
      </c>
      <c r="O54" s="4">
        <v>0</v>
      </c>
      <c r="P54" s="65">
        <v>0</v>
      </c>
      <c r="Q54" s="65">
        <f>VLOOKUP(A54,orig_GT_results_full_summary!$B$3:$AK$25,26, FALSE)</f>
        <v>0</v>
      </c>
      <c r="R54" s="65">
        <v>0</v>
      </c>
      <c r="S54" s="53">
        <f>VLOOKUP(A54,orig_GT_results_full_summary!$B$3:$AK$25,27, FALSE)</f>
        <v>0</v>
      </c>
      <c r="T54" s="65">
        <v>0</v>
      </c>
      <c r="U54" s="4">
        <v>0</v>
      </c>
      <c r="V54" s="65">
        <v>0</v>
      </c>
      <c r="W54" s="65">
        <f>VLOOKUP(A54,orig_GT_results_full_summary!$B$3:$AK$25,35, FALSE)</f>
        <v>0</v>
      </c>
      <c r="X54" s="65">
        <v>0</v>
      </c>
      <c r="Y54" s="65">
        <f>VLOOKUP(A54,orig_GT_results_full_summary!$B$3:$AK$25,36, FALSE)</f>
        <v>0</v>
      </c>
      <c r="AB54" s="245"/>
    </row>
    <row r="55" spans="1:28" ht="15.75" customHeight="1">
      <c r="A55" s="4" t="s">
        <v>140</v>
      </c>
      <c r="B55" s="65">
        <v>0</v>
      </c>
      <c r="C55" s="4">
        <v>0</v>
      </c>
      <c r="D55" s="65">
        <v>0</v>
      </c>
      <c r="E55" s="167">
        <f>VLOOKUP(A55,orig_GT_results_full_summary!$B$3:$AK$25,9, FALSE)</f>
        <v>0</v>
      </c>
      <c r="F55" s="65">
        <v>0</v>
      </c>
      <c r="G55" s="207">
        <f>VLOOKUP(A55,orig_GT_results_full_summary!$B$3:$AK$25,10, FALSE)</f>
        <v>0</v>
      </c>
      <c r="H55" s="65">
        <v>0</v>
      </c>
      <c r="I55" s="4">
        <v>0</v>
      </c>
      <c r="J55" s="65">
        <v>0</v>
      </c>
      <c r="K55" s="65">
        <f>VLOOKUP(A55,orig_GT_results_full_summary!$B$3:$AK$25,17, FALSE)</f>
        <v>0</v>
      </c>
      <c r="L55" s="65">
        <v>0</v>
      </c>
      <c r="M55" s="53">
        <f>VLOOKUP(A55,orig_GT_results_full_summary!$B$3:$AK$25,18, FALSE)</f>
        <v>0</v>
      </c>
      <c r="N55" s="65">
        <v>0</v>
      </c>
      <c r="O55" s="4">
        <v>0</v>
      </c>
      <c r="P55" s="65">
        <v>0</v>
      </c>
      <c r="Q55" s="65">
        <f>VLOOKUP(A55,orig_GT_results_full_summary!$B$3:$AK$25,26, FALSE)</f>
        <v>0</v>
      </c>
      <c r="R55" s="65">
        <v>0</v>
      </c>
      <c r="S55" s="53">
        <f>VLOOKUP(A55,orig_GT_results_full_summary!$B$3:$AK$25,27, FALSE)</f>
        <v>0</v>
      </c>
      <c r="T55" s="65">
        <v>0</v>
      </c>
      <c r="U55" s="4">
        <v>0</v>
      </c>
      <c r="V55" s="65">
        <v>0</v>
      </c>
      <c r="W55" s="65">
        <f>VLOOKUP(A55,orig_GT_results_full_summary!$B$3:$AK$25,35, FALSE)</f>
        <v>0</v>
      </c>
      <c r="X55" s="65">
        <v>0</v>
      </c>
      <c r="Y55" s="65">
        <f>VLOOKUP(A55,orig_GT_results_full_summary!$B$3:$AK$25,36, FALSE)</f>
        <v>0</v>
      </c>
      <c r="AB55" s="245"/>
    </row>
    <row r="56" spans="1:28" ht="15.75" customHeight="1">
      <c r="A56" s="4" t="s">
        <v>150</v>
      </c>
      <c r="B56" s="65">
        <v>1</v>
      </c>
      <c r="C56" s="4">
        <v>0</v>
      </c>
      <c r="D56" s="167">
        <v>0.55555555555555547</v>
      </c>
      <c r="E56" s="167">
        <f>VLOOKUP(A56,orig_GT_results_full_summary!$B$3:$AK$25,9, FALSE)</f>
        <v>0</v>
      </c>
      <c r="F56" s="167">
        <v>0.91269841269841268</v>
      </c>
      <c r="G56" s="207">
        <f>VLOOKUP(A56,orig_GT_results_full_summary!$B$3:$AK$25,10, FALSE)</f>
        <v>0</v>
      </c>
      <c r="H56" s="65">
        <v>1</v>
      </c>
      <c r="I56" s="4">
        <v>1</v>
      </c>
      <c r="J56" s="65">
        <v>1</v>
      </c>
      <c r="K56" s="65">
        <f>VLOOKUP(A56,orig_GT_results_full_summary!$B$3:$AK$25,17, FALSE)</f>
        <v>1</v>
      </c>
      <c r="L56" s="65">
        <v>1</v>
      </c>
      <c r="M56" s="53">
        <f>VLOOKUP(A56,orig_GT_results_full_summary!$B$3:$AK$25,18, FALSE)</f>
        <v>1</v>
      </c>
      <c r="N56" s="65">
        <v>1</v>
      </c>
      <c r="O56" s="4">
        <v>0</v>
      </c>
      <c r="P56" s="65">
        <v>1</v>
      </c>
      <c r="Q56" s="65">
        <f>VLOOKUP(A56,orig_GT_results_full_summary!$B$3:$AK$25,26, FALSE)</f>
        <v>0</v>
      </c>
      <c r="R56" s="65">
        <v>1</v>
      </c>
      <c r="S56" s="53">
        <f>VLOOKUP(A56,orig_GT_results_full_summary!$B$3:$AK$25,27, FALSE)</f>
        <v>0</v>
      </c>
      <c r="T56" s="65">
        <v>1</v>
      </c>
      <c r="U56" s="4">
        <v>1</v>
      </c>
      <c r="V56" s="65">
        <v>1</v>
      </c>
      <c r="W56" s="65">
        <f>VLOOKUP(A56,orig_GT_results_full_summary!$B$3:$AK$25,35, FALSE)</f>
        <v>1</v>
      </c>
      <c r="X56" s="65">
        <v>1</v>
      </c>
      <c r="Y56" s="65">
        <f>VLOOKUP(A56,orig_GT_results_full_summary!$B$3:$AK$25,36, FALSE)</f>
        <v>1</v>
      </c>
      <c r="AB56" s="245"/>
    </row>
    <row r="57" spans="1:28" ht="13">
      <c r="A57" s="4" t="s">
        <v>155</v>
      </c>
      <c r="B57" s="65">
        <v>1</v>
      </c>
      <c r="C57" s="4">
        <v>1</v>
      </c>
      <c r="D57" s="167">
        <v>0.58333333333333337</v>
      </c>
      <c r="E57" s="167">
        <f>VLOOKUP(A57,orig_GT_results_full_summary!$B$3:$AK$25,9, FALSE)</f>
        <v>0.5</v>
      </c>
      <c r="F57" s="167">
        <v>0.9242424242424242</v>
      </c>
      <c r="G57" s="207">
        <f>VLOOKUP(A57,orig_GT_results_full_summary!$B$3:$AK$25,10, FALSE)</f>
        <v>0.90909090909090906</v>
      </c>
      <c r="H57" s="65">
        <v>0</v>
      </c>
      <c r="I57" s="4">
        <v>0</v>
      </c>
      <c r="J57" s="65">
        <v>0</v>
      </c>
      <c r="K57" s="65">
        <f>VLOOKUP(A57,orig_GT_results_full_summary!$B$3:$AK$25,17, FALSE)</f>
        <v>0</v>
      </c>
      <c r="L57" s="65">
        <v>0</v>
      </c>
      <c r="M57" s="53">
        <f>VLOOKUP(A57,orig_GT_results_full_summary!$B$3:$AK$25,18, FALSE)</f>
        <v>0</v>
      </c>
      <c r="N57" s="65">
        <v>1</v>
      </c>
      <c r="O57" s="4">
        <v>1</v>
      </c>
      <c r="P57" s="65">
        <v>1</v>
      </c>
      <c r="Q57" s="65">
        <f>VLOOKUP(A57,orig_GT_results_full_summary!$B$3:$AK$25,26, FALSE)</f>
        <v>1</v>
      </c>
      <c r="R57" s="65">
        <v>1</v>
      </c>
      <c r="S57" s="53">
        <f>VLOOKUP(A57,orig_GT_results_full_summary!$B$3:$AK$25,27, FALSE)</f>
        <v>1</v>
      </c>
      <c r="T57" s="65">
        <v>0</v>
      </c>
      <c r="U57" s="4">
        <v>0</v>
      </c>
      <c r="V57" s="65">
        <v>0</v>
      </c>
      <c r="W57" s="65">
        <f>VLOOKUP(A57,orig_GT_results_full_summary!$B$3:$AK$25,35, FALSE)</f>
        <v>0</v>
      </c>
      <c r="X57" s="65">
        <v>0</v>
      </c>
      <c r="Y57" s="65">
        <f>VLOOKUP(A57,orig_GT_results_full_summary!$B$3:$AK$25,36, FALSE)</f>
        <v>0</v>
      </c>
      <c r="AB57" s="245"/>
    </row>
    <row r="58" spans="1:28" ht="13">
      <c r="A58" s="4" t="s">
        <v>123</v>
      </c>
      <c r="B58" s="65">
        <v>0.67</v>
      </c>
      <c r="C58" s="4">
        <v>0</v>
      </c>
      <c r="D58" s="65">
        <v>0.5</v>
      </c>
      <c r="E58" s="167">
        <f>VLOOKUP(A58,orig_GT_results_full_summary!$B$3:$AK$25,9, FALSE)</f>
        <v>0</v>
      </c>
      <c r="F58" s="167">
        <v>0.6479690522243714</v>
      </c>
      <c r="G58" s="207">
        <f>VLOOKUP(A58,orig_GT_results_full_summary!$B$3:$AK$25,10, FALSE)</f>
        <v>0</v>
      </c>
      <c r="H58" s="65">
        <v>0.5</v>
      </c>
      <c r="I58" s="4">
        <v>0</v>
      </c>
      <c r="J58" s="65">
        <v>1</v>
      </c>
      <c r="K58" s="65">
        <f>VLOOKUP(A58,orig_GT_results_full_summary!$B$3:$AK$25,17, FALSE)</f>
        <v>0</v>
      </c>
      <c r="L58" s="167">
        <v>0.52631578947368418</v>
      </c>
      <c r="M58" s="53">
        <f>VLOOKUP(A58,orig_GT_results_full_summary!$B$3:$AK$25,18, FALSE)</f>
        <v>0</v>
      </c>
      <c r="N58" s="65">
        <v>0.5</v>
      </c>
      <c r="O58" s="4">
        <v>1</v>
      </c>
      <c r="P58" s="65">
        <v>1</v>
      </c>
      <c r="Q58" s="65">
        <f>VLOOKUP(A58,orig_GT_results_full_summary!$B$3:$AK$25,26, FALSE)</f>
        <v>1</v>
      </c>
      <c r="R58" s="167">
        <v>0.52631578947368418</v>
      </c>
      <c r="S58" s="53">
        <f>VLOOKUP(A58,orig_GT_results_full_summary!$B$3:$AK$25,27, FALSE)</f>
        <v>1</v>
      </c>
      <c r="T58" s="65">
        <v>0.5</v>
      </c>
      <c r="U58" s="4">
        <v>0</v>
      </c>
      <c r="V58" s="65">
        <v>1</v>
      </c>
      <c r="W58" s="65">
        <f>VLOOKUP(A58,orig_GT_results_full_summary!$B$3:$AK$25,35, FALSE)</f>
        <v>0</v>
      </c>
      <c r="X58" s="167">
        <v>0.52631578947368418</v>
      </c>
      <c r="Y58" s="65">
        <f>VLOOKUP(A58,orig_GT_results_full_summary!$B$3:$AK$25,36, FALSE)</f>
        <v>0</v>
      </c>
      <c r="AB58" s="245"/>
    </row>
    <row r="59" spans="1:28" ht="13">
      <c r="A59" s="4" t="s">
        <v>134</v>
      </c>
      <c r="B59" s="65">
        <v>1</v>
      </c>
      <c r="C59" s="4">
        <v>1</v>
      </c>
      <c r="D59" s="65">
        <v>0.5</v>
      </c>
      <c r="E59" s="167">
        <f>VLOOKUP(A59,orig_GT_results_full_summary!$B$3:$AK$25,9, FALSE)</f>
        <v>0.33333333333333331</v>
      </c>
      <c r="F59" s="167">
        <v>0.89285714285714279</v>
      </c>
      <c r="G59" s="207">
        <f>VLOOKUP(A59,orig_GT_results_full_summary!$B$3:$AK$25,10, FALSE)</f>
        <v>0.83333333333333326</v>
      </c>
      <c r="H59" s="65">
        <v>0</v>
      </c>
      <c r="I59" s="4">
        <v>0</v>
      </c>
      <c r="J59" s="65">
        <v>0</v>
      </c>
      <c r="K59" s="65">
        <f>VLOOKUP(A59,orig_GT_results_full_summary!$B$3:$AK$25,17, FALSE)</f>
        <v>0</v>
      </c>
      <c r="L59" s="65">
        <v>0</v>
      </c>
      <c r="M59" s="53">
        <f>VLOOKUP(A59,orig_GT_results_full_summary!$B$3:$AK$25,18, FALSE)</f>
        <v>0</v>
      </c>
      <c r="N59" s="65">
        <v>0</v>
      </c>
      <c r="O59" s="4">
        <v>0</v>
      </c>
      <c r="P59" s="65">
        <v>0</v>
      </c>
      <c r="Q59" s="65">
        <f>VLOOKUP(A59,orig_GT_results_full_summary!$B$3:$AK$25,26, FALSE)</f>
        <v>0</v>
      </c>
      <c r="R59" s="65">
        <v>0</v>
      </c>
      <c r="S59" s="53">
        <f>VLOOKUP(A59,orig_GT_results_full_summary!$B$3:$AK$25,27, FALSE)</f>
        <v>0</v>
      </c>
      <c r="T59" s="65">
        <v>0</v>
      </c>
      <c r="U59" s="4">
        <v>0</v>
      </c>
      <c r="V59" s="65">
        <v>0</v>
      </c>
      <c r="W59" s="65">
        <f>VLOOKUP(A59,orig_GT_results_full_summary!$B$3:$AK$25,35, FALSE)</f>
        <v>0</v>
      </c>
      <c r="X59" s="65">
        <v>0</v>
      </c>
      <c r="Y59" s="65">
        <f>VLOOKUP(A59,orig_GT_results_full_summary!$B$3:$AK$25,36, FALSE)</f>
        <v>0</v>
      </c>
      <c r="AB59" s="245"/>
    </row>
    <row r="60" spans="1:28" ht="13">
      <c r="A60" s="4" t="s">
        <v>160</v>
      </c>
      <c r="B60" s="65">
        <v>0.5</v>
      </c>
      <c r="C60" s="4">
        <v>0</v>
      </c>
      <c r="D60" s="65">
        <v>0.25</v>
      </c>
      <c r="E60" s="167">
        <f>VLOOKUP(A60,orig_GT_results_full_summary!$B$3:$AK$25,9, FALSE)</f>
        <v>0</v>
      </c>
      <c r="F60" s="167">
        <v>0.45454545454545453</v>
      </c>
      <c r="G60" s="207">
        <f>VLOOKUP(A60,orig_GT_results_full_summary!$B$3:$AK$25,10, FALSE)</f>
        <v>0</v>
      </c>
      <c r="H60" s="65">
        <v>0</v>
      </c>
      <c r="I60" s="4">
        <v>0</v>
      </c>
      <c r="J60" s="65">
        <v>0</v>
      </c>
      <c r="K60" s="65">
        <f>VLOOKUP(A60,orig_GT_results_full_summary!$B$3:$AK$25,17, FALSE)</f>
        <v>0</v>
      </c>
      <c r="L60" s="65">
        <v>0</v>
      </c>
      <c r="M60" s="53">
        <f>VLOOKUP(A60,orig_GT_results_full_summary!$B$3:$AK$25,18, FALSE)</f>
        <v>0</v>
      </c>
      <c r="N60" s="65">
        <v>1</v>
      </c>
      <c r="O60" s="4">
        <v>1</v>
      </c>
      <c r="P60" s="65">
        <v>1</v>
      </c>
      <c r="Q60" s="65">
        <f>VLOOKUP(A60,orig_GT_results_full_summary!$B$3:$AK$25,26, FALSE)</f>
        <v>1</v>
      </c>
      <c r="R60" s="65">
        <v>1</v>
      </c>
      <c r="S60" s="53">
        <f>VLOOKUP(A60,orig_GT_results_full_summary!$B$3:$AK$25,27, FALSE)</f>
        <v>1</v>
      </c>
      <c r="T60" s="65">
        <v>0</v>
      </c>
      <c r="U60" s="4">
        <v>0</v>
      </c>
      <c r="V60" s="65">
        <v>0</v>
      </c>
      <c r="W60" s="65">
        <f>VLOOKUP(A60,orig_GT_results_full_summary!$B$3:$AK$25,35, FALSE)</f>
        <v>0</v>
      </c>
      <c r="X60" s="65">
        <v>0</v>
      </c>
      <c r="Y60" s="65">
        <f>VLOOKUP(A60,orig_GT_results_full_summary!$B$3:$AK$25,36, FALSE)</f>
        <v>0</v>
      </c>
      <c r="AB60" s="245"/>
    </row>
    <row r="61" spans="1:28" ht="13">
      <c r="A61" s="4" t="s">
        <v>157</v>
      </c>
      <c r="B61" s="65">
        <v>1</v>
      </c>
      <c r="C61" s="4">
        <v>1</v>
      </c>
      <c r="D61" s="167">
        <v>0.66666666666666663</v>
      </c>
      <c r="E61" s="167">
        <f>VLOOKUP(A61,orig_GT_results_full_summary!$B$3:$AK$25,9, FALSE)</f>
        <v>0.33333333333333331</v>
      </c>
      <c r="F61" s="167">
        <v>0.95238095238095233</v>
      </c>
      <c r="G61" s="207">
        <f>VLOOKUP(A61,orig_GT_results_full_summary!$B$3:$AK$25,10, FALSE)</f>
        <v>0.83333333333333326</v>
      </c>
      <c r="H61" s="65">
        <v>0</v>
      </c>
      <c r="I61" s="4">
        <v>0</v>
      </c>
      <c r="J61" s="65">
        <v>0</v>
      </c>
      <c r="K61" s="65">
        <f>VLOOKUP(A61,orig_GT_results_full_summary!$B$3:$AK$25,17, FALSE)</f>
        <v>0</v>
      </c>
      <c r="L61" s="65">
        <v>0</v>
      </c>
      <c r="M61" s="53">
        <f>VLOOKUP(A61,orig_GT_results_full_summary!$B$3:$AK$25,18, FALSE)</f>
        <v>0</v>
      </c>
      <c r="N61" s="65">
        <v>0</v>
      </c>
      <c r="O61" s="4">
        <v>0</v>
      </c>
      <c r="P61" s="65">
        <v>0</v>
      </c>
      <c r="Q61" s="65">
        <f>VLOOKUP(A61,orig_GT_results_full_summary!$B$3:$AK$25,26, FALSE)</f>
        <v>0</v>
      </c>
      <c r="R61" s="65">
        <v>0</v>
      </c>
      <c r="S61" s="53">
        <f>VLOOKUP(A61,orig_GT_results_full_summary!$B$3:$AK$25,27, FALSE)</f>
        <v>0</v>
      </c>
      <c r="T61" s="65">
        <v>0</v>
      </c>
      <c r="U61" s="4">
        <v>0</v>
      </c>
      <c r="V61" s="65">
        <v>0</v>
      </c>
      <c r="W61" s="65">
        <f>VLOOKUP(A61,orig_GT_results_full_summary!$B$3:$AK$25,35, FALSE)</f>
        <v>0</v>
      </c>
      <c r="X61" s="65">
        <v>0</v>
      </c>
      <c r="Y61" s="65">
        <f>VLOOKUP(A61,orig_GT_results_full_summary!$B$3:$AK$25,36, FALSE)</f>
        <v>0</v>
      </c>
      <c r="AB61" s="245"/>
    </row>
    <row r="62" spans="1:28" ht="13">
      <c r="A62" s="4" t="s">
        <v>162</v>
      </c>
      <c r="B62" s="65">
        <v>1</v>
      </c>
      <c r="C62" s="4">
        <v>0</v>
      </c>
      <c r="D62" s="65">
        <v>0.49999999999999994</v>
      </c>
      <c r="E62" s="167">
        <f>VLOOKUP(A62,orig_GT_results_full_summary!$B$3:$AK$25,9, FALSE)</f>
        <v>0</v>
      </c>
      <c r="F62" s="167">
        <v>0.8928571428571429</v>
      </c>
      <c r="G62" s="207">
        <f>VLOOKUP(A62,orig_GT_results_full_summary!$B$3:$AK$25,10, FALSE)</f>
        <v>0</v>
      </c>
      <c r="H62" s="65">
        <v>1</v>
      </c>
      <c r="I62" s="4">
        <v>1</v>
      </c>
      <c r="J62" s="65">
        <v>1</v>
      </c>
      <c r="K62" s="65">
        <f>VLOOKUP(A62,orig_GT_results_full_summary!$B$3:$AK$25,17, FALSE)</f>
        <v>1</v>
      </c>
      <c r="L62" s="65">
        <v>1</v>
      </c>
      <c r="M62" s="53">
        <f>VLOOKUP(A62,orig_GT_results_full_summary!$B$3:$AK$25,18, FALSE)</f>
        <v>1</v>
      </c>
      <c r="N62" s="65">
        <v>1</v>
      </c>
      <c r="O62" s="4">
        <v>0</v>
      </c>
      <c r="P62" s="65">
        <v>1</v>
      </c>
      <c r="Q62" s="65">
        <f>VLOOKUP(A62,orig_GT_results_full_summary!$B$3:$AK$25,26, FALSE)</f>
        <v>0</v>
      </c>
      <c r="R62" s="65">
        <v>1</v>
      </c>
      <c r="S62" s="53">
        <f>VLOOKUP(A62,orig_GT_results_full_summary!$B$3:$AK$25,27, FALSE)</f>
        <v>0</v>
      </c>
      <c r="T62" s="65">
        <v>1</v>
      </c>
      <c r="U62" s="4">
        <v>1</v>
      </c>
      <c r="V62" s="65">
        <v>1</v>
      </c>
      <c r="W62" s="65">
        <f>VLOOKUP(A62,orig_GT_results_full_summary!$B$3:$AK$25,35, FALSE)</f>
        <v>1</v>
      </c>
      <c r="X62" s="65">
        <v>1</v>
      </c>
      <c r="Y62" s="65">
        <f>VLOOKUP(A62,orig_GT_results_full_summary!$B$3:$AK$25,36, FALSE)</f>
        <v>1</v>
      </c>
      <c r="AB62" s="245"/>
    </row>
    <row r="63" spans="1:28" ht="13">
      <c r="A63" s="4" t="s">
        <v>130</v>
      </c>
      <c r="B63" s="65">
        <v>0.67</v>
      </c>
      <c r="C63" s="4">
        <v>0</v>
      </c>
      <c r="D63" s="167">
        <v>0.66666666666666663</v>
      </c>
      <c r="E63" s="167">
        <f>VLOOKUP(A63,orig_GT_results_full_summary!$B$3:$AK$25,9, FALSE)</f>
        <v>0</v>
      </c>
      <c r="F63" s="167">
        <v>0.6696651674162919</v>
      </c>
      <c r="G63" s="207">
        <f>VLOOKUP(A63,orig_GT_results_full_summary!$B$3:$AK$25,10, FALSE)</f>
        <v>0</v>
      </c>
      <c r="H63" s="65">
        <v>0.5</v>
      </c>
      <c r="I63" s="4">
        <v>1</v>
      </c>
      <c r="J63" s="65">
        <v>1</v>
      </c>
      <c r="K63" s="65">
        <f>VLOOKUP(A63,orig_GT_results_full_summary!$B$3:$AK$25,17, FALSE)</f>
        <v>1</v>
      </c>
      <c r="L63" s="167">
        <v>0.52631578947368418</v>
      </c>
      <c r="M63" s="53">
        <f>VLOOKUP(A63,orig_GT_results_full_summary!$B$3:$AK$25,18, FALSE)</f>
        <v>1</v>
      </c>
      <c r="N63" s="65">
        <v>0.5</v>
      </c>
      <c r="O63" s="4">
        <v>0</v>
      </c>
      <c r="P63" s="65">
        <v>1</v>
      </c>
      <c r="Q63" s="65">
        <f>VLOOKUP(A63,orig_GT_results_full_summary!$B$3:$AK$25,26, FALSE)</f>
        <v>0</v>
      </c>
      <c r="R63" s="167">
        <v>0.52631578947368429</v>
      </c>
      <c r="S63" s="53">
        <f>VLOOKUP(A63,orig_GT_results_full_summary!$B$3:$AK$25,27, FALSE)</f>
        <v>0</v>
      </c>
      <c r="T63" s="65">
        <v>0.5</v>
      </c>
      <c r="U63" s="4">
        <v>1</v>
      </c>
      <c r="V63" s="65">
        <v>0.5</v>
      </c>
      <c r="W63" s="65">
        <f>VLOOKUP(A63,orig_GT_results_full_summary!$B$3:$AK$25,35, FALSE)</f>
        <v>0.5</v>
      </c>
      <c r="X63" s="65">
        <v>0.5</v>
      </c>
      <c r="Y63" s="167">
        <f>VLOOKUP(A63,orig_GT_results_full_summary!$B$3:$AK$25,36, FALSE)</f>
        <v>0.90909090909090906</v>
      </c>
      <c r="AB63" s="246"/>
    </row>
    <row r="66" spans="3:3" ht="13">
      <c r="C66" s="4" t="s">
        <v>550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G1177"/>
  <sheetViews>
    <sheetView workbookViewId="0">
      <pane xSplit="2" ySplit="1" topLeftCell="C509" activePane="bottomRight" state="frozen"/>
      <selection activeCell="K67" sqref="K67"/>
      <selection pane="topRight" activeCell="K67" sqref="K67"/>
      <selection pane="bottomLeft" activeCell="K67" sqref="K67"/>
      <selection pane="bottomRight" activeCell="A13" sqref="A13"/>
    </sheetView>
  </sheetViews>
  <sheetFormatPr baseColWidth="10" defaultColWidth="12.6640625" defaultRowHeight="15.75" customHeight="1"/>
  <cols>
    <col min="3" max="3" width="6" customWidth="1"/>
    <col min="4" max="4" width="16.33203125" customWidth="1"/>
    <col min="5" max="5" width="7.33203125" customWidth="1"/>
    <col min="13" max="14" width="12.6640625" hidden="1"/>
    <col min="20" max="21" width="12.6640625" hidden="1"/>
    <col min="27" max="28" width="12.6640625" hidden="1"/>
  </cols>
  <sheetData>
    <row r="1" spans="1:33" ht="16">
      <c r="A1" s="186" t="s">
        <v>249</v>
      </c>
      <c r="B1" s="186" t="s">
        <v>111</v>
      </c>
      <c r="C1" s="186" t="s">
        <v>250</v>
      </c>
      <c r="D1" s="186" t="s">
        <v>1</v>
      </c>
      <c r="E1" s="187" t="s">
        <v>251</v>
      </c>
      <c r="F1" s="188" t="s">
        <v>252</v>
      </c>
      <c r="G1" s="186" t="s">
        <v>253</v>
      </c>
      <c r="H1" s="189" t="s">
        <v>254</v>
      </c>
      <c r="I1" s="189" t="s">
        <v>255</v>
      </c>
      <c r="J1" s="190" t="s">
        <v>256</v>
      </c>
      <c r="K1" s="190" t="s">
        <v>257</v>
      </c>
      <c r="L1" s="191" t="s">
        <v>258</v>
      </c>
      <c r="M1" s="186" t="s">
        <v>259</v>
      </c>
      <c r="N1" s="186" t="s">
        <v>260</v>
      </c>
      <c r="O1" s="186" t="s">
        <v>261</v>
      </c>
      <c r="P1" s="186" t="s">
        <v>262</v>
      </c>
      <c r="Q1" s="186" t="s">
        <v>263</v>
      </c>
      <c r="R1" s="190" t="s">
        <v>264</v>
      </c>
      <c r="S1" s="191" t="s">
        <v>265</v>
      </c>
      <c r="T1" s="186" t="s">
        <v>266</v>
      </c>
      <c r="U1" s="186" t="s">
        <v>267</v>
      </c>
      <c r="V1" s="186" t="s">
        <v>268</v>
      </c>
      <c r="W1" s="186" t="s">
        <v>269</v>
      </c>
      <c r="X1" s="186" t="s">
        <v>270</v>
      </c>
      <c r="Y1" s="190" t="s">
        <v>271</v>
      </c>
      <c r="Z1" s="191" t="s">
        <v>272</v>
      </c>
      <c r="AA1" s="186" t="s">
        <v>273</v>
      </c>
      <c r="AB1" s="186" t="s">
        <v>274</v>
      </c>
      <c r="AC1" s="186" t="s">
        <v>275</v>
      </c>
      <c r="AD1" s="186" t="s">
        <v>276</v>
      </c>
      <c r="AE1" s="186" t="s">
        <v>277</v>
      </c>
      <c r="AF1" s="190" t="s">
        <v>278</v>
      </c>
      <c r="AG1" s="191" t="s">
        <v>279</v>
      </c>
    </row>
    <row r="2" spans="1:33" ht="16">
      <c r="A2" s="192">
        <v>48594888</v>
      </c>
      <c r="B2" s="192" t="str">
        <f>VLOOKUP(A2,orig_GT_results_full_summary!$A$3:$B$25,2, FALSE)</f>
        <v>D5</v>
      </c>
      <c r="C2" s="192">
        <v>303</v>
      </c>
      <c r="D2" s="186" t="s">
        <v>280</v>
      </c>
      <c r="E2" s="193">
        <v>1</v>
      </c>
      <c r="F2" s="186" t="s">
        <v>10</v>
      </c>
      <c r="G2" s="186" t="s">
        <v>281</v>
      </c>
      <c r="H2" s="186">
        <f>VLOOKUP(A2,orig_GT_results_full_summary!$A$3:$AK$25,8, FALSE)</f>
        <v>2</v>
      </c>
      <c r="I2" s="192">
        <v>0</v>
      </c>
      <c r="J2" s="192">
        <v>0</v>
      </c>
      <c r="K2" s="192">
        <f t="shared" ref="K2:K1155" si="0">I2/H2</f>
        <v>0</v>
      </c>
      <c r="L2" s="193">
        <f t="shared" ref="L2:L1155" si="1">IF(AND(J2=0, K2=0), 0, (1+3*3)*(J2*K2)/((3*3*K2)+J2))</f>
        <v>0</v>
      </c>
      <c r="M2" s="186" t="s">
        <v>282</v>
      </c>
      <c r="N2" s="186" t="s">
        <v>281</v>
      </c>
      <c r="O2" s="192">
        <f>VLOOKUP(A2,orig_GT_results_full_summary!$A$3:$AK$25,16, FALSE)</f>
        <v>0</v>
      </c>
      <c r="P2" s="192">
        <v>0</v>
      </c>
      <c r="Q2" s="192">
        <v>0</v>
      </c>
      <c r="R2" s="192">
        <f t="shared" ref="R2:R1155" si="2">IF(O2=0, 0, P2/O2)</f>
        <v>0</v>
      </c>
      <c r="S2" s="193">
        <f t="shared" ref="S2:S1155" si="3">IF(AND(Q2=0, R2=0), 0, (1+3*3)*(Q2*R2)/((3*3*R2)+Q2))</f>
        <v>0</v>
      </c>
      <c r="T2" s="186" t="s">
        <v>283</v>
      </c>
      <c r="U2" s="186" t="s">
        <v>281</v>
      </c>
      <c r="V2" s="192">
        <f>VLOOKUP(A2,orig_GT_results_full_summary!$A$3:$AK$25,25, FALSE)</f>
        <v>1</v>
      </c>
      <c r="W2" s="192">
        <v>0</v>
      </c>
      <c r="X2" s="192">
        <v>0</v>
      </c>
      <c r="Y2" s="192">
        <f t="shared" ref="Y2:Y1155" si="4">IF(V2=0, 0, W2/V2)</f>
        <v>0</v>
      </c>
      <c r="Z2" s="193">
        <f t="shared" ref="Z2:Z1155" si="5">IF(AND(X2=0, Y2=0), 0, (1+3*3)*(X2*Y2)/((3*3*Y2)+X2))</f>
        <v>0</v>
      </c>
      <c r="AA2" s="186" t="s">
        <v>282</v>
      </c>
      <c r="AB2" s="186" t="s">
        <v>281</v>
      </c>
      <c r="AC2" s="192">
        <f>VLOOKUP(A2,orig_GT_results_full_summary!$A$3:$AK$25,35, FALSE)</f>
        <v>0</v>
      </c>
      <c r="AD2" s="192">
        <v>0</v>
      </c>
      <c r="AE2" s="192">
        <v>0</v>
      </c>
      <c r="AF2" s="194">
        <f t="shared" ref="AF2:AF1155" si="6">IF(AC2=0, 0, AD2/AC2)</f>
        <v>0</v>
      </c>
      <c r="AG2" s="53">
        <f t="shared" ref="AG2:AG1155" si="7">IF(AND(AE2=0, AF2=0), 0, (1+3*3)*(AE2*AF2)/((3*3*AF2)+AE2))</f>
        <v>0</v>
      </c>
    </row>
    <row r="3" spans="1:33" ht="16">
      <c r="A3" s="192">
        <v>50306988</v>
      </c>
      <c r="B3" s="192" t="str">
        <f>VLOOKUP(A3,orig_GT_results_full_summary!$A$3:$B$25,2, FALSE)</f>
        <v>D6</v>
      </c>
      <c r="C3" s="192">
        <v>85</v>
      </c>
      <c r="D3" s="186" t="s">
        <v>50</v>
      </c>
      <c r="E3" s="193">
        <v>1</v>
      </c>
      <c r="F3" s="186" t="s">
        <v>284</v>
      </c>
      <c r="G3" s="186" t="s">
        <v>285</v>
      </c>
      <c r="H3" s="186">
        <f>VLOOKUP(A3,orig_GT_results_full_summary!$A$3:$AK$25,8, FALSE)</f>
        <v>3</v>
      </c>
      <c r="I3" s="192">
        <v>1</v>
      </c>
      <c r="J3" s="192">
        <v>1</v>
      </c>
      <c r="K3" s="192">
        <f t="shared" si="0"/>
        <v>0.33333333333333331</v>
      </c>
      <c r="L3" s="193">
        <f t="shared" si="1"/>
        <v>0.83333333333333326</v>
      </c>
      <c r="M3" s="186" t="s">
        <v>282</v>
      </c>
      <c r="N3" s="186" t="s">
        <v>281</v>
      </c>
      <c r="O3" s="192">
        <f>VLOOKUP(A3,orig_GT_results_full_summary!$A$3:$AK$25,16, FALSE)</f>
        <v>0</v>
      </c>
      <c r="P3" s="192">
        <v>0</v>
      </c>
      <c r="Q3" s="192">
        <v>0</v>
      </c>
      <c r="R3" s="192">
        <f t="shared" si="2"/>
        <v>0</v>
      </c>
      <c r="S3" s="193">
        <f t="shared" si="3"/>
        <v>0</v>
      </c>
      <c r="T3" s="186" t="s">
        <v>282</v>
      </c>
      <c r="U3" s="186" t="s">
        <v>281</v>
      </c>
      <c r="V3" s="192">
        <f>VLOOKUP(A3,orig_GT_results_full_summary!$A$3:$AK$25,25, FALSE)</f>
        <v>0</v>
      </c>
      <c r="W3" s="192">
        <v>0</v>
      </c>
      <c r="X3" s="192">
        <v>0</v>
      </c>
      <c r="Y3" s="192">
        <f t="shared" si="4"/>
        <v>0</v>
      </c>
      <c r="Z3" s="193">
        <f t="shared" si="5"/>
        <v>0</v>
      </c>
      <c r="AA3" s="186" t="s">
        <v>282</v>
      </c>
      <c r="AB3" s="186" t="s">
        <v>281</v>
      </c>
      <c r="AC3" s="192">
        <f>VLOOKUP(A3,orig_GT_results_full_summary!$A$3:$AK$25,34, FALSE)</f>
        <v>0</v>
      </c>
      <c r="AD3" s="192">
        <v>0</v>
      </c>
      <c r="AE3" s="192">
        <v>0</v>
      </c>
      <c r="AF3" s="194">
        <f t="shared" si="6"/>
        <v>0</v>
      </c>
      <c r="AG3" s="53">
        <f t="shared" si="7"/>
        <v>0</v>
      </c>
    </row>
    <row r="4" spans="1:33" ht="16">
      <c r="A4" s="192">
        <v>50306988</v>
      </c>
      <c r="B4" s="192" t="str">
        <f>VLOOKUP(A4,orig_GT_results_full_summary!$A$3:$B$25,2, FALSE)</f>
        <v>D6</v>
      </c>
      <c r="C4" s="192">
        <v>242</v>
      </c>
      <c r="D4" s="186" t="s">
        <v>286</v>
      </c>
      <c r="E4" s="193">
        <v>2</v>
      </c>
      <c r="F4" s="186" t="s">
        <v>284</v>
      </c>
      <c r="G4" s="186" t="s">
        <v>287</v>
      </c>
      <c r="H4" s="186">
        <f>VLOOKUP(A4,orig_GT_results_full_summary!$A$3:$AK$25,8, FALSE)</f>
        <v>3</v>
      </c>
      <c r="I4" s="192">
        <v>1</v>
      </c>
      <c r="J4" s="192">
        <v>0.5</v>
      </c>
      <c r="K4" s="192">
        <f t="shared" si="0"/>
        <v>0.33333333333333331</v>
      </c>
      <c r="L4" s="193">
        <f t="shared" si="1"/>
        <v>0.47619047619047616</v>
      </c>
      <c r="M4" s="186" t="s">
        <v>282</v>
      </c>
      <c r="N4" s="186" t="s">
        <v>288</v>
      </c>
      <c r="O4" s="192">
        <f>VLOOKUP(A4,orig_GT_results_full_summary!$A$3:$AK$25,16, FALSE)</f>
        <v>0</v>
      </c>
      <c r="P4" s="192">
        <v>0</v>
      </c>
      <c r="Q4" s="192">
        <v>0</v>
      </c>
      <c r="R4" s="192">
        <f t="shared" si="2"/>
        <v>0</v>
      </c>
      <c r="S4" s="193">
        <f t="shared" si="3"/>
        <v>0</v>
      </c>
      <c r="T4" s="186" t="s">
        <v>282</v>
      </c>
      <c r="U4" s="186" t="s">
        <v>288</v>
      </c>
      <c r="V4" s="192">
        <f>VLOOKUP(A4,orig_GT_results_full_summary!$A$3:$AK$25,25, FALSE)</f>
        <v>0</v>
      </c>
      <c r="W4" s="192">
        <v>0</v>
      </c>
      <c r="X4" s="192">
        <v>0</v>
      </c>
      <c r="Y4" s="192">
        <f t="shared" si="4"/>
        <v>0</v>
      </c>
      <c r="Z4" s="193">
        <f t="shared" si="5"/>
        <v>0</v>
      </c>
      <c r="AA4" s="186" t="s">
        <v>282</v>
      </c>
      <c r="AB4" s="186" t="s">
        <v>288</v>
      </c>
      <c r="AC4" s="192">
        <f>VLOOKUP(A4,orig_GT_results_full_summary!$A$3:$AK$25,34, FALSE)</f>
        <v>0</v>
      </c>
      <c r="AD4" s="192">
        <v>0</v>
      </c>
      <c r="AE4" s="192">
        <v>0</v>
      </c>
      <c r="AF4" s="194">
        <f t="shared" si="6"/>
        <v>0</v>
      </c>
      <c r="AG4" s="53">
        <f t="shared" si="7"/>
        <v>0</v>
      </c>
    </row>
    <row r="5" spans="1:33" ht="16">
      <c r="A5" s="192">
        <v>50306988</v>
      </c>
      <c r="B5" s="192" t="str">
        <f>VLOOKUP(A5,orig_GT_results_full_summary!$A$3:$B$25,2, FALSE)</f>
        <v>D6</v>
      </c>
      <c r="C5" s="192">
        <v>254</v>
      </c>
      <c r="D5" s="186" t="s">
        <v>289</v>
      </c>
      <c r="E5" s="193">
        <v>2</v>
      </c>
      <c r="F5" s="186" t="s">
        <v>284</v>
      </c>
      <c r="G5" s="186" t="s">
        <v>290</v>
      </c>
      <c r="H5" s="186">
        <f>VLOOKUP(A5,orig_GT_results_full_summary!$A$3:$AK$25,8, FALSE)</f>
        <v>3</v>
      </c>
      <c r="I5" s="192">
        <v>1</v>
      </c>
      <c r="J5" s="192">
        <v>0.5</v>
      </c>
      <c r="K5" s="192">
        <f t="shared" si="0"/>
        <v>0.33333333333333331</v>
      </c>
      <c r="L5" s="193">
        <f t="shared" si="1"/>
        <v>0.47619047619047616</v>
      </c>
      <c r="M5" s="186" t="s">
        <v>282</v>
      </c>
      <c r="N5" s="186" t="s">
        <v>288</v>
      </c>
      <c r="O5" s="192">
        <f>VLOOKUP(A5,orig_GT_results_full_summary!$A$3:$AK$25,16, FALSE)</f>
        <v>0</v>
      </c>
      <c r="P5" s="192">
        <v>0</v>
      </c>
      <c r="Q5" s="192">
        <v>0</v>
      </c>
      <c r="R5" s="192">
        <f t="shared" si="2"/>
        <v>0</v>
      </c>
      <c r="S5" s="193">
        <f t="shared" si="3"/>
        <v>0</v>
      </c>
      <c r="T5" s="186" t="s">
        <v>282</v>
      </c>
      <c r="U5" s="186" t="s">
        <v>288</v>
      </c>
      <c r="V5" s="192">
        <f>VLOOKUP(A5,orig_GT_results_full_summary!$A$3:$AK$25,25, FALSE)</f>
        <v>0</v>
      </c>
      <c r="W5" s="192">
        <v>0</v>
      </c>
      <c r="X5" s="192">
        <v>0</v>
      </c>
      <c r="Y5" s="192">
        <f t="shared" si="4"/>
        <v>0</v>
      </c>
      <c r="Z5" s="193">
        <f t="shared" si="5"/>
        <v>0</v>
      </c>
      <c r="AA5" s="186" t="s">
        <v>282</v>
      </c>
      <c r="AB5" s="186" t="s">
        <v>288</v>
      </c>
      <c r="AC5" s="192">
        <f>VLOOKUP(A5,orig_GT_results_full_summary!$A$3:$AK$25,34, FALSE)</f>
        <v>0</v>
      </c>
      <c r="AD5" s="192">
        <v>0</v>
      </c>
      <c r="AE5" s="192">
        <v>0</v>
      </c>
      <c r="AF5" s="194">
        <f t="shared" si="6"/>
        <v>0</v>
      </c>
      <c r="AG5" s="53">
        <f t="shared" si="7"/>
        <v>0</v>
      </c>
    </row>
    <row r="6" spans="1:33" ht="16">
      <c r="A6" s="192">
        <v>50306988</v>
      </c>
      <c r="B6" s="192" t="str">
        <f>VLOOKUP(A6,orig_GT_results_full_summary!$A$3:$B$25,2, FALSE)</f>
        <v>D6</v>
      </c>
      <c r="C6" s="192">
        <v>259</v>
      </c>
      <c r="D6" s="186" t="s">
        <v>291</v>
      </c>
      <c r="E6" s="193">
        <v>2</v>
      </c>
      <c r="F6" s="186" t="s">
        <v>284</v>
      </c>
      <c r="G6" s="186" t="s">
        <v>287</v>
      </c>
      <c r="H6" s="186">
        <f>VLOOKUP(A6,orig_GT_results_full_summary!$A$3:$AK$25,8, FALSE)</f>
        <v>3</v>
      </c>
      <c r="I6" s="192">
        <v>1</v>
      </c>
      <c r="J6" s="192">
        <v>0.5</v>
      </c>
      <c r="K6" s="192">
        <f t="shared" si="0"/>
        <v>0.33333333333333331</v>
      </c>
      <c r="L6" s="193">
        <f t="shared" si="1"/>
        <v>0.47619047619047616</v>
      </c>
      <c r="M6" s="186" t="s">
        <v>282</v>
      </c>
      <c r="N6" s="186" t="s">
        <v>288</v>
      </c>
      <c r="O6" s="192">
        <f>VLOOKUP(A6,orig_GT_results_full_summary!$A$3:$AK$25,16, FALSE)</f>
        <v>0</v>
      </c>
      <c r="P6" s="192">
        <v>0</v>
      </c>
      <c r="Q6" s="192">
        <v>0</v>
      </c>
      <c r="R6" s="192">
        <f t="shared" si="2"/>
        <v>0</v>
      </c>
      <c r="S6" s="193">
        <f t="shared" si="3"/>
        <v>0</v>
      </c>
      <c r="T6" s="186" t="s">
        <v>282</v>
      </c>
      <c r="U6" s="186" t="s">
        <v>288</v>
      </c>
      <c r="V6" s="192">
        <f>VLOOKUP(A6,orig_GT_results_full_summary!$A$3:$AK$25,25, FALSE)</f>
        <v>0</v>
      </c>
      <c r="W6" s="192">
        <v>0</v>
      </c>
      <c r="X6" s="192">
        <v>0</v>
      </c>
      <c r="Y6" s="192">
        <f t="shared" si="4"/>
        <v>0</v>
      </c>
      <c r="Z6" s="193">
        <f t="shared" si="5"/>
        <v>0</v>
      </c>
      <c r="AA6" s="186" t="s">
        <v>282</v>
      </c>
      <c r="AB6" s="186" t="s">
        <v>288</v>
      </c>
      <c r="AC6" s="192">
        <f>VLOOKUP(A6,orig_GT_results_full_summary!$A$3:$AK$25,34, FALSE)</f>
        <v>0</v>
      </c>
      <c r="AD6" s="192">
        <v>0</v>
      </c>
      <c r="AE6" s="192">
        <v>0</v>
      </c>
      <c r="AF6" s="194">
        <f t="shared" si="6"/>
        <v>0</v>
      </c>
      <c r="AG6" s="53">
        <f t="shared" si="7"/>
        <v>0</v>
      </c>
    </row>
    <row r="7" spans="1:33" ht="16">
      <c r="A7" s="192">
        <v>50306988</v>
      </c>
      <c r="B7" s="192" t="str">
        <f>VLOOKUP(A7,orig_GT_results_full_summary!$A$3:$B$25,2, FALSE)</f>
        <v>D6</v>
      </c>
      <c r="C7" s="192">
        <v>268</v>
      </c>
      <c r="D7" s="186" t="s">
        <v>292</v>
      </c>
      <c r="E7" s="193">
        <v>2</v>
      </c>
      <c r="F7" s="186" t="s">
        <v>284</v>
      </c>
      <c r="G7" s="186" t="s">
        <v>287</v>
      </c>
      <c r="H7" s="186">
        <f>VLOOKUP(A7,orig_GT_results_full_summary!$A$3:$AK$25,8, FALSE)</f>
        <v>3</v>
      </c>
      <c r="I7" s="192">
        <v>1</v>
      </c>
      <c r="J7" s="192">
        <v>0.5</v>
      </c>
      <c r="K7" s="192">
        <f t="shared" si="0"/>
        <v>0.33333333333333331</v>
      </c>
      <c r="L7" s="193">
        <f t="shared" si="1"/>
        <v>0.47619047619047616</v>
      </c>
      <c r="M7" s="186" t="s">
        <v>282</v>
      </c>
      <c r="N7" s="186" t="s">
        <v>288</v>
      </c>
      <c r="O7" s="192">
        <f>VLOOKUP(A7,orig_GT_results_full_summary!$A$3:$AK$25,16, FALSE)</f>
        <v>0</v>
      </c>
      <c r="P7" s="192">
        <v>0</v>
      </c>
      <c r="Q7" s="192">
        <v>0</v>
      </c>
      <c r="R7" s="192">
        <f t="shared" si="2"/>
        <v>0</v>
      </c>
      <c r="S7" s="193">
        <f t="shared" si="3"/>
        <v>0</v>
      </c>
      <c r="T7" s="186" t="s">
        <v>282</v>
      </c>
      <c r="U7" s="186" t="s">
        <v>288</v>
      </c>
      <c r="V7" s="192">
        <f>VLOOKUP(A7,orig_GT_results_full_summary!$A$3:$AK$25,25, FALSE)</f>
        <v>0</v>
      </c>
      <c r="W7" s="192">
        <v>0</v>
      </c>
      <c r="X7" s="192">
        <v>0</v>
      </c>
      <c r="Y7" s="192">
        <f t="shared" si="4"/>
        <v>0</v>
      </c>
      <c r="Z7" s="193">
        <f t="shared" si="5"/>
        <v>0</v>
      </c>
      <c r="AA7" s="186" t="s">
        <v>282</v>
      </c>
      <c r="AB7" s="186" t="s">
        <v>288</v>
      </c>
      <c r="AC7" s="192">
        <f>VLOOKUP(A7,orig_GT_results_full_summary!$A$3:$AK$25,34, FALSE)</f>
        <v>0</v>
      </c>
      <c r="AD7" s="192">
        <v>0</v>
      </c>
      <c r="AE7" s="192">
        <v>0</v>
      </c>
      <c r="AF7" s="194">
        <f t="shared" si="6"/>
        <v>0</v>
      </c>
      <c r="AG7" s="53">
        <f t="shared" si="7"/>
        <v>0</v>
      </c>
    </row>
    <row r="8" spans="1:33" ht="16">
      <c r="A8" s="192">
        <v>50306988</v>
      </c>
      <c r="B8" s="192" t="str">
        <f>VLOOKUP(A8,orig_GT_results_full_summary!$A$3:$B$25,2, FALSE)</f>
        <v>D6</v>
      </c>
      <c r="C8" s="192">
        <v>277</v>
      </c>
      <c r="D8" s="186" t="s">
        <v>293</v>
      </c>
      <c r="E8" s="193">
        <v>2</v>
      </c>
      <c r="F8" s="186" t="s">
        <v>284</v>
      </c>
      <c r="G8" s="186" t="s">
        <v>294</v>
      </c>
      <c r="H8" s="186">
        <f>VLOOKUP(A8,orig_GT_results_full_summary!$A$3:$AK$25,8, FALSE)</f>
        <v>3</v>
      </c>
      <c r="I8" s="192">
        <v>2</v>
      </c>
      <c r="J8" s="192">
        <v>1</v>
      </c>
      <c r="K8" s="192">
        <f t="shared" si="0"/>
        <v>0.66666666666666663</v>
      </c>
      <c r="L8" s="193">
        <f t="shared" si="1"/>
        <v>0.95238095238095233</v>
      </c>
      <c r="M8" s="186" t="s">
        <v>282</v>
      </c>
      <c r="N8" s="186" t="s">
        <v>288</v>
      </c>
      <c r="O8" s="192">
        <f>VLOOKUP(A8,orig_GT_results_full_summary!$A$3:$AK$25,16, FALSE)</f>
        <v>0</v>
      </c>
      <c r="P8" s="192">
        <v>0</v>
      </c>
      <c r="Q8" s="192">
        <v>0</v>
      </c>
      <c r="R8" s="192">
        <f t="shared" si="2"/>
        <v>0</v>
      </c>
      <c r="S8" s="193">
        <f t="shared" si="3"/>
        <v>0</v>
      </c>
      <c r="T8" s="186" t="s">
        <v>282</v>
      </c>
      <c r="U8" s="186" t="s">
        <v>288</v>
      </c>
      <c r="V8" s="192">
        <f>VLOOKUP(A8,orig_GT_results_full_summary!$A$3:$AK$25,25, FALSE)</f>
        <v>0</v>
      </c>
      <c r="W8" s="192">
        <v>0</v>
      </c>
      <c r="X8" s="192">
        <v>0</v>
      </c>
      <c r="Y8" s="192">
        <f t="shared" si="4"/>
        <v>0</v>
      </c>
      <c r="Z8" s="193">
        <f t="shared" si="5"/>
        <v>0</v>
      </c>
      <c r="AA8" s="186" t="s">
        <v>282</v>
      </c>
      <c r="AB8" s="186" t="s">
        <v>288</v>
      </c>
      <c r="AC8" s="192">
        <f>VLOOKUP(A8,orig_GT_results_full_summary!$A$3:$AK$25,34, FALSE)</f>
        <v>0</v>
      </c>
      <c r="AD8" s="192">
        <v>0</v>
      </c>
      <c r="AE8" s="192">
        <v>0</v>
      </c>
      <c r="AF8" s="194">
        <f t="shared" si="6"/>
        <v>0</v>
      </c>
      <c r="AG8" s="53">
        <f t="shared" si="7"/>
        <v>0</v>
      </c>
    </row>
    <row r="9" spans="1:33" ht="16">
      <c r="A9" s="192">
        <v>50306988</v>
      </c>
      <c r="B9" s="192" t="str">
        <f>VLOOKUP(A9,orig_GT_results_full_summary!$A$3:$B$25,2, FALSE)</f>
        <v>D6</v>
      </c>
      <c r="C9" s="192">
        <v>580</v>
      </c>
      <c r="D9" s="186" t="s">
        <v>295</v>
      </c>
      <c r="E9" s="193">
        <v>3</v>
      </c>
      <c r="F9" s="186" t="s">
        <v>284</v>
      </c>
      <c r="G9" s="186" t="s">
        <v>296</v>
      </c>
      <c r="H9" s="186">
        <f>VLOOKUP(A9,orig_GT_results_full_summary!$A$3:$AK$25,8, FALSE)</f>
        <v>3</v>
      </c>
      <c r="I9" s="192">
        <v>2</v>
      </c>
      <c r="J9" s="192">
        <v>0.67</v>
      </c>
      <c r="K9" s="192">
        <f t="shared" si="0"/>
        <v>0.66666666666666663</v>
      </c>
      <c r="L9" s="193">
        <f t="shared" si="1"/>
        <v>0.6696651674162919</v>
      </c>
      <c r="M9" s="186" t="s">
        <v>282</v>
      </c>
      <c r="N9" s="186" t="s">
        <v>297</v>
      </c>
      <c r="O9" s="192">
        <f>VLOOKUP(A9,orig_GT_results_full_summary!$A$3:$AK$25,16, FALSE)</f>
        <v>0</v>
      </c>
      <c r="P9" s="192">
        <v>0</v>
      </c>
      <c r="Q9" s="192">
        <v>0</v>
      </c>
      <c r="R9" s="192">
        <f t="shared" si="2"/>
        <v>0</v>
      </c>
      <c r="S9" s="193">
        <f t="shared" si="3"/>
        <v>0</v>
      </c>
      <c r="T9" s="186" t="s">
        <v>282</v>
      </c>
      <c r="U9" s="186" t="s">
        <v>297</v>
      </c>
      <c r="V9" s="192">
        <f>VLOOKUP(A9,orig_GT_results_full_summary!$A$3:$AK$25,25, FALSE)</f>
        <v>0</v>
      </c>
      <c r="W9" s="192">
        <v>0</v>
      </c>
      <c r="X9" s="192">
        <v>0</v>
      </c>
      <c r="Y9" s="192">
        <f t="shared" si="4"/>
        <v>0</v>
      </c>
      <c r="Z9" s="193">
        <f t="shared" si="5"/>
        <v>0</v>
      </c>
      <c r="AA9" s="186" t="s">
        <v>282</v>
      </c>
      <c r="AB9" s="186" t="s">
        <v>297</v>
      </c>
      <c r="AC9" s="192">
        <f>VLOOKUP(A9,orig_GT_results_full_summary!$A$3:$AK$25,34, FALSE)</f>
        <v>0</v>
      </c>
      <c r="AD9" s="192">
        <v>0</v>
      </c>
      <c r="AE9" s="192">
        <v>0</v>
      </c>
      <c r="AF9" s="194">
        <f t="shared" si="6"/>
        <v>0</v>
      </c>
      <c r="AG9" s="53">
        <f t="shared" si="7"/>
        <v>0</v>
      </c>
    </row>
    <row r="10" spans="1:33" ht="16">
      <c r="A10" s="192">
        <v>48385830</v>
      </c>
      <c r="B10" s="192" t="str">
        <f>VLOOKUP(A10,orig_GT_results_full_summary!$A$3:$B$25,2, FALSE)</f>
        <v>D4</v>
      </c>
      <c r="C10" s="192">
        <v>102</v>
      </c>
      <c r="D10" s="186" t="s">
        <v>298</v>
      </c>
      <c r="E10" s="193">
        <v>1</v>
      </c>
      <c r="F10" s="186" t="s">
        <v>18</v>
      </c>
      <c r="G10" s="186" t="s">
        <v>281</v>
      </c>
      <c r="H10" s="186">
        <f>VLOOKUP(A10,orig_GT_results_full_summary!$A$3:$AK$25,8, FALSE)</f>
        <v>1</v>
      </c>
      <c r="I10" s="192">
        <v>0</v>
      </c>
      <c r="J10" s="192">
        <v>0</v>
      </c>
      <c r="K10" s="192">
        <f t="shared" si="0"/>
        <v>0</v>
      </c>
      <c r="L10" s="193">
        <f t="shared" si="1"/>
        <v>0</v>
      </c>
      <c r="M10" s="186" t="s">
        <v>299</v>
      </c>
      <c r="N10" s="186" t="s">
        <v>281</v>
      </c>
      <c r="O10" s="192">
        <f>VLOOKUP(A10,orig_GT_results_full_summary!$A$3:$AK$25,16, FALSE)</f>
        <v>1</v>
      </c>
      <c r="P10" s="192">
        <v>0</v>
      </c>
      <c r="Q10" s="192">
        <v>0</v>
      </c>
      <c r="R10" s="192">
        <f t="shared" si="2"/>
        <v>0</v>
      </c>
      <c r="S10" s="193">
        <f t="shared" si="3"/>
        <v>0</v>
      </c>
      <c r="T10" s="186" t="s">
        <v>300</v>
      </c>
      <c r="U10" s="186" t="s">
        <v>285</v>
      </c>
      <c r="V10" s="192">
        <f>VLOOKUP(A10,orig_GT_results_full_summary!$A$3:$AK$25,25, FALSE)</f>
        <v>2</v>
      </c>
      <c r="W10" s="192">
        <v>1</v>
      </c>
      <c r="X10" s="192">
        <v>1</v>
      </c>
      <c r="Y10" s="192">
        <f t="shared" si="4"/>
        <v>0.5</v>
      </c>
      <c r="Z10" s="193">
        <f t="shared" si="5"/>
        <v>0.90909090909090906</v>
      </c>
      <c r="AA10" s="186" t="s">
        <v>301</v>
      </c>
      <c r="AB10" s="186" t="s">
        <v>285</v>
      </c>
      <c r="AC10" s="192">
        <f>VLOOKUP(A10,orig_GT_results_full_summary!$A$3:$AK$25,34, FALSE)</f>
        <v>2</v>
      </c>
      <c r="AD10" s="192">
        <v>1</v>
      </c>
      <c r="AE10" s="192">
        <v>1</v>
      </c>
      <c r="AF10" s="194">
        <f t="shared" si="6"/>
        <v>0.5</v>
      </c>
      <c r="AG10" s="53">
        <f t="shared" si="7"/>
        <v>0.90909090909090906</v>
      </c>
    </row>
    <row r="11" spans="1:33" ht="16">
      <c r="A11" s="192">
        <v>48385830</v>
      </c>
      <c r="B11" s="192" t="str">
        <f>VLOOKUP(A11,orig_GT_results_full_summary!$A$3:$B$25,2, FALSE)</f>
        <v>D4</v>
      </c>
      <c r="C11" s="192">
        <v>151</v>
      </c>
      <c r="D11" s="186" t="s">
        <v>302</v>
      </c>
      <c r="E11" s="193">
        <v>3</v>
      </c>
      <c r="F11" s="186" t="s">
        <v>18</v>
      </c>
      <c r="G11" s="186" t="s">
        <v>297</v>
      </c>
      <c r="H11" s="186">
        <f>VLOOKUP(A11,orig_GT_results_full_summary!$A$3:$AK$25,8, FALSE)</f>
        <v>1</v>
      </c>
      <c r="I11" s="192">
        <v>0</v>
      </c>
      <c r="J11" s="192">
        <v>0</v>
      </c>
      <c r="K11" s="192">
        <f t="shared" si="0"/>
        <v>0</v>
      </c>
      <c r="L11" s="193">
        <f t="shared" si="1"/>
        <v>0</v>
      </c>
      <c r="M11" s="186" t="s">
        <v>299</v>
      </c>
      <c r="N11" s="186" t="s">
        <v>303</v>
      </c>
      <c r="O11" s="192">
        <f>VLOOKUP(A11,orig_GT_results_full_summary!$A$3:$AK$25,16, FALSE)</f>
        <v>1</v>
      </c>
      <c r="P11" s="192">
        <v>1</v>
      </c>
      <c r="Q11" s="192">
        <v>0.33</v>
      </c>
      <c r="R11" s="192">
        <f t="shared" si="2"/>
        <v>1</v>
      </c>
      <c r="S11" s="193">
        <f t="shared" si="3"/>
        <v>0.3536977491961415</v>
      </c>
      <c r="T11" s="186" t="s">
        <v>300</v>
      </c>
      <c r="U11" s="186" t="s">
        <v>304</v>
      </c>
      <c r="V11" s="192">
        <f>VLOOKUP(A11,orig_GT_results_full_summary!$A$3:$AK$25,25, FALSE)</f>
        <v>2</v>
      </c>
      <c r="W11" s="192">
        <v>1</v>
      </c>
      <c r="X11" s="192">
        <v>0.33</v>
      </c>
      <c r="Y11" s="192">
        <f t="shared" si="4"/>
        <v>0.5</v>
      </c>
      <c r="Z11" s="193">
        <f t="shared" si="5"/>
        <v>0.34161490683229817</v>
      </c>
      <c r="AA11" s="186" t="s">
        <v>301</v>
      </c>
      <c r="AB11" s="186" t="s">
        <v>305</v>
      </c>
      <c r="AC11" s="192">
        <f>VLOOKUP(A11,orig_GT_results_full_summary!$A$3:$AK$25,34, FALSE)</f>
        <v>2</v>
      </c>
      <c r="AD11" s="192">
        <v>2</v>
      </c>
      <c r="AE11" s="192">
        <v>0.67</v>
      </c>
      <c r="AF11" s="194">
        <f t="shared" si="6"/>
        <v>1</v>
      </c>
      <c r="AG11" s="53">
        <f t="shared" si="7"/>
        <v>0.69286452947259569</v>
      </c>
    </row>
    <row r="12" spans="1:33" ht="16">
      <c r="A12" s="192">
        <v>48385830</v>
      </c>
      <c r="B12" s="192" t="str">
        <f>VLOOKUP(A12,orig_GT_results_full_summary!$A$3:$B$25,2, FALSE)</f>
        <v>D4</v>
      </c>
      <c r="C12" s="192">
        <v>253</v>
      </c>
      <c r="D12" s="186" t="s">
        <v>306</v>
      </c>
      <c r="E12" s="193">
        <v>3</v>
      </c>
      <c r="F12" s="186" t="s">
        <v>18</v>
      </c>
      <c r="G12" s="186" t="s">
        <v>297</v>
      </c>
      <c r="H12" s="186">
        <f>VLOOKUP(A12,orig_GT_results_full_summary!$A$3:$AK$25,8, FALSE)</f>
        <v>1</v>
      </c>
      <c r="I12" s="192">
        <v>0</v>
      </c>
      <c r="J12" s="192">
        <v>0</v>
      </c>
      <c r="K12" s="192">
        <f t="shared" si="0"/>
        <v>0</v>
      </c>
      <c r="L12" s="193">
        <f t="shared" si="1"/>
        <v>0</v>
      </c>
      <c r="M12" s="186" t="s">
        <v>299</v>
      </c>
      <c r="N12" s="186" t="s">
        <v>303</v>
      </c>
      <c r="O12" s="192">
        <f>VLOOKUP(A12,orig_GT_results_full_summary!$A$3:$AK$25,16, FALSE)</f>
        <v>1</v>
      </c>
      <c r="P12" s="192">
        <v>1</v>
      </c>
      <c r="Q12" s="192">
        <v>0.33</v>
      </c>
      <c r="R12" s="192">
        <f t="shared" si="2"/>
        <v>1</v>
      </c>
      <c r="S12" s="193">
        <f t="shared" si="3"/>
        <v>0.3536977491961415</v>
      </c>
      <c r="T12" s="186" t="s">
        <v>300</v>
      </c>
      <c r="U12" s="186" t="s">
        <v>304</v>
      </c>
      <c r="V12" s="192">
        <f>VLOOKUP(A12,orig_GT_results_full_summary!$A$3:$AK$25,25, FALSE)</f>
        <v>2</v>
      </c>
      <c r="W12" s="192">
        <v>1</v>
      </c>
      <c r="X12" s="192">
        <v>0.33</v>
      </c>
      <c r="Y12" s="192">
        <f t="shared" si="4"/>
        <v>0.5</v>
      </c>
      <c r="Z12" s="193">
        <f t="shared" si="5"/>
        <v>0.34161490683229817</v>
      </c>
      <c r="AA12" s="186" t="s">
        <v>301</v>
      </c>
      <c r="AB12" s="186" t="s">
        <v>305</v>
      </c>
      <c r="AC12" s="192">
        <f>VLOOKUP(A12,orig_GT_results_full_summary!$A$3:$AK$25,34, FALSE)</f>
        <v>2</v>
      </c>
      <c r="AD12" s="192">
        <v>2</v>
      </c>
      <c r="AE12" s="192">
        <v>0.67</v>
      </c>
      <c r="AF12" s="194">
        <f t="shared" si="6"/>
        <v>1</v>
      </c>
      <c r="AG12" s="53">
        <f t="shared" si="7"/>
        <v>0.69286452947259569</v>
      </c>
    </row>
    <row r="13" spans="1:33" ht="16">
      <c r="A13" s="192">
        <v>48385830</v>
      </c>
      <c r="B13" s="192" t="str">
        <f>VLOOKUP(A13,orig_GT_results_full_summary!$A$3:$B$25,2, FALSE)</f>
        <v>D4</v>
      </c>
      <c r="C13" s="192">
        <v>251</v>
      </c>
      <c r="D13" s="186" t="s">
        <v>306</v>
      </c>
      <c r="E13" s="193">
        <v>3</v>
      </c>
      <c r="F13" s="186" t="s">
        <v>18</v>
      </c>
      <c r="G13" s="186" t="s">
        <v>297</v>
      </c>
      <c r="H13" s="186">
        <f>VLOOKUP(A13,orig_GT_results_full_summary!$A$3:$AK$25,8, FALSE)</f>
        <v>1</v>
      </c>
      <c r="I13" s="192">
        <v>0</v>
      </c>
      <c r="J13" s="192">
        <v>0</v>
      </c>
      <c r="K13" s="192">
        <f t="shared" si="0"/>
        <v>0</v>
      </c>
      <c r="L13" s="193">
        <f t="shared" si="1"/>
        <v>0</v>
      </c>
      <c r="M13" s="186" t="s">
        <v>299</v>
      </c>
      <c r="N13" s="186" t="s">
        <v>303</v>
      </c>
      <c r="O13" s="192">
        <f>VLOOKUP(A13,orig_GT_results_full_summary!$A$3:$AK$25,16, FALSE)</f>
        <v>1</v>
      </c>
      <c r="P13" s="192">
        <v>1</v>
      </c>
      <c r="Q13" s="192">
        <v>0.33</v>
      </c>
      <c r="R13" s="192">
        <f t="shared" si="2"/>
        <v>1</v>
      </c>
      <c r="S13" s="193">
        <f t="shared" si="3"/>
        <v>0.3536977491961415</v>
      </c>
      <c r="T13" s="186" t="s">
        <v>300</v>
      </c>
      <c r="U13" s="186" t="s">
        <v>304</v>
      </c>
      <c r="V13" s="192">
        <f>VLOOKUP(A13,orig_GT_results_full_summary!$A$3:$AK$25,25, FALSE)</f>
        <v>2</v>
      </c>
      <c r="W13" s="192">
        <v>1</v>
      </c>
      <c r="X13" s="192">
        <v>0.33</v>
      </c>
      <c r="Y13" s="192">
        <f t="shared" si="4"/>
        <v>0.5</v>
      </c>
      <c r="Z13" s="193">
        <f t="shared" si="5"/>
        <v>0.34161490683229817</v>
      </c>
      <c r="AA13" s="186" t="s">
        <v>301</v>
      </c>
      <c r="AB13" s="186" t="s">
        <v>305</v>
      </c>
      <c r="AC13" s="192">
        <f>VLOOKUP(A13,orig_GT_results_full_summary!$A$3:$AK$25,34, FALSE)</f>
        <v>2</v>
      </c>
      <c r="AD13" s="192">
        <v>2</v>
      </c>
      <c r="AE13" s="192">
        <v>0.67</v>
      </c>
      <c r="AF13" s="194">
        <f t="shared" si="6"/>
        <v>1</v>
      </c>
      <c r="AG13" s="53">
        <f t="shared" si="7"/>
        <v>0.69286452947259569</v>
      </c>
    </row>
    <row r="14" spans="1:33" ht="16">
      <c r="A14" s="192">
        <v>48385830</v>
      </c>
      <c r="B14" s="192" t="str">
        <f>VLOOKUP(A14,orig_GT_results_full_summary!$A$3:$B$25,2, FALSE)</f>
        <v>D4</v>
      </c>
      <c r="C14" s="192">
        <v>252</v>
      </c>
      <c r="D14" s="186" t="s">
        <v>306</v>
      </c>
      <c r="E14" s="193">
        <v>3</v>
      </c>
      <c r="F14" s="186" t="s">
        <v>18</v>
      </c>
      <c r="G14" s="186" t="s">
        <v>297</v>
      </c>
      <c r="H14" s="186">
        <f>VLOOKUP(A14,orig_GT_results_full_summary!$A$3:$AK$25,8, FALSE)</f>
        <v>1</v>
      </c>
      <c r="I14" s="192">
        <v>0</v>
      </c>
      <c r="J14" s="192">
        <v>0</v>
      </c>
      <c r="K14" s="192">
        <f t="shared" si="0"/>
        <v>0</v>
      </c>
      <c r="L14" s="193">
        <f t="shared" si="1"/>
        <v>0</v>
      </c>
      <c r="M14" s="186" t="s">
        <v>299</v>
      </c>
      <c r="N14" s="186" t="s">
        <v>303</v>
      </c>
      <c r="O14" s="192">
        <f>VLOOKUP(A14,orig_GT_results_full_summary!$A$3:$AK$25,16, FALSE)</f>
        <v>1</v>
      </c>
      <c r="P14" s="192">
        <v>1</v>
      </c>
      <c r="Q14" s="192">
        <v>0.33</v>
      </c>
      <c r="R14" s="192">
        <f t="shared" si="2"/>
        <v>1</v>
      </c>
      <c r="S14" s="193">
        <f t="shared" si="3"/>
        <v>0.3536977491961415</v>
      </c>
      <c r="T14" s="186" t="s">
        <v>300</v>
      </c>
      <c r="U14" s="186" t="s">
        <v>304</v>
      </c>
      <c r="V14" s="192">
        <f>VLOOKUP(A14,orig_GT_results_full_summary!$A$3:$AK$25,25, FALSE)</f>
        <v>2</v>
      </c>
      <c r="W14" s="192">
        <v>1</v>
      </c>
      <c r="X14" s="192">
        <v>0.33</v>
      </c>
      <c r="Y14" s="192">
        <f t="shared" si="4"/>
        <v>0.5</v>
      </c>
      <c r="Z14" s="193">
        <f t="shared" si="5"/>
        <v>0.34161490683229817</v>
      </c>
      <c r="AA14" s="186" t="s">
        <v>301</v>
      </c>
      <c r="AB14" s="186" t="s">
        <v>305</v>
      </c>
      <c r="AC14" s="192">
        <f>VLOOKUP(A14,orig_GT_results_full_summary!$A$3:$AK$25,34, FALSE)</f>
        <v>2</v>
      </c>
      <c r="AD14" s="192">
        <v>2</v>
      </c>
      <c r="AE14" s="192">
        <v>0.67</v>
      </c>
      <c r="AF14" s="194">
        <f t="shared" si="6"/>
        <v>1</v>
      </c>
      <c r="AG14" s="53">
        <f t="shared" si="7"/>
        <v>0.69286452947259569</v>
      </c>
    </row>
    <row r="15" spans="1:33" ht="16">
      <c r="A15" s="192">
        <v>48385830</v>
      </c>
      <c r="B15" s="192" t="str">
        <f>VLOOKUP(A15,orig_GT_results_full_summary!$A$3:$B$25,2, FALSE)</f>
        <v>D4</v>
      </c>
      <c r="C15" s="192">
        <v>274</v>
      </c>
      <c r="D15" s="186" t="s">
        <v>302</v>
      </c>
      <c r="E15" s="193">
        <v>3</v>
      </c>
      <c r="F15" s="186" t="s">
        <v>18</v>
      </c>
      <c r="G15" s="186" t="s">
        <v>297</v>
      </c>
      <c r="H15" s="186">
        <f>VLOOKUP(A15,orig_GT_results_full_summary!$A$3:$AK$25,8, FALSE)</f>
        <v>1</v>
      </c>
      <c r="I15" s="192">
        <v>0</v>
      </c>
      <c r="J15" s="192">
        <v>0</v>
      </c>
      <c r="K15" s="192">
        <f t="shared" si="0"/>
        <v>0</v>
      </c>
      <c r="L15" s="193">
        <f t="shared" si="1"/>
        <v>0</v>
      </c>
      <c r="M15" s="186" t="s">
        <v>299</v>
      </c>
      <c r="N15" s="186" t="s">
        <v>303</v>
      </c>
      <c r="O15" s="192">
        <f>VLOOKUP(A15,orig_GT_results_full_summary!$A$3:$AK$25,16, FALSE)</f>
        <v>1</v>
      </c>
      <c r="P15" s="192">
        <v>1</v>
      </c>
      <c r="Q15" s="192">
        <v>0.33</v>
      </c>
      <c r="R15" s="192">
        <f t="shared" si="2"/>
        <v>1</v>
      </c>
      <c r="S15" s="193">
        <f t="shared" si="3"/>
        <v>0.3536977491961415</v>
      </c>
      <c r="T15" s="186" t="s">
        <v>300</v>
      </c>
      <c r="U15" s="186" t="s">
        <v>304</v>
      </c>
      <c r="V15" s="192">
        <f>VLOOKUP(A15,orig_GT_results_full_summary!$A$3:$AK$25,25, FALSE)</f>
        <v>2</v>
      </c>
      <c r="W15" s="192">
        <v>1</v>
      </c>
      <c r="X15" s="192">
        <v>0.33</v>
      </c>
      <c r="Y15" s="192">
        <f t="shared" si="4"/>
        <v>0.5</v>
      </c>
      <c r="Z15" s="193">
        <f t="shared" si="5"/>
        <v>0.34161490683229817</v>
      </c>
      <c r="AA15" s="186" t="s">
        <v>301</v>
      </c>
      <c r="AB15" s="186" t="s">
        <v>305</v>
      </c>
      <c r="AC15" s="192">
        <f>VLOOKUP(A15,orig_GT_results_full_summary!$A$3:$AK$25,34, FALSE)</f>
        <v>2</v>
      </c>
      <c r="AD15" s="192">
        <v>2</v>
      </c>
      <c r="AE15" s="192">
        <v>0.67</v>
      </c>
      <c r="AF15" s="194">
        <f t="shared" si="6"/>
        <v>1</v>
      </c>
      <c r="AG15" s="53">
        <f t="shared" si="7"/>
        <v>0.69286452947259569</v>
      </c>
    </row>
    <row r="16" spans="1:33" ht="16">
      <c r="A16" s="192">
        <v>48385830</v>
      </c>
      <c r="B16" s="192" t="str">
        <f>VLOOKUP(A16,orig_GT_results_full_summary!$A$3:$B$25,2, FALSE)</f>
        <v>D4</v>
      </c>
      <c r="C16" s="192">
        <v>276</v>
      </c>
      <c r="D16" s="186" t="s">
        <v>302</v>
      </c>
      <c r="E16" s="193">
        <v>3</v>
      </c>
      <c r="F16" s="186" t="s">
        <v>18</v>
      </c>
      <c r="G16" s="186" t="s">
        <v>297</v>
      </c>
      <c r="H16" s="186">
        <f>VLOOKUP(A16,orig_GT_results_full_summary!$A$3:$AK$25,8, FALSE)</f>
        <v>1</v>
      </c>
      <c r="I16" s="192">
        <v>0</v>
      </c>
      <c r="J16" s="192">
        <v>0</v>
      </c>
      <c r="K16" s="192">
        <f t="shared" si="0"/>
        <v>0</v>
      </c>
      <c r="L16" s="193">
        <f t="shared" si="1"/>
        <v>0</v>
      </c>
      <c r="M16" s="186" t="s">
        <v>299</v>
      </c>
      <c r="N16" s="186" t="s">
        <v>303</v>
      </c>
      <c r="O16" s="192">
        <f>VLOOKUP(A16,orig_GT_results_full_summary!$A$3:$AK$25,16, FALSE)</f>
        <v>1</v>
      </c>
      <c r="P16" s="192">
        <v>1</v>
      </c>
      <c r="Q16" s="192">
        <v>0.33</v>
      </c>
      <c r="R16" s="192">
        <f t="shared" si="2"/>
        <v>1</v>
      </c>
      <c r="S16" s="193">
        <f t="shared" si="3"/>
        <v>0.3536977491961415</v>
      </c>
      <c r="T16" s="186" t="s">
        <v>300</v>
      </c>
      <c r="U16" s="186" t="s">
        <v>304</v>
      </c>
      <c r="V16" s="192">
        <f>VLOOKUP(A16,orig_GT_results_full_summary!$A$3:$AK$25,25, FALSE)</f>
        <v>2</v>
      </c>
      <c r="W16" s="192">
        <v>1</v>
      </c>
      <c r="X16" s="192">
        <v>0.33</v>
      </c>
      <c r="Y16" s="192">
        <f t="shared" si="4"/>
        <v>0.5</v>
      </c>
      <c r="Z16" s="193">
        <f t="shared" si="5"/>
        <v>0.34161490683229817</v>
      </c>
      <c r="AA16" s="186" t="s">
        <v>301</v>
      </c>
      <c r="AB16" s="186" t="s">
        <v>305</v>
      </c>
      <c r="AC16" s="192">
        <f>VLOOKUP(A16,orig_GT_results_full_summary!$A$3:$AK$25,34, FALSE)</f>
        <v>2</v>
      </c>
      <c r="AD16" s="192">
        <v>2</v>
      </c>
      <c r="AE16" s="192">
        <v>0.67</v>
      </c>
      <c r="AF16" s="194">
        <f t="shared" si="6"/>
        <v>1</v>
      </c>
      <c r="AG16" s="53">
        <f t="shared" si="7"/>
        <v>0.69286452947259569</v>
      </c>
    </row>
    <row r="17" spans="1:33" ht="16">
      <c r="A17" s="192">
        <v>48385830</v>
      </c>
      <c r="B17" s="192" t="str">
        <f>VLOOKUP(A17,orig_GT_results_full_summary!$A$3:$B$25,2, FALSE)</f>
        <v>D4</v>
      </c>
      <c r="C17" s="192">
        <v>430</v>
      </c>
      <c r="D17" s="186" t="s">
        <v>307</v>
      </c>
      <c r="E17" s="193">
        <v>2</v>
      </c>
      <c r="F17" s="186" t="s">
        <v>18</v>
      </c>
      <c r="G17" s="186" t="s">
        <v>288</v>
      </c>
      <c r="H17" s="186">
        <f>VLOOKUP(A17,orig_GT_results_full_summary!$A$3:$AK$25,8, FALSE)</f>
        <v>1</v>
      </c>
      <c r="I17" s="192">
        <v>0</v>
      </c>
      <c r="J17" s="192">
        <v>0</v>
      </c>
      <c r="K17" s="192">
        <f t="shared" si="0"/>
        <v>0</v>
      </c>
      <c r="L17" s="193">
        <f t="shared" si="1"/>
        <v>0</v>
      </c>
      <c r="M17" s="186" t="s">
        <v>299</v>
      </c>
      <c r="N17" s="186" t="s">
        <v>288</v>
      </c>
      <c r="O17" s="192">
        <f>VLOOKUP(A17,orig_GT_results_full_summary!$A$3:$AK$25,16, FALSE)</f>
        <v>1</v>
      </c>
      <c r="P17" s="192">
        <v>0</v>
      </c>
      <c r="Q17" s="192">
        <v>0</v>
      </c>
      <c r="R17" s="192">
        <f t="shared" si="2"/>
        <v>0</v>
      </c>
      <c r="S17" s="193">
        <f t="shared" si="3"/>
        <v>0</v>
      </c>
      <c r="T17" s="186" t="s">
        <v>300</v>
      </c>
      <c r="U17" s="186" t="s">
        <v>290</v>
      </c>
      <c r="V17" s="192">
        <f>VLOOKUP(A17,orig_GT_results_full_summary!$A$3:$AK$25,25, FALSE)</f>
        <v>2</v>
      </c>
      <c r="W17" s="192">
        <v>1</v>
      </c>
      <c r="X17" s="192">
        <v>0.5</v>
      </c>
      <c r="Y17" s="192">
        <f t="shared" si="4"/>
        <v>0.5</v>
      </c>
      <c r="Z17" s="193">
        <f t="shared" si="5"/>
        <v>0.5</v>
      </c>
      <c r="AA17" s="186" t="s">
        <v>301</v>
      </c>
      <c r="AB17" s="186" t="s">
        <v>290</v>
      </c>
      <c r="AC17" s="192">
        <f>VLOOKUP(A17,orig_GT_results_full_summary!$A$3:$AK$25,34, FALSE)</f>
        <v>2</v>
      </c>
      <c r="AD17" s="192">
        <v>1</v>
      </c>
      <c r="AE17" s="192">
        <v>0.5</v>
      </c>
      <c r="AF17" s="194">
        <f t="shared" si="6"/>
        <v>0.5</v>
      </c>
      <c r="AG17" s="53">
        <f t="shared" si="7"/>
        <v>0.5</v>
      </c>
    </row>
    <row r="18" spans="1:33" ht="16">
      <c r="A18" s="192">
        <v>48385830</v>
      </c>
      <c r="B18" s="192" t="str">
        <f>VLOOKUP(A18,orig_GT_results_full_summary!$A$3:$B$25,2, FALSE)</f>
        <v>D4</v>
      </c>
      <c r="C18" s="192">
        <v>432</v>
      </c>
      <c r="D18" s="186" t="s">
        <v>307</v>
      </c>
      <c r="E18" s="193">
        <v>2</v>
      </c>
      <c r="F18" s="186" t="s">
        <v>18</v>
      </c>
      <c r="G18" s="186" t="s">
        <v>288</v>
      </c>
      <c r="H18" s="186">
        <f>VLOOKUP(A18,orig_GT_results_full_summary!$A$3:$AK$25,8, FALSE)</f>
        <v>1</v>
      </c>
      <c r="I18" s="192">
        <v>0</v>
      </c>
      <c r="J18" s="192">
        <v>0</v>
      </c>
      <c r="K18" s="192">
        <f t="shared" si="0"/>
        <v>0</v>
      </c>
      <c r="L18" s="193">
        <f t="shared" si="1"/>
        <v>0</v>
      </c>
      <c r="M18" s="186" t="s">
        <v>299</v>
      </c>
      <c r="N18" s="186" t="s">
        <v>288</v>
      </c>
      <c r="O18" s="192">
        <f>VLOOKUP(A18,orig_GT_results_full_summary!$A$3:$AK$25,16, FALSE)</f>
        <v>1</v>
      </c>
      <c r="P18" s="192">
        <v>0</v>
      </c>
      <c r="Q18" s="192">
        <v>0</v>
      </c>
      <c r="R18" s="192">
        <f t="shared" si="2"/>
        <v>0</v>
      </c>
      <c r="S18" s="193">
        <f t="shared" si="3"/>
        <v>0</v>
      </c>
      <c r="T18" s="186" t="s">
        <v>300</v>
      </c>
      <c r="U18" s="186" t="s">
        <v>290</v>
      </c>
      <c r="V18" s="192">
        <f>VLOOKUP(A18,orig_GT_results_full_summary!$A$3:$AK$25,25, FALSE)</f>
        <v>2</v>
      </c>
      <c r="W18" s="192">
        <v>1</v>
      </c>
      <c r="X18" s="192">
        <v>0.5</v>
      </c>
      <c r="Y18" s="192">
        <f t="shared" si="4"/>
        <v>0.5</v>
      </c>
      <c r="Z18" s="193">
        <f t="shared" si="5"/>
        <v>0.5</v>
      </c>
      <c r="AA18" s="186" t="s">
        <v>301</v>
      </c>
      <c r="AB18" s="186" t="s">
        <v>290</v>
      </c>
      <c r="AC18" s="192">
        <f>VLOOKUP(A18,orig_GT_results_full_summary!$A$3:$AK$25,34, FALSE)</f>
        <v>2</v>
      </c>
      <c r="AD18" s="192">
        <v>1</v>
      </c>
      <c r="AE18" s="192">
        <v>0.5</v>
      </c>
      <c r="AF18" s="194">
        <f t="shared" si="6"/>
        <v>0.5</v>
      </c>
      <c r="AG18" s="53">
        <f t="shared" si="7"/>
        <v>0.5</v>
      </c>
    </row>
    <row r="19" spans="1:33" ht="16">
      <c r="A19" s="192">
        <v>48385830</v>
      </c>
      <c r="B19" s="192" t="str">
        <f>VLOOKUP(A19,orig_GT_results_full_summary!$A$3:$B$25,2, FALSE)</f>
        <v>D4</v>
      </c>
      <c r="C19" s="192">
        <v>448</v>
      </c>
      <c r="D19" s="186" t="s">
        <v>308</v>
      </c>
      <c r="E19" s="193">
        <v>2</v>
      </c>
      <c r="F19" s="186" t="s">
        <v>18</v>
      </c>
      <c r="G19" s="186" t="s">
        <v>288</v>
      </c>
      <c r="H19" s="186">
        <f>VLOOKUP(A19,orig_GT_results_full_summary!$A$3:$AK$25,8, FALSE)</f>
        <v>1</v>
      </c>
      <c r="I19" s="192">
        <v>0</v>
      </c>
      <c r="J19" s="192">
        <v>0</v>
      </c>
      <c r="K19" s="192">
        <f t="shared" si="0"/>
        <v>0</v>
      </c>
      <c r="L19" s="193">
        <f t="shared" si="1"/>
        <v>0</v>
      </c>
      <c r="M19" s="186" t="s">
        <v>299</v>
      </c>
      <c r="N19" s="186" t="s">
        <v>288</v>
      </c>
      <c r="O19" s="192">
        <f>VLOOKUP(A19,orig_GT_results_full_summary!$A$3:$AK$25,16, FALSE)</f>
        <v>1</v>
      </c>
      <c r="P19" s="192">
        <v>0</v>
      </c>
      <c r="Q19" s="192">
        <v>0</v>
      </c>
      <c r="R19" s="192">
        <f t="shared" si="2"/>
        <v>0</v>
      </c>
      <c r="S19" s="193">
        <f t="shared" si="3"/>
        <v>0</v>
      </c>
      <c r="T19" s="186" t="s">
        <v>300</v>
      </c>
      <c r="U19" s="186" t="s">
        <v>290</v>
      </c>
      <c r="V19" s="192">
        <f>VLOOKUP(A19,orig_GT_results_full_summary!$A$3:$AK$25,25, FALSE)</f>
        <v>2</v>
      </c>
      <c r="W19" s="192">
        <v>1</v>
      </c>
      <c r="X19" s="192">
        <v>0.5</v>
      </c>
      <c r="Y19" s="192">
        <f t="shared" si="4"/>
        <v>0.5</v>
      </c>
      <c r="Z19" s="193">
        <f t="shared" si="5"/>
        <v>0.5</v>
      </c>
      <c r="AA19" s="186" t="s">
        <v>301</v>
      </c>
      <c r="AB19" s="186" t="s">
        <v>290</v>
      </c>
      <c r="AC19" s="192">
        <f>VLOOKUP(A19,orig_GT_results_full_summary!$A$3:$AK$25,34, FALSE)</f>
        <v>2</v>
      </c>
      <c r="AD19" s="192">
        <v>1</v>
      </c>
      <c r="AE19" s="192">
        <v>0.5</v>
      </c>
      <c r="AF19" s="194">
        <f t="shared" si="6"/>
        <v>0.5</v>
      </c>
      <c r="AG19" s="53">
        <f t="shared" si="7"/>
        <v>0.5</v>
      </c>
    </row>
    <row r="20" spans="1:33" ht="16">
      <c r="A20" s="192">
        <v>48385830</v>
      </c>
      <c r="B20" s="192" t="str">
        <f>VLOOKUP(A20,orig_GT_results_full_summary!$A$3:$B$25,2, FALSE)</f>
        <v>D4</v>
      </c>
      <c r="C20" s="192">
        <v>429</v>
      </c>
      <c r="D20" s="186" t="s">
        <v>309</v>
      </c>
      <c r="E20" s="193">
        <v>2</v>
      </c>
      <c r="F20" s="186" t="s">
        <v>18</v>
      </c>
      <c r="G20" s="186" t="s">
        <v>288</v>
      </c>
      <c r="H20" s="186">
        <f>VLOOKUP(A20,orig_GT_results_full_summary!$A$3:$AK$25,8, FALSE)</f>
        <v>1</v>
      </c>
      <c r="I20" s="192">
        <v>0</v>
      </c>
      <c r="J20" s="192">
        <v>0</v>
      </c>
      <c r="K20" s="192">
        <f t="shared" si="0"/>
        <v>0</v>
      </c>
      <c r="L20" s="193">
        <f t="shared" si="1"/>
        <v>0</v>
      </c>
      <c r="M20" s="186" t="s">
        <v>299</v>
      </c>
      <c r="N20" s="186" t="s">
        <v>288</v>
      </c>
      <c r="O20" s="192">
        <f>VLOOKUP(A20,orig_GT_results_full_summary!$A$3:$AK$25,16, FALSE)</f>
        <v>1</v>
      </c>
      <c r="P20" s="192">
        <v>0</v>
      </c>
      <c r="Q20" s="192">
        <v>0</v>
      </c>
      <c r="R20" s="192">
        <f t="shared" si="2"/>
        <v>0</v>
      </c>
      <c r="S20" s="193">
        <f t="shared" si="3"/>
        <v>0</v>
      </c>
      <c r="T20" s="186" t="s">
        <v>300</v>
      </c>
      <c r="U20" s="186" t="s">
        <v>290</v>
      </c>
      <c r="V20" s="192">
        <f>VLOOKUP(A20,orig_GT_results_full_summary!$A$3:$AK$25,25, FALSE)</f>
        <v>2</v>
      </c>
      <c r="W20" s="192">
        <v>1</v>
      </c>
      <c r="X20" s="192">
        <v>0.5</v>
      </c>
      <c r="Y20" s="192">
        <f t="shared" si="4"/>
        <v>0.5</v>
      </c>
      <c r="Z20" s="193">
        <f t="shared" si="5"/>
        <v>0.5</v>
      </c>
      <c r="AA20" s="186" t="s">
        <v>301</v>
      </c>
      <c r="AB20" s="186" t="s">
        <v>290</v>
      </c>
      <c r="AC20" s="192">
        <f>VLOOKUP(A20,orig_GT_results_full_summary!$A$3:$AK$25,34, FALSE)</f>
        <v>2</v>
      </c>
      <c r="AD20" s="192">
        <v>1</v>
      </c>
      <c r="AE20" s="192">
        <v>0.5</v>
      </c>
      <c r="AF20" s="194">
        <f t="shared" si="6"/>
        <v>0.5</v>
      </c>
      <c r="AG20" s="53">
        <f t="shared" si="7"/>
        <v>0.5</v>
      </c>
    </row>
    <row r="21" spans="1:33" ht="16">
      <c r="A21" s="192">
        <v>48385830</v>
      </c>
      <c r="B21" s="192" t="str">
        <f>VLOOKUP(A21,orig_GT_results_full_summary!$A$3:$B$25,2, FALSE)</f>
        <v>D4</v>
      </c>
      <c r="C21" s="192">
        <v>427</v>
      </c>
      <c r="D21" s="186" t="s">
        <v>309</v>
      </c>
      <c r="E21" s="193">
        <v>2</v>
      </c>
      <c r="F21" s="186" t="s">
        <v>18</v>
      </c>
      <c r="G21" s="186" t="s">
        <v>288</v>
      </c>
      <c r="H21" s="186">
        <f>VLOOKUP(A21,orig_GT_results_full_summary!$A$3:$AK$25,8, FALSE)</f>
        <v>1</v>
      </c>
      <c r="I21" s="192">
        <v>0</v>
      </c>
      <c r="J21" s="192">
        <v>0</v>
      </c>
      <c r="K21" s="192">
        <f t="shared" si="0"/>
        <v>0</v>
      </c>
      <c r="L21" s="193">
        <f t="shared" si="1"/>
        <v>0</v>
      </c>
      <c r="M21" s="186" t="s">
        <v>299</v>
      </c>
      <c r="N21" s="186" t="s">
        <v>288</v>
      </c>
      <c r="O21" s="192">
        <f>VLOOKUP(A21,orig_GT_results_full_summary!$A$3:$AK$25,16, FALSE)</f>
        <v>1</v>
      </c>
      <c r="P21" s="192">
        <v>0</v>
      </c>
      <c r="Q21" s="192">
        <v>0</v>
      </c>
      <c r="R21" s="192">
        <f t="shared" si="2"/>
        <v>0</v>
      </c>
      <c r="S21" s="193">
        <f t="shared" si="3"/>
        <v>0</v>
      </c>
      <c r="T21" s="186" t="s">
        <v>300</v>
      </c>
      <c r="U21" s="186" t="s">
        <v>290</v>
      </c>
      <c r="V21" s="192">
        <f>VLOOKUP(A21,orig_GT_results_full_summary!$A$3:$AK$25,25, FALSE)</f>
        <v>2</v>
      </c>
      <c r="W21" s="192">
        <v>1</v>
      </c>
      <c r="X21" s="192">
        <v>0.5</v>
      </c>
      <c r="Y21" s="192">
        <f t="shared" si="4"/>
        <v>0.5</v>
      </c>
      <c r="Z21" s="193">
        <f t="shared" si="5"/>
        <v>0.5</v>
      </c>
      <c r="AA21" s="186" t="s">
        <v>301</v>
      </c>
      <c r="AB21" s="186" t="s">
        <v>290</v>
      </c>
      <c r="AC21" s="192">
        <f>VLOOKUP(A21,orig_GT_results_full_summary!$A$3:$AK$25,34, FALSE)</f>
        <v>2</v>
      </c>
      <c r="AD21" s="192">
        <v>1</v>
      </c>
      <c r="AE21" s="192">
        <v>0.5</v>
      </c>
      <c r="AF21" s="194">
        <f t="shared" si="6"/>
        <v>0.5</v>
      </c>
      <c r="AG21" s="53">
        <f t="shared" si="7"/>
        <v>0.5</v>
      </c>
    </row>
    <row r="22" spans="1:33" ht="16">
      <c r="A22" s="192">
        <v>48385830</v>
      </c>
      <c r="B22" s="192" t="str">
        <f>VLOOKUP(A22,orig_GT_results_full_summary!$A$3:$B$25,2, FALSE)</f>
        <v>D4</v>
      </c>
      <c r="C22" s="192">
        <v>428</v>
      </c>
      <c r="D22" s="186" t="s">
        <v>309</v>
      </c>
      <c r="E22" s="193">
        <v>2</v>
      </c>
      <c r="F22" s="186" t="s">
        <v>18</v>
      </c>
      <c r="G22" s="186" t="s">
        <v>288</v>
      </c>
      <c r="H22" s="186">
        <f>VLOOKUP(A22,orig_GT_results_full_summary!$A$3:$AK$25,8, FALSE)</f>
        <v>1</v>
      </c>
      <c r="I22" s="192">
        <v>0</v>
      </c>
      <c r="J22" s="192">
        <v>0</v>
      </c>
      <c r="K22" s="192">
        <f t="shared" si="0"/>
        <v>0</v>
      </c>
      <c r="L22" s="193">
        <f t="shared" si="1"/>
        <v>0</v>
      </c>
      <c r="M22" s="186" t="s">
        <v>299</v>
      </c>
      <c r="N22" s="186" t="s">
        <v>288</v>
      </c>
      <c r="O22" s="192">
        <f>VLOOKUP(A22,orig_GT_results_full_summary!$A$3:$AK$25,16, FALSE)</f>
        <v>1</v>
      </c>
      <c r="P22" s="192">
        <v>0</v>
      </c>
      <c r="Q22" s="192">
        <v>0</v>
      </c>
      <c r="R22" s="192">
        <f t="shared" si="2"/>
        <v>0</v>
      </c>
      <c r="S22" s="193">
        <f t="shared" si="3"/>
        <v>0</v>
      </c>
      <c r="T22" s="186" t="s">
        <v>300</v>
      </c>
      <c r="U22" s="186" t="s">
        <v>290</v>
      </c>
      <c r="V22" s="192">
        <f>VLOOKUP(A22,orig_GT_results_full_summary!$A$3:$AK$25,25, FALSE)</f>
        <v>2</v>
      </c>
      <c r="W22" s="192">
        <v>1</v>
      </c>
      <c r="X22" s="192">
        <v>0.5</v>
      </c>
      <c r="Y22" s="192">
        <f t="shared" si="4"/>
        <v>0.5</v>
      </c>
      <c r="Z22" s="193">
        <f t="shared" si="5"/>
        <v>0.5</v>
      </c>
      <c r="AA22" s="186" t="s">
        <v>301</v>
      </c>
      <c r="AB22" s="186" t="s">
        <v>290</v>
      </c>
      <c r="AC22" s="192">
        <f>VLOOKUP(A22,orig_GT_results_full_summary!$A$3:$AK$25,34, FALSE)</f>
        <v>2</v>
      </c>
      <c r="AD22" s="192">
        <v>1</v>
      </c>
      <c r="AE22" s="192">
        <v>0.5</v>
      </c>
      <c r="AF22" s="194">
        <f t="shared" si="6"/>
        <v>0.5</v>
      </c>
      <c r="AG22" s="53">
        <f t="shared" si="7"/>
        <v>0.5</v>
      </c>
    </row>
    <row r="23" spans="1:33" ht="16">
      <c r="A23" s="192">
        <v>45442843</v>
      </c>
      <c r="B23" s="192" t="str">
        <f>VLOOKUP(A23,orig_GT_results_full_summary!$A$3:$B$25,2, FALSE)</f>
        <v>D3</v>
      </c>
      <c r="C23" s="192">
        <v>34</v>
      </c>
      <c r="D23" s="186" t="s">
        <v>310</v>
      </c>
      <c r="E23" s="193">
        <v>1</v>
      </c>
      <c r="F23" s="188" t="s">
        <v>16</v>
      </c>
      <c r="G23" s="186" t="s">
        <v>281</v>
      </c>
      <c r="H23" s="186">
        <f>VLOOKUP(A23,orig_GT_results_full_summary!$A$3:$AK$25,8, FALSE)</f>
        <v>2</v>
      </c>
      <c r="I23" s="192">
        <v>0</v>
      </c>
      <c r="J23" s="192">
        <v>0</v>
      </c>
      <c r="K23" s="192">
        <f t="shared" si="0"/>
        <v>0</v>
      </c>
      <c r="L23" s="193">
        <f t="shared" si="1"/>
        <v>0</v>
      </c>
      <c r="M23" s="186" t="s">
        <v>282</v>
      </c>
      <c r="N23" s="186" t="s">
        <v>281</v>
      </c>
      <c r="O23" s="192">
        <f>VLOOKUP(A23,orig_GT_results_full_summary!$A$3:$AK$25,16, FALSE)</f>
        <v>0</v>
      </c>
      <c r="P23" s="192">
        <v>0</v>
      </c>
      <c r="Q23" s="192">
        <v>0</v>
      </c>
      <c r="R23" s="192">
        <f t="shared" si="2"/>
        <v>0</v>
      </c>
      <c r="S23" s="193">
        <f t="shared" si="3"/>
        <v>0</v>
      </c>
      <c r="T23" s="186" t="s">
        <v>311</v>
      </c>
      <c r="U23" s="186" t="s">
        <v>281</v>
      </c>
      <c r="V23" s="192">
        <f>VLOOKUP(A23,orig_GT_results_full_summary!$A$3:$AK$25,25, FALSE)</f>
        <v>3</v>
      </c>
      <c r="W23" s="192">
        <v>0</v>
      </c>
      <c r="X23" s="192">
        <v>0</v>
      </c>
      <c r="Y23" s="192">
        <f t="shared" si="4"/>
        <v>0</v>
      </c>
      <c r="Z23" s="193">
        <f t="shared" si="5"/>
        <v>0</v>
      </c>
      <c r="AA23" s="186" t="s">
        <v>282</v>
      </c>
      <c r="AB23" s="186" t="s">
        <v>281</v>
      </c>
      <c r="AC23" s="192">
        <f>VLOOKUP(A23,orig_GT_results_full_summary!$A$3:$AK$25,34, FALSE)</f>
        <v>0</v>
      </c>
      <c r="AD23" s="192">
        <v>0</v>
      </c>
      <c r="AE23" s="192">
        <v>0</v>
      </c>
      <c r="AF23" s="194">
        <f t="shared" si="6"/>
        <v>0</v>
      </c>
      <c r="AG23" s="53">
        <f t="shared" si="7"/>
        <v>0</v>
      </c>
    </row>
    <row r="24" spans="1:33" ht="16">
      <c r="A24" s="192">
        <v>45442843</v>
      </c>
      <c r="B24" s="192" t="str">
        <f>VLOOKUP(A24,orig_GT_results_full_summary!$A$3:$B$25,2, FALSE)</f>
        <v>D3</v>
      </c>
      <c r="C24" s="192">
        <v>43</v>
      </c>
      <c r="D24" s="186" t="s">
        <v>50</v>
      </c>
      <c r="E24" s="193">
        <v>1</v>
      </c>
      <c r="F24" s="188" t="s">
        <v>16</v>
      </c>
      <c r="G24" s="186" t="s">
        <v>285</v>
      </c>
      <c r="H24" s="186">
        <f>VLOOKUP(A24,orig_GT_results_full_summary!$A$3:$AK$25,8, FALSE)</f>
        <v>2</v>
      </c>
      <c r="I24" s="192">
        <v>1</v>
      </c>
      <c r="J24" s="192">
        <v>1</v>
      </c>
      <c r="K24" s="192">
        <f t="shared" si="0"/>
        <v>0.5</v>
      </c>
      <c r="L24" s="193">
        <f t="shared" si="1"/>
        <v>0.90909090909090906</v>
      </c>
      <c r="M24" s="186" t="s">
        <v>282</v>
      </c>
      <c r="N24" s="186" t="s">
        <v>281</v>
      </c>
      <c r="O24" s="192">
        <f>VLOOKUP(A24,orig_GT_results_full_summary!$A$3:$AK$25,16, FALSE)</f>
        <v>0</v>
      </c>
      <c r="P24" s="192">
        <v>0</v>
      </c>
      <c r="Q24" s="192">
        <v>0</v>
      </c>
      <c r="R24" s="192">
        <f t="shared" si="2"/>
        <v>0</v>
      </c>
      <c r="S24" s="193">
        <f t="shared" si="3"/>
        <v>0</v>
      </c>
      <c r="T24" s="186" t="s">
        <v>311</v>
      </c>
      <c r="U24" s="186" t="s">
        <v>281</v>
      </c>
      <c r="V24" s="192">
        <f>VLOOKUP(A24,orig_GT_results_full_summary!$A$3:$AK$25,25, FALSE)</f>
        <v>3</v>
      </c>
      <c r="W24" s="192">
        <v>0</v>
      </c>
      <c r="X24" s="192">
        <v>0</v>
      </c>
      <c r="Y24" s="192">
        <f t="shared" si="4"/>
        <v>0</v>
      </c>
      <c r="Z24" s="193">
        <f t="shared" si="5"/>
        <v>0</v>
      </c>
      <c r="AA24" s="186" t="s">
        <v>282</v>
      </c>
      <c r="AB24" s="186" t="s">
        <v>281</v>
      </c>
      <c r="AC24" s="192">
        <f>VLOOKUP(A24,orig_GT_results_full_summary!$A$3:$AK$25,34, FALSE)</f>
        <v>0</v>
      </c>
      <c r="AD24" s="192">
        <v>0</v>
      </c>
      <c r="AE24" s="192">
        <v>0</v>
      </c>
      <c r="AF24" s="194">
        <f t="shared" si="6"/>
        <v>0</v>
      </c>
      <c r="AG24" s="53">
        <f t="shared" si="7"/>
        <v>0</v>
      </c>
    </row>
    <row r="25" spans="1:33" ht="16">
      <c r="A25" s="192">
        <v>45442843</v>
      </c>
      <c r="B25" s="192" t="str">
        <f>VLOOKUP(A25,orig_GT_results_full_summary!$A$3:$B$25,2, FALSE)</f>
        <v>D3</v>
      </c>
      <c r="C25" s="192">
        <v>47</v>
      </c>
      <c r="D25" s="186" t="s">
        <v>312</v>
      </c>
      <c r="E25" s="193">
        <v>2</v>
      </c>
      <c r="F25" s="188" t="s">
        <v>16</v>
      </c>
      <c r="G25" s="186" t="s">
        <v>288</v>
      </c>
      <c r="H25" s="186">
        <f>VLOOKUP(A25,orig_GT_results_full_summary!$A$3:$AK$25,8, FALSE)</f>
        <v>2</v>
      </c>
      <c r="I25" s="192">
        <v>0</v>
      </c>
      <c r="J25" s="192">
        <v>0</v>
      </c>
      <c r="K25" s="192">
        <f t="shared" si="0"/>
        <v>0</v>
      </c>
      <c r="L25" s="193">
        <f t="shared" si="1"/>
        <v>0</v>
      </c>
      <c r="M25" s="186" t="s">
        <v>282</v>
      </c>
      <c r="N25" s="186" t="s">
        <v>288</v>
      </c>
      <c r="O25" s="192">
        <f>VLOOKUP(A25,orig_GT_results_full_summary!$A$3:$AK$25,16, FALSE)</f>
        <v>0</v>
      </c>
      <c r="P25" s="192">
        <v>0</v>
      </c>
      <c r="Q25" s="192">
        <v>0</v>
      </c>
      <c r="R25" s="192">
        <f t="shared" si="2"/>
        <v>0</v>
      </c>
      <c r="S25" s="193">
        <f t="shared" si="3"/>
        <v>0</v>
      </c>
      <c r="T25" s="186" t="s">
        <v>311</v>
      </c>
      <c r="U25" s="186" t="s">
        <v>288</v>
      </c>
      <c r="V25" s="192">
        <f>VLOOKUP(A25,orig_GT_results_full_summary!$A$3:$AK$25,25, FALSE)</f>
        <v>3</v>
      </c>
      <c r="W25" s="192">
        <v>0</v>
      </c>
      <c r="X25" s="192">
        <v>0</v>
      </c>
      <c r="Y25" s="192">
        <f t="shared" si="4"/>
        <v>0</v>
      </c>
      <c r="Z25" s="193">
        <f t="shared" si="5"/>
        <v>0</v>
      </c>
      <c r="AA25" s="186" t="s">
        <v>282</v>
      </c>
      <c r="AB25" s="186" t="s">
        <v>288</v>
      </c>
      <c r="AC25" s="192">
        <f>VLOOKUP(A25,orig_GT_results_full_summary!$A$3:$AK$25,34, FALSE)</f>
        <v>0</v>
      </c>
      <c r="AD25" s="192">
        <v>0</v>
      </c>
      <c r="AE25" s="192">
        <v>0</v>
      </c>
      <c r="AF25" s="194">
        <f t="shared" si="6"/>
        <v>0</v>
      </c>
      <c r="AG25" s="53">
        <f t="shared" si="7"/>
        <v>0</v>
      </c>
    </row>
    <row r="26" spans="1:33" ht="16">
      <c r="A26" s="192">
        <v>45442843</v>
      </c>
      <c r="B26" s="192" t="str">
        <f>VLOOKUP(A26,orig_GT_results_full_summary!$A$3:$B$25,2, FALSE)</f>
        <v>D3</v>
      </c>
      <c r="C26" s="192">
        <v>48</v>
      </c>
      <c r="D26" s="186" t="s">
        <v>312</v>
      </c>
      <c r="E26" s="193">
        <v>2</v>
      </c>
      <c r="F26" s="188" t="s">
        <v>16</v>
      </c>
      <c r="G26" s="186" t="s">
        <v>288</v>
      </c>
      <c r="H26" s="186">
        <f>VLOOKUP(A26,orig_GT_results_full_summary!$A$3:$AK$25,8, FALSE)</f>
        <v>2</v>
      </c>
      <c r="I26" s="192">
        <v>0</v>
      </c>
      <c r="J26" s="192">
        <v>0</v>
      </c>
      <c r="K26" s="192">
        <f t="shared" si="0"/>
        <v>0</v>
      </c>
      <c r="L26" s="193">
        <f t="shared" si="1"/>
        <v>0</v>
      </c>
      <c r="M26" s="186" t="s">
        <v>282</v>
      </c>
      <c r="N26" s="186" t="s">
        <v>288</v>
      </c>
      <c r="O26" s="192">
        <f>VLOOKUP(A26,orig_GT_results_full_summary!$A$3:$AK$25,16, FALSE)</f>
        <v>0</v>
      </c>
      <c r="P26" s="192">
        <v>0</v>
      </c>
      <c r="Q26" s="192">
        <v>0</v>
      </c>
      <c r="R26" s="192">
        <f t="shared" si="2"/>
        <v>0</v>
      </c>
      <c r="S26" s="193">
        <f t="shared" si="3"/>
        <v>0</v>
      </c>
      <c r="T26" s="186" t="s">
        <v>311</v>
      </c>
      <c r="U26" s="186" t="s">
        <v>288</v>
      </c>
      <c r="V26" s="192">
        <f>VLOOKUP(A26,orig_GT_results_full_summary!$A$3:$AK$25,25, FALSE)</f>
        <v>3</v>
      </c>
      <c r="W26" s="192">
        <v>0</v>
      </c>
      <c r="X26" s="192">
        <v>0</v>
      </c>
      <c r="Y26" s="192">
        <f t="shared" si="4"/>
        <v>0</v>
      </c>
      <c r="Z26" s="193">
        <f t="shared" si="5"/>
        <v>0</v>
      </c>
      <c r="AA26" s="186" t="s">
        <v>282</v>
      </c>
      <c r="AB26" s="186" t="s">
        <v>288</v>
      </c>
      <c r="AC26" s="192">
        <f>VLOOKUP(A26,orig_GT_results_full_summary!$A$3:$AK$25,34, FALSE)</f>
        <v>0</v>
      </c>
      <c r="AD26" s="192">
        <v>0</v>
      </c>
      <c r="AE26" s="192">
        <v>0</v>
      </c>
      <c r="AF26" s="194">
        <f t="shared" si="6"/>
        <v>0</v>
      </c>
      <c r="AG26" s="53">
        <f t="shared" si="7"/>
        <v>0</v>
      </c>
    </row>
    <row r="27" spans="1:33" ht="16">
      <c r="A27" s="192">
        <v>45442843</v>
      </c>
      <c r="B27" s="192" t="str">
        <f>VLOOKUP(A27,orig_GT_results_full_summary!$A$3:$B$25,2, FALSE)</f>
        <v>D3</v>
      </c>
      <c r="C27" s="192">
        <v>49</v>
      </c>
      <c r="D27" s="186" t="s">
        <v>312</v>
      </c>
      <c r="E27" s="193">
        <v>2</v>
      </c>
      <c r="F27" s="188" t="s">
        <v>16</v>
      </c>
      <c r="G27" s="186" t="s">
        <v>288</v>
      </c>
      <c r="H27" s="186">
        <f>VLOOKUP(A27,orig_GT_results_full_summary!$A$3:$AK$25,8, FALSE)</f>
        <v>2</v>
      </c>
      <c r="I27" s="192">
        <v>0</v>
      </c>
      <c r="J27" s="192">
        <v>0</v>
      </c>
      <c r="K27" s="192">
        <f t="shared" si="0"/>
        <v>0</v>
      </c>
      <c r="L27" s="193">
        <f t="shared" si="1"/>
        <v>0</v>
      </c>
      <c r="M27" s="186" t="s">
        <v>282</v>
      </c>
      <c r="N27" s="186" t="s">
        <v>288</v>
      </c>
      <c r="O27" s="192">
        <f>VLOOKUP(A27,orig_GT_results_full_summary!$A$3:$AK$25,16, FALSE)</f>
        <v>0</v>
      </c>
      <c r="P27" s="192">
        <v>0</v>
      </c>
      <c r="Q27" s="192">
        <v>0</v>
      </c>
      <c r="R27" s="192">
        <f t="shared" si="2"/>
        <v>0</v>
      </c>
      <c r="S27" s="193">
        <f t="shared" si="3"/>
        <v>0</v>
      </c>
      <c r="T27" s="186" t="s">
        <v>311</v>
      </c>
      <c r="U27" s="186" t="s">
        <v>288</v>
      </c>
      <c r="V27" s="192">
        <f>VLOOKUP(A27,orig_GT_results_full_summary!$A$3:$AK$25,25, FALSE)</f>
        <v>3</v>
      </c>
      <c r="W27" s="192">
        <v>0</v>
      </c>
      <c r="X27" s="192">
        <v>0</v>
      </c>
      <c r="Y27" s="192">
        <f t="shared" si="4"/>
        <v>0</v>
      </c>
      <c r="Z27" s="193">
        <f t="shared" si="5"/>
        <v>0</v>
      </c>
      <c r="AA27" s="186" t="s">
        <v>282</v>
      </c>
      <c r="AB27" s="186" t="s">
        <v>288</v>
      </c>
      <c r="AC27" s="192">
        <f>VLOOKUP(A27,orig_GT_results_full_summary!$A$3:$AK$25,34, FALSE)</f>
        <v>0</v>
      </c>
      <c r="AD27" s="192">
        <v>0</v>
      </c>
      <c r="AE27" s="192">
        <v>0</v>
      </c>
      <c r="AF27" s="194">
        <f t="shared" si="6"/>
        <v>0</v>
      </c>
      <c r="AG27" s="53">
        <f t="shared" si="7"/>
        <v>0</v>
      </c>
    </row>
    <row r="28" spans="1:33" ht="16">
      <c r="A28" s="192">
        <v>45442843</v>
      </c>
      <c r="B28" s="192" t="str">
        <f>VLOOKUP(A28,orig_GT_results_full_summary!$A$3:$B$25,2, FALSE)</f>
        <v>D3</v>
      </c>
      <c r="C28" s="192">
        <v>50</v>
      </c>
      <c r="D28" s="186" t="s">
        <v>313</v>
      </c>
      <c r="E28" s="193">
        <v>2</v>
      </c>
      <c r="F28" s="188" t="s">
        <v>16</v>
      </c>
      <c r="G28" s="186" t="s">
        <v>288</v>
      </c>
      <c r="H28" s="186">
        <f>VLOOKUP(A28,orig_GT_results_full_summary!$A$3:$AK$25,8, FALSE)</f>
        <v>2</v>
      </c>
      <c r="I28" s="192">
        <v>0</v>
      </c>
      <c r="J28" s="192">
        <v>0</v>
      </c>
      <c r="K28" s="192">
        <f t="shared" si="0"/>
        <v>0</v>
      </c>
      <c r="L28" s="193">
        <f t="shared" si="1"/>
        <v>0</v>
      </c>
      <c r="M28" s="186" t="s">
        <v>282</v>
      </c>
      <c r="N28" s="186" t="s">
        <v>288</v>
      </c>
      <c r="O28" s="192">
        <f>VLOOKUP(A28,orig_GT_results_full_summary!$A$3:$AK$25,16, FALSE)</f>
        <v>0</v>
      </c>
      <c r="P28" s="192">
        <v>0</v>
      </c>
      <c r="Q28" s="192">
        <v>0</v>
      </c>
      <c r="R28" s="192">
        <f t="shared" si="2"/>
        <v>0</v>
      </c>
      <c r="S28" s="193">
        <f t="shared" si="3"/>
        <v>0</v>
      </c>
      <c r="T28" s="186" t="s">
        <v>311</v>
      </c>
      <c r="U28" s="186" t="s">
        <v>288</v>
      </c>
      <c r="V28" s="192">
        <f>VLOOKUP(A28,orig_GT_results_full_summary!$A$3:$AK$25,25, FALSE)</f>
        <v>3</v>
      </c>
      <c r="W28" s="192">
        <v>0</v>
      </c>
      <c r="X28" s="192">
        <v>0</v>
      </c>
      <c r="Y28" s="192">
        <f t="shared" si="4"/>
        <v>0</v>
      </c>
      <c r="Z28" s="193">
        <f t="shared" si="5"/>
        <v>0</v>
      </c>
      <c r="AA28" s="186" t="s">
        <v>282</v>
      </c>
      <c r="AB28" s="186" t="s">
        <v>288</v>
      </c>
      <c r="AC28" s="192">
        <f>VLOOKUP(A28,orig_GT_results_full_summary!$A$3:$AK$25,34, FALSE)</f>
        <v>0</v>
      </c>
      <c r="AD28" s="192">
        <v>0</v>
      </c>
      <c r="AE28" s="192">
        <v>0</v>
      </c>
      <c r="AF28" s="194">
        <f t="shared" si="6"/>
        <v>0</v>
      </c>
      <c r="AG28" s="53">
        <f t="shared" si="7"/>
        <v>0</v>
      </c>
    </row>
    <row r="29" spans="1:33" ht="16">
      <c r="A29" s="192">
        <v>45442843</v>
      </c>
      <c r="B29" s="192" t="str">
        <f>VLOOKUP(A29,orig_GT_results_full_summary!$A$3:$B$25,2, FALSE)</f>
        <v>D3</v>
      </c>
      <c r="C29" s="192">
        <v>51</v>
      </c>
      <c r="D29" s="186" t="s">
        <v>313</v>
      </c>
      <c r="E29" s="193">
        <v>2</v>
      </c>
      <c r="F29" s="188" t="s">
        <v>16</v>
      </c>
      <c r="G29" s="186" t="s">
        <v>288</v>
      </c>
      <c r="H29" s="186">
        <f>VLOOKUP(A29,orig_GT_results_full_summary!$A$3:$AK$25,8, FALSE)</f>
        <v>2</v>
      </c>
      <c r="I29" s="192">
        <v>0</v>
      </c>
      <c r="J29" s="192">
        <v>0</v>
      </c>
      <c r="K29" s="192">
        <f t="shared" si="0"/>
        <v>0</v>
      </c>
      <c r="L29" s="193">
        <f t="shared" si="1"/>
        <v>0</v>
      </c>
      <c r="M29" s="186" t="s">
        <v>282</v>
      </c>
      <c r="N29" s="186" t="s">
        <v>288</v>
      </c>
      <c r="O29" s="192">
        <f>VLOOKUP(A29,orig_GT_results_full_summary!$A$3:$AK$25,16, FALSE)</f>
        <v>0</v>
      </c>
      <c r="P29" s="192">
        <v>0</v>
      </c>
      <c r="Q29" s="192">
        <v>0</v>
      </c>
      <c r="R29" s="192">
        <f t="shared" si="2"/>
        <v>0</v>
      </c>
      <c r="S29" s="193">
        <f t="shared" si="3"/>
        <v>0</v>
      </c>
      <c r="T29" s="186" t="s">
        <v>311</v>
      </c>
      <c r="U29" s="186" t="s">
        <v>288</v>
      </c>
      <c r="V29" s="192">
        <f>VLOOKUP(A29,orig_GT_results_full_summary!$A$3:$AK$25,25, FALSE)</f>
        <v>3</v>
      </c>
      <c r="W29" s="192">
        <v>0</v>
      </c>
      <c r="X29" s="192">
        <v>0</v>
      </c>
      <c r="Y29" s="192">
        <f t="shared" si="4"/>
        <v>0</v>
      </c>
      <c r="Z29" s="193">
        <f t="shared" si="5"/>
        <v>0</v>
      </c>
      <c r="AA29" s="186" t="s">
        <v>282</v>
      </c>
      <c r="AB29" s="186" t="s">
        <v>288</v>
      </c>
      <c r="AC29" s="192">
        <f>VLOOKUP(A29,orig_GT_results_full_summary!$A$3:$AK$25,34, FALSE)</f>
        <v>0</v>
      </c>
      <c r="AD29" s="192">
        <v>0</v>
      </c>
      <c r="AE29" s="192">
        <v>0</v>
      </c>
      <c r="AF29" s="194">
        <f t="shared" si="6"/>
        <v>0</v>
      </c>
      <c r="AG29" s="53">
        <f t="shared" si="7"/>
        <v>0</v>
      </c>
    </row>
    <row r="30" spans="1:33" ht="16">
      <c r="A30" s="192">
        <v>45442843</v>
      </c>
      <c r="B30" s="192" t="str">
        <f>VLOOKUP(A30,orig_GT_results_full_summary!$A$3:$B$25,2, FALSE)</f>
        <v>D3</v>
      </c>
      <c r="C30" s="192">
        <v>52</v>
      </c>
      <c r="D30" s="186" t="s">
        <v>313</v>
      </c>
      <c r="E30" s="193">
        <v>2</v>
      </c>
      <c r="F30" s="188" t="s">
        <v>16</v>
      </c>
      <c r="G30" s="186" t="s">
        <v>288</v>
      </c>
      <c r="H30" s="186">
        <f>VLOOKUP(A30,orig_GT_results_full_summary!$A$3:$AK$25,8, FALSE)</f>
        <v>2</v>
      </c>
      <c r="I30" s="192">
        <v>0</v>
      </c>
      <c r="J30" s="192">
        <v>0</v>
      </c>
      <c r="K30" s="192">
        <f t="shared" si="0"/>
        <v>0</v>
      </c>
      <c r="L30" s="193">
        <f t="shared" si="1"/>
        <v>0</v>
      </c>
      <c r="M30" s="186" t="s">
        <v>282</v>
      </c>
      <c r="N30" s="186" t="s">
        <v>288</v>
      </c>
      <c r="O30" s="192">
        <f>VLOOKUP(A30,orig_GT_results_full_summary!$A$3:$AK$25,16, FALSE)</f>
        <v>0</v>
      </c>
      <c r="P30" s="192">
        <v>0</v>
      </c>
      <c r="Q30" s="192">
        <v>0</v>
      </c>
      <c r="R30" s="192">
        <f t="shared" si="2"/>
        <v>0</v>
      </c>
      <c r="S30" s="193">
        <f t="shared" si="3"/>
        <v>0</v>
      </c>
      <c r="T30" s="186" t="s">
        <v>311</v>
      </c>
      <c r="U30" s="186" t="s">
        <v>288</v>
      </c>
      <c r="V30" s="192">
        <f>VLOOKUP(A30,orig_GT_results_full_summary!$A$3:$AK$25,25, FALSE)</f>
        <v>3</v>
      </c>
      <c r="W30" s="192">
        <v>0</v>
      </c>
      <c r="X30" s="192">
        <v>0</v>
      </c>
      <c r="Y30" s="192">
        <f t="shared" si="4"/>
        <v>0</v>
      </c>
      <c r="Z30" s="193">
        <f t="shared" si="5"/>
        <v>0</v>
      </c>
      <c r="AA30" s="186" t="s">
        <v>282</v>
      </c>
      <c r="AB30" s="186" t="s">
        <v>288</v>
      </c>
      <c r="AC30" s="192">
        <f>VLOOKUP(A30,orig_GT_results_full_summary!$A$3:$AK$25,34, FALSE)</f>
        <v>0</v>
      </c>
      <c r="AD30" s="192">
        <v>0</v>
      </c>
      <c r="AE30" s="192">
        <v>0</v>
      </c>
      <c r="AF30" s="194">
        <f t="shared" si="6"/>
        <v>0</v>
      </c>
      <c r="AG30" s="53">
        <f t="shared" si="7"/>
        <v>0</v>
      </c>
    </row>
    <row r="31" spans="1:33" ht="16">
      <c r="A31" s="192">
        <v>45442843</v>
      </c>
      <c r="B31" s="192" t="str">
        <f>VLOOKUP(A31,orig_GT_results_full_summary!$A$3:$B$25,2, FALSE)</f>
        <v>D3</v>
      </c>
      <c r="C31" s="192">
        <v>53</v>
      </c>
      <c r="D31" s="186" t="s">
        <v>314</v>
      </c>
      <c r="E31" s="193">
        <v>2</v>
      </c>
      <c r="F31" s="188" t="s">
        <v>16</v>
      </c>
      <c r="G31" s="186" t="s">
        <v>288</v>
      </c>
      <c r="H31" s="186">
        <f>VLOOKUP(A31,orig_GT_results_full_summary!$A$3:$AK$25,8, FALSE)</f>
        <v>2</v>
      </c>
      <c r="I31" s="192">
        <v>0</v>
      </c>
      <c r="J31" s="192">
        <v>0</v>
      </c>
      <c r="K31" s="192">
        <f t="shared" si="0"/>
        <v>0</v>
      </c>
      <c r="L31" s="193">
        <f t="shared" si="1"/>
        <v>0</v>
      </c>
      <c r="M31" s="186" t="s">
        <v>282</v>
      </c>
      <c r="N31" s="186" t="s">
        <v>288</v>
      </c>
      <c r="O31" s="192">
        <f>VLOOKUP(A31,orig_GT_results_full_summary!$A$3:$AK$25,16, FALSE)</f>
        <v>0</v>
      </c>
      <c r="P31" s="192">
        <v>0</v>
      </c>
      <c r="Q31" s="192">
        <v>0</v>
      </c>
      <c r="R31" s="192">
        <f t="shared" si="2"/>
        <v>0</v>
      </c>
      <c r="S31" s="193">
        <f t="shared" si="3"/>
        <v>0</v>
      </c>
      <c r="T31" s="186" t="s">
        <v>311</v>
      </c>
      <c r="U31" s="186" t="s">
        <v>288</v>
      </c>
      <c r="V31" s="192">
        <f>VLOOKUP(A31,orig_GT_results_full_summary!$A$3:$AK$25,25, FALSE)</f>
        <v>3</v>
      </c>
      <c r="W31" s="192">
        <v>0</v>
      </c>
      <c r="X31" s="192">
        <v>0</v>
      </c>
      <c r="Y31" s="192">
        <f t="shared" si="4"/>
        <v>0</v>
      </c>
      <c r="Z31" s="193">
        <f t="shared" si="5"/>
        <v>0</v>
      </c>
      <c r="AA31" s="186" t="s">
        <v>282</v>
      </c>
      <c r="AB31" s="186" t="s">
        <v>288</v>
      </c>
      <c r="AC31" s="192">
        <f>VLOOKUP(A31,orig_GT_results_full_summary!$A$3:$AK$25,34, FALSE)</f>
        <v>0</v>
      </c>
      <c r="AD31" s="192">
        <v>0</v>
      </c>
      <c r="AE31" s="192">
        <v>0</v>
      </c>
      <c r="AF31" s="194">
        <f t="shared" si="6"/>
        <v>0</v>
      </c>
      <c r="AG31" s="53">
        <f t="shared" si="7"/>
        <v>0</v>
      </c>
    </row>
    <row r="32" spans="1:33" ht="16">
      <c r="A32" s="192">
        <v>45442843</v>
      </c>
      <c r="B32" s="192" t="str">
        <f>VLOOKUP(A32,orig_GT_results_full_summary!$A$3:$B$25,2, FALSE)</f>
        <v>D3</v>
      </c>
      <c r="C32" s="192">
        <v>54</v>
      </c>
      <c r="D32" s="186" t="s">
        <v>314</v>
      </c>
      <c r="E32" s="193">
        <v>2</v>
      </c>
      <c r="F32" s="188" t="s">
        <v>16</v>
      </c>
      <c r="G32" s="186" t="s">
        <v>288</v>
      </c>
      <c r="H32" s="186">
        <f>VLOOKUP(A32,orig_GT_results_full_summary!$A$3:$AK$25,8, FALSE)</f>
        <v>2</v>
      </c>
      <c r="I32" s="192">
        <v>0</v>
      </c>
      <c r="J32" s="192">
        <v>0</v>
      </c>
      <c r="K32" s="192">
        <f t="shared" si="0"/>
        <v>0</v>
      </c>
      <c r="L32" s="193">
        <f t="shared" si="1"/>
        <v>0</v>
      </c>
      <c r="M32" s="186" t="s">
        <v>282</v>
      </c>
      <c r="N32" s="186" t="s">
        <v>288</v>
      </c>
      <c r="O32" s="192">
        <f>VLOOKUP(A32,orig_GT_results_full_summary!$A$3:$AK$25,16, FALSE)</f>
        <v>0</v>
      </c>
      <c r="P32" s="192">
        <v>0</v>
      </c>
      <c r="Q32" s="192">
        <v>0</v>
      </c>
      <c r="R32" s="192">
        <f t="shared" si="2"/>
        <v>0</v>
      </c>
      <c r="S32" s="193">
        <f t="shared" si="3"/>
        <v>0</v>
      </c>
      <c r="T32" s="186" t="s">
        <v>311</v>
      </c>
      <c r="U32" s="186" t="s">
        <v>288</v>
      </c>
      <c r="V32" s="192">
        <f>VLOOKUP(A32,orig_GT_results_full_summary!$A$3:$AK$25,25, FALSE)</f>
        <v>3</v>
      </c>
      <c r="W32" s="192">
        <v>0</v>
      </c>
      <c r="X32" s="192">
        <v>0</v>
      </c>
      <c r="Y32" s="192">
        <f t="shared" si="4"/>
        <v>0</v>
      </c>
      <c r="Z32" s="193">
        <f t="shared" si="5"/>
        <v>0</v>
      </c>
      <c r="AA32" s="186" t="s">
        <v>282</v>
      </c>
      <c r="AB32" s="186" t="s">
        <v>288</v>
      </c>
      <c r="AC32" s="192">
        <f>VLOOKUP(A32,orig_GT_results_full_summary!$A$3:$AK$25,34, FALSE)</f>
        <v>0</v>
      </c>
      <c r="AD32" s="192">
        <v>0</v>
      </c>
      <c r="AE32" s="192">
        <v>0</v>
      </c>
      <c r="AF32" s="194">
        <f t="shared" si="6"/>
        <v>0</v>
      </c>
      <c r="AG32" s="53">
        <f t="shared" si="7"/>
        <v>0</v>
      </c>
    </row>
    <row r="33" spans="1:33" ht="16">
      <c r="A33" s="192">
        <v>45442843</v>
      </c>
      <c r="B33" s="192" t="str">
        <f>VLOOKUP(A33,orig_GT_results_full_summary!$A$3:$B$25,2, FALSE)</f>
        <v>D3</v>
      </c>
      <c r="C33" s="192">
        <v>55</v>
      </c>
      <c r="D33" s="186" t="s">
        <v>314</v>
      </c>
      <c r="E33" s="193">
        <v>2</v>
      </c>
      <c r="F33" s="188" t="s">
        <v>16</v>
      </c>
      <c r="G33" s="186" t="s">
        <v>288</v>
      </c>
      <c r="H33" s="186">
        <f>VLOOKUP(A33,orig_GT_results_full_summary!$A$3:$AK$25,8, FALSE)</f>
        <v>2</v>
      </c>
      <c r="I33" s="192">
        <v>0</v>
      </c>
      <c r="J33" s="192">
        <v>0</v>
      </c>
      <c r="K33" s="192">
        <f t="shared" si="0"/>
        <v>0</v>
      </c>
      <c r="L33" s="193">
        <f t="shared" si="1"/>
        <v>0</v>
      </c>
      <c r="M33" s="186" t="s">
        <v>282</v>
      </c>
      <c r="N33" s="186" t="s">
        <v>288</v>
      </c>
      <c r="O33" s="192">
        <f>VLOOKUP(A33,orig_GT_results_full_summary!$A$3:$AK$25,16, FALSE)</f>
        <v>0</v>
      </c>
      <c r="P33" s="192">
        <v>0</v>
      </c>
      <c r="Q33" s="192">
        <v>0</v>
      </c>
      <c r="R33" s="192">
        <f t="shared" si="2"/>
        <v>0</v>
      </c>
      <c r="S33" s="193">
        <f t="shared" si="3"/>
        <v>0</v>
      </c>
      <c r="T33" s="186" t="s">
        <v>311</v>
      </c>
      <c r="U33" s="186" t="s">
        <v>288</v>
      </c>
      <c r="V33" s="192">
        <f>VLOOKUP(A33,orig_GT_results_full_summary!$A$3:$AK$25,25, FALSE)</f>
        <v>3</v>
      </c>
      <c r="W33" s="192">
        <v>0</v>
      </c>
      <c r="X33" s="192">
        <v>0</v>
      </c>
      <c r="Y33" s="192">
        <f t="shared" si="4"/>
        <v>0</v>
      </c>
      <c r="Z33" s="193">
        <f t="shared" si="5"/>
        <v>0</v>
      </c>
      <c r="AA33" s="186" t="s">
        <v>282</v>
      </c>
      <c r="AB33" s="186" t="s">
        <v>288</v>
      </c>
      <c r="AC33" s="192">
        <f>VLOOKUP(A33,orig_GT_results_full_summary!$A$3:$AK$25,34, FALSE)</f>
        <v>0</v>
      </c>
      <c r="AD33" s="192">
        <v>0</v>
      </c>
      <c r="AE33" s="192">
        <v>0</v>
      </c>
      <c r="AF33" s="194">
        <f t="shared" si="6"/>
        <v>0</v>
      </c>
      <c r="AG33" s="53">
        <f t="shared" si="7"/>
        <v>0</v>
      </c>
    </row>
    <row r="34" spans="1:33" ht="16">
      <c r="A34" s="192">
        <v>45442843</v>
      </c>
      <c r="B34" s="192" t="str">
        <f>VLOOKUP(A34,orig_GT_results_full_summary!$A$3:$B$25,2, FALSE)</f>
        <v>D3</v>
      </c>
      <c r="C34" s="192">
        <v>56</v>
      </c>
      <c r="D34" s="186" t="s">
        <v>315</v>
      </c>
      <c r="E34" s="193">
        <v>2</v>
      </c>
      <c r="F34" s="188" t="s">
        <v>16</v>
      </c>
      <c r="G34" s="186" t="s">
        <v>288</v>
      </c>
      <c r="H34" s="186">
        <f>VLOOKUP(A34,orig_GT_results_full_summary!$A$3:$AK$25,8, FALSE)</f>
        <v>2</v>
      </c>
      <c r="I34" s="192">
        <v>0</v>
      </c>
      <c r="J34" s="192">
        <v>0</v>
      </c>
      <c r="K34" s="192">
        <f t="shared" si="0"/>
        <v>0</v>
      </c>
      <c r="L34" s="193">
        <f t="shared" si="1"/>
        <v>0</v>
      </c>
      <c r="M34" s="186" t="s">
        <v>282</v>
      </c>
      <c r="N34" s="186" t="s">
        <v>288</v>
      </c>
      <c r="O34" s="192">
        <f>VLOOKUP(A34,orig_GT_results_full_summary!$A$3:$AK$25,16, FALSE)</f>
        <v>0</v>
      </c>
      <c r="P34" s="192">
        <v>0</v>
      </c>
      <c r="Q34" s="192">
        <v>0</v>
      </c>
      <c r="R34" s="192">
        <f t="shared" si="2"/>
        <v>0</v>
      </c>
      <c r="S34" s="193">
        <f t="shared" si="3"/>
        <v>0</v>
      </c>
      <c r="T34" s="186" t="s">
        <v>311</v>
      </c>
      <c r="U34" s="186" t="s">
        <v>288</v>
      </c>
      <c r="V34" s="192">
        <f>VLOOKUP(A34,orig_GT_results_full_summary!$A$3:$AK$25,25, FALSE)</f>
        <v>3</v>
      </c>
      <c r="W34" s="192">
        <v>0</v>
      </c>
      <c r="X34" s="192">
        <v>0</v>
      </c>
      <c r="Y34" s="192">
        <f t="shared" si="4"/>
        <v>0</v>
      </c>
      <c r="Z34" s="193">
        <f t="shared" si="5"/>
        <v>0</v>
      </c>
      <c r="AA34" s="186" t="s">
        <v>282</v>
      </c>
      <c r="AB34" s="186" t="s">
        <v>288</v>
      </c>
      <c r="AC34" s="192">
        <f>VLOOKUP(A34,orig_GT_results_full_summary!$A$3:$AK$25,34, FALSE)</f>
        <v>0</v>
      </c>
      <c r="AD34" s="192">
        <v>0</v>
      </c>
      <c r="AE34" s="192">
        <v>0</v>
      </c>
      <c r="AF34" s="194">
        <f t="shared" si="6"/>
        <v>0</v>
      </c>
      <c r="AG34" s="53">
        <f t="shared" si="7"/>
        <v>0</v>
      </c>
    </row>
    <row r="35" spans="1:33" ht="16">
      <c r="A35" s="192">
        <v>45442843</v>
      </c>
      <c r="B35" s="192" t="str">
        <f>VLOOKUP(A35,orig_GT_results_full_summary!$A$3:$B$25,2, FALSE)</f>
        <v>D3</v>
      </c>
      <c r="C35" s="192">
        <v>57</v>
      </c>
      <c r="D35" s="186" t="s">
        <v>315</v>
      </c>
      <c r="E35" s="193">
        <v>2</v>
      </c>
      <c r="F35" s="188" t="s">
        <v>16</v>
      </c>
      <c r="G35" s="186" t="s">
        <v>288</v>
      </c>
      <c r="H35" s="186">
        <f>VLOOKUP(A35,orig_GT_results_full_summary!$A$3:$AK$25,8, FALSE)</f>
        <v>2</v>
      </c>
      <c r="I35" s="192">
        <v>0</v>
      </c>
      <c r="J35" s="192">
        <v>0</v>
      </c>
      <c r="K35" s="192">
        <f t="shared" si="0"/>
        <v>0</v>
      </c>
      <c r="L35" s="193">
        <f t="shared" si="1"/>
        <v>0</v>
      </c>
      <c r="M35" s="186" t="s">
        <v>282</v>
      </c>
      <c r="N35" s="186" t="s">
        <v>288</v>
      </c>
      <c r="O35" s="192">
        <f>VLOOKUP(A35,orig_GT_results_full_summary!$A$3:$AK$25,16, FALSE)</f>
        <v>0</v>
      </c>
      <c r="P35" s="192">
        <v>0</v>
      </c>
      <c r="Q35" s="192">
        <v>0</v>
      </c>
      <c r="R35" s="192">
        <f t="shared" si="2"/>
        <v>0</v>
      </c>
      <c r="S35" s="193">
        <f t="shared" si="3"/>
        <v>0</v>
      </c>
      <c r="T35" s="186" t="s">
        <v>311</v>
      </c>
      <c r="U35" s="186" t="s">
        <v>288</v>
      </c>
      <c r="V35" s="192">
        <f>VLOOKUP(A35,orig_GT_results_full_summary!$A$3:$AK$25,25, FALSE)</f>
        <v>3</v>
      </c>
      <c r="W35" s="192">
        <v>0</v>
      </c>
      <c r="X35" s="192">
        <v>0</v>
      </c>
      <c r="Y35" s="192">
        <f t="shared" si="4"/>
        <v>0</v>
      </c>
      <c r="Z35" s="193">
        <f t="shared" si="5"/>
        <v>0</v>
      </c>
      <c r="AA35" s="186" t="s">
        <v>282</v>
      </c>
      <c r="AB35" s="186" t="s">
        <v>288</v>
      </c>
      <c r="AC35" s="192">
        <f>VLOOKUP(A35,orig_GT_results_full_summary!$A$3:$AK$25,34, FALSE)</f>
        <v>0</v>
      </c>
      <c r="AD35" s="192">
        <v>0</v>
      </c>
      <c r="AE35" s="192">
        <v>0</v>
      </c>
      <c r="AF35" s="194">
        <f t="shared" si="6"/>
        <v>0</v>
      </c>
      <c r="AG35" s="53">
        <f t="shared" si="7"/>
        <v>0</v>
      </c>
    </row>
    <row r="36" spans="1:33" ht="16">
      <c r="A36" s="192">
        <v>45442843</v>
      </c>
      <c r="B36" s="192" t="str">
        <f>VLOOKUP(A36,orig_GT_results_full_summary!$A$3:$B$25,2, FALSE)</f>
        <v>D3</v>
      </c>
      <c r="C36" s="192">
        <v>58</v>
      </c>
      <c r="D36" s="186" t="s">
        <v>315</v>
      </c>
      <c r="E36" s="193">
        <v>2</v>
      </c>
      <c r="F36" s="188" t="s">
        <v>16</v>
      </c>
      <c r="G36" s="186" t="s">
        <v>288</v>
      </c>
      <c r="H36" s="186">
        <f>VLOOKUP(A36,orig_GT_results_full_summary!$A$3:$AK$25,8, FALSE)</f>
        <v>2</v>
      </c>
      <c r="I36" s="192">
        <v>0</v>
      </c>
      <c r="J36" s="192">
        <v>0</v>
      </c>
      <c r="K36" s="192">
        <f t="shared" si="0"/>
        <v>0</v>
      </c>
      <c r="L36" s="193">
        <f t="shared" si="1"/>
        <v>0</v>
      </c>
      <c r="M36" s="186" t="s">
        <v>282</v>
      </c>
      <c r="N36" s="186" t="s">
        <v>288</v>
      </c>
      <c r="O36" s="192">
        <f>VLOOKUP(A36,orig_GT_results_full_summary!$A$3:$AK$25,16, FALSE)</f>
        <v>0</v>
      </c>
      <c r="P36" s="192">
        <v>0</v>
      </c>
      <c r="Q36" s="192">
        <v>0</v>
      </c>
      <c r="R36" s="192">
        <f t="shared" si="2"/>
        <v>0</v>
      </c>
      <c r="S36" s="193">
        <f t="shared" si="3"/>
        <v>0</v>
      </c>
      <c r="T36" s="186" t="s">
        <v>311</v>
      </c>
      <c r="U36" s="186" t="s">
        <v>288</v>
      </c>
      <c r="V36" s="192">
        <f>VLOOKUP(A36,orig_GT_results_full_summary!$A$3:$AK$25,25, FALSE)</f>
        <v>3</v>
      </c>
      <c r="W36" s="192">
        <v>0</v>
      </c>
      <c r="X36" s="192">
        <v>0</v>
      </c>
      <c r="Y36" s="192">
        <f t="shared" si="4"/>
        <v>0</v>
      </c>
      <c r="Z36" s="193">
        <f t="shared" si="5"/>
        <v>0</v>
      </c>
      <c r="AA36" s="186" t="s">
        <v>282</v>
      </c>
      <c r="AB36" s="186" t="s">
        <v>288</v>
      </c>
      <c r="AC36" s="192">
        <f>VLOOKUP(A36,orig_GT_results_full_summary!$A$3:$AK$25,34, FALSE)</f>
        <v>0</v>
      </c>
      <c r="AD36" s="192">
        <v>0</v>
      </c>
      <c r="AE36" s="192">
        <v>0</v>
      </c>
      <c r="AF36" s="194">
        <f t="shared" si="6"/>
        <v>0</v>
      </c>
      <c r="AG36" s="53">
        <f t="shared" si="7"/>
        <v>0</v>
      </c>
    </row>
    <row r="37" spans="1:33" ht="16">
      <c r="A37" s="192">
        <v>45442843</v>
      </c>
      <c r="B37" s="192" t="str">
        <f>VLOOKUP(A37,orig_GT_results_full_summary!$A$3:$B$25,2, FALSE)</f>
        <v>D3</v>
      </c>
      <c r="C37" s="192">
        <v>59</v>
      </c>
      <c r="D37" s="186" t="s">
        <v>316</v>
      </c>
      <c r="E37" s="193">
        <v>2</v>
      </c>
      <c r="F37" s="188" t="s">
        <v>16</v>
      </c>
      <c r="G37" s="186" t="s">
        <v>288</v>
      </c>
      <c r="H37" s="186">
        <f>VLOOKUP(A37,orig_GT_results_full_summary!$A$3:$AK$25,8, FALSE)</f>
        <v>2</v>
      </c>
      <c r="I37" s="192">
        <v>0</v>
      </c>
      <c r="J37" s="192">
        <v>0</v>
      </c>
      <c r="K37" s="192">
        <f t="shared" si="0"/>
        <v>0</v>
      </c>
      <c r="L37" s="193">
        <f t="shared" si="1"/>
        <v>0</v>
      </c>
      <c r="M37" s="186" t="s">
        <v>282</v>
      </c>
      <c r="N37" s="186" t="s">
        <v>288</v>
      </c>
      <c r="O37" s="192">
        <f>VLOOKUP(A37,orig_GT_results_full_summary!$A$3:$AK$25,16, FALSE)</f>
        <v>0</v>
      </c>
      <c r="P37" s="192">
        <v>0</v>
      </c>
      <c r="Q37" s="192">
        <v>0</v>
      </c>
      <c r="R37" s="192">
        <f t="shared" si="2"/>
        <v>0</v>
      </c>
      <c r="S37" s="193">
        <f t="shared" si="3"/>
        <v>0</v>
      </c>
      <c r="T37" s="186" t="s">
        <v>311</v>
      </c>
      <c r="U37" s="186" t="s">
        <v>288</v>
      </c>
      <c r="V37" s="192">
        <f>VLOOKUP(A37,orig_GT_results_full_summary!$A$3:$AK$25,25, FALSE)</f>
        <v>3</v>
      </c>
      <c r="W37" s="192">
        <v>0</v>
      </c>
      <c r="X37" s="192">
        <v>0</v>
      </c>
      <c r="Y37" s="192">
        <f t="shared" si="4"/>
        <v>0</v>
      </c>
      <c r="Z37" s="193">
        <f t="shared" si="5"/>
        <v>0</v>
      </c>
      <c r="AA37" s="186" t="s">
        <v>282</v>
      </c>
      <c r="AB37" s="186" t="s">
        <v>288</v>
      </c>
      <c r="AC37" s="192">
        <f>VLOOKUP(A37,orig_GT_results_full_summary!$A$3:$AK$25,34, FALSE)</f>
        <v>0</v>
      </c>
      <c r="AD37" s="192">
        <v>0</v>
      </c>
      <c r="AE37" s="192">
        <v>0</v>
      </c>
      <c r="AF37" s="194">
        <f t="shared" si="6"/>
        <v>0</v>
      </c>
      <c r="AG37" s="53">
        <f t="shared" si="7"/>
        <v>0</v>
      </c>
    </row>
    <row r="38" spans="1:33" ht="16">
      <c r="A38" s="192">
        <v>45442843</v>
      </c>
      <c r="B38" s="192" t="str">
        <f>VLOOKUP(A38,orig_GT_results_full_summary!$A$3:$B$25,2, FALSE)</f>
        <v>D3</v>
      </c>
      <c r="C38" s="192">
        <v>60</v>
      </c>
      <c r="D38" s="186" t="s">
        <v>316</v>
      </c>
      <c r="E38" s="193">
        <v>2</v>
      </c>
      <c r="F38" s="188" t="s">
        <v>16</v>
      </c>
      <c r="G38" s="186" t="s">
        <v>288</v>
      </c>
      <c r="H38" s="186">
        <f>VLOOKUP(A38,orig_GT_results_full_summary!$A$3:$AK$25,8, FALSE)</f>
        <v>2</v>
      </c>
      <c r="I38" s="192">
        <v>0</v>
      </c>
      <c r="J38" s="192">
        <v>0</v>
      </c>
      <c r="K38" s="192">
        <f t="shared" si="0"/>
        <v>0</v>
      </c>
      <c r="L38" s="193">
        <f t="shared" si="1"/>
        <v>0</v>
      </c>
      <c r="M38" s="186" t="s">
        <v>282</v>
      </c>
      <c r="N38" s="186" t="s">
        <v>288</v>
      </c>
      <c r="O38" s="192">
        <f>VLOOKUP(A38,orig_GT_results_full_summary!$A$3:$AK$25,16, FALSE)</f>
        <v>0</v>
      </c>
      <c r="P38" s="192">
        <v>0</v>
      </c>
      <c r="Q38" s="192">
        <v>0</v>
      </c>
      <c r="R38" s="192">
        <f t="shared" si="2"/>
        <v>0</v>
      </c>
      <c r="S38" s="193">
        <f t="shared" si="3"/>
        <v>0</v>
      </c>
      <c r="T38" s="186" t="s">
        <v>311</v>
      </c>
      <c r="U38" s="186" t="s">
        <v>288</v>
      </c>
      <c r="V38" s="192">
        <f>VLOOKUP(A38,orig_GT_results_full_summary!$A$3:$AK$25,25, FALSE)</f>
        <v>3</v>
      </c>
      <c r="W38" s="192">
        <v>0</v>
      </c>
      <c r="X38" s="192">
        <v>0</v>
      </c>
      <c r="Y38" s="192">
        <f t="shared" si="4"/>
        <v>0</v>
      </c>
      <c r="Z38" s="193">
        <f t="shared" si="5"/>
        <v>0</v>
      </c>
      <c r="AA38" s="186" t="s">
        <v>282</v>
      </c>
      <c r="AB38" s="186" t="s">
        <v>288</v>
      </c>
      <c r="AC38" s="192">
        <f>VLOOKUP(A38,orig_GT_results_full_summary!$A$3:$AK$25,34, FALSE)</f>
        <v>0</v>
      </c>
      <c r="AD38" s="192">
        <v>0</v>
      </c>
      <c r="AE38" s="192">
        <v>0</v>
      </c>
      <c r="AF38" s="194">
        <f t="shared" si="6"/>
        <v>0</v>
      </c>
      <c r="AG38" s="53">
        <f t="shared" si="7"/>
        <v>0</v>
      </c>
    </row>
    <row r="39" spans="1:33" ht="16">
      <c r="A39" s="192">
        <v>45442843</v>
      </c>
      <c r="B39" s="192" t="str">
        <f>VLOOKUP(A39,orig_GT_results_full_summary!$A$3:$B$25,2, FALSE)</f>
        <v>D3</v>
      </c>
      <c r="C39" s="192">
        <v>66</v>
      </c>
      <c r="D39" s="186" t="s">
        <v>317</v>
      </c>
      <c r="E39" s="193">
        <v>2</v>
      </c>
      <c r="F39" s="188" t="s">
        <v>16</v>
      </c>
      <c r="G39" s="186" t="s">
        <v>288</v>
      </c>
      <c r="H39" s="186">
        <f>VLOOKUP(A39,orig_GT_results_full_summary!$A$3:$AK$25,8, FALSE)</f>
        <v>2</v>
      </c>
      <c r="I39" s="192">
        <v>0</v>
      </c>
      <c r="J39" s="192">
        <v>0</v>
      </c>
      <c r="K39" s="192">
        <f t="shared" si="0"/>
        <v>0</v>
      </c>
      <c r="L39" s="193">
        <f t="shared" si="1"/>
        <v>0</v>
      </c>
      <c r="M39" s="186" t="s">
        <v>282</v>
      </c>
      <c r="N39" s="186" t="s">
        <v>288</v>
      </c>
      <c r="O39" s="192">
        <f>VLOOKUP(A39,orig_GT_results_full_summary!$A$3:$AK$25,16, FALSE)</f>
        <v>0</v>
      </c>
      <c r="P39" s="192">
        <v>0</v>
      </c>
      <c r="Q39" s="192">
        <v>0</v>
      </c>
      <c r="R39" s="192">
        <f t="shared" si="2"/>
        <v>0</v>
      </c>
      <c r="S39" s="193">
        <f t="shared" si="3"/>
        <v>0</v>
      </c>
      <c r="T39" s="186" t="s">
        <v>311</v>
      </c>
      <c r="U39" s="186" t="s">
        <v>288</v>
      </c>
      <c r="V39" s="192">
        <f>VLOOKUP(A39,orig_GT_results_full_summary!$A$3:$AK$25,25, FALSE)</f>
        <v>3</v>
      </c>
      <c r="W39" s="192">
        <v>0</v>
      </c>
      <c r="X39" s="192">
        <v>0</v>
      </c>
      <c r="Y39" s="192">
        <f t="shared" si="4"/>
        <v>0</v>
      </c>
      <c r="Z39" s="193">
        <f t="shared" si="5"/>
        <v>0</v>
      </c>
      <c r="AA39" s="186" t="s">
        <v>282</v>
      </c>
      <c r="AB39" s="186" t="s">
        <v>288</v>
      </c>
      <c r="AC39" s="192">
        <f>VLOOKUP(A39,orig_GT_results_full_summary!$A$3:$AK$25,34, FALSE)</f>
        <v>0</v>
      </c>
      <c r="AD39" s="192">
        <v>0</v>
      </c>
      <c r="AE39" s="192">
        <v>0</v>
      </c>
      <c r="AF39" s="194">
        <f t="shared" si="6"/>
        <v>0</v>
      </c>
      <c r="AG39" s="53">
        <f t="shared" si="7"/>
        <v>0</v>
      </c>
    </row>
    <row r="40" spans="1:33" ht="16">
      <c r="A40" s="192">
        <v>45442843</v>
      </c>
      <c r="B40" s="192" t="str">
        <f>VLOOKUP(A40,orig_GT_results_full_summary!$A$3:$B$25,2, FALSE)</f>
        <v>D3</v>
      </c>
      <c r="C40" s="192">
        <v>67</v>
      </c>
      <c r="D40" s="186" t="s">
        <v>318</v>
      </c>
      <c r="E40" s="193">
        <v>2</v>
      </c>
      <c r="F40" s="188" t="s">
        <v>16</v>
      </c>
      <c r="G40" s="186" t="s">
        <v>288</v>
      </c>
      <c r="H40" s="186">
        <f>VLOOKUP(A40,orig_GT_results_full_summary!$A$3:$AK$25,8, FALSE)</f>
        <v>2</v>
      </c>
      <c r="I40" s="192">
        <v>0</v>
      </c>
      <c r="J40" s="192">
        <v>0</v>
      </c>
      <c r="K40" s="192">
        <f t="shared" si="0"/>
        <v>0</v>
      </c>
      <c r="L40" s="193">
        <f t="shared" si="1"/>
        <v>0</v>
      </c>
      <c r="M40" s="186" t="s">
        <v>282</v>
      </c>
      <c r="N40" s="186" t="s">
        <v>288</v>
      </c>
      <c r="O40" s="192">
        <f>VLOOKUP(A40,orig_GT_results_full_summary!$A$3:$AK$25,16, FALSE)</f>
        <v>0</v>
      </c>
      <c r="P40" s="192">
        <v>0</v>
      </c>
      <c r="Q40" s="192">
        <v>0</v>
      </c>
      <c r="R40" s="192">
        <f t="shared" si="2"/>
        <v>0</v>
      </c>
      <c r="S40" s="193">
        <f t="shared" si="3"/>
        <v>0</v>
      </c>
      <c r="T40" s="186" t="s">
        <v>311</v>
      </c>
      <c r="U40" s="186" t="s">
        <v>287</v>
      </c>
      <c r="V40" s="192">
        <f>VLOOKUP(A40,orig_GT_results_full_summary!$A$3:$AK$25,25, FALSE)</f>
        <v>3</v>
      </c>
      <c r="W40" s="192">
        <v>1</v>
      </c>
      <c r="X40" s="192">
        <v>0.5</v>
      </c>
      <c r="Y40" s="192">
        <f t="shared" si="4"/>
        <v>0.33333333333333331</v>
      </c>
      <c r="Z40" s="193">
        <f t="shared" si="5"/>
        <v>0.47619047619047616</v>
      </c>
      <c r="AA40" s="186" t="s">
        <v>282</v>
      </c>
      <c r="AB40" s="186" t="s">
        <v>288</v>
      </c>
      <c r="AC40" s="192">
        <f>VLOOKUP(A40,orig_GT_results_full_summary!$A$3:$AK$25,34, FALSE)</f>
        <v>0</v>
      </c>
      <c r="AD40" s="192">
        <v>0</v>
      </c>
      <c r="AE40" s="192">
        <v>0</v>
      </c>
      <c r="AF40" s="194">
        <f t="shared" si="6"/>
        <v>0</v>
      </c>
      <c r="AG40" s="53">
        <f t="shared" si="7"/>
        <v>0</v>
      </c>
    </row>
    <row r="41" spans="1:33" ht="16">
      <c r="A41" s="192">
        <v>45442843</v>
      </c>
      <c r="B41" s="192" t="str">
        <f>VLOOKUP(A41,orig_GT_results_full_summary!$A$3:$B$25,2, FALSE)</f>
        <v>D3</v>
      </c>
      <c r="C41" s="192">
        <v>68</v>
      </c>
      <c r="D41" s="186" t="s">
        <v>319</v>
      </c>
      <c r="E41" s="193">
        <v>2</v>
      </c>
      <c r="F41" s="188" t="s">
        <v>16</v>
      </c>
      <c r="G41" s="186" t="s">
        <v>288</v>
      </c>
      <c r="H41" s="186">
        <f>VLOOKUP(A41,orig_GT_results_full_summary!$A$3:$AK$25,8, FALSE)</f>
        <v>2</v>
      </c>
      <c r="I41" s="192">
        <v>0</v>
      </c>
      <c r="J41" s="192">
        <v>0</v>
      </c>
      <c r="K41" s="192">
        <f t="shared" si="0"/>
        <v>0</v>
      </c>
      <c r="L41" s="193">
        <f t="shared" si="1"/>
        <v>0</v>
      </c>
      <c r="M41" s="186" t="s">
        <v>282</v>
      </c>
      <c r="N41" s="186" t="s">
        <v>288</v>
      </c>
      <c r="O41" s="192">
        <f>VLOOKUP(A41,orig_GT_results_full_summary!$A$3:$AK$25,16, FALSE)</f>
        <v>0</v>
      </c>
      <c r="P41" s="192">
        <v>0</v>
      </c>
      <c r="Q41" s="192">
        <v>0</v>
      </c>
      <c r="R41" s="192">
        <f t="shared" si="2"/>
        <v>0</v>
      </c>
      <c r="S41" s="193">
        <f t="shared" si="3"/>
        <v>0</v>
      </c>
      <c r="T41" s="186" t="s">
        <v>311</v>
      </c>
      <c r="U41" s="186" t="s">
        <v>287</v>
      </c>
      <c r="V41" s="192">
        <f>VLOOKUP(A41,orig_GT_results_full_summary!$A$3:$AK$25,25, FALSE)</f>
        <v>3</v>
      </c>
      <c r="W41" s="192">
        <v>1</v>
      </c>
      <c r="X41" s="192">
        <v>0.5</v>
      </c>
      <c r="Y41" s="192">
        <f t="shared" si="4"/>
        <v>0.33333333333333331</v>
      </c>
      <c r="Z41" s="193">
        <f t="shared" si="5"/>
        <v>0.47619047619047616</v>
      </c>
      <c r="AA41" s="186" t="s">
        <v>282</v>
      </c>
      <c r="AB41" s="186" t="s">
        <v>288</v>
      </c>
      <c r="AC41" s="192">
        <f>VLOOKUP(A41,orig_GT_results_full_summary!$A$3:$AK$25,34, FALSE)</f>
        <v>0</v>
      </c>
      <c r="AD41" s="192">
        <v>0</v>
      </c>
      <c r="AE41" s="192">
        <v>0</v>
      </c>
      <c r="AF41" s="194">
        <f t="shared" si="6"/>
        <v>0</v>
      </c>
      <c r="AG41" s="53">
        <f t="shared" si="7"/>
        <v>0</v>
      </c>
    </row>
    <row r="42" spans="1:33" ht="16">
      <c r="A42" s="192">
        <v>45442843</v>
      </c>
      <c r="B42" s="192" t="str">
        <f>VLOOKUP(A42,orig_GT_results_full_summary!$A$3:$B$25,2, FALSE)</f>
        <v>D3</v>
      </c>
      <c r="C42" s="192">
        <v>69</v>
      </c>
      <c r="D42" s="186" t="s">
        <v>319</v>
      </c>
      <c r="E42" s="193">
        <v>2</v>
      </c>
      <c r="F42" s="188" t="s">
        <v>16</v>
      </c>
      <c r="G42" s="186" t="s">
        <v>288</v>
      </c>
      <c r="H42" s="186">
        <f>VLOOKUP(A42,orig_GT_results_full_summary!$A$3:$AK$25,8, FALSE)</f>
        <v>2</v>
      </c>
      <c r="I42" s="192">
        <v>0</v>
      </c>
      <c r="J42" s="192">
        <v>0</v>
      </c>
      <c r="K42" s="192">
        <f t="shared" si="0"/>
        <v>0</v>
      </c>
      <c r="L42" s="193">
        <f t="shared" si="1"/>
        <v>0</v>
      </c>
      <c r="M42" s="186" t="s">
        <v>282</v>
      </c>
      <c r="N42" s="186" t="s">
        <v>288</v>
      </c>
      <c r="O42" s="192">
        <f>VLOOKUP(A42,orig_GT_results_full_summary!$A$3:$AK$25,16, FALSE)</f>
        <v>0</v>
      </c>
      <c r="P42" s="192">
        <v>0</v>
      </c>
      <c r="Q42" s="192">
        <v>0</v>
      </c>
      <c r="R42" s="192">
        <f t="shared" si="2"/>
        <v>0</v>
      </c>
      <c r="S42" s="193">
        <f t="shared" si="3"/>
        <v>0</v>
      </c>
      <c r="T42" s="186" t="s">
        <v>311</v>
      </c>
      <c r="U42" s="186" t="s">
        <v>287</v>
      </c>
      <c r="V42" s="192">
        <f>VLOOKUP(A42,orig_GT_results_full_summary!$A$3:$AK$25,25, FALSE)</f>
        <v>3</v>
      </c>
      <c r="W42" s="192">
        <v>1</v>
      </c>
      <c r="X42" s="192">
        <v>0.5</v>
      </c>
      <c r="Y42" s="192">
        <f t="shared" si="4"/>
        <v>0.33333333333333331</v>
      </c>
      <c r="Z42" s="193">
        <f t="shared" si="5"/>
        <v>0.47619047619047616</v>
      </c>
      <c r="AA42" s="186" t="s">
        <v>282</v>
      </c>
      <c r="AB42" s="186" t="s">
        <v>288</v>
      </c>
      <c r="AC42" s="192">
        <f>VLOOKUP(A42,orig_GT_results_full_summary!$A$3:$AK$25,34, FALSE)</f>
        <v>0</v>
      </c>
      <c r="AD42" s="192">
        <v>0</v>
      </c>
      <c r="AE42" s="192">
        <v>0</v>
      </c>
      <c r="AF42" s="194">
        <f t="shared" si="6"/>
        <v>0</v>
      </c>
      <c r="AG42" s="53">
        <f t="shared" si="7"/>
        <v>0</v>
      </c>
    </row>
    <row r="43" spans="1:33" ht="16">
      <c r="A43" s="192">
        <v>45442843</v>
      </c>
      <c r="B43" s="192" t="str">
        <f>VLOOKUP(A43,orig_GT_results_full_summary!$A$3:$B$25,2, FALSE)</f>
        <v>D3</v>
      </c>
      <c r="C43" s="192">
        <v>70</v>
      </c>
      <c r="D43" s="186" t="s">
        <v>319</v>
      </c>
      <c r="E43" s="193">
        <v>2</v>
      </c>
      <c r="F43" s="188" t="s">
        <v>16</v>
      </c>
      <c r="G43" s="186" t="s">
        <v>288</v>
      </c>
      <c r="H43" s="186">
        <f>VLOOKUP(A43,orig_GT_results_full_summary!$A$3:$AK$25,8, FALSE)</f>
        <v>2</v>
      </c>
      <c r="I43" s="192">
        <v>0</v>
      </c>
      <c r="J43" s="192">
        <v>0</v>
      </c>
      <c r="K43" s="192">
        <f t="shared" si="0"/>
        <v>0</v>
      </c>
      <c r="L43" s="193">
        <f t="shared" si="1"/>
        <v>0</v>
      </c>
      <c r="M43" s="186" t="s">
        <v>282</v>
      </c>
      <c r="N43" s="186" t="s">
        <v>288</v>
      </c>
      <c r="O43" s="192">
        <f>VLOOKUP(A43,orig_GT_results_full_summary!$A$3:$AK$25,16, FALSE)</f>
        <v>0</v>
      </c>
      <c r="P43" s="192">
        <v>0</v>
      </c>
      <c r="Q43" s="192">
        <v>0</v>
      </c>
      <c r="R43" s="192">
        <f t="shared" si="2"/>
        <v>0</v>
      </c>
      <c r="S43" s="193">
        <f t="shared" si="3"/>
        <v>0</v>
      </c>
      <c r="T43" s="186" t="s">
        <v>311</v>
      </c>
      <c r="U43" s="186" t="s">
        <v>287</v>
      </c>
      <c r="V43" s="192">
        <f>VLOOKUP(A43,orig_GT_results_full_summary!$A$3:$AK$25,25, FALSE)</f>
        <v>3</v>
      </c>
      <c r="W43" s="192">
        <v>1</v>
      </c>
      <c r="X43" s="192">
        <v>0.5</v>
      </c>
      <c r="Y43" s="192">
        <f t="shared" si="4"/>
        <v>0.33333333333333331</v>
      </c>
      <c r="Z43" s="193">
        <f t="shared" si="5"/>
        <v>0.47619047619047616</v>
      </c>
      <c r="AA43" s="186" t="s">
        <v>282</v>
      </c>
      <c r="AB43" s="186" t="s">
        <v>288</v>
      </c>
      <c r="AC43" s="192">
        <f>VLOOKUP(A43,orig_GT_results_full_summary!$A$3:$AK$25,34, FALSE)</f>
        <v>0</v>
      </c>
      <c r="AD43" s="192">
        <v>0</v>
      </c>
      <c r="AE43" s="192">
        <v>0</v>
      </c>
      <c r="AF43" s="194">
        <f t="shared" si="6"/>
        <v>0</v>
      </c>
      <c r="AG43" s="53">
        <f t="shared" si="7"/>
        <v>0</v>
      </c>
    </row>
    <row r="44" spans="1:33" ht="16">
      <c r="A44" s="192">
        <v>45442843</v>
      </c>
      <c r="B44" s="192" t="str">
        <f>VLOOKUP(A44,orig_GT_results_full_summary!$A$3:$B$25,2, FALSE)</f>
        <v>D3</v>
      </c>
      <c r="C44" s="192">
        <v>71</v>
      </c>
      <c r="D44" s="186" t="s">
        <v>319</v>
      </c>
      <c r="E44" s="193">
        <v>2</v>
      </c>
      <c r="F44" s="188" t="s">
        <v>16</v>
      </c>
      <c r="G44" s="186" t="s">
        <v>288</v>
      </c>
      <c r="H44" s="186">
        <f>VLOOKUP(A44,orig_GT_results_full_summary!$A$3:$AK$25,8, FALSE)</f>
        <v>2</v>
      </c>
      <c r="I44" s="192">
        <v>0</v>
      </c>
      <c r="J44" s="192">
        <v>0</v>
      </c>
      <c r="K44" s="192">
        <f t="shared" si="0"/>
        <v>0</v>
      </c>
      <c r="L44" s="193">
        <f t="shared" si="1"/>
        <v>0</v>
      </c>
      <c r="M44" s="186" t="s">
        <v>282</v>
      </c>
      <c r="N44" s="186" t="s">
        <v>288</v>
      </c>
      <c r="O44" s="192">
        <f>VLOOKUP(A44,orig_GT_results_full_summary!$A$3:$AK$25,16, FALSE)</f>
        <v>0</v>
      </c>
      <c r="P44" s="192">
        <v>0</v>
      </c>
      <c r="Q44" s="192">
        <v>0</v>
      </c>
      <c r="R44" s="192">
        <f t="shared" si="2"/>
        <v>0</v>
      </c>
      <c r="S44" s="193">
        <f t="shared" si="3"/>
        <v>0</v>
      </c>
      <c r="T44" s="186" t="s">
        <v>311</v>
      </c>
      <c r="U44" s="186" t="s">
        <v>287</v>
      </c>
      <c r="V44" s="192">
        <f>VLOOKUP(A44,orig_GT_results_full_summary!$A$3:$AK$25,25, FALSE)</f>
        <v>3</v>
      </c>
      <c r="W44" s="192">
        <v>1</v>
      </c>
      <c r="X44" s="192">
        <v>0.5</v>
      </c>
      <c r="Y44" s="192">
        <f t="shared" si="4"/>
        <v>0.33333333333333331</v>
      </c>
      <c r="Z44" s="193">
        <f t="shared" si="5"/>
        <v>0.47619047619047616</v>
      </c>
      <c r="AA44" s="186" t="s">
        <v>282</v>
      </c>
      <c r="AB44" s="186" t="s">
        <v>288</v>
      </c>
      <c r="AC44" s="192">
        <f>VLOOKUP(A44,orig_GT_results_full_summary!$A$3:$AK$25,34, FALSE)</f>
        <v>0</v>
      </c>
      <c r="AD44" s="192">
        <v>0</v>
      </c>
      <c r="AE44" s="192">
        <v>0</v>
      </c>
      <c r="AF44" s="194">
        <f t="shared" si="6"/>
        <v>0</v>
      </c>
      <c r="AG44" s="53">
        <f t="shared" si="7"/>
        <v>0</v>
      </c>
    </row>
    <row r="45" spans="1:33" ht="16">
      <c r="A45" s="192">
        <v>45442843</v>
      </c>
      <c r="B45" s="192" t="str">
        <f>VLOOKUP(A45,orig_GT_results_full_summary!$A$3:$B$25,2, FALSE)</f>
        <v>D3</v>
      </c>
      <c r="C45" s="192">
        <v>72</v>
      </c>
      <c r="D45" s="186" t="s">
        <v>319</v>
      </c>
      <c r="E45" s="193">
        <v>2</v>
      </c>
      <c r="F45" s="188" t="s">
        <v>16</v>
      </c>
      <c r="G45" s="186" t="s">
        <v>288</v>
      </c>
      <c r="H45" s="186">
        <f>VLOOKUP(A45,orig_GT_results_full_summary!$A$3:$AK$25,8, FALSE)</f>
        <v>2</v>
      </c>
      <c r="I45" s="192">
        <v>0</v>
      </c>
      <c r="J45" s="192">
        <v>0</v>
      </c>
      <c r="K45" s="192">
        <f t="shared" si="0"/>
        <v>0</v>
      </c>
      <c r="L45" s="193">
        <f t="shared" si="1"/>
        <v>0</v>
      </c>
      <c r="M45" s="186" t="s">
        <v>282</v>
      </c>
      <c r="N45" s="186" t="s">
        <v>288</v>
      </c>
      <c r="O45" s="192">
        <f>VLOOKUP(A45,orig_GT_results_full_summary!$A$3:$AK$25,16, FALSE)</f>
        <v>0</v>
      </c>
      <c r="P45" s="192">
        <v>0</v>
      </c>
      <c r="Q45" s="192">
        <v>0</v>
      </c>
      <c r="R45" s="192">
        <f t="shared" si="2"/>
        <v>0</v>
      </c>
      <c r="S45" s="193">
        <f t="shared" si="3"/>
        <v>0</v>
      </c>
      <c r="T45" s="186" t="s">
        <v>311</v>
      </c>
      <c r="U45" s="186" t="s">
        <v>287</v>
      </c>
      <c r="V45" s="192">
        <f>VLOOKUP(A45,orig_GT_results_full_summary!$A$3:$AK$25,25, FALSE)</f>
        <v>3</v>
      </c>
      <c r="W45" s="192">
        <v>1</v>
      </c>
      <c r="X45" s="192">
        <v>0.5</v>
      </c>
      <c r="Y45" s="192">
        <f t="shared" si="4"/>
        <v>0.33333333333333331</v>
      </c>
      <c r="Z45" s="193">
        <f t="shared" si="5"/>
        <v>0.47619047619047616</v>
      </c>
      <c r="AA45" s="186" t="s">
        <v>282</v>
      </c>
      <c r="AB45" s="186" t="s">
        <v>288</v>
      </c>
      <c r="AC45" s="192">
        <f>VLOOKUP(A45,orig_GT_results_full_summary!$A$3:$AK$25,34, FALSE)</f>
        <v>0</v>
      </c>
      <c r="AD45" s="192">
        <v>0</v>
      </c>
      <c r="AE45" s="192">
        <v>0</v>
      </c>
      <c r="AF45" s="194">
        <f t="shared" si="6"/>
        <v>0</v>
      </c>
      <c r="AG45" s="53">
        <f t="shared" si="7"/>
        <v>0</v>
      </c>
    </row>
    <row r="46" spans="1:33" ht="16">
      <c r="A46" s="192">
        <v>45442843</v>
      </c>
      <c r="B46" s="192" t="str">
        <f>VLOOKUP(A46,orig_GT_results_full_summary!$A$3:$B$25,2, FALSE)</f>
        <v>D3</v>
      </c>
      <c r="C46" s="192">
        <v>73</v>
      </c>
      <c r="D46" s="186" t="s">
        <v>319</v>
      </c>
      <c r="E46" s="193">
        <v>2</v>
      </c>
      <c r="F46" s="188" t="s">
        <v>16</v>
      </c>
      <c r="G46" s="186" t="s">
        <v>288</v>
      </c>
      <c r="H46" s="186">
        <f>VLOOKUP(A46,orig_GT_results_full_summary!$A$3:$AK$25,8, FALSE)</f>
        <v>2</v>
      </c>
      <c r="I46" s="192">
        <v>0</v>
      </c>
      <c r="J46" s="192">
        <v>0</v>
      </c>
      <c r="K46" s="192">
        <f t="shared" si="0"/>
        <v>0</v>
      </c>
      <c r="L46" s="193">
        <f t="shared" si="1"/>
        <v>0</v>
      </c>
      <c r="M46" s="186" t="s">
        <v>282</v>
      </c>
      <c r="N46" s="186" t="s">
        <v>288</v>
      </c>
      <c r="O46" s="192">
        <f>VLOOKUP(A46,orig_GT_results_full_summary!$A$3:$AK$25,16, FALSE)</f>
        <v>0</v>
      </c>
      <c r="P46" s="192">
        <v>0</v>
      </c>
      <c r="Q46" s="192">
        <v>0</v>
      </c>
      <c r="R46" s="192">
        <f t="shared" si="2"/>
        <v>0</v>
      </c>
      <c r="S46" s="193">
        <f t="shared" si="3"/>
        <v>0</v>
      </c>
      <c r="T46" s="186" t="s">
        <v>311</v>
      </c>
      <c r="U46" s="186" t="s">
        <v>287</v>
      </c>
      <c r="V46" s="192">
        <f>VLOOKUP(A46,orig_GT_results_full_summary!$A$3:$AK$25,25, FALSE)</f>
        <v>3</v>
      </c>
      <c r="W46" s="192">
        <v>1</v>
      </c>
      <c r="X46" s="192">
        <v>0.5</v>
      </c>
      <c r="Y46" s="192">
        <f t="shared" si="4"/>
        <v>0.33333333333333331</v>
      </c>
      <c r="Z46" s="193">
        <f t="shared" si="5"/>
        <v>0.47619047619047616</v>
      </c>
      <c r="AA46" s="186" t="s">
        <v>282</v>
      </c>
      <c r="AB46" s="186" t="s">
        <v>288</v>
      </c>
      <c r="AC46" s="192">
        <f>VLOOKUP(A46,orig_GT_results_full_summary!$A$3:$AK$25,34, FALSE)</f>
        <v>0</v>
      </c>
      <c r="AD46" s="192">
        <v>0</v>
      </c>
      <c r="AE46" s="192">
        <v>0</v>
      </c>
      <c r="AF46" s="194">
        <f t="shared" si="6"/>
        <v>0</v>
      </c>
      <c r="AG46" s="53">
        <f t="shared" si="7"/>
        <v>0</v>
      </c>
    </row>
    <row r="47" spans="1:33" ht="16">
      <c r="A47" s="192">
        <v>45442843</v>
      </c>
      <c r="B47" s="192" t="str">
        <f>VLOOKUP(A47,orig_GT_results_full_summary!$A$3:$B$25,2, FALSE)</f>
        <v>D3</v>
      </c>
      <c r="C47" s="192">
        <v>74</v>
      </c>
      <c r="D47" s="186" t="s">
        <v>319</v>
      </c>
      <c r="E47" s="193">
        <v>2</v>
      </c>
      <c r="F47" s="188" t="s">
        <v>16</v>
      </c>
      <c r="G47" s="186" t="s">
        <v>288</v>
      </c>
      <c r="H47" s="186">
        <f>VLOOKUP(A47,orig_GT_results_full_summary!$A$3:$AK$25,8, FALSE)</f>
        <v>2</v>
      </c>
      <c r="I47" s="192">
        <v>0</v>
      </c>
      <c r="J47" s="192">
        <v>0</v>
      </c>
      <c r="K47" s="192">
        <f t="shared" si="0"/>
        <v>0</v>
      </c>
      <c r="L47" s="193">
        <f t="shared" si="1"/>
        <v>0</v>
      </c>
      <c r="M47" s="186" t="s">
        <v>282</v>
      </c>
      <c r="N47" s="186" t="s">
        <v>288</v>
      </c>
      <c r="O47" s="192">
        <f>VLOOKUP(A47,orig_GT_results_full_summary!$A$3:$AK$25,16, FALSE)</f>
        <v>0</v>
      </c>
      <c r="P47" s="192">
        <v>0</v>
      </c>
      <c r="Q47" s="192">
        <v>0</v>
      </c>
      <c r="R47" s="192">
        <f t="shared" si="2"/>
        <v>0</v>
      </c>
      <c r="S47" s="193">
        <f t="shared" si="3"/>
        <v>0</v>
      </c>
      <c r="T47" s="186" t="s">
        <v>311</v>
      </c>
      <c r="U47" s="186" t="s">
        <v>287</v>
      </c>
      <c r="V47" s="192">
        <f>VLOOKUP(A47,orig_GT_results_full_summary!$A$3:$AK$25,25, FALSE)</f>
        <v>3</v>
      </c>
      <c r="W47" s="192">
        <v>1</v>
      </c>
      <c r="X47" s="192">
        <v>0.5</v>
      </c>
      <c r="Y47" s="192">
        <f t="shared" si="4"/>
        <v>0.33333333333333331</v>
      </c>
      <c r="Z47" s="193">
        <f t="shared" si="5"/>
        <v>0.47619047619047616</v>
      </c>
      <c r="AA47" s="186" t="s">
        <v>282</v>
      </c>
      <c r="AB47" s="186" t="s">
        <v>288</v>
      </c>
      <c r="AC47" s="192">
        <f>VLOOKUP(A47,orig_GT_results_full_summary!$A$3:$AK$25,34, FALSE)</f>
        <v>0</v>
      </c>
      <c r="AD47" s="192">
        <v>0</v>
      </c>
      <c r="AE47" s="192">
        <v>0</v>
      </c>
      <c r="AF47" s="194">
        <f t="shared" si="6"/>
        <v>0</v>
      </c>
      <c r="AG47" s="53">
        <f t="shared" si="7"/>
        <v>0</v>
      </c>
    </row>
    <row r="48" spans="1:33" ht="16">
      <c r="A48" s="192">
        <v>45442843</v>
      </c>
      <c r="B48" s="192" t="str">
        <f>VLOOKUP(A48,orig_GT_results_full_summary!$A$3:$B$25,2, FALSE)</f>
        <v>D3</v>
      </c>
      <c r="C48" s="192">
        <v>75</v>
      </c>
      <c r="D48" s="186" t="s">
        <v>319</v>
      </c>
      <c r="E48" s="193">
        <v>2</v>
      </c>
      <c r="F48" s="188" t="s">
        <v>16</v>
      </c>
      <c r="G48" s="186" t="s">
        <v>288</v>
      </c>
      <c r="H48" s="186">
        <f>VLOOKUP(A48,orig_GT_results_full_summary!$A$3:$AK$25,8, FALSE)</f>
        <v>2</v>
      </c>
      <c r="I48" s="192">
        <v>0</v>
      </c>
      <c r="J48" s="192">
        <v>0</v>
      </c>
      <c r="K48" s="192">
        <f t="shared" si="0"/>
        <v>0</v>
      </c>
      <c r="L48" s="193">
        <f t="shared" si="1"/>
        <v>0</v>
      </c>
      <c r="M48" s="186" t="s">
        <v>282</v>
      </c>
      <c r="N48" s="186" t="s">
        <v>288</v>
      </c>
      <c r="O48" s="192">
        <f>VLOOKUP(A48,orig_GT_results_full_summary!$A$3:$AK$25,16, FALSE)</f>
        <v>0</v>
      </c>
      <c r="P48" s="192">
        <v>0</v>
      </c>
      <c r="Q48" s="192">
        <v>0</v>
      </c>
      <c r="R48" s="192">
        <f t="shared" si="2"/>
        <v>0</v>
      </c>
      <c r="S48" s="193">
        <f t="shared" si="3"/>
        <v>0</v>
      </c>
      <c r="T48" s="186" t="s">
        <v>311</v>
      </c>
      <c r="U48" s="186" t="s">
        <v>287</v>
      </c>
      <c r="V48" s="192">
        <f>VLOOKUP(A48,orig_GT_results_full_summary!$A$3:$AK$25,25, FALSE)</f>
        <v>3</v>
      </c>
      <c r="W48" s="192">
        <v>1</v>
      </c>
      <c r="X48" s="192">
        <v>0.5</v>
      </c>
      <c r="Y48" s="192">
        <f t="shared" si="4"/>
        <v>0.33333333333333331</v>
      </c>
      <c r="Z48" s="193">
        <f t="shared" si="5"/>
        <v>0.47619047619047616</v>
      </c>
      <c r="AA48" s="186" t="s">
        <v>282</v>
      </c>
      <c r="AB48" s="186" t="s">
        <v>288</v>
      </c>
      <c r="AC48" s="192">
        <f>VLOOKUP(A48,orig_GT_results_full_summary!$A$3:$AK$25,34, FALSE)</f>
        <v>0</v>
      </c>
      <c r="AD48" s="192">
        <v>0</v>
      </c>
      <c r="AE48" s="192">
        <v>0</v>
      </c>
      <c r="AF48" s="194">
        <f t="shared" si="6"/>
        <v>0</v>
      </c>
      <c r="AG48" s="53">
        <f t="shared" si="7"/>
        <v>0</v>
      </c>
    </row>
    <row r="49" spans="1:33" ht="16">
      <c r="A49" s="192">
        <v>45442843</v>
      </c>
      <c r="B49" s="192" t="str">
        <f>VLOOKUP(A49,orig_GT_results_full_summary!$A$3:$B$25,2, FALSE)</f>
        <v>D3</v>
      </c>
      <c r="C49" s="192">
        <v>77</v>
      </c>
      <c r="D49" s="186" t="s">
        <v>319</v>
      </c>
      <c r="E49" s="193">
        <v>2</v>
      </c>
      <c r="F49" s="188" t="s">
        <v>16</v>
      </c>
      <c r="G49" s="186" t="s">
        <v>288</v>
      </c>
      <c r="H49" s="186">
        <f>VLOOKUP(A49,orig_GT_results_full_summary!$A$3:$AK$25,8, FALSE)</f>
        <v>2</v>
      </c>
      <c r="I49" s="192">
        <v>0</v>
      </c>
      <c r="J49" s="192">
        <v>0</v>
      </c>
      <c r="K49" s="192">
        <f t="shared" si="0"/>
        <v>0</v>
      </c>
      <c r="L49" s="193">
        <f t="shared" si="1"/>
        <v>0</v>
      </c>
      <c r="M49" s="186" t="s">
        <v>282</v>
      </c>
      <c r="N49" s="186" t="s">
        <v>288</v>
      </c>
      <c r="O49" s="192">
        <f>VLOOKUP(A49,orig_GT_results_full_summary!$A$3:$AK$25,16, FALSE)</f>
        <v>0</v>
      </c>
      <c r="P49" s="192">
        <v>0</v>
      </c>
      <c r="Q49" s="192">
        <v>0</v>
      </c>
      <c r="R49" s="192">
        <f t="shared" si="2"/>
        <v>0</v>
      </c>
      <c r="S49" s="193">
        <f t="shared" si="3"/>
        <v>0</v>
      </c>
      <c r="T49" s="186" t="s">
        <v>311</v>
      </c>
      <c r="U49" s="186" t="s">
        <v>287</v>
      </c>
      <c r="V49" s="192">
        <f>VLOOKUP(A49,orig_GT_results_full_summary!$A$3:$AK$25,25, FALSE)</f>
        <v>3</v>
      </c>
      <c r="W49" s="192">
        <v>1</v>
      </c>
      <c r="X49" s="192">
        <v>0.5</v>
      </c>
      <c r="Y49" s="192">
        <f t="shared" si="4"/>
        <v>0.33333333333333331</v>
      </c>
      <c r="Z49" s="193">
        <f t="shared" si="5"/>
        <v>0.47619047619047616</v>
      </c>
      <c r="AA49" s="186" t="s">
        <v>282</v>
      </c>
      <c r="AB49" s="186" t="s">
        <v>288</v>
      </c>
      <c r="AC49" s="192">
        <f>VLOOKUP(A49,orig_GT_results_full_summary!$A$3:$AK$25,34, FALSE)</f>
        <v>0</v>
      </c>
      <c r="AD49" s="192">
        <v>0</v>
      </c>
      <c r="AE49" s="192">
        <v>0</v>
      </c>
      <c r="AF49" s="194">
        <f t="shared" si="6"/>
        <v>0</v>
      </c>
      <c r="AG49" s="53">
        <f t="shared" si="7"/>
        <v>0</v>
      </c>
    </row>
    <row r="50" spans="1:33" ht="16">
      <c r="A50" s="192">
        <v>45442843</v>
      </c>
      <c r="B50" s="192" t="str">
        <f>VLOOKUP(A50,orig_GT_results_full_summary!$A$3:$B$25,2, FALSE)</f>
        <v>D3</v>
      </c>
      <c r="C50" s="192">
        <v>78</v>
      </c>
      <c r="D50" s="186" t="s">
        <v>319</v>
      </c>
      <c r="E50" s="193">
        <v>2</v>
      </c>
      <c r="F50" s="188" t="s">
        <v>16</v>
      </c>
      <c r="G50" s="186" t="s">
        <v>288</v>
      </c>
      <c r="H50" s="186">
        <f>VLOOKUP(A50,orig_GT_results_full_summary!$A$3:$AK$25,8, FALSE)</f>
        <v>2</v>
      </c>
      <c r="I50" s="192">
        <v>0</v>
      </c>
      <c r="J50" s="192">
        <v>0</v>
      </c>
      <c r="K50" s="192">
        <f t="shared" si="0"/>
        <v>0</v>
      </c>
      <c r="L50" s="193">
        <f t="shared" si="1"/>
        <v>0</v>
      </c>
      <c r="M50" s="186" t="s">
        <v>282</v>
      </c>
      <c r="N50" s="186" t="s">
        <v>288</v>
      </c>
      <c r="O50" s="192">
        <f>VLOOKUP(A50,orig_GT_results_full_summary!$A$3:$AK$25,16, FALSE)</f>
        <v>0</v>
      </c>
      <c r="P50" s="192">
        <v>0</v>
      </c>
      <c r="Q50" s="192">
        <v>0</v>
      </c>
      <c r="R50" s="192">
        <f t="shared" si="2"/>
        <v>0</v>
      </c>
      <c r="S50" s="193">
        <f t="shared" si="3"/>
        <v>0</v>
      </c>
      <c r="T50" s="186" t="s">
        <v>311</v>
      </c>
      <c r="U50" s="186" t="s">
        <v>287</v>
      </c>
      <c r="V50" s="192">
        <f>VLOOKUP(A50,orig_GT_results_full_summary!$A$3:$AK$25,25, FALSE)</f>
        <v>3</v>
      </c>
      <c r="W50" s="192">
        <v>1</v>
      </c>
      <c r="X50" s="192">
        <v>0.5</v>
      </c>
      <c r="Y50" s="192">
        <f t="shared" si="4"/>
        <v>0.33333333333333331</v>
      </c>
      <c r="Z50" s="193">
        <f t="shared" si="5"/>
        <v>0.47619047619047616</v>
      </c>
      <c r="AA50" s="186" t="s">
        <v>282</v>
      </c>
      <c r="AB50" s="186" t="s">
        <v>288</v>
      </c>
      <c r="AC50" s="192">
        <f>VLOOKUP(A50,orig_GT_results_full_summary!$A$3:$AK$25,34, FALSE)</f>
        <v>0</v>
      </c>
      <c r="AD50" s="192">
        <v>0</v>
      </c>
      <c r="AE50" s="192">
        <v>0</v>
      </c>
      <c r="AF50" s="194">
        <f t="shared" si="6"/>
        <v>0</v>
      </c>
      <c r="AG50" s="53">
        <f t="shared" si="7"/>
        <v>0</v>
      </c>
    </row>
    <row r="51" spans="1:33" ht="16">
      <c r="A51" s="192">
        <v>45442843</v>
      </c>
      <c r="B51" s="192" t="str">
        <f>VLOOKUP(A51,orig_GT_results_full_summary!$A$3:$B$25,2, FALSE)</f>
        <v>D3</v>
      </c>
      <c r="C51" s="192">
        <v>79</v>
      </c>
      <c r="D51" s="186" t="s">
        <v>319</v>
      </c>
      <c r="E51" s="193">
        <v>2</v>
      </c>
      <c r="F51" s="188" t="s">
        <v>16</v>
      </c>
      <c r="G51" s="186" t="s">
        <v>288</v>
      </c>
      <c r="H51" s="186">
        <f>VLOOKUP(A51,orig_GT_results_full_summary!$A$3:$AK$25,8, FALSE)</f>
        <v>2</v>
      </c>
      <c r="I51" s="192">
        <v>0</v>
      </c>
      <c r="J51" s="192">
        <v>0</v>
      </c>
      <c r="K51" s="192">
        <f t="shared" si="0"/>
        <v>0</v>
      </c>
      <c r="L51" s="193">
        <f t="shared" si="1"/>
        <v>0</v>
      </c>
      <c r="M51" s="186" t="s">
        <v>282</v>
      </c>
      <c r="N51" s="186" t="s">
        <v>288</v>
      </c>
      <c r="O51" s="192">
        <f>VLOOKUP(A51,orig_GT_results_full_summary!$A$3:$AK$25,16, FALSE)</f>
        <v>0</v>
      </c>
      <c r="P51" s="192">
        <v>0</v>
      </c>
      <c r="Q51" s="192">
        <v>0</v>
      </c>
      <c r="R51" s="192">
        <f t="shared" si="2"/>
        <v>0</v>
      </c>
      <c r="S51" s="193">
        <f t="shared" si="3"/>
        <v>0</v>
      </c>
      <c r="T51" s="186" t="s">
        <v>311</v>
      </c>
      <c r="U51" s="186" t="s">
        <v>287</v>
      </c>
      <c r="V51" s="192">
        <f>VLOOKUP(A51,orig_GT_results_full_summary!$A$3:$AK$25,25, FALSE)</f>
        <v>3</v>
      </c>
      <c r="W51" s="192">
        <v>1</v>
      </c>
      <c r="X51" s="192">
        <v>0.5</v>
      </c>
      <c r="Y51" s="192">
        <f t="shared" si="4"/>
        <v>0.33333333333333331</v>
      </c>
      <c r="Z51" s="193">
        <f t="shared" si="5"/>
        <v>0.47619047619047616</v>
      </c>
      <c r="AA51" s="186" t="s">
        <v>282</v>
      </c>
      <c r="AB51" s="186" t="s">
        <v>288</v>
      </c>
      <c r="AC51" s="192">
        <f>VLOOKUP(A51,orig_GT_results_full_summary!$A$3:$AK$25,34, FALSE)</f>
        <v>0</v>
      </c>
      <c r="AD51" s="192">
        <v>0</v>
      </c>
      <c r="AE51" s="192">
        <v>0</v>
      </c>
      <c r="AF51" s="194">
        <f t="shared" si="6"/>
        <v>0</v>
      </c>
      <c r="AG51" s="53">
        <f t="shared" si="7"/>
        <v>0</v>
      </c>
    </row>
    <row r="52" spans="1:33" ht="16">
      <c r="A52" s="192">
        <v>45442843</v>
      </c>
      <c r="B52" s="192" t="str">
        <f>VLOOKUP(A52,orig_GT_results_full_summary!$A$3:$B$25,2, FALSE)</f>
        <v>D3</v>
      </c>
      <c r="C52" s="192">
        <v>81</v>
      </c>
      <c r="D52" s="186" t="s">
        <v>320</v>
      </c>
      <c r="E52" s="193">
        <v>2</v>
      </c>
      <c r="F52" s="188" t="s">
        <v>16</v>
      </c>
      <c r="G52" s="186" t="s">
        <v>287</v>
      </c>
      <c r="H52" s="186">
        <f>VLOOKUP(A52,orig_GT_results_full_summary!$A$3:$AK$25,8, FALSE)</f>
        <v>2</v>
      </c>
      <c r="I52" s="192">
        <v>1</v>
      </c>
      <c r="J52" s="192">
        <v>0.5</v>
      </c>
      <c r="K52" s="192">
        <f t="shared" si="0"/>
        <v>0.5</v>
      </c>
      <c r="L52" s="193">
        <f t="shared" si="1"/>
        <v>0.5</v>
      </c>
      <c r="M52" s="186" t="s">
        <v>282</v>
      </c>
      <c r="N52" s="186" t="s">
        <v>288</v>
      </c>
      <c r="O52" s="192">
        <f>VLOOKUP(A52,orig_GT_results_full_summary!$A$3:$AK$25,16, FALSE)</f>
        <v>0</v>
      </c>
      <c r="P52" s="192">
        <v>0</v>
      </c>
      <c r="Q52" s="192">
        <v>0</v>
      </c>
      <c r="R52" s="192">
        <f t="shared" si="2"/>
        <v>0</v>
      </c>
      <c r="S52" s="193">
        <f t="shared" si="3"/>
        <v>0</v>
      </c>
      <c r="T52" s="186" t="s">
        <v>311</v>
      </c>
      <c r="U52" s="186" t="s">
        <v>288</v>
      </c>
      <c r="V52" s="192">
        <f>VLOOKUP(A52,orig_GT_results_full_summary!$A$3:$AK$25,25, FALSE)</f>
        <v>3</v>
      </c>
      <c r="W52" s="192">
        <v>0</v>
      </c>
      <c r="X52" s="192">
        <v>0</v>
      </c>
      <c r="Y52" s="192">
        <f t="shared" si="4"/>
        <v>0</v>
      </c>
      <c r="Z52" s="193">
        <f t="shared" si="5"/>
        <v>0</v>
      </c>
      <c r="AA52" s="186" t="s">
        <v>282</v>
      </c>
      <c r="AB52" s="186" t="s">
        <v>288</v>
      </c>
      <c r="AC52" s="192">
        <f>VLOOKUP(A52,orig_GT_results_full_summary!$A$3:$AK$25,34, FALSE)</f>
        <v>0</v>
      </c>
      <c r="AD52" s="192">
        <v>0</v>
      </c>
      <c r="AE52" s="192">
        <v>0</v>
      </c>
      <c r="AF52" s="194">
        <f t="shared" si="6"/>
        <v>0</v>
      </c>
      <c r="AG52" s="53">
        <f t="shared" si="7"/>
        <v>0</v>
      </c>
    </row>
    <row r="53" spans="1:33" ht="16">
      <c r="A53" s="192">
        <v>45442843</v>
      </c>
      <c r="B53" s="192" t="str">
        <f>VLOOKUP(A53,orig_GT_results_full_summary!$A$3:$B$25,2, FALSE)</f>
        <v>D3</v>
      </c>
      <c r="C53" s="192">
        <v>83</v>
      </c>
      <c r="D53" s="186" t="s">
        <v>292</v>
      </c>
      <c r="E53" s="193">
        <v>2</v>
      </c>
      <c r="F53" s="188" t="s">
        <v>16</v>
      </c>
      <c r="G53" s="186" t="s">
        <v>287</v>
      </c>
      <c r="H53" s="186">
        <f>VLOOKUP(A53,orig_GT_results_full_summary!$A$3:$AK$25,8, FALSE)</f>
        <v>2</v>
      </c>
      <c r="I53" s="192">
        <v>1</v>
      </c>
      <c r="J53" s="192">
        <v>0.5</v>
      </c>
      <c r="K53" s="192">
        <f t="shared" si="0"/>
        <v>0.5</v>
      </c>
      <c r="L53" s="193">
        <f t="shared" si="1"/>
        <v>0.5</v>
      </c>
      <c r="M53" s="186" t="s">
        <v>282</v>
      </c>
      <c r="N53" s="186" t="s">
        <v>288</v>
      </c>
      <c r="O53" s="192">
        <f>VLOOKUP(A53,orig_GT_results_full_summary!$A$3:$AK$25,16, FALSE)</f>
        <v>0</v>
      </c>
      <c r="P53" s="192">
        <v>0</v>
      </c>
      <c r="Q53" s="192">
        <v>0</v>
      </c>
      <c r="R53" s="192">
        <f t="shared" si="2"/>
        <v>0</v>
      </c>
      <c r="S53" s="193">
        <f t="shared" si="3"/>
        <v>0</v>
      </c>
      <c r="T53" s="186" t="s">
        <v>311</v>
      </c>
      <c r="U53" s="186" t="s">
        <v>288</v>
      </c>
      <c r="V53" s="192">
        <f>VLOOKUP(A53,orig_GT_results_full_summary!$A$3:$AK$25,25, FALSE)</f>
        <v>3</v>
      </c>
      <c r="W53" s="192">
        <v>0</v>
      </c>
      <c r="X53" s="192">
        <v>0</v>
      </c>
      <c r="Y53" s="192">
        <f t="shared" si="4"/>
        <v>0</v>
      </c>
      <c r="Z53" s="193">
        <f t="shared" si="5"/>
        <v>0</v>
      </c>
      <c r="AA53" s="186" t="s">
        <v>282</v>
      </c>
      <c r="AB53" s="186" t="s">
        <v>288</v>
      </c>
      <c r="AC53" s="192">
        <f>VLOOKUP(A53,orig_GT_results_full_summary!$A$3:$AK$25,34, FALSE)</f>
        <v>0</v>
      </c>
      <c r="AD53" s="192">
        <v>0</v>
      </c>
      <c r="AE53" s="192">
        <v>0</v>
      </c>
      <c r="AF53" s="194">
        <f t="shared" si="6"/>
        <v>0</v>
      </c>
      <c r="AG53" s="53">
        <f t="shared" si="7"/>
        <v>0</v>
      </c>
    </row>
    <row r="54" spans="1:33" ht="16">
      <c r="A54" s="192">
        <v>45442843</v>
      </c>
      <c r="B54" s="192" t="str">
        <f>VLOOKUP(A54,orig_GT_results_full_summary!$A$3:$B$25,2, FALSE)</f>
        <v>D3</v>
      </c>
      <c r="C54" s="192">
        <v>85</v>
      </c>
      <c r="D54" s="186" t="s">
        <v>321</v>
      </c>
      <c r="E54" s="193">
        <v>2</v>
      </c>
      <c r="F54" s="188" t="s">
        <v>16</v>
      </c>
      <c r="G54" s="186" t="s">
        <v>288</v>
      </c>
      <c r="H54" s="186">
        <f>VLOOKUP(A54,orig_GT_results_full_summary!$A$3:$AK$25,8, FALSE)</f>
        <v>2</v>
      </c>
      <c r="I54" s="192">
        <v>0</v>
      </c>
      <c r="J54" s="192">
        <v>0</v>
      </c>
      <c r="K54" s="192">
        <f t="shared" si="0"/>
        <v>0</v>
      </c>
      <c r="L54" s="193">
        <f t="shared" si="1"/>
        <v>0</v>
      </c>
      <c r="M54" s="186" t="s">
        <v>282</v>
      </c>
      <c r="N54" s="186" t="s">
        <v>288</v>
      </c>
      <c r="O54" s="192">
        <f>VLOOKUP(A54,orig_GT_results_full_summary!$A$3:$AK$25,16, FALSE)</f>
        <v>0</v>
      </c>
      <c r="P54" s="192">
        <v>0</v>
      </c>
      <c r="Q54" s="192">
        <v>0</v>
      </c>
      <c r="R54" s="192">
        <f t="shared" si="2"/>
        <v>0</v>
      </c>
      <c r="S54" s="193">
        <f t="shared" si="3"/>
        <v>0</v>
      </c>
      <c r="T54" s="186" t="s">
        <v>311</v>
      </c>
      <c r="U54" s="186" t="s">
        <v>288</v>
      </c>
      <c r="V54" s="192">
        <f>VLOOKUP(A54,orig_GT_results_full_summary!$A$3:$AK$25,25, FALSE)</f>
        <v>3</v>
      </c>
      <c r="W54" s="192">
        <v>0</v>
      </c>
      <c r="X54" s="192">
        <v>0</v>
      </c>
      <c r="Y54" s="192">
        <f t="shared" si="4"/>
        <v>0</v>
      </c>
      <c r="Z54" s="193">
        <f t="shared" si="5"/>
        <v>0</v>
      </c>
      <c r="AA54" s="186" t="s">
        <v>282</v>
      </c>
      <c r="AB54" s="186" t="s">
        <v>288</v>
      </c>
      <c r="AC54" s="192">
        <f>VLOOKUP(A54,orig_GT_results_full_summary!$A$3:$AK$25,34, FALSE)</f>
        <v>0</v>
      </c>
      <c r="AD54" s="192">
        <v>0</v>
      </c>
      <c r="AE54" s="192">
        <v>0</v>
      </c>
      <c r="AF54" s="194">
        <f t="shared" si="6"/>
        <v>0</v>
      </c>
      <c r="AG54" s="53">
        <f t="shared" si="7"/>
        <v>0</v>
      </c>
    </row>
    <row r="55" spans="1:33" ht="16">
      <c r="A55" s="192">
        <v>45442843</v>
      </c>
      <c r="B55" s="192" t="str">
        <f>VLOOKUP(A55,orig_GT_results_full_summary!$A$3:$B$25,2, FALSE)</f>
        <v>D3</v>
      </c>
      <c r="C55" s="192">
        <v>108</v>
      </c>
      <c r="D55" s="186" t="s">
        <v>291</v>
      </c>
      <c r="E55" s="193">
        <v>2</v>
      </c>
      <c r="F55" s="188" t="s">
        <v>16</v>
      </c>
      <c r="G55" s="186" t="s">
        <v>287</v>
      </c>
      <c r="H55" s="186">
        <f>VLOOKUP(A55,orig_GT_results_full_summary!$A$3:$AK$25,8, FALSE)</f>
        <v>2</v>
      </c>
      <c r="I55" s="192">
        <v>1</v>
      </c>
      <c r="J55" s="192">
        <v>0.5</v>
      </c>
      <c r="K55" s="192">
        <f t="shared" si="0"/>
        <v>0.5</v>
      </c>
      <c r="L55" s="193">
        <f t="shared" si="1"/>
        <v>0.5</v>
      </c>
      <c r="M55" s="186" t="s">
        <v>282</v>
      </c>
      <c r="N55" s="186" t="s">
        <v>288</v>
      </c>
      <c r="O55" s="192">
        <f>VLOOKUP(A55,orig_GT_results_full_summary!$A$3:$AK$25,16, FALSE)</f>
        <v>0</v>
      </c>
      <c r="P55" s="192">
        <v>0</v>
      </c>
      <c r="Q55" s="192">
        <v>0</v>
      </c>
      <c r="R55" s="192">
        <f t="shared" si="2"/>
        <v>0</v>
      </c>
      <c r="S55" s="193">
        <f t="shared" si="3"/>
        <v>0</v>
      </c>
      <c r="T55" s="186" t="s">
        <v>311</v>
      </c>
      <c r="U55" s="186" t="s">
        <v>290</v>
      </c>
      <c r="V55" s="192">
        <f>VLOOKUP(A55,orig_GT_results_full_summary!$A$3:$AK$25,25, FALSE)</f>
        <v>3</v>
      </c>
      <c r="W55" s="192">
        <v>1</v>
      </c>
      <c r="X55" s="192">
        <v>0.5</v>
      </c>
      <c r="Y55" s="192">
        <f t="shared" si="4"/>
        <v>0.33333333333333331</v>
      </c>
      <c r="Z55" s="193">
        <f t="shared" si="5"/>
        <v>0.47619047619047616</v>
      </c>
      <c r="AA55" s="186" t="s">
        <v>282</v>
      </c>
      <c r="AB55" s="186" t="s">
        <v>288</v>
      </c>
      <c r="AC55" s="192">
        <f>VLOOKUP(A55,orig_GT_results_full_summary!$A$3:$AK$25,34, FALSE)</f>
        <v>0</v>
      </c>
      <c r="AD55" s="192">
        <v>0</v>
      </c>
      <c r="AE55" s="192">
        <v>0</v>
      </c>
      <c r="AF55" s="194">
        <f t="shared" si="6"/>
        <v>0</v>
      </c>
      <c r="AG55" s="53">
        <f t="shared" si="7"/>
        <v>0</v>
      </c>
    </row>
    <row r="56" spans="1:33" ht="16">
      <c r="A56" s="192">
        <v>45442843</v>
      </c>
      <c r="B56" s="192" t="str">
        <f>VLOOKUP(A56,orig_GT_results_full_summary!$A$3:$B$25,2, FALSE)</f>
        <v>D3</v>
      </c>
      <c r="C56" s="192">
        <v>110</v>
      </c>
      <c r="D56" s="186" t="s">
        <v>291</v>
      </c>
      <c r="E56" s="193">
        <v>2</v>
      </c>
      <c r="F56" s="188" t="s">
        <v>16</v>
      </c>
      <c r="G56" s="186" t="s">
        <v>287</v>
      </c>
      <c r="H56" s="186">
        <f>VLOOKUP(A56,orig_GT_results_full_summary!$A$3:$AK$25,8, FALSE)</f>
        <v>2</v>
      </c>
      <c r="I56" s="192">
        <v>1</v>
      </c>
      <c r="J56" s="192">
        <v>0.5</v>
      </c>
      <c r="K56" s="192">
        <f t="shared" si="0"/>
        <v>0.5</v>
      </c>
      <c r="L56" s="193">
        <f t="shared" si="1"/>
        <v>0.5</v>
      </c>
      <c r="M56" s="186" t="s">
        <v>282</v>
      </c>
      <c r="N56" s="186" t="s">
        <v>288</v>
      </c>
      <c r="O56" s="192">
        <f>VLOOKUP(A56,orig_GT_results_full_summary!$A$3:$AK$25,16, FALSE)</f>
        <v>0</v>
      </c>
      <c r="P56" s="192">
        <v>0</v>
      </c>
      <c r="Q56" s="192">
        <v>0</v>
      </c>
      <c r="R56" s="192">
        <f t="shared" si="2"/>
        <v>0</v>
      </c>
      <c r="S56" s="193">
        <f t="shared" si="3"/>
        <v>0</v>
      </c>
      <c r="T56" s="186" t="s">
        <v>311</v>
      </c>
      <c r="U56" s="186" t="s">
        <v>290</v>
      </c>
      <c r="V56" s="192">
        <f>VLOOKUP(A56,orig_GT_results_full_summary!$A$3:$AK$25,25, FALSE)</f>
        <v>3</v>
      </c>
      <c r="W56" s="192">
        <v>1</v>
      </c>
      <c r="X56" s="192">
        <v>0.5</v>
      </c>
      <c r="Y56" s="192">
        <f t="shared" si="4"/>
        <v>0.33333333333333331</v>
      </c>
      <c r="Z56" s="193">
        <f t="shared" si="5"/>
        <v>0.47619047619047616</v>
      </c>
      <c r="AA56" s="186" t="s">
        <v>282</v>
      </c>
      <c r="AB56" s="186" t="s">
        <v>288</v>
      </c>
      <c r="AC56" s="192">
        <f>VLOOKUP(A56,orig_GT_results_full_summary!$A$3:$AK$25,34, FALSE)</f>
        <v>0</v>
      </c>
      <c r="AD56" s="192">
        <v>0</v>
      </c>
      <c r="AE56" s="192">
        <v>0</v>
      </c>
      <c r="AF56" s="194">
        <f t="shared" si="6"/>
        <v>0</v>
      </c>
      <c r="AG56" s="53">
        <f t="shared" si="7"/>
        <v>0</v>
      </c>
    </row>
    <row r="57" spans="1:33" ht="16">
      <c r="A57" s="192">
        <v>45442843</v>
      </c>
      <c r="B57" s="192" t="str">
        <f>VLOOKUP(A57,orig_GT_results_full_summary!$A$3:$B$25,2, FALSE)</f>
        <v>D3</v>
      </c>
      <c r="C57" s="192">
        <v>113</v>
      </c>
      <c r="D57" s="186" t="s">
        <v>291</v>
      </c>
      <c r="E57" s="193">
        <v>2</v>
      </c>
      <c r="F57" s="188" t="s">
        <v>16</v>
      </c>
      <c r="G57" s="186" t="s">
        <v>287</v>
      </c>
      <c r="H57" s="186">
        <f>VLOOKUP(A57,orig_GT_results_full_summary!$A$3:$AK$25,8, FALSE)</f>
        <v>2</v>
      </c>
      <c r="I57" s="192">
        <v>1</v>
      </c>
      <c r="J57" s="192">
        <v>0.5</v>
      </c>
      <c r="K57" s="192">
        <f t="shared" si="0"/>
        <v>0.5</v>
      </c>
      <c r="L57" s="193">
        <f t="shared" si="1"/>
        <v>0.5</v>
      </c>
      <c r="M57" s="186" t="s">
        <v>282</v>
      </c>
      <c r="N57" s="186" t="s">
        <v>288</v>
      </c>
      <c r="O57" s="192">
        <f>VLOOKUP(A57,orig_GT_results_full_summary!$A$3:$AK$25,16, FALSE)</f>
        <v>0</v>
      </c>
      <c r="P57" s="192">
        <v>0</v>
      </c>
      <c r="Q57" s="192">
        <v>0</v>
      </c>
      <c r="R57" s="192">
        <f t="shared" si="2"/>
        <v>0</v>
      </c>
      <c r="S57" s="193">
        <f t="shared" si="3"/>
        <v>0</v>
      </c>
      <c r="T57" s="186" t="s">
        <v>311</v>
      </c>
      <c r="U57" s="186" t="s">
        <v>290</v>
      </c>
      <c r="V57" s="192">
        <f>VLOOKUP(A57,orig_GT_results_full_summary!$A$3:$AK$25,25, FALSE)</f>
        <v>3</v>
      </c>
      <c r="W57" s="192">
        <v>1</v>
      </c>
      <c r="X57" s="192">
        <v>0.5</v>
      </c>
      <c r="Y57" s="192">
        <f t="shared" si="4"/>
        <v>0.33333333333333331</v>
      </c>
      <c r="Z57" s="193">
        <f t="shared" si="5"/>
        <v>0.47619047619047616</v>
      </c>
      <c r="AA57" s="186" t="s">
        <v>282</v>
      </c>
      <c r="AB57" s="186" t="s">
        <v>288</v>
      </c>
      <c r="AC57" s="192">
        <f>VLOOKUP(A57,orig_GT_results_full_summary!$A$3:$AK$25,34, FALSE)</f>
        <v>0</v>
      </c>
      <c r="AD57" s="192">
        <v>0</v>
      </c>
      <c r="AE57" s="192">
        <v>0</v>
      </c>
      <c r="AF57" s="194">
        <f t="shared" si="6"/>
        <v>0</v>
      </c>
      <c r="AG57" s="53">
        <f t="shared" si="7"/>
        <v>0</v>
      </c>
    </row>
    <row r="58" spans="1:33" ht="16">
      <c r="A58" s="192">
        <v>45442843</v>
      </c>
      <c r="B58" s="192" t="str">
        <f>VLOOKUP(A58,orig_GT_results_full_summary!$A$3:$B$25,2, FALSE)</f>
        <v>D3</v>
      </c>
      <c r="C58" s="192">
        <v>119</v>
      </c>
      <c r="D58" s="186" t="s">
        <v>291</v>
      </c>
      <c r="E58" s="193">
        <v>2</v>
      </c>
      <c r="F58" s="188" t="s">
        <v>16</v>
      </c>
      <c r="G58" s="186" t="s">
        <v>287</v>
      </c>
      <c r="H58" s="186">
        <f>VLOOKUP(A58,orig_GT_results_full_summary!$A$3:$AK$25,8, FALSE)</f>
        <v>2</v>
      </c>
      <c r="I58" s="192">
        <v>1</v>
      </c>
      <c r="J58" s="192">
        <v>0.5</v>
      </c>
      <c r="K58" s="192">
        <f t="shared" si="0"/>
        <v>0.5</v>
      </c>
      <c r="L58" s="193">
        <f t="shared" si="1"/>
        <v>0.5</v>
      </c>
      <c r="M58" s="186" t="s">
        <v>282</v>
      </c>
      <c r="N58" s="186" t="s">
        <v>288</v>
      </c>
      <c r="O58" s="192">
        <f>VLOOKUP(A58,orig_GT_results_full_summary!$A$3:$AK$25,16, FALSE)</f>
        <v>0</v>
      </c>
      <c r="P58" s="192">
        <v>0</v>
      </c>
      <c r="Q58" s="192">
        <v>0</v>
      </c>
      <c r="R58" s="192">
        <f t="shared" si="2"/>
        <v>0</v>
      </c>
      <c r="S58" s="193">
        <f t="shared" si="3"/>
        <v>0</v>
      </c>
      <c r="T58" s="186" t="s">
        <v>311</v>
      </c>
      <c r="U58" s="186" t="s">
        <v>290</v>
      </c>
      <c r="V58" s="192">
        <f>VLOOKUP(A58,orig_GT_results_full_summary!$A$3:$AK$25,25, FALSE)</f>
        <v>3</v>
      </c>
      <c r="W58" s="192">
        <v>1</v>
      </c>
      <c r="X58" s="192">
        <v>0.5</v>
      </c>
      <c r="Y58" s="192">
        <f t="shared" si="4"/>
        <v>0.33333333333333331</v>
      </c>
      <c r="Z58" s="193">
        <f t="shared" si="5"/>
        <v>0.47619047619047616</v>
      </c>
      <c r="AA58" s="186" t="s">
        <v>282</v>
      </c>
      <c r="AB58" s="186" t="s">
        <v>288</v>
      </c>
      <c r="AC58" s="192">
        <f>VLOOKUP(A58,orig_GT_results_full_summary!$A$3:$AK$25,34, FALSE)</f>
        <v>0</v>
      </c>
      <c r="AD58" s="192">
        <v>0</v>
      </c>
      <c r="AE58" s="192">
        <v>0</v>
      </c>
      <c r="AF58" s="194">
        <f t="shared" si="6"/>
        <v>0</v>
      </c>
      <c r="AG58" s="53">
        <f t="shared" si="7"/>
        <v>0</v>
      </c>
    </row>
    <row r="59" spans="1:33" ht="16">
      <c r="A59" s="192">
        <v>45442843</v>
      </c>
      <c r="B59" s="192" t="str">
        <f>VLOOKUP(A59,orig_GT_results_full_summary!$A$3:$B$25,2, FALSE)</f>
        <v>D3</v>
      </c>
      <c r="C59" s="192">
        <v>87</v>
      </c>
      <c r="D59" s="186" t="s">
        <v>322</v>
      </c>
      <c r="E59" s="193">
        <v>2</v>
      </c>
      <c r="F59" s="188" t="s">
        <v>16</v>
      </c>
      <c r="G59" s="186" t="s">
        <v>287</v>
      </c>
      <c r="H59" s="186">
        <f>VLOOKUP(A59,orig_GT_results_full_summary!$A$3:$AK$25,8, FALSE)</f>
        <v>2</v>
      </c>
      <c r="I59" s="192">
        <v>1</v>
      </c>
      <c r="J59" s="192">
        <v>0.5</v>
      </c>
      <c r="K59" s="192">
        <f t="shared" si="0"/>
        <v>0.5</v>
      </c>
      <c r="L59" s="193">
        <f t="shared" si="1"/>
        <v>0.5</v>
      </c>
      <c r="M59" s="186" t="s">
        <v>282</v>
      </c>
      <c r="N59" s="186" t="s">
        <v>288</v>
      </c>
      <c r="O59" s="192">
        <f>VLOOKUP(A59,orig_GT_results_full_summary!$A$3:$AK$25,16, FALSE)</f>
        <v>0</v>
      </c>
      <c r="P59" s="192">
        <v>0</v>
      </c>
      <c r="Q59" s="192">
        <v>0</v>
      </c>
      <c r="R59" s="192">
        <f t="shared" si="2"/>
        <v>0</v>
      </c>
      <c r="S59" s="193">
        <f t="shared" si="3"/>
        <v>0</v>
      </c>
      <c r="T59" s="186" t="s">
        <v>311</v>
      </c>
      <c r="U59" s="186" t="s">
        <v>288</v>
      </c>
      <c r="V59" s="192">
        <f>VLOOKUP(A59,orig_GT_results_full_summary!$A$3:$AK$25,25, FALSE)</f>
        <v>3</v>
      </c>
      <c r="W59" s="192">
        <v>0</v>
      </c>
      <c r="X59" s="192">
        <v>0</v>
      </c>
      <c r="Y59" s="192">
        <f t="shared" si="4"/>
        <v>0</v>
      </c>
      <c r="Z59" s="193">
        <f t="shared" si="5"/>
        <v>0</v>
      </c>
      <c r="AA59" s="186" t="s">
        <v>282</v>
      </c>
      <c r="AB59" s="186" t="s">
        <v>288</v>
      </c>
      <c r="AC59" s="192">
        <f>VLOOKUP(A59,orig_GT_results_full_summary!$A$3:$AK$25,34, FALSE)</f>
        <v>0</v>
      </c>
      <c r="AD59" s="192">
        <v>0</v>
      </c>
      <c r="AE59" s="192">
        <v>0</v>
      </c>
      <c r="AF59" s="194">
        <f t="shared" si="6"/>
        <v>0</v>
      </c>
      <c r="AG59" s="53">
        <f t="shared" si="7"/>
        <v>0</v>
      </c>
    </row>
    <row r="60" spans="1:33" ht="16">
      <c r="A60" s="192">
        <v>45442843</v>
      </c>
      <c r="B60" s="192" t="str">
        <f>VLOOKUP(A60,orig_GT_results_full_summary!$A$3:$B$25,2, FALSE)</f>
        <v>D3</v>
      </c>
      <c r="C60" s="192">
        <v>90</v>
      </c>
      <c r="D60" s="186" t="s">
        <v>323</v>
      </c>
      <c r="E60" s="193">
        <v>2</v>
      </c>
      <c r="F60" s="188" t="s">
        <v>16</v>
      </c>
      <c r="G60" s="186" t="s">
        <v>287</v>
      </c>
      <c r="H60" s="186">
        <f>VLOOKUP(A60,orig_GT_results_full_summary!$A$3:$AK$25,8, FALSE)</f>
        <v>2</v>
      </c>
      <c r="I60" s="192">
        <v>1</v>
      </c>
      <c r="J60" s="192">
        <v>0.5</v>
      </c>
      <c r="K60" s="192">
        <f t="shared" si="0"/>
        <v>0.5</v>
      </c>
      <c r="L60" s="193">
        <f t="shared" si="1"/>
        <v>0.5</v>
      </c>
      <c r="M60" s="186" t="s">
        <v>282</v>
      </c>
      <c r="N60" s="186" t="s">
        <v>288</v>
      </c>
      <c r="O60" s="192">
        <f>VLOOKUP(A60,orig_GT_results_full_summary!$A$3:$AK$25,16, FALSE)</f>
        <v>0</v>
      </c>
      <c r="P60" s="192">
        <v>0</v>
      </c>
      <c r="Q60" s="192">
        <v>0</v>
      </c>
      <c r="R60" s="192">
        <f t="shared" si="2"/>
        <v>0</v>
      </c>
      <c r="S60" s="193">
        <f t="shared" si="3"/>
        <v>0</v>
      </c>
      <c r="T60" s="186" t="s">
        <v>311</v>
      </c>
      <c r="U60" s="186" t="s">
        <v>288</v>
      </c>
      <c r="V60" s="192">
        <f>VLOOKUP(A60,orig_GT_results_full_summary!$A$3:$AK$25,25, FALSE)</f>
        <v>3</v>
      </c>
      <c r="W60" s="192">
        <v>0</v>
      </c>
      <c r="X60" s="192">
        <v>0</v>
      </c>
      <c r="Y60" s="192">
        <f t="shared" si="4"/>
        <v>0</v>
      </c>
      <c r="Z60" s="193">
        <f t="shared" si="5"/>
        <v>0</v>
      </c>
      <c r="AA60" s="186" t="s">
        <v>282</v>
      </c>
      <c r="AB60" s="186" t="s">
        <v>288</v>
      </c>
      <c r="AC60" s="192">
        <f>VLOOKUP(A60,orig_GT_results_full_summary!$A$3:$AK$25,34, FALSE)</f>
        <v>0</v>
      </c>
      <c r="AD60" s="192">
        <v>0</v>
      </c>
      <c r="AE60" s="192">
        <v>0</v>
      </c>
      <c r="AF60" s="194">
        <f t="shared" si="6"/>
        <v>0</v>
      </c>
      <c r="AG60" s="53">
        <f t="shared" si="7"/>
        <v>0</v>
      </c>
    </row>
    <row r="61" spans="1:33" ht="16">
      <c r="A61" s="192">
        <v>45442843</v>
      </c>
      <c r="B61" s="192" t="str">
        <f>VLOOKUP(A61,orig_GT_results_full_summary!$A$3:$B$25,2, FALSE)</f>
        <v>D3</v>
      </c>
      <c r="C61" s="192">
        <v>91</v>
      </c>
      <c r="D61" s="186" t="s">
        <v>323</v>
      </c>
      <c r="E61" s="193">
        <v>2</v>
      </c>
      <c r="F61" s="188" t="s">
        <v>16</v>
      </c>
      <c r="G61" s="186" t="s">
        <v>287</v>
      </c>
      <c r="H61" s="186">
        <f>VLOOKUP(A61,orig_GT_results_full_summary!$A$3:$AK$25,8, FALSE)</f>
        <v>2</v>
      </c>
      <c r="I61" s="192">
        <v>1</v>
      </c>
      <c r="J61" s="192">
        <v>0.5</v>
      </c>
      <c r="K61" s="192">
        <f t="shared" si="0"/>
        <v>0.5</v>
      </c>
      <c r="L61" s="193">
        <f t="shared" si="1"/>
        <v>0.5</v>
      </c>
      <c r="M61" s="186" t="s">
        <v>282</v>
      </c>
      <c r="N61" s="186" t="s">
        <v>288</v>
      </c>
      <c r="O61" s="192">
        <f>VLOOKUP(A61,orig_GT_results_full_summary!$A$3:$AK$25,16, FALSE)</f>
        <v>0</v>
      </c>
      <c r="P61" s="192">
        <v>0</v>
      </c>
      <c r="Q61" s="192">
        <v>0</v>
      </c>
      <c r="R61" s="192">
        <f t="shared" si="2"/>
        <v>0</v>
      </c>
      <c r="S61" s="193">
        <f t="shared" si="3"/>
        <v>0</v>
      </c>
      <c r="T61" s="186" t="s">
        <v>311</v>
      </c>
      <c r="U61" s="186" t="s">
        <v>288</v>
      </c>
      <c r="V61" s="192">
        <f>VLOOKUP(A61,orig_GT_results_full_summary!$A$3:$AK$25,25, FALSE)</f>
        <v>3</v>
      </c>
      <c r="W61" s="192">
        <v>0</v>
      </c>
      <c r="X61" s="192">
        <v>0</v>
      </c>
      <c r="Y61" s="192">
        <f t="shared" si="4"/>
        <v>0</v>
      </c>
      <c r="Z61" s="193">
        <f t="shared" si="5"/>
        <v>0</v>
      </c>
      <c r="AA61" s="186" t="s">
        <v>282</v>
      </c>
      <c r="AB61" s="186" t="s">
        <v>288</v>
      </c>
      <c r="AC61" s="192">
        <f>VLOOKUP(A61,orig_GT_results_full_summary!$A$3:$AK$25,34, FALSE)</f>
        <v>0</v>
      </c>
      <c r="AD61" s="192">
        <v>0</v>
      </c>
      <c r="AE61" s="192">
        <v>0</v>
      </c>
      <c r="AF61" s="194">
        <f t="shared" si="6"/>
        <v>0</v>
      </c>
      <c r="AG61" s="53">
        <f t="shared" si="7"/>
        <v>0</v>
      </c>
    </row>
    <row r="62" spans="1:33" ht="16">
      <c r="A62" s="192">
        <v>45442843</v>
      </c>
      <c r="B62" s="192" t="str">
        <f>VLOOKUP(A62,orig_GT_results_full_summary!$A$3:$B$25,2, FALSE)</f>
        <v>D3</v>
      </c>
      <c r="C62" s="192">
        <v>93</v>
      </c>
      <c r="D62" s="186" t="s">
        <v>286</v>
      </c>
      <c r="E62" s="193">
        <v>2</v>
      </c>
      <c r="F62" s="188" t="s">
        <v>16</v>
      </c>
      <c r="G62" s="186" t="s">
        <v>287</v>
      </c>
      <c r="H62" s="186">
        <f>VLOOKUP(A62,orig_GT_results_full_summary!$A$3:$AK$25,8, FALSE)</f>
        <v>2</v>
      </c>
      <c r="I62" s="192">
        <v>1</v>
      </c>
      <c r="J62" s="192">
        <v>0.5</v>
      </c>
      <c r="K62" s="192">
        <f t="shared" si="0"/>
        <v>0.5</v>
      </c>
      <c r="L62" s="193">
        <f t="shared" si="1"/>
        <v>0.5</v>
      </c>
      <c r="M62" s="186" t="s">
        <v>282</v>
      </c>
      <c r="N62" s="186" t="s">
        <v>288</v>
      </c>
      <c r="O62" s="192">
        <f>VLOOKUP(A62,orig_GT_results_full_summary!$A$3:$AK$25,16, FALSE)</f>
        <v>0</v>
      </c>
      <c r="P62" s="192">
        <v>0</v>
      </c>
      <c r="Q62" s="192">
        <v>0</v>
      </c>
      <c r="R62" s="192">
        <f t="shared" si="2"/>
        <v>0</v>
      </c>
      <c r="S62" s="193">
        <f t="shared" si="3"/>
        <v>0</v>
      </c>
      <c r="T62" s="186" t="s">
        <v>311</v>
      </c>
      <c r="U62" s="186" t="s">
        <v>288</v>
      </c>
      <c r="V62" s="192">
        <f>VLOOKUP(A62,orig_GT_results_full_summary!$A$3:$AK$25,25, FALSE)</f>
        <v>3</v>
      </c>
      <c r="W62" s="192">
        <v>0</v>
      </c>
      <c r="X62" s="192">
        <v>0</v>
      </c>
      <c r="Y62" s="192">
        <f t="shared" si="4"/>
        <v>0</v>
      </c>
      <c r="Z62" s="193">
        <f t="shared" si="5"/>
        <v>0</v>
      </c>
      <c r="AA62" s="186" t="s">
        <v>282</v>
      </c>
      <c r="AB62" s="186" t="s">
        <v>288</v>
      </c>
      <c r="AC62" s="192">
        <f>VLOOKUP(A62,orig_GT_results_full_summary!$A$3:$AK$25,34, FALSE)</f>
        <v>0</v>
      </c>
      <c r="AD62" s="192">
        <v>0</v>
      </c>
      <c r="AE62" s="192">
        <v>0</v>
      </c>
      <c r="AF62" s="194">
        <f t="shared" si="6"/>
        <v>0</v>
      </c>
      <c r="AG62" s="53">
        <f t="shared" si="7"/>
        <v>0</v>
      </c>
    </row>
    <row r="63" spans="1:33" ht="16">
      <c r="A63" s="192">
        <v>45442843</v>
      </c>
      <c r="B63" s="192" t="str">
        <f>VLOOKUP(A63,orig_GT_results_full_summary!$A$3:$B$25,2, FALSE)</f>
        <v>D3</v>
      </c>
      <c r="C63" s="192">
        <v>96</v>
      </c>
      <c r="D63" s="186" t="s">
        <v>324</v>
      </c>
      <c r="E63" s="193">
        <v>2</v>
      </c>
      <c r="F63" s="188" t="s">
        <v>16</v>
      </c>
      <c r="G63" s="186" t="s">
        <v>287</v>
      </c>
      <c r="H63" s="186">
        <f>VLOOKUP(A63,orig_GT_results_full_summary!$A$3:$AK$25,8, FALSE)</f>
        <v>2</v>
      </c>
      <c r="I63" s="192">
        <v>1</v>
      </c>
      <c r="J63" s="192">
        <v>0.5</v>
      </c>
      <c r="K63" s="192">
        <f t="shared" si="0"/>
        <v>0.5</v>
      </c>
      <c r="L63" s="193">
        <f t="shared" si="1"/>
        <v>0.5</v>
      </c>
      <c r="M63" s="186" t="s">
        <v>282</v>
      </c>
      <c r="N63" s="186" t="s">
        <v>288</v>
      </c>
      <c r="O63" s="192">
        <f>VLOOKUP(A63,orig_GT_results_full_summary!$A$3:$AK$25,16, FALSE)</f>
        <v>0</v>
      </c>
      <c r="P63" s="192">
        <v>0</v>
      </c>
      <c r="Q63" s="192">
        <v>0</v>
      </c>
      <c r="R63" s="192">
        <f t="shared" si="2"/>
        <v>0</v>
      </c>
      <c r="S63" s="193">
        <f t="shared" si="3"/>
        <v>0</v>
      </c>
      <c r="T63" s="186" t="s">
        <v>311</v>
      </c>
      <c r="U63" s="186" t="s">
        <v>288</v>
      </c>
      <c r="V63" s="192">
        <f>VLOOKUP(A63,orig_GT_results_full_summary!$A$3:$AK$25,25, FALSE)</f>
        <v>3</v>
      </c>
      <c r="W63" s="192">
        <v>0</v>
      </c>
      <c r="X63" s="192">
        <v>0</v>
      </c>
      <c r="Y63" s="192">
        <f t="shared" si="4"/>
        <v>0</v>
      </c>
      <c r="Z63" s="193">
        <f t="shared" si="5"/>
        <v>0</v>
      </c>
      <c r="AA63" s="186" t="s">
        <v>282</v>
      </c>
      <c r="AB63" s="186" t="s">
        <v>288</v>
      </c>
      <c r="AC63" s="192">
        <f>VLOOKUP(A63,orig_GT_results_full_summary!$A$3:$AK$25,34, FALSE)</f>
        <v>0</v>
      </c>
      <c r="AD63" s="192">
        <v>0</v>
      </c>
      <c r="AE63" s="192">
        <v>0</v>
      </c>
      <c r="AF63" s="194">
        <f t="shared" si="6"/>
        <v>0</v>
      </c>
      <c r="AG63" s="53">
        <f t="shared" si="7"/>
        <v>0</v>
      </c>
    </row>
    <row r="64" spans="1:33" ht="16">
      <c r="A64" s="192">
        <v>45442843</v>
      </c>
      <c r="B64" s="192" t="str">
        <f>VLOOKUP(A64,orig_GT_results_full_summary!$A$3:$B$25,2, FALSE)</f>
        <v>D3</v>
      </c>
      <c r="C64" s="192">
        <v>143</v>
      </c>
      <c r="D64" s="186" t="s">
        <v>316</v>
      </c>
      <c r="E64" s="193">
        <v>2</v>
      </c>
      <c r="F64" s="188" t="s">
        <v>16</v>
      </c>
      <c r="G64" s="186" t="s">
        <v>288</v>
      </c>
      <c r="H64" s="186">
        <f>VLOOKUP(A64,orig_GT_results_full_summary!$A$3:$AK$25,8, FALSE)</f>
        <v>2</v>
      </c>
      <c r="I64" s="192">
        <v>0</v>
      </c>
      <c r="J64" s="192">
        <v>0</v>
      </c>
      <c r="K64" s="192">
        <f t="shared" si="0"/>
        <v>0</v>
      </c>
      <c r="L64" s="193">
        <f t="shared" si="1"/>
        <v>0</v>
      </c>
      <c r="M64" s="186" t="s">
        <v>282</v>
      </c>
      <c r="N64" s="186" t="s">
        <v>288</v>
      </c>
      <c r="O64" s="192">
        <f>VLOOKUP(A64,orig_GT_results_full_summary!$A$3:$AK$25,16, FALSE)</f>
        <v>0</v>
      </c>
      <c r="P64" s="192">
        <v>0</v>
      </c>
      <c r="Q64" s="192">
        <v>0</v>
      </c>
      <c r="R64" s="192">
        <f t="shared" si="2"/>
        <v>0</v>
      </c>
      <c r="S64" s="193">
        <f t="shared" si="3"/>
        <v>0</v>
      </c>
      <c r="T64" s="186" t="s">
        <v>311</v>
      </c>
      <c r="U64" s="186" t="s">
        <v>288</v>
      </c>
      <c r="V64" s="192">
        <f>VLOOKUP(A64,orig_GT_results_full_summary!$A$3:$AK$25,25, FALSE)</f>
        <v>3</v>
      </c>
      <c r="W64" s="192">
        <v>0</v>
      </c>
      <c r="X64" s="192">
        <v>0</v>
      </c>
      <c r="Y64" s="192">
        <f t="shared" si="4"/>
        <v>0</v>
      </c>
      <c r="Z64" s="193">
        <f t="shared" si="5"/>
        <v>0</v>
      </c>
      <c r="AA64" s="186" t="s">
        <v>282</v>
      </c>
      <c r="AB64" s="186" t="s">
        <v>288</v>
      </c>
      <c r="AC64" s="192">
        <f>VLOOKUP(A64,orig_GT_results_full_summary!$A$3:$AK$25,34, FALSE)</f>
        <v>0</v>
      </c>
      <c r="AD64" s="192">
        <v>0</v>
      </c>
      <c r="AE64" s="192">
        <v>0</v>
      </c>
      <c r="AF64" s="194">
        <f t="shared" si="6"/>
        <v>0</v>
      </c>
      <c r="AG64" s="53">
        <f t="shared" si="7"/>
        <v>0</v>
      </c>
    </row>
    <row r="65" spans="1:33" ht="16">
      <c r="A65" s="192">
        <v>45442843</v>
      </c>
      <c r="B65" s="192" t="str">
        <f>VLOOKUP(A65,orig_GT_results_full_summary!$A$3:$B$25,2, FALSE)</f>
        <v>D3</v>
      </c>
      <c r="C65" s="192">
        <v>150</v>
      </c>
      <c r="D65" s="186" t="s">
        <v>317</v>
      </c>
      <c r="E65" s="193">
        <v>2</v>
      </c>
      <c r="F65" s="188" t="s">
        <v>16</v>
      </c>
      <c r="G65" s="186" t="s">
        <v>288</v>
      </c>
      <c r="H65" s="186">
        <f>VLOOKUP(A65,orig_GT_results_full_summary!$A$3:$AK$25,8, FALSE)</f>
        <v>2</v>
      </c>
      <c r="I65" s="192">
        <v>0</v>
      </c>
      <c r="J65" s="192">
        <v>0</v>
      </c>
      <c r="K65" s="192">
        <f t="shared" si="0"/>
        <v>0</v>
      </c>
      <c r="L65" s="193">
        <f t="shared" si="1"/>
        <v>0</v>
      </c>
      <c r="M65" s="186" t="s">
        <v>282</v>
      </c>
      <c r="N65" s="186" t="s">
        <v>288</v>
      </c>
      <c r="O65" s="192">
        <f>VLOOKUP(A65,orig_GT_results_full_summary!$A$3:$AK$25,16, FALSE)</f>
        <v>0</v>
      </c>
      <c r="P65" s="192">
        <v>0</v>
      </c>
      <c r="Q65" s="192">
        <v>0</v>
      </c>
      <c r="R65" s="192">
        <f t="shared" si="2"/>
        <v>0</v>
      </c>
      <c r="S65" s="193">
        <f t="shared" si="3"/>
        <v>0</v>
      </c>
      <c r="T65" s="186" t="s">
        <v>311</v>
      </c>
      <c r="U65" s="186" t="s">
        <v>288</v>
      </c>
      <c r="V65" s="192">
        <f>VLOOKUP(A65,orig_GT_results_full_summary!$A$3:$AK$25,25, FALSE)</f>
        <v>3</v>
      </c>
      <c r="W65" s="192">
        <v>0</v>
      </c>
      <c r="X65" s="192">
        <v>0</v>
      </c>
      <c r="Y65" s="192">
        <f t="shared" si="4"/>
        <v>0</v>
      </c>
      <c r="Z65" s="193">
        <f t="shared" si="5"/>
        <v>0</v>
      </c>
      <c r="AA65" s="186" t="s">
        <v>282</v>
      </c>
      <c r="AB65" s="186" t="s">
        <v>288</v>
      </c>
      <c r="AC65" s="192">
        <f>VLOOKUP(A65,orig_GT_results_full_summary!$A$3:$AK$25,34, FALSE)</f>
        <v>0</v>
      </c>
      <c r="AD65" s="192">
        <v>0</v>
      </c>
      <c r="AE65" s="192">
        <v>0</v>
      </c>
      <c r="AF65" s="194">
        <f t="shared" si="6"/>
        <v>0</v>
      </c>
      <c r="AG65" s="53">
        <f t="shared" si="7"/>
        <v>0</v>
      </c>
    </row>
    <row r="66" spans="1:33" ht="16">
      <c r="A66" s="192">
        <v>45442843</v>
      </c>
      <c r="B66" s="192" t="str">
        <f>VLOOKUP(A66,orig_GT_results_full_summary!$A$3:$B$25,2, FALSE)</f>
        <v>D3</v>
      </c>
      <c r="C66" s="192">
        <v>151</v>
      </c>
      <c r="D66" s="186" t="s">
        <v>318</v>
      </c>
      <c r="E66" s="193">
        <v>2</v>
      </c>
      <c r="F66" s="188" t="s">
        <v>16</v>
      </c>
      <c r="G66" s="186" t="s">
        <v>288</v>
      </c>
      <c r="H66" s="186">
        <f>VLOOKUP(A66,orig_GT_results_full_summary!$A$3:$AK$25,8, FALSE)</f>
        <v>2</v>
      </c>
      <c r="I66" s="192">
        <v>0</v>
      </c>
      <c r="J66" s="192">
        <v>0</v>
      </c>
      <c r="K66" s="192">
        <f t="shared" si="0"/>
        <v>0</v>
      </c>
      <c r="L66" s="193">
        <f t="shared" si="1"/>
        <v>0</v>
      </c>
      <c r="M66" s="186" t="s">
        <v>282</v>
      </c>
      <c r="N66" s="186" t="s">
        <v>288</v>
      </c>
      <c r="O66" s="192">
        <f>VLOOKUP(A66,orig_GT_results_full_summary!$A$3:$AK$25,16, FALSE)</f>
        <v>0</v>
      </c>
      <c r="P66" s="192">
        <v>0</v>
      </c>
      <c r="Q66" s="192">
        <v>0</v>
      </c>
      <c r="R66" s="192">
        <f t="shared" si="2"/>
        <v>0</v>
      </c>
      <c r="S66" s="193">
        <f t="shared" si="3"/>
        <v>0</v>
      </c>
      <c r="T66" s="186" t="s">
        <v>311</v>
      </c>
      <c r="U66" s="186" t="s">
        <v>287</v>
      </c>
      <c r="V66" s="192">
        <f>VLOOKUP(A66,orig_GT_results_full_summary!$A$3:$AK$25,25, FALSE)</f>
        <v>3</v>
      </c>
      <c r="W66" s="192">
        <v>1</v>
      </c>
      <c r="X66" s="192">
        <v>0.5</v>
      </c>
      <c r="Y66" s="192">
        <f t="shared" si="4"/>
        <v>0.33333333333333331</v>
      </c>
      <c r="Z66" s="193">
        <f t="shared" si="5"/>
        <v>0.47619047619047616</v>
      </c>
      <c r="AA66" s="186" t="s">
        <v>282</v>
      </c>
      <c r="AB66" s="186" t="s">
        <v>288</v>
      </c>
      <c r="AC66" s="192">
        <f>VLOOKUP(A66,orig_GT_results_full_summary!$A$3:$AK$25,34, FALSE)</f>
        <v>0</v>
      </c>
      <c r="AD66" s="192">
        <v>0</v>
      </c>
      <c r="AE66" s="192">
        <v>0</v>
      </c>
      <c r="AF66" s="194">
        <f t="shared" si="6"/>
        <v>0</v>
      </c>
      <c r="AG66" s="53">
        <f t="shared" si="7"/>
        <v>0</v>
      </c>
    </row>
    <row r="67" spans="1:33" ht="16">
      <c r="A67" s="192">
        <v>56380303</v>
      </c>
      <c r="B67" s="192" t="str">
        <f>VLOOKUP(A67,orig_GT_results_full_summary!$A$3:$B$25,2, FALSE)</f>
        <v>D8</v>
      </c>
      <c r="C67" s="192">
        <v>23</v>
      </c>
      <c r="D67" s="186" t="s">
        <v>299</v>
      </c>
      <c r="E67" s="193">
        <v>1</v>
      </c>
      <c r="F67" s="186" t="s">
        <v>18</v>
      </c>
      <c r="G67" s="186" t="s">
        <v>281</v>
      </c>
      <c r="H67" s="186">
        <f>VLOOKUP(A67,orig_GT_results_full_summary!$A$3:$AK$25,8, FALSE)</f>
        <v>4</v>
      </c>
      <c r="I67" s="192">
        <v>0</v>
      </c>
      <c r="J67" s="192">
        <v>0</v>
      </c>
      <c r="K67" s="192">
        <f t="shared" si="0"/>
        <v>0</v>
      </c>
      <c r="L67" s="193">
        <f t="shared" si="1"/>
        <v>0</v>
      </c>
      <c r="M67" s="186" t="s">
        <v>282</v>
      </c>
      <c r="N67" s="186" t="s">
        <v>281</v>
      </c>
      <c r="O67" s="192">
        <f>VLOOKUP(A67,orig_GT_results_full_summary!$A$3:$AK$25,16, FALSE)</f>
        <v>0</v>
      </c>
      <c r="P67" s="192">
        <v>0</v>
      </c>
      <c r="Q67" s="192">
        <v>0</v>
      </c>
      <c r="R67" s="192">
        <f t="shared" si="2"/>
        <v>0</v>
      </c>
      <c r="S67" s="193">
        <f t="shared" si="3"/>
        <v>0</v>
      </c>
      <c r="T67" s="186" t="s">
        <v>282</v>
      </c>
      <c r="U67" s="186" t="s">
        <v>281</v>
      </c>
      <c r="V67" s="192">
        <f>VLOOKUP(A67,orig_GT_results_full_summary!$A$3:$AK$25,25, FALSE)</f>
        <v>0</v>
      </c>
      <c r="W67" s="192">
        <v>0</v>
      </c>
      <c r="X67" s="192">
        <v>0</v>
      </c>
      <c r="Y67" s="192">
        <f t="shared" si="4"/>
        <v>0</v>
      </c>
      <c r="Z67" s="193">
        <f t="shared" si="5"/>
        <v>0</v>
      </c>
      <c r="AA67" s="186" t="s">
        <v>282</v>
      </c>
      <c r="AB67" s="186" t="s">
        <v>281</v>
      </c>
      <c r="AC67" s="192">
        <f>VLOOKUP(A67,orig_GT_results_full_summary!$A$3:$AK$25,34, FALSE)</f>
        <v>0</v>
      </c>
      <c r="AD67" s="192">
        <v>0</v>
      </c>
      <c r="AE67" s="192">
        <v>0</v>
      </c>
      <c r="AF67" s="194">
        <f t="shared" si="6"/>
        <v>0</v>
      </c>
      <c r="AG67" s="53">
        <f t="shared" si="7"/>
        <v>0</v>
      </c>
    </row>
    <row r="68" spans="1:33" ht="16">
      <c r="A68" s="192">
        <v>56380303</v>
      </c>
      <c r="B68" s="192" t="str">
        <f>VLOOKUP(A68,orig_GT_results_full_summary!$A$3:$B$25,2, FALSE)</f>
        <v>D8</v>
      </c>
      <c r="C68" s="192">
        <v>20</v>
      </c>
      <c r="D68" s="186" t="s">
        <v>298</v>
      </c>
      <c r="E68" s="193">
        <v>1</v>
      </c>
      <c r="F68" s="186" t="s">
        <v>18</v>
      </c>
      <c r="G68" s="186" t="s">
        <v>281</v>
      </c>
      <c r="H68" s="186">
        <f>VLOOKUP(A68,orig_GT_results_full_summary!$A$3:$AK$25,8, FALSE)</f>
        <v>4</v>
      </c>
      <c r="I68" s="192">
        <v>0</v>
      </c>
      <c r="J68" s="192">
        <v>0</v>
      </c>
      <c r="K68" s="192">
        <f t="shared" si="0"/>
        <v>0</v>
      </c>
      <c r="L68" s="193">
        <f t="shared" si="1"/>
        <v>0</v>
      </c>
      <c r="M68" s="186" t="s">
        <v>282</v>
      </c>
      <c r="N68" s="186" t="s">
        <v>281</v>
      </c>
      <c r="O68" s="192">
        <f>VLOOKUP(A68,orig_GT_results_full_summary!$A$3:$AK$25,16, FALSE)</f>
        <v>0</v>
      </c>
      <c r="P68" s="192">
        <v>0</v>
      </c>
      <c r="Q68" s="192">
        <v>0</v>
      </c>
      <c r="R68" s="192">
        <f t="shared" si="2"/>
        <v>0</v>
      </c>
      <c r="S68" s="193">
        <f t="shared" si="3"/>
        <v>0</v>
      </c>
      <c r="T68" s="186" t="s">
        <v>282</v>
      </c>
      <c r="U68" s="186" t="s">
        <v>281</v>
      </c>
      <c r="V68" s="192">
        <f>VLOOKUP(A68,orig_GT_results_full_summary!$A$3:$AK$25,25, FALSE)</f>
        <v>0</v>
      </c>
      <c r="W68" s="192">
        <v>0</v>
      </c>
      <c r="X68" s="192">
        <v>0</v>
      </c>
      <c r="Y68" s="192">
        <f t="shared" si="4"/>
        <v>0</v>
      </c>
      <c r="Z68" s="193">
        <f t="shared" si="5"/>
        <v>0</v>
      </c>
      <c r="AA68" s="186" t="s">
        <v>282</v>
      </c>
      <c r="AB68" s="186" t="s">
        <v>281</v>
      </c>
      <c r="AC68" s="192">
        <f>VLOOKUP(A68,orig_GT_results_full_summary!$A$3:$AK$25,34, FALSE)</f>
        <v>0</v>
      </c>
      <c r="AD68" s="192">
        <v>0</v>
      </c>
      <c r="AE68" s="192">
        <v>0</v>
      </c>
      <c r="AF68" s="194">
        <f t="shared" si="6"/>
        <v>0</v>
      </c>
      <c r="AG68" s="53">
        <f t="shared" si="7"/>
        <v>0</v>
      </c>
    </row>
    <row r="69" spans="1:33" ht="16">
      <c r="A69" s="192">
        <v>56380303</v>
      </c>
      <c r="B69" s="192" t="str">
        <f>VLOOKUP(A69,orig_GT_results_full_summary!$A$3:$B$25,2, FALSE)</f>
        <v>D8</v>
      </c>
      <c r="C69" s="192">
        <v>32</v>
      </c>
      <c r="D69" s="186" t="s">
        <v>325</v>
      </c>
      <c r="E69" s="193">
        <v>1</v>
      </c>
      <c r="F69" s="186" t="s">
        <v>18</v>
      </c>
      <c r="G69" s="186" t="s">
        <v>281</v>
      </c>
      <c r="H69" s="186">
        <f>VLOOKUP(A69,orig_GT_results_full_summary!$A$3:$AK$25,8, FALSE)</f>
        <v>4</v>
      </c>
      <c r="I69" s="192">
        <v>0</v>
      </c>
      <c r="J69" s="192">
        <v>0</v>
      </c>
      <c r="K69" s="192">
        <f t="shared" si="0"/>
        <v>0</v>
      </c>
      <c r="L69" s="193">
        <f t="shared" si="1"/>
        <v>0</v>
      </c>
      <c r="M69" s="186" t="s">
        <v>282</v>
      </c>
      <c r="N69" s="186" t="s">
        <v>281</v>
      </c>
      <c r="O69" s="192">
        <f>VLOOKUP(A69,orig_GT_results_full_summary!$A$3:$AK$25,16, FALSE)</f>
        <v>0</v>
      </c>
      <c r="P69" s="192">
        <v>0</v>
      </c>
      <c r="Q69" s="192">
        <v>0</v>
      </c>
      <c r="R69" s="192">
        <f t="shared" si="2"/>
        <v>0</v>
      </c>
      <c r="S69" s="193">
        <f t="shared" si="3"/>
        <v>0</v>
      </c>
      <c r="T69" s="186" t="s">
        <v>282</v>
      </c>
      <c r="U69" s="186" t="s">
        <v>281</v>
      </c>
      <c r="V69" s="192">
        <f>VLOOKUP(A69,orig_GT_results_full_summary!$A$3:$AK$25,25, FALSE)</f>
        <v>0</v>
      </c>
      <c r="W69" s="192">
        <v>0</v>
      </c>
      <c r="X69" s="192">
        <v>0</v>
      </c>
      <c r="Y69" s="192">
        <f t="shared" si="4"/>
        <v>0</v>
      </c>
      <c r="Z69" s="193">
        <f t="shared" si="5"/>
        <v>0</v>
      </c>
      <c r="AA69" s="186" t="s">
        <v>282</v>
      </c>
      <c r="AB69" s="186" t="s">
        <v>281</v>
      </c>
      <c r="AC69" s="192">
        <f>VLOOKUP(A69,orig_GT_results_full_summary!$A$3:$AK$25,34, FALSE)</f>
        <v>0</v>
      </c>
      <c r="AD69" s="192">
        <v>0</v>
      </c>
      <c r="AE69" s="192">
        <v>0</v>
      </c>
      <c r="AF69" s="194">
        <f t="shared" si="6"/>
        <v>0</v>
      </c>
      <c r="AG69" s="53">
        <f t="shared" si="7"/>
        <v>0</v>
      </c>
    </row>
    <row r="70" spans="1:33" ht="16">
      <c r="A70" s="192">
        <v>56380303</v>
      </c>
      <c r="B70" s="192" t="str">
        <f>VLOOKUP(A70,orig_GT_results_full_summary!$A$3:$B$25,2, FALSE)</f>
        <v>D8</v>
      </c>
      <c r="C70" s="192">
        <v>19</v>
      </c>
      <c r="D70" s="186" t="s">
        <v>298</v>
      </c>
      <c r="E70" s="193">
        <v>1</v>
      </c>
      <c r="F70" s="186" t="s">
        <v>18</v>
      </c>
      <c r="G70" s="186" t="s">
        <v>281</v>
      </c>
      <c r="H70" s="186">
        <f>VLOOKUP(A70,orig_GT_results_full_summary!$A$3:$AK$25,8, FALSE)</f>
        <v>4</v>
      </c>
      <c r="I70" s="192">
        <v>0</v>
      </c>
      <c r="J70" s="192">
        <v>0</v>
      </c>
      <c r="K70" s="192">
        <f t="shared" si="0"/>
        <v>0</v>
      </c>
      <c r="L70" s="193">
        <f t="shared" si="1"/>
        <v>0</v>
      </c>
      <c r="M70" s="186" t="s">
        <v>282</v>
      </c>
      <c r="N70" s="186" t="s">
        <v>281</v>
      </c>
      <c r="O70" s="192">
        <f>VLOOKUP(A70,orig_GT_results_full_summary!$A$3:$AK$25,16, FALSE)</f>
        <v>0</v>
      </c>
      <c r="P70" s="192">
        <v>0</v>
      </c>
      <c r="Q70" s="192">
        <v>0</v>
      </c>
      <c r="R70" s="192">
        <f t="shared" si="2"/>
        <v>0</v>
      </c>
      <c r="S70" s="193">
        <f t="shared" si="3"/>
        <v>0</v>
      </c>
      <c r="T70" s="186" t="s">
        <v>282</v>
      </c>
      <c r="U70" s="186" t="s">
        <v>281</v>
      </c>
      <c r="V70" s="192">
        <f>VLOOKUP(A70,orig_GT_results_full_summary!$A$3:$AK$25,25, FALSE)</f>
        <v>0</v>
      </c>
      <c r="W70" s="192">
        <v>0</v>
      </c>
      <c r="X70" s="192">
        <v>0</v>
      </c>
      <c r="Y70" s="192">
        <f t="shared" si="4"/>
        <v>0</v>
      </c>
      <c r="Z70" s="193">
        <f t="shared" si="5"/>
        <v>0</v>
      </c>
      <c r="AA70" s="186" t="s">
        <v>282</v>
      </c>
      <c r="AB70" s="186" t="s">
        <v>281</v>
      </c>
      <c r="AC70" s="192">
        <f>VLOOKUP(A70,orig_GT_results_full_summary!$A$3:$AK$25,34, FALSE)</f>
        <v>0</v>
      </c>
      <c r="AD70" s="192">
        <v>0</v>
      </c>
      <c r="AE70" s="192">
        <v>0</v>
      </c>
      <c r="AF70" s="194">
        <f t="shared" si="6"/>
        <v>0</v>
      </c>
      <c r="AG70" s="53">
        <f t="shared" si="7"/>
        <v>0</v>
      </c>
    </row>
    <row r="71" spans="1:33" ht="16">
      <c r="A71" s="192">
        <v>56380303</v>
      </c>
      <c r="B71" s="192" t="str">
        <f>VLOOKUP(A71,orig_GT_results_full_summary!$A$3:$B$25,2, FALSE)</f>
        <v>D8</v>
      </c>
      <c r="C71" s="192">
        <v>28</v>
      </c>
      <c r="D71" s="186" t="s">
        <v>326</v>
      </c>
      <c r="E71" s="193">
        <v>1</v>
      </c>
      <c r="F71" s="186" t="s">
        <v>18</v>
      </c>
      <c r="G71" s="186" t="s">
        <v>281</v>
      </c>
      <c r="H71" s="186">
        <f>VLOOKUP(A71,orig_GT_results_full_summary!$A$3:$AK$25,8, FALSE)</f>
        <v>4</v>
      </c>
      <c r="I71" s="192">
        <v>0</v>
      </c>
      <c r="J71" s="192">
        <v>0</v>
      </c>
      <c r="K71" s="192">
        <f t="shared" si="0"/>
        <v>0</v>
      </c>
      <c r="L71" s="193">
        <f t="shared" si="1"/>
        <v>0</v>
      </c>
      <c r="M71" s="186" t="s">
        <v>282</v>
      </c>
      <c r="N71" s="186" t="s">
        <v>281</v>
      </c>
      <c r="O71" s="192">
        <f>VLOOKUP(A71,orig_GT_results_full_summary!$A$3:$AK$25,16, FALSE)</f>
        <v>0</v>
      </c>
      <c r="P71" s="192">
        <v>0</v>
      </c>
      <c r="Q71" s="192">
        <v>0</v>
      </c>
      <c r="R71" s="192">
        <f t="shared" si="2"/>
        <v>0</v>
      </c>
      <c r="S71" s="193">
        <f t="shared" si="3"/>
        <v>0</v>
      </c>
      <c r="T71" s="186" t="s">
        <v>282</v>
      </c>
      <c r="U71" s="186" t="s">
        <v>281</v>
      </c>
      <c r="V71" s="192">
        <f>VLOOKUP(A71,orig_GT_results_full_summary!$A$3:$AK$25,25, FALSE)</f>
        <v>0</v>
      </c>
      <c r="W71" s="192">
        <v>0</v>
      </c>
      <c r="X71" s="192">
        <v>0</v>
      </c>
      <c r="Y71" s="192">
        <f t="shared" si="4"/>
        <v>0</v>
      </c>
      <c r="Z71" s="193">
        <f t="shared" si="5"/>
        <v>0</v>
      </c>
      <c r="AA71" s="186" t="s">
        <v>282</v>
      </c>
      <c r="AB71" s="186" t="s">
        <v>281</v>
      </c>
      <c r="AC71" s="192">
        <f>VLOOKUP(A71,orig_GT_results_full_summary!$A$3:$AK$25,34, FALSE)</f>
        <v>0</v>
      </c>
      <c r="AD71" s="192">
        <v>0</v>
      </c>
      <c r="AE71" s="192">
        <v>0</v>
      </c>
      <c r="AF71" s="194">
        <f t="shared" si="6"/>
        <v>0</v>
      </c>
      <c r="AG71" s="53">
        <f t="shared" si="7"/>
        <v>0</v>
      </c>
    </row>
    <row r="72" spans="1:33" ht="16">
      <c r="A72" s="192">
        <v>56380303</v>
      </c>
      <c r="B72" s="192" t="str">
        <f>VLOOKUP(A72,orig_GT_results_full_summary!$A$3:$B$25,2, FALSE)</f>
        <v>D8</v>
      </c>
      <c r="C72" s="192">
        <v>58</v>
      </c>
      <c r="D72" s="186" t="s">
        <v>327</v>
      </c>
      <c r="E72" s="193">
        <v>2</v>
      </c>
      <c r="F72" s="186" t="s">
        <v>18</v>
      </c>
      <c r="G72" s="186" t="s">
        <v>288</v>
      </c>
      <c r="H72" s="186">
        <f>VLOOKUP(A72,orig_GT_results_full_summary!$A$3:$AK$25,8, FALSE)</f>
        <v>4</v>
      </c>
      <c r="I72" s="192">
        <v>0</v>
      </c>
      <c r="J72" s="192">
        <v>0</v>
      </c>
      <c r="K72" s="192">
        <f t="shared" si="0"/>
        <v>0</v>
      </c>
      <c r="L72" s="193">
        <f t="shared" si="1"/>
        <v>0</v>
      </c>
      <c r="M72" s="186" t="s">
        <v>282</v>
      </c>
      <c r="N72" s="186" t="s">
        <v>288</v>
      </c>
      <c r="O72" s="192">
        <f>VLOOKUP(A72,orig_GT_results_full_summary!$A$3:$AK$25,16, FALSE)</f>
        <v>0</v>
      </c>
      <c r="P72" s="192">
        <v>0</v>
      </c>
      <c r="Q72" s="192">
        <v>0</v>
      </c>
      <c r="R72" s="192">
        <f t="shared" si="2"/>
        <v>0</v>
      </c>
      <c r="S72" s="193">
        <f t="shared" si="3"/>
        <v>0</v>
      </c>
      <c r="T72" s="186" t="s">
        <v>282</v>
      </c>
      <c r="U72" s="186" t="s">
        <v>288</v>
      </c>
      <c r="V72" s="192">
        <f>VLOOKUP(A72,orig_GT_results_full_summary!$A$3:$AK$25,25, FALSE)</f>
        <v>0</v>
      </c>
      <c r="W72" s="192">
        <v>0</v>
      </c>
      <c r="X72" s="192">
        <v>0</v>
      </c>
      <c r="Y72" s="192">
        <f t="shared" si="4"/>
        <v>0</v>
      </c>
      <c r="Z72" s="193">
        <f t="shared" si="5"/>
        <v>0</v>
      </c>
      <c r="AA72" s="186" t="s">
        <v>282</v>
      </c>
      <c r="AB72" s="186" t="s">
        <v>288</v>
      </c>
      <c r="AC72" s="192">
        <f>VLOOKUP(A72,orig_GT_results_full_summary!$A$3:$AK$25,34, FALSE)</f>
        <v>0</v>
      </c>
      <c r="AD72" s="192">
        <v>0</v>
      </c>
      <c r="AE72" s="192">
        <v>0</v>
      </c>
      <c r="AF72" s="194">
        <f t="shared" si="6"/>
        <v>0</v>
      </c>
      <c r="AG72" s="53">
        <f t="shared" si="7"/>
        <v>0</v>
      </c>
    </row>
    <row r="73" spans="1:33" ht="16">
      <c r="A73" s="192">
        <v>56380303</v>
      </c>
      <c r="B73" s="192" t="str">
        <f>VLOOKUP(A73,orig_GT_results_full_summary!$A$3:$B$25,2, FALSE)</f>
        <v>D8</v>
      </c>
      <c r="C73" s="192">
        <v>59</v>
      </c>
      <c r="D73" s="186" t="s">
        <v>327</v>
      </c>
      <c r="E73" s="193">
        <v>2</v>
      </c>
      <c r="F73" s="186" t="s">
        <v>18</v>
      </c>
      <c r="G73" s="186" t="s">
        <v>288</v>
      </c>
      <c r="H73" s="186">
        <f>VLOOKUP(A73,orig_GT_results_full_summary!$A$3:$AK$25,8, FALSE)</f>
        <v>4</v>
      </c>
      <c r="I73" s="192">
        <v>0</v>
      </c>
      <c r="J73" s="192">
        <v>0</v>
      </c>
      <c r="K73" s="192">
        <f t="shared" si="0"/>
        <v>0</v>
      </c>
      <c r="L73" s="193">
        <f t="shared" si="1"/>
        <v>0</v>
      </c>
      <c r="M73" s="186" t="s">
        <v>282</v>
      </c>
      <c r="N73" s="186" t="s">
        <v>288</v>
      </c>
      <c r="O73" s="192">
        <f>VLOOKUP(A73,orig_GT_results_full_summary!$A$3:$AK$25,16, FALSE)</f>
        <v>0</v>
      </c>
      <c r="P73" s="192">
        <v>0</v>
      </c>
      <c r="Q73" s="192">
        <v>0</v>
      </c>
      <c r="R73" s="192">
        <f t="shared" si="2"/>
        <v>0</v>
      </c>
      <c r="S73" s="193">
        <f t="shared" si="3"/>
        <v>0</v>
      </c>
      <c r="T73" s="186" t="s">
        <v>282</v>
      </c>
      <c r="U73" s="186" t="s">
        <v>288</v>
      </c>
      <c r="V73" s="192">
        <f>VLOOKUP(A73,orig_GT_results_full_summary!$A$3:$AK$25,25, FALSE)</f>
        <v>0</v>
      </c>
      <c r="W73" s="192">
        <v>0</v>
      </c>
      <c r="X73" s="192">
        <v>0</v>
      </c>
      <c r="Y73" s="192">
        <f t="shared" si="4"/>
        <v>0</v>
      </c>
      <c r="Z73" s="193">
        <f t="shared" si="5"/>
        <v>0</v>
      </c>
      <c r="AA73" s="186" t="s">
        <v>282</v>
      </c>
      <c r="AB73" s="186" t="s">
        <v>288</v>
      </c>
      <c r="AC73" s="192">
        <f>VLOOKUP(A73,orig_GT_results_full_summary!$A$3:$AK$25,34, FALSE)</f>
        <v>0</v>
      </c>
      <c r="AD73" s="192">
        <v>0</v>
      </c>
      <c r="AE73" s="192">
        <v>0</v>
      </c>
      <c r="AF73" s="194">
        <f t="shared" si="6"/>
        <v>0</v>
      </c>
      <c r="AG73" s="53">
        <f t="shared" si="7"/>
        <v>0</v>
      </c>
    </row>
    <row r="74" spans="1:33" ht="16">
      <c r="A74" s="192">
        <v>56380303</v>
      </c>
      <c r="B74" s="192" t="str">
        <f>VLOOKUP(A74,orig_GT_results_full_summary!$A$3:$B$25,2, FALSE)</f>
        <v>D8</v>
      </c>
      <c r="C74" s="192">
        <v>60</v>
      </c>
      <c r="D74" s="186" t="s">
        <v>327</v>
      </c>
      <c r="E74" s="193">
        <v>2</v>
      </c>
      <c r="F74" s="186" t="s">
        <v>18</v>
      </c>
      <c r="G74" s="186" t="s">
        <v>288</v>
      </c>
      <c r="H74" s="186">
        <f>VLOOKUP(A74,orig_GT_results_full_summary!$A$3:$AK$25,8, FALSE)</f>
        <v>4</v>
      </c>
      <c r="I74" s="192">
        <v>0</v>
      </c>
      <c r="J74" s="192">
        <v>0</v>
      </c>
      <c r="K74" s="192">
        <f t="shared" si="0"/>
        <v>0</v>
      </c>
      <c r="L74" s="193">
        <f t="shared" si="1"/>
        <v>0</v>
      </c>
      <c r="M74" s="186" t="s">
        <v>282</v>
      </c>
      <c r="N74" s="186" t="s">
        <v>288</v>
      </c>
      <c r="O74" s="192">
        <f>VLOOKUP(A74,orig_GT_results_full_summary!$A$3:$AK$25,16, FALSE)</f>
        <v>0</v>
      </c>
      <c r="P74" s="192">
        <v>0</v>
      </c>
      <c r="Q74" s="192">
        <v>0</v>
      </c>
      <c r="R74" s="192">
        <f t="shared" si="2"/>
        <v>0</v>
      </c>
      <c r="S74" s="193">
        <f t="shared" si="3"/>
        <v>0</v>
      </c>
      <c r="T74" s="186" t="s">
        <v>282</v>
      </c>
      <c r="U74" s="186" t="s">
        <v>288</v>
      </c>
      <c r="V74" s="192">
        <f>VLOOKUP(A74,orig_GT_results_full_summary!$A$3:$AK$25,25, FALSE)</f>
        <v>0</v>
      </c>
      <c r="W74" s="192">
        <v>0</v>
      </c>
      <c r="X74" s="192">
        <v>0</v>
      </c>
      <c r="Y74" s="192">
        <f t="shared" si="4"/>
        <v>0</v>
      </c>
      <c r="Z74" s="193">
        <f t="shared" si="5"/>
        <v>0</v>
      </c>
      <c r="AA74" s="186" t="s">
        <v>282</v>
      </c>
      <c r="AB74" s="186" t="s">
        <v>288</v>
      </c>
      <c r="AC74" s="192">
        <f>VLOOKUP(A74,orig_GT_results_full_summary!$A$3:$AK$25,34, FALSE)</f>
        <v>0</v>
      </c>
      <c r="AD74" s="192">
        <v>0</v>
      </c>
      <c r="AE74" s="192">
        <v>0</v>
      </c>
      <c r="AF74" s="194">
        <f t="shared" si="6"/>
        <v>0</v>
      </c>
      <c r="AG74" s="53">
        <f t="shared" si="7"/>
        <v>0</v>
      </c>
    </row>
    <row r="75" spans="1:33" ht="16">
      <c r="A75" s="192">
        <v>56380303</v>
      </c>
      <c r="B75" s="192" t="str">
        <f>VLOOKUP(A75,orig_GT_results_full_summary!$A$3:$B$25,2, FALSE)</f>
        <v>D8</v>
      </c>
      <c r="C75" s="192">
        <v>61</v>
      </c>
      <c r="D75" s="186" t="s">
        <v>328</v>
      </c>
      <c r="E75" s="193">
        <v>2</v>
      </c>
      <c r="F75" s="186" t="s">
        <v>18</v>
      </c>
      <c r="G75" s="186" t="s">
        <v>288</v>
      </c>
      <c r="H75" s="186">
        <f>VLOOKUP(A75,orig_GT_results_full_summary!$A$3:$AK$25,8, FALSE)</f>
        <v>4</v>
      </c>
      <c r="I75" s="192">
        <v>0</v>
      </c>
      <c r="J75" s="192">
        <v>0</v>
      </c>
      <c r="K75" s="192">
        <f t="shared" si="0"/>
        <v>0</v>
      </c>
      <c r="L75" s="193">
        <f t="shared" si="1"/>
        <v>0</v>
      </c>
      <c r="M75" s="186" t="s">
        <v>282</v>
      </c>
      <c r="N75" s="186" t="s">
        <v>288</v>
      </c>
      <c r="O75" s="192">
        <f>VLOOKUP(A75,orig_GT_results_full_summary!$A$3:$AK$25,16, FALSE)</f>
        <v>0</v>
      </c>
      <c r="P75" s="192">
        <v>0</v>
      </c>
      <c r="Q75" s="192">
        <v>0</v>
      </c>
      <c r="R75" s="192">
        <f t="shared" si="2"/>
        <v>0</v>
      </c>
      <c r="S75" s="193">
        <f t="shared" si="3"/>
        <v>0</v>
      </c>
      <c r="T75" s="186" t="s">
        <v>282</v>
      </c>
      <c r="U75" s="186" t="s">
        <v>288</v>
      </c>
      <c r="V75" s="192">
        <f>VLOOKUP(A75,orig_GT_results_full_summary!$A$3:$AK$25,25, FALSE)</f>
        <v>0</v>
      </c>
      <c r="W75" s="192">
        <v>0</v>
      </c>
      <c r="X75" s="192">
        <v>0</v>
      </c>
      <c r="Y75" s="192">
        <f t="shared" si="4"/>
        <v>0</v>
      </c>
      <c r="Z75" s="193">
        <f t="shared" si="5"/>
        <v>0</v>
      </c>
      <c r="AA75" s="186" t="s">
        <v>282</v>
      </c>
      <c r="AB75" s="186" t="s">
        <v>288</v>
      </c>
      <c r="AC75" s="192">
        <f>VLOOKUP(A75,orig_GT_results_full_summary!$A$3:$AK$25,34, FALSE)</f>
        <v>0</v>
      </c>
      <c r="AD75" s="192">
        <v>0</v>
      </c>
      <c r="AE75" s="192">
        <v>0</v>
      </c>
      <c r="AF75" s="194">
        <f t="shared" si="6"/>
        <v>0</v>
      </c>
      <c r="AG75" s="53">
        <f t="shared" si="7"/>
        <v>0</v>
      </c>
    </row>
    <row r="76" spans="1:33" ht="16">
      <c r="A76" s="192">
        <v>56380303</v>
      </c>
      <c r="B76" s="192" t="str">
        <f>VLOOKUP(A76,orig_GT_results_full_summary!$A$3:$B$25,2, FALSE)</f>
        <v>D8</v>
      </c>
      <c r="C76" s="192">
        <v>62</v>
      </c>
      <c r="D76" s="186" t="s">
        <v>328</v>
      </c>
      <c r="E76" s="193">
        <v>2</v>
      </c>
      <c r="F76" s="186" t="s">
        <v>18</v>
      </c>
      <c r="G76" s="186" t="s">
        <v>288</v>
      </c>
      <c r="H76" s="186">
        <f>VLOOKUP(A76,orig_GT_results_full_summary!$A$3:$AK$25,8, FALSE)</f>
        <v>4</v>
      </c>
      <c r="I76" s="192">
        <v>0</v>
      </c>
      <c r="J76" s="192">
        <v>0</v>
      </c>
      <c r="K76" s="192">
        <f t="shared" si="0"/>
        <v>0</v>
      </c>
      <c r="L76" s="193">
        <f t="shared" si="1"/>
        <v>0</v>
      </c>
      <c r="M76" s="186" t="s">
        <v>282</v>
      </c>
      <c r="N76" s="186" t="s">
        <v>288</v>
      </c>
      <c r="O76" s="192">
        <f>VLOOKUP(A76,orig_GT_results_full_summary!$A$3:$AK$25,16, FALSE)</f>
        <v>0</v>
      </c>
      <c r="P76" s="192">
        <v>0</v>
      </c>
      <c r="Q76" s="192">
        <v>0</v>
      </c>
      <c r="R76" s="192">
        <f t="shared" si="2"/>
        <v>0</v>
      </c>
      <c r="S76" s="193">
        <f t="shared" si="3"/>
        <v>0</v>
      </c>
      <c r="T76" s="186" t="s">
        <v>282</v>
      </c>
      <c r="U76" s="186" t="s">
        <v>288</v>
      </c>
      <c r="V76" s="192">
        <f>VLOOKUP(A76,orig_GT_results_full_summary!$A$3:$AK$25,25, FALSE)</f>
        <v>0</v>
      </c>
      <c r="W76" s="192">
        <v>0</v>
      </c>
      <c r="X76" s="192">
        <v>0</v>
      </c>
      <c r="Y76" s="192">
        <f t="shared" si="4"/>
        <v>0</v>
      </c>
      <c r="Z76" s="193">
        <f t="shared" si="5"/>
        <v>0</v>
      </c>
      <c r="AA76" s="186" t="s">
        <v>282</v>
      </c>
      <c r="AB76" s="186" t="s">
        <v>288</v>
      </c>
      <c r="AC76" s="192">
        <f>VLOOKUP(A76,orig_GT_results_full_summary!$A$3:$AK$25,34, FALSE)</f>
        <v>0</v>
      </c>
      <c r="AD76" s="192">
        <v>0</v>
      </c>
      <c r="AE76" s="192">
        <v>0</v>
      </c>
      <c r="AF76" s="194">
        <f t="shared" si="6"/>
        <v>0</v>
      </c>
      <c r="AG76" s="53">
        <f t="shared" si="7"/>
        <v>0</v>
      </c>
    </row>
    <row r="77" spans="1:33" ht="16">
      <c r="A77" s="192">
        <v>56380303</v>
      </c>
      <c r="B77" s="192" t="str">
        <f>VLOOKUP(A77,orig_GT_results_full_summary!$A$3:$B$25,2, FALSE)</f>
        <v>D8</v>
      </c>
      <c r="C77" s="192">
        <v>63</v>
      </c>
      <c r="D77" s="186" t="s">
        <v>328</v>
      </c>
      <c r="E77" s="193">
        <v>2</v>
      </c>
      <c r="F77" s="186" t="s">
        <v>18</v>
      </c>
      <c r="G77" s="186" t="s">
        <v>288</v>
      </c>
      <c r="H77" s="186">
        <f>VLOOKUP(A77,orig_GT_results_full_summary!$A$3:$AK$25,8, FALSE)</f>
        <v>4</v>
      </c>
      <c r="I77" s="192">
        <v>0</v>
      </c>
      <c r="J77" s="192">
        <v>0</v>
      </c>
      <c r="K77" s="192">
        <f t="shared" si="0"/>
        <v>0</v>
      </c>
      <c r="L77" s="193">
        <f t="shared" si="1"/>
        <v>0</v>
      </c>
      <c r="M77" s="186" t="s">
        <v>282</v>
      </c>
      <c r="N77" s="186" t="s">
        <v>288</v>
      </c>
      <c r="O77" s="192">
        <f>VLOOKUP(A77,orig_GT_results_full_summary!$A$3:$AK$25,16, FALSE)</f>
        <v>0</v>
      </c>
      <c r="P77" s="192">
        <v>0</v>
      </c>
      <c r="Q77" s="192">
        <v>0</v>
      </c>
      <c r="R77" s="192">
        <f t="shared" si="2"/>
        <v>0</v>
      </c>
      <c r="S77" s="193">
        <f t="shared" si="3"/>
        <v>0</v>
      </c>
      <c r="T77" s="186" t="s">
        <v>282</v>
      </c>
      <c r="U77" s="186" t="s">
        <v>288</v>
      </c>
      <c r="V77" s="192">
        <f>VLOOKUP(A77,orig_GT_results_full_summary!$A$3:$AK$25,25, FALSE)</f>
        <v>0</v>
      </c>
      <c r="W77" s="192">
        <v>0</v>
      </c>
      <c r="X77" s="192">
        <v>0</v>
      </c>
      <c r="Y77" s="192">
        <f t="shared" si="4"/>
        <v>0</v>
      </c>
      <c r="Z77" s="193">
        <f t="shared" si="5"/>
        <v>0</v>
      </c>
      <c r="AA77" s="186" t="s">
        <v>282</v>
      </c>
      <c r="AB77" s="186" t="s">
        <v>288</v>
      </c>
      <c r="AC77" s="192">
        <f>VLOOKUP(A77,orig_GT_results_full_summary!$A$3:$AK$25,34, FALSE)</f>
        <v>0</v>
      </c>
      <c r="AD77" s="192">
        <v>0</v>
      </c>
      <c r="AE77" s="192">
        <v>0</v>
      </c>
      <c r="AF77" s="194">
        <f t="shared" si="6"/>
        <v>0</v>
      </c>
      <c r="AG77" s="53">
        <f t="shared" si="7"/>
        <v>0</v>
      </c>
    </row>
    <row r="78" spans="1:33" ht="16">
      <c r="A78" s="192">
        <v>56380303</v>
      </c>
      <c r="B78" s="192" t="str">
        <f>VLOOKUP(A78,orig_GT_results_full_summary!$A$3:$B$25,2, FALSE)</f>
        <v>D8</v>
      </c>
      <c r="C78" s="192">
        <v>64</v>
      </c>
      <c r="D78" s="186" t="s">
        <v>329</v>
      </c>
      <c r="E78" s="193">
        <v>2</v>
      </c>
      <c r="F78" s="186" t="s">
        <v>18</v>
      </c>
      <c r="G78" s="186" t="s">
        <v>288</v>
      </c>
      <c r="H78" s="186">
        <f>VLOOKUP(A78,orig_GT_results_full_summary!$A$3:$AK$25,8, FALSE)</f>
        <v>4</v>
      </c>
      <c r="I78" s="192">
        <v>0</v>
      </c>
      <c r="J78" s="192">
        <v>0</v>
      </c>
      <c r="K78" s="192">
        <f t="shared" si="0"/>
        <v>0</v>
      </c>
      <c r="L78" s="193">
        <f t="shared" si="1"/>
        <v>0</v>
      </c>
      <c r="M78" s="186" t="s">
        <v>282</v>
      </c>
      <c r="N78" s="186" t="s">
        <v>288</v>
      </c>
      <c r="O78" s="192">
        <f>VLOOKUP(A78,orig_GT_results_full_summary!$A$3:$AK$25,16, FALSE)</f>
        <v>0</v>
      </c>
      <c r="P78" s="192">
        <v>0</v>
      </c>
      <c r="Q78" s="192">
        <v>0</v>
      </c>
      <c r="R78" s="192">
        <f t="shared" si="2"/>
        <v>0</v>
      </c>
      <c r="S78" s="193">
        <f t="shared" si="3"/>
        <v>0</v>
      </c>
      <c r="T78" s="186" t="s">
        <v>282</v>
      </c>
      <c r="U78" s="186" t="s">
        <v>288</v>
      </c>
      <c r="V78" s="192">
        <f>VLOOKUP(A78,orig_GT_results_full_summary!$A$3:$AK$25,25, FALSE)</f>
        <v>0</v>
      </c>
      <c r="W78" s="192">
        <v>0</v>
      </c>
      <c r="X78" s="192">
        <v>0</v>
      </c>
      <c r="Y78" s="192">
        <f t="shared" si="4"/>
        <v>0</v>
      </c>
      <c r="Z78" s="193">
        <f t="shared" si="5"/>
        <v>0</v>
      </c>
      <c r="AA78" s="186" t="s">
        <v>282</v>
      </c>
      <c r="AB78" s="186" t="s">
        <v>288</v>
      </c>
      <c r="AC78" s="192">
        <f>VLOOKUP(A78,orig_GT_results_full_summary!$A$3:$AK$25,34, FALSE)</f>
        <v>0</v>
      </c>
      <c r="AD78" s="192">
        <v>0</v>
      </c>
      <c r="AE78" s="192">
        <v>0</v>
      </c>
      <c r="AF78" s="194">
        <f t="shared" si="6"/>
        <v>0</v>
      </c>
      <c r="AG78" s="53">
        <f t="shared" si="7"/>
        <v>0</v>
      </c>
    </row>
    <row r="79" spans="1:33" ht="16">
      <c r="A79" s="192">
        <v>56380303</v>
      </c>
      <c r="B79" s="192" t="str">
        <f>VLOOKUP(A79,orig_GT_results_full_summary!$A$3:$B$25,2, FALSE)</f>
        <v>D8</v>
      </c>
      <c r="C79" s="192">
        <v>65</v>
      </c>
      <c r="D79" s="186" t="s">
        <v>329</v>
      </c>
      <c r="E79" s="193">
        <v>2</v>
      </c>
      <c r="F79" s="186" t="s">
        <v>18</v>
      </c>
      <c r="G79" s="186" t="s">
        <v>288</v>
      </c>
      <c r="H79" s="186">
        <f>VLOOKUP(A79,orig_GT_results_full_summary!$A$3:$AK$25,8, FALSE)</f>
        <v>4</v>
      </c>
      <c r="I79" s="192">
        <v>0</v>
      </c>
      <c r="J79" s="192">
        <v>0</v>
      </c>
      <c r="K79" s="192">
        <f t="shared" si="0"/>
        <v>0</v>
      </c>
      <c r="L79" s="193">
        <f t="shared" si="1"/>
        <v>0</v>
      </c>
      <c r="M79" s="186" t="s">
        <v>282</v>
      </c>
      <c r="N79" s="186" t="s">
        <v>288</v>
      </c>
      <c r="O79" s="192">
        <f>VLOOKUP(A79,orig_GT_results_full_summary!$A$3:$AK$25,16, FALSE)</f>
        <v>0</v>
      </c>
      <c r="P79" s="192">
        <v>0</v>
      </c>
      <c r="Q79" s="192">
        <v>0</v>
      </c>
      <c r="R79" s="192">
        <f t="shared" si="2"/>
        <v>0</v>
      </c>
      <c r="S79" s="193">
        <f t="shared" si="3"/>
        <v>0</v>
      </c>
      <c r="T79" s="186" t="s">
        <v>282</v>
      </c>
      <c r="U79" s="186" t="s">
        <v>288</v>
      </c>
      <c r="V79" s="192">
        <f>VLOOKUP(A79,orig_GT_results_full_summary!$A$3:$AK$25,25, FALSE)</f>
        <v>0</v>
      </c>
      <c r="W79" s="192">
        <v>0</v>
      </c>
      <c r="X79" s="192">
        <v>0</v>
      </c>
      <c r="Y79" s="192">
        <f t="shared" si="4"/>
        <v>0</v>
      </c>
      <c r="Z79" s="193">
        <f t="shared" si="5"/>
        <v>0</v>
      </c>
      <c r="AA79" s="186" t="s">
        <v>282</v>
      </c>
      <c r="AB79" s="186" t="s">
        <v>288</v>
      </c>
      <c r="AC79" s="192">
        <f>VLOOKUP(A79,orig_GT_results_full_summary!$A$3:$AK$25,34, FALSE)</f>
        <v>0</v>
      </c>
      <c r="AD79" s="192">
        <v>0</v>
      </c>
      <c r="AE79" s="192">
        <v>0</v>
      </c>
      <c r="AF79" s="194">
        <f t="shared" si="6"/>
        <v>0</v>
      </c>
      <c r="AG79" s="53">
        <f t="shared" si="7"/>
        <v>0</v>
      </c>
    </row>
    <row r="80" spans="1:33" ht="16">
      <c r="A80" s="192">
        <v>56380303</v>
      </c>
      <c r="B80" s="192" t="str">
        <f>VLOOKUP(A80,orig_GT_results_full_summary!$A$3:$B$25,2, FALSE)</f>
        <v>D8</v>
      </c>
      <c r="C80" s="192">
        <v>66</v>
      </c>
      <c r="D80" s="186" t="s">
        <v>329</v>
      </c>
      <c r="E80" s="193">
        <v>2</v>
      </c>
      <c r="F80" s="186" t="s">
        <v>18</v>
      </c>
      <c r="G80" s="186" t="s">
        <v>288</v>
      </c>
      <c r="H80" s="186">
        <f>VLOOKUP(A80,orig_GT_results_full_summary!$A$3:$AK$25,8, FALSE)</f>
        <v>4</v>
      </c>
      <c r="I80" s="192">
        <v>0</v>
      </c>
      <c r="J80" s="192">
        <v>0</v>
      </c>
      <c r="K80" s="192">
        <f t="shared" si="0"/>
        <v>0</v>
      </c>
      <c r="L80" s="193">
        <f t="shared" si="1"/>
        <v>0</v>
      </c>
      <c r="M80" s="186" t="s">
        <v>282</v>
      </c>
      <c r="N80" s="186" t="s">
        <v>288</v>
      </c>
      <c r="O80" s="192">
        <f>VLOOKUP(A80,orig_GT_results_full_summary!$A$3:$AK$25,16, FALSE)</f>
        <v>0</v>
      </c>
      <c r="P80" s="192">
        <v>0</v>
      </c>
      <c r="Q80" s="192">
        <v>0</v>
      </c>
      <c r="R80" s="192">
        <f t="shared" si="2"/>
        <v>0</v>
      </c>
      <c r="S80" s="193">
        <f t="shared" si="3"/>
        <v>0</v>
      </c>
      <c r="T80" s="186" t="s">
        <v>282</v>
      </c>
      <c r="U80" s="186" t="s">
        <v>288</v>
      </c>
      <c r="V80" s="192">
        <f>VLOOKUP(A80,orig_GT_results_full_summary!$A$3:$AK$25,25, FALSE)</f>
        <v>0</v>
      </c>
      <c r="W80" s="192">
        <v>0</v>
      </c>
      <c r="X80" s="192">
        <v>0</v>
      </c>
      <c r="Y80" s="192">
        <f t="shared" si="4"/>
        <v>0</v>
      </c>
      <c r="Z80" s="193">
        <f t="shared" si="5"/>
        <v>0</v>
      </c>
      <c r="AA80" s="186" t="s">
        <v>282</v>
      </c>
      <c r="AB80" s="186" t="s">
        <v>288</v>
      </c>
      <c r="AC80" s="192">
        <f>VLOOKUP(A80,orig_GT_results_full_summary!$A$3:$AK$25,34, FALSE)</f>
        <v>0</v>
      </c>
      <c r="AD80" s="192">
        <v>0</v>
      </c>
      <c r="AE80" s="192">
        <v>0</v>
      </c>
      <c r="AF80" s="194">
        <f t="shared" si="6"/>
        <v>0</v>
      </c>
      <c r="AG80" s="53">
        <f t="shared" si="7"/>
        <v>0</v>
      </c>
    </row>
    <row r="81" spans="1:33" ht="16">
      <c r="A81" s="192">
        <v>56380303</v>
      </c>
      <c r="B81" s="192" t="str">
        <f>VLOOKUP(A81,orig_GT_results_full_summary!$A$3:$B$25,2, FALSE)</f>
        <v>D8</v>
      </c>
      <c r="C81" s="192">
        <v>67</v>
      </c>
      <c r="D81" s="186" t="s">
        <v>330</v>
      </c>
      <c r="E81" s="193">
        <v>2</v>
      </c>
      <c r="F81" s="186" t="s">
        <v>18</v>
      </c>
      <c r="G81" s="186" t="s">
        <v>288</v>
      </c>
      <c r="H81" s="186">
        <f>VLOOKUP(A81,orig_GT_results_full_summary!$A$3:$AK$25,8, FALSE)</f>
        <v>4</v>
      </c>
      <c r="I81" s="192">
        <v>0</v>
      </c>
      <c r="J81" s="192">
        <v>0</v>
      </c>
      <c r="K81" s="192">
        <f t="shared" si="0"/>
        <v>0</v>
      </c>
      <c r="L81" s="193">
        <f t="shared" si="1"/>
        <v>0</v>
      </c>
      <c r="M81" s="186" t="s">
        <v>282</v>
      </c>
      <c r="N81" s="186" t="s">
        <v>288</v>
      </c>
      <c r="O81" s="192">
        <f>VLOOKUP(A81,orig_GT_results_full_summary!$A$3:$AK$25,16, FALSE)</f>
        <v>0</v>
      </c>
      <c r="P81" s="192">
        <v>0</v>
      </c>
      <c r="Q81" s="192">
        <v>0</v>
      </c>
      <c r="R81" s="192">
        <f t="shared" si="2"/>
        <v>0</v>
      </c>
      <c r="S81" s="193">
        <f t="shared" si="3"/>
        <v>0</v>
      </c>
      <c r="T81" s="186" t="s">
        <v>282</v>
      </c>
      <c r="U81" s="186" t="s">
        <v>288</v>
      </c>
      <c r="V81" s="192">
        <f>VLOOKUP(A81,orig_GT_results_full_summary!$A$3:$AK$25,25, FALSE)</f>
        <v>0</v>
      </c>
      <c r="W81" s="192">
        <v>0</v>
      </c>
      <c r="X81" s="192">
        <v>0</v>
      </c>
      <c r="Y81" s="192">
        <f t="shared" si="4"/>
        <v>0</v>
      </c>
      <c r="Z81" s="193">
        <f t="shared" si="5"/>
        <v>0</v>
      </c>
      <c r="AA81" s="186" t="s">
        <v>282</v>
      </c>
      <c r="AB81" s="186" t="s">
        <v>288</v>
      </c>
      <c r="AC81" s="192">
        <f>VLOOKUP(A81,orig_GT_results_full_summary!$A$3:$AK$25,34, FALSE)</f>
        <v>0</v>
      </c>
      <c r="AD81" s="192">
        <v>0</v>
      </c>
      <c r="AE81" s="192">
        <v>0</v>
      </c>
      <c r="AF81" s="194">
        <f t="shared" si="6"/>
        <v>0</v>
      </c>
      <c r="AG81" s="53">
        <f t="shared" si="7"/>
        <v>0</v>
      </c>
    </row>
    <row r="82" spans="1:33" ht="16">
      <c r="A82" s="192">
        <v>56380303</v>
      </c>
      <c r="B82" s="192" t="str">
        <f>VLOOKUP(A82,orig_GT_results_full_summary!$A$3:$B$25,2, FALSE)</f>
        <v>D8</v>
      </c>
      <c r="C82" s="192">
        <v>68</v>
      </c>
      <c r="D82" s="186" t="s">
        <v>330</v>
      </c>
      <c r="E82" s="193">
        <v>2</v>
      </c>
      <c r="F82" s="186" t="s">
        <v>18</v>
      </c>
      <c r="G82" s="186" t="s">
        <v>288</v>
      </c>
      <c r="H82" s="186">
        <f>VLOOKUP(A82,orig_GT_results_full_summary!$A$3:$AK$25,8, FALSE)</f>
        <v>4</v>
      </c>
      <c r="I82" s="192">
        <v>0</v>
      </c>
      <c r="J82" s="192">
        <v>0</v>
      </c>
      <c r="K82" s="192">
        <f t="shared" si="0"/>
        <v>0</v>
      </c>
      <c r="L82" s="193">
        <f t="shared" si="1"/>
        <v>0</v>
      </c>
      <c r="M82" s="186" t="s">
        <v>282</v>
      </c>
      <c r="N82" s="186" t="s">
        <v>288</v>
      </c>
      <c r="O82" s="192">
        <f>VLOOKUP(A82,orig_GT_results_full_summary!$A$3:$AK$25,16, FALSE)</f>
        <v>0</v>
      </c>
      <c r="P82" s="192">
        <v>0</v>
      </c>
      <c r="Q82" s="192">
        <v>0</v>
      </c>
      <c r="R82" s="192">
        <f t="shared" si="2"/>
        <v>0</v>
      </c>
      <c r="S82" s="193">
        <f t="shared" si="3"/>
        <v>0</v>
      </c>
      <c r="T82" s="186" t="s">
        <v>282</v>
      </c>
      <c r="U82" s="186" t="s">
        <v>288</v>
      </c>
      <c r="V82" s="192">
        <f>VLOOKUP(A82,orig_GT_results_full_summary!$A$3:$AK$25,25, FALSE)</f>
        <v>0</v>
      </c>
      <c r="W82" s="192">
        <v>0</v>
      </c>
      <c r="X82" s="192">
        <v>0</v>
      </c>
      <c r="Y82" s="192">
        <f t="shared" si="4"/>
        <v>0</v>
      </c>
      <c r="Z82" s="193">
        <f t="shared" si="5"/>
        <v>0</v>
      </c>
      <c r="AA82" s="186" t="s">
        <v>282</v>
      </c>
      <c r="AB82" s="186" t="s">
        <v>288</v>
      </c>
      <c r="AC82" s="192">
        <f>VLOOKUP(A82,orig_GT_results_full_summary!$A$3:$AK$25,34, FALSE)</f>
        <v>0</v>
      </c>
      <c r="AD82" s="192">
        <v>0</v>
      </c>
      <c r="AE82" s="192">
        <v>0</v>
      </c>
      <c r="AF82" s="194">
        <f t="shared" si="6"/>
        <v>0</v>
      </c>
      <c r="AG82" s="53">
        <f t="shared" si="7"/>
        <v>0</v>
      </c>
    </row>
    <row r="83" spans="1:33" ht="16">
      <c r="A83" s="192">
        <v>56380303</v>
      </c>
      <c r="B83" s="192" t="str">
        <f>VLOOKUP(A83,orig_GT_results_full_summary!$A$3:$B$25,2, FALSE)</f>
        <v>D8</v>
      </c>
      <c r="C83" s="192">
        <v>69</v>
      </c>
      <c r="D83" s="186" t="s">
        <v>330</v>
      </c>
      <c r="E83" s="193">
        <v>2</v>
      </c>
      <c r="F83" s="186" t="s">
        <v>18</v>
      </c>
      <c r="G83" s="186" t="s">
        <v>288</v>
      </c>
      <c r="H83" s="186">
        <f>VLOOKUP(A83,orig_GT_results_full_summary!$A$3:$AK$25,8, FALSE)</f>
        <v>4</v>
      </c>
      <c r="I83" s="192">
        <v>0</v>
      </c>
      <c r="J83" s="192">
        <v>0</v>
      </c>
      <c r="K83" s="192">
        <f t="shared" si="0"/>
        <v>0</v>
      </c>
      <c r="L83" s="193">
        <f t="shared" si="1"/>
        <v>0</v>
      </c>
      <c r="M83" s="186" t="s">
        <v>282</v>
      </c>
      <c r="N83" s="186" t="s">
        <v>288</v>
      </c>
      <c r="O83" s="192">
        <f>VLOOKUP(A83,orig_GT_results_full_summary!$A$3:$AK$25,16, FALSE)</f>
        <v>0</v>
      </c>
      <c r="P83" s="192">
        <v>0</v>
      </c>
      <c r="Q83" s="192">
        <v>0</v>
      </c>
      <c r="R83" s="192">
        <f t="shared" si="2"/>
        <v>0</v>
      </c>
      <c r="S83" s="193">
        <f t="shared" si="3"/>
        <v>0</v>
      </c>
      <c r="T83" s="186" t="s">
        <v>282</v>
      </c>
      <c r="U83" s="186" t="s">
        <v>288</v>
      </c>
      <c r="V83" s="192">
        <f>VLOOKUP(A83,orig_GT_results_full_summary!$A$3:$AK$25,25, FALSE)</f>
        <v>0</v>
      </c>
      <c r="W83" s="192">
        <v>0</v>
      </c>
      <c r="X83" s="192">
        <v>0</v>
      </c>
      <c r="Y83" s="192">
        <f t="shared" si="4"/>
        <v>0</v>
      </c>
      <c r="Z83" s="193">
        <f t="shared" si="5"/>
        <v>0</v>
      </c>
      <c r="AA83" s="186" t="s">
        <v>282</v>
      </c>
      <c r="AB83" s="186" t="s">
        <v>288</v>
      </c>
      <c r="AC83" s="192">
        <f>VLOOKUP(A83,orig_GT_results_full_summary!$A$3:$AK$25,34, FALSE)</f>
        <v>0</v>
      </c>
      <c r="AD83" s="192">
        <v>0</v>
      </c>
      <c r="AE83" s="192">
        <v>0</v>
      </c>
      <c r="AF83" s="194">
        <f t="shared" si="6"/>
        <v>0</v>
      </c>
      <c r="AG83" s="53">
        <f t="shared" si="7"/>
        <v>0</v>
      </c>
    </row>
    <row r="84" spans="1:33" ht="16">
      <c r="A84" s="192">
        <v>56380303</v>
      </c>
      <c r="B84" s="192" t="str">
        <f>VLOOKUP(A84,orig_GT_results_full_summary!$A$3:$B$25,2, FALSE)</f>
        <v>D8</v>
      </c>
      <c r="C84" s="192">
        <v>70</v>
      </c>
      <c r="D84" s="186" t="s">
        <v>331</v>
      </c>
      <c r="E84" s="193">
        <v>2</v>
      </c>
      <c r="F84" s="186" t="s">
        <v>18</v>
      </c>
      <c r="G84" s="186" t="s">
        <v>288</v>
      </c>
      <c r="H84" s="186">
        <f>VLOOKUP(A84,orig_GT_results_full_summary!$A$3:$AK$25,8, FALSE)</f>
        <v>4</v>
      </c>
      <c r="I84" s="192">
        <v>0</v>
      </c>
      <c r="J84" s="192">
        <v>0</v>
      </c>
      <c r="K84" s="192">
        <f t="shared" si="0"/>
        <v>0</v>
      </c>
      <c r="L84" s="193">
        <f t="shared" si="1"/>
        <v>0</v>
      </c>
      <c r="M84" s="186" t="s">
        <v>282</v>
      </c>
      <c r="N84" s="186" t="s">
        <v>288</v>
      </c>
      <c r="O84" s="192">
        <f>VLOOKUP(A84,orig_GT_results_full_summary!$A$3:$AK$25,16, FALSE)</f>
        <v>0</v>
      </c>
      <c r="P84" s="192">
        <v>0</v>
      </c>
      <c r="Q84" s="192">
        <v>0</v>
      </c>
      <c r="R84" s="192">
        <f t="shared" si="2"/>
        <v>0</v>
      </c>
      <c r="S84" s="193">
        <f t="shared" si="3"/>
        <v>0</v>
      </c>
      <c r="T84" s="186" t="s">
        <v>282</v>
      </c>
      <c r="U84" s="186" t="s">
        <v>288</v>
      </c>
      <c r="V84" s="192">
        <f>VLOOKUP(A84,orig_GT_results_full_summary!$A$3:$AK$25,25, FALSE)</f>
        <v>0</v>
      </c>
      <c r="W84" s="192">
        <v>0</v>
      </c>
      <c r="X84" s="192">
        <v>0</v>
      </c>
      <c r="Y84" s="192">
        <f t="shared" si="4"/>
        <v>0</v>
      </c>
      <c r="Z84" s="193">
        <f t="shared" si="5"/>
        <v>0</v>
      </c>
      <c r="AA84" s="186" t="s">
        <v>282</v>
      </c>
      <c r="AB84" s="186" t="s">
        <v>288</v>
      </c>
      <c r="AC84" s="192">
        <f>VLOOKUP(A84,orig_GT_results_full_summary!$A$3:$AK$25,34, FALSE)</f>
        <v>0</v>
      </c>
      <c r="AD84" s="192">
        <v>0</v>
      </c>
      <c r="AE84" s="192">
        <v>0</v>
      </c>
      <c r="AF84" s="194">
        <f t="shared" si="6"/>
        <v>0</v>
      </c>
      <c r="AG84" s="53">
        <f t="shared" si="7"/>
        <v>0</v>
      </c>
    </row>
    <row r="85" spans="1:33" ht="16">
      <c r="A85" s="192">
        <v>56380303</v>
      </c>
      <c r="B85" s="192" t="str">
        <f>VLOOKUP(A85,orig_GT_results_full_summary!$A$3:$B$25,2, FALSE)</f>
        <v>D8</v>
      </c>
      <c r="C85" s="192">
        <v>71</v>
      </c>
      <c r="D85" s="186" t="s">
        <v>331</v>
      </c>
      <c r="E85" s="193">
        <v>2</v>
      </c>
      <c r="F85" s="186" t="s">
        <v>18</v>
      </c>
      <c r="G85" s="186" t="s">
        <v>288</v>
      </c>
      <c r="H85" s="186">
        <f>VLOOKUP(A85,orig_GT_results_full_summary!$A$3:$AK$25,8, FALSE)</f>
        <v>4</v>
      </c>
      <c r="I85" s="192">
        <v>0</v>
      </c>
      <c r="J85" s="192">
        <v>0</v>
      </c>
      <c r="K85" s="192">
        <f t="shared" si="0"/>
        <v>0</v>
      </c>
      <c r="L85" s="193">
        <f t="shared" si="1"/>
        <v>0</v>
      </c>
      <c r="M85" s="186" t="s">
        <v>282</v>
      </c>
      <c r="N85" s="186" t="s">
        <v>288</v>
      </c>
      <c r="O85" s="192">
        <f>VLOOKUP(A85,orig_GT_results_full_summary!$A$3:$AK$25,16, FALSE)</f>
        <v>0</v>
      </c>
      <c r="P85" s="192">
        <v>0</v>
      </c>
      <c r="Q85" s="192">
        <v>0</v>
      </c>
      <c r="R85" s="192">
        <f t="shared" si="2"/>
        <v>0</v>
      </c>
      <c r="S85" s="193">
        <f t="shared" si="3"/>
        <v>0</v>
      </c>
      <c r="T85" s="186" t="s">
        <v>282</v>
      </c>
      <c r="U85" s="186" t="s">
        <v>288</v>
      </c>
      <c r="V85" s="192">
        <f>VLOOKUP(A85,orig_GT_results_full_summary!$A$3:$AK$25,25, FALSE)</f>
        <v>0</v>
      </c>
      <c r="W85" s="192">
        <v>0</v>
      </c>
      <c r="X85" s="192">
        <v>0</v>
      </c>
      <c r="Y85" s="192">
        <f t="shared" si="4"/>
        <v>0</v>
      </c>
      <c r="Z85" s="193">
        <f t="shared" si="5"/>
        <v>0</v>
      </c>
      <c r="AA85" s="186" t="s">
        <v>282</v>
      </c>
      <c r="AB85" s="186" t="s">
        <v>288</v>
      </c>
      <c r="AC85" s="192">
        <f>VLOOKUP(A85,orig_GT_results_full_summary!$A$3:$AK$25,34, FALSE)</f>
        <v>0</v>
      </c>
      <c r="AD85" s="192">
        <v>0</v>
      </c>
      <c r="AE85" s="192">
        <v>0</v>
      </c>
      <c r="AF85" s="194">
        <f t="shared" si="6"/>
        <v>0</v>
      </c>
      <c r="AG85" s="53">
        <f t="shared" si="7"/>
        <v>0</v>
      </c>
    </row>
    <row r="86" spans="1:33" ht="16">
      <c r="A86" s="192">
        <v>56380303</v>
      </c>
      <c r="B86" s="192" t="str">
        <f>VLOOKUP(A86,orig_GT_results_full_summary!$A$3:$B$25,2, FALSE)</f>
        <v>D8</v>
      </c>
      <c r="C86" s="192">
        <v>72</v>
      </c>
      <c r="D86" s="186" t="s">
        <v>331</v>
      </c>
      <c r="E86" s="193">
        <v>2</v>
      </c>
      <c r="F86" s="186" t="s">
        <v>18</v>
      </c>
      <c r="G86" s="186" t="s">
        <v>288</v>
      </c>
      <c r="H86" s="186">
        <f>VLOOKUP(A86,orig_GT_results_full_summary!$A$3:$AK$25,8, FALSE)</f>
        <v>4</v>
      </c>
      <c r="I86" s="192">
        <v>0</v>
      </c>
      <c r="J86" s="192">
        <v>0</v>
      </c>
      <c r="K86" s="192">
        <f t="shared" si="0"/>
        <v>0</v>
      </c>
      <c r="L86" s="193">
        <f t="shared" si="1"/>
        <v>0</v>
      </c>
      <c r="M86" s="186" t="s">
        <v>282</v>
      </c>
      <c r="N86" s="186" t="s">
        <v>288</v>
      </c>
      <c r="O86" s="192">
        <f>VLOOKUP(A86,orig_GT_results_full_summary!$A$3:$AK$25,16, FALSE)</f>
        <v>0</v>
      </c>
      <c r="P86" s="192">
        <v>0</v>
      </c>
      <c r="Q86" s="192">
        <v>0</v>
      </c>
      <c r="R86" s="192">
        <f t="shared" si="2"/>
        <v>0</v>
      </c>
      <c r="S86" s="193">
        <f t="shared" si="3"/>
        <v>0</v>
      </c>
      <c r="T86" s="186" t="s">
        <v>282</v>
      </c>
      <c r="U86" s="186" t="s">
        <v>288</v>
      </c>
      <c r="V86" s="192">
        <f>VLOOKUP(A86,orig_GT_results_full_summary!$A$3:$AK$25,25, FALSE)</f>
        <v>0</v>
      </c>
      <c r="W86" s="192">
        <v>0</v>
      </c>
      <c r="X86" s="192">
        <v>0</v>
      </c>
      <c r="Y86" s="192">
        <f t="shared" si="4"/>
        <v>0</v>
      </c>
      <c r="Z86" s="193">
        <f t="shared" si="5"/>
        <v>0</v>
      </c>
      <c r="AA86" s="186" t="s">
        <v>282</v>
      </c>
      <c r="AB86" s="186" t="s">
        <v>288</v>
      </c>
      <c r="AC86" s="192">
        <f>VLOOKUP(A86,orig_GT_results_full_summary!$A$3:$AK$25,34, FALSE)</f>
        <v>0</v>
      </c>
      <c r="AD86" s="192">
        <v>0</v>
      </c>
      <c r="AE86" s="192">
        <v>0</v>
      </c>
      <c r="AF86" s="194">
        <f t="shared" si="6"/>
        <v>0</v>
      </c>
      <c r="AG86" s="53">
        <f t="shared" si="7"/>
        <v>0</v>
      </c>
    </row>
    <row r="87" spans="1:33" ht="16">
      <c r="A87" s="192">
        <v>56380303</v>
      </c>
      <c r="B87" s="192" t="str">
        <f>VLOOKUP(A87,orig_GT_results_full_summary!$A$3:$B$25,2, FALSE)</f>
        <v>D8</v>
      </c>
      <c r="C87" s="192">
        <v>73</v>
      </c>
      <c r="D87" s="186" t="s">
        <v>332</v>
      </c>
      <c r="E87" s="193">
        <v>2</v>
      </c>
      <c r="F87" s="186" t="s">
        <v>18</v>
      </c>
      <c r="G87" s="186" t="s">
        <v>288</v>
      </c>
      <c r="H87" s="186">
        <f>VLOOKUP(A87,orig_GT_results_full_summary!$A$3:$AK$25,8, FALSE)</f>
        <v>4</v>
      </c>
      <c r="I87" s="192">
        <v>0</v>
      </c>
      <c r="J87" s="192">
        <v>0</v>
      </c>
      <c r="K87" s="192">
        <f t="shared" si="0"/>
        <v>0</v>
      </c>
      <c r="L87" s="193">
        <f t="shared" si="1"/>
        <v>0</v>
      </c>
      <c r="M87" s="186" t="s">
        <v>282</v>
      </c>
      <c r="N87" s="186" t="s">
        <v>288</v>
      </c>
      <c r="O87" s="192">
        <f>VLOOKUP(A87,orig_GT_results_full_summary!$A$3:$AK$25,16, FALSE)</f>
        <v>0</v>
      </c>
      <c r="P87" s="192">
        <v>0</v>
      </c>
      <c r="Q87" s="192">
        <v>0</v>
      </c>
      <c r="R87" s="192">
        <f t="shared" si="2"/>
        <v>0</v>
      </c>
      <c r="S87" s="193">
        <f t="shared" si="3"/>
        <v>0</v>
      </c>
      <c r="T87" s="186" t="s">
        <v>282</v>
      </c>
      <c r="U87" s="186" t="s">
        <v>288</v>
      </c>
      <c r="V87" s="192">
        <f>VLOOKUP(A87,orig_GT_results_full_summary!$A$3:$AK$25,25, FALSE)</f>
        <v>0</v>
      </c>
      <c r="W87" s="192">
        <v>0</v>
      </c>
      <c r="X87" s="192">
        <v>0</v>
      </c>
      <c r="Y87" s="192">
        <f t="shared" si="4"/>
        <v>0</v>
      </c>
      <c r="Z87" s="193">
        <f t="shared" si="5"/>
        <v>0</v>
      </c>
      <c r="AA87" s="186" t="s">
        <v>282</v>
      </c>
      <c r="AB87" s="186" t="s">
        <v>288</v>
      </c>
      <c r="AC87" s="192">
        <f>VLOOKUP(A87,orig_GT_results_full_summary!$A$3:$AK$25,34, FALSE)</f>
        <v>0</v>
      </c>
      <c r="AD87" s="192">
        <v>0</v>
      </c>
      <c r="AE87" s="192">
        <v>0</v>
      </c>
      <c r="AF87" s="194">
        <f t="shared" si="6"/>
        <v>0</v>
      </c>
      <c r="AG87" s="53">
        <f t="shared" si="7"/>
        <v>0</v>
      </c>
    </row>
    <row r="88" spans="1:33" ht="16">
      <c r="A88" s="192">
        <v>56380303</v>
      </c>
      <c r="B88" s="192" t="str">
        <f>VLOOKUP(A88,orig_GT_results_full_summary!$A$3:$B$25,2, FALSE)</f>
        <v>D8</v>
      </c>
      <c r="C88" s="192">
        <v>74</v>
      </c>
      <c r="D88" s="186" t="s">
        <v>332</v>
      </c>
      <c r="E88" s="193">
        <v>2</v>
      </c>
      <c r="F88" s="186" t="s">
        <v>18</v>
      </c>
      <c r="G88" s="186" t="s">
        <v>288</v>
      </c>
      <c r="H88" s="186">
        <f>VLOOKUP(A88,orig_GT_results_full_summary!$A$3:$AK$25,8, FALSE)</f>
        <v>4</v>
      </c>
      <c r="I88" s="192">
        <v>0</v>
      </c>
      <c r="J88" s="192">
        <v>0</v>
      </c>
      <c r="K88" s="192">
        <f t="shared" si="0"/>
        <v>0</v>
      </c>
      <c r="L88" s="193">
        <f t="shared" si="1"/>
        <v>0</v>
      </c>
      <c r="M88" s="186" t="s">
        <v>282</v>
      </c>
      <c r="N88" s="186" t="s">
        <v>288</v>
      </c>
      <c r="O88" s="192">
        <f>VLOOKUP(A88,orig_GT_results_full_summary!$A$3:$AK$25,16, FALSE)</f>
        <v>0</v>
      </c>
      <c r="P88" s="192">
        <v>0</v>
      </c>
      <c r="Q88" s="192">
        <v>0</v>
      </c>
      <c r="R88" s="192">
        <f t="shared" si="2"/>
        <v>0</v>
      </c>
      <c r="S88" s="193">
        <f t="shared" si="3"/>
        <v>0</v>
      </c>
      <c r="T88" s="186" t="s">
        <v>282</v>
      </c>
      <c r="U88" s="186" t="s">
        <v>288</v>
      </c>
      <c r="V88" s="192">
        <f>VLOOKUP(A88,orig_GT_results_full_summary!$A$3:$AK$25,25, FALSE)</f>
        <v>0</v>
      </c>
      <c r="W88" s="192">
        <v>0</v>
      </c>
      <c r="X88" s="192">
        <v>0</v>
      </c>
      <c r="Y88" s="192">
        <f t="shared" si="4"/>
        <v>0</v>
      </c>
      <c r="Z88" s="193">
        <f t="shared" si="5"/>
        <v>0</v>
      </c>
      <c r="AA88" s="186" t="s">
        <v>282</v>
      </c>
      <c r="AB88" s="186" t="s">
        <v>288</v>
      </c>
      <c r="AC88" s="192">
        <f>VLOOKUP(A88,orig_GT_results_full_summary!$A$3:$AK$25,34, FALSE)</f>
        <v>0</v>
      </c>
      <c r="AD88" s="192">
        <v>0</v>
      </c>
      <c r="AE88" s="192">
        <v>0</v>
      </c>
      <c r="AF88" s="194">
        <f t="shared" si="6"/>
        <v>0</v>
      </c>
      <c r="AG88" s="53">
        <f t="shared" si="7"/>
        <v>0</v>
      </c>
    </row>
    <row r="89" spans="1:33" ht="16">
      <c r="A89" s="192">
        <v>56380303</v>
      </c>
      <c r="B89" s="192" t="str">
        <f>VLOOKUP(A89,orig_GT_results_full_summary!$A$3:$B$25,2, FALSE)</f>
        <v>D8</v>
      </c>
      <c r="C89" s="192">
        <v>75</v>
      </c>
      <c r="D89" s="186" t="s">
        <v>332</v>
      </c>
      <c r="E89" s="193">
        <v>2</v>
      </c>
      <c r="F89" s="186" t="s">
        <v>18</v>
      </c>
      <c r="G89" s="186" t="s">
        <v>288</v>
      </c>
      <c r="H89" s="186">
        <f>VLOOKUP(A89,orig_GT_results_full_summary!$A$3:$AK$25,8, FALSE)</f>
        <v>4</v>
      </c>
      <c r="I89" s="192">
        <v>0</v>
      </c>
      <c r="J89" s="192">
        <v>0</v>
      </c>
      <c r="K89" s="192">
        <f t="shared" si="0"/>
        <v>0</v>
      </c>
      <c r="L89" s="193">
        <f t="shared" si="1"/>
        <v>0</v>
      </c>
      <c r="M89" s="186" t="s">
        <v>282</v>
      </c>
      <c r="N89" s="186" t="s">
        <v>288</v>
      </c>
      <c r="O89" s="192">
        <f>VLOOKUP(A89,orig_GT_results_full_summary!$A$3:$AK$25,16, FALSE)</f>
        <v>0</v>
      </c>
      <c r="P89" s="192">
        <v>0</v>
      </c>
      <c r="Q89" s="192">
        <v>0</v>
      </c>
      <c r="R89" s="192">
        <f t="shared" si="2"/>
        <v>0</v>
      </c>
      <c r="S89" s="193">
        <f t="shared" si="3"/>
        <v>0</v>
      </c>
      <c r="T89" s="186" t="s">
        <v>282</v>
      </c>
      <c r="U89" s="186" t="s">
        <v>288</v>
      </c>
      <c r="V89" s="192">
        <f>VLOOKUP(A89,orig_GT_results_full_summary!$A$3:$AK$25,25, FALSE)</f>
        <v>0</v>
      </c>
      <c r="W89" s="192">
        <v>0</v>
      </c>
      <c r="X89" s="192">
        <v>0</v>
      </c>
      <c r="Y89" s="192">
        <f t="shared" si="4"/>
        <v>0</v>
      </c>
      <c r="Z89" s="193">
        <f t="shared" si="5"/>
        <v>0</v>
      </c>
      <c r="AA89" s="186" t="s">
        <v>282</v>
      </c>
      <c r="AB89" s="186" t="s">
        <v>288</v>
      </c>
      <c r="AC89" s="192">
        <f>VLOOKUP(A89,orig_GT_results_full_summary!$A$3:$AK$25,34, FALSE)</f>
        <v>0</v>
      </c>
      <c r="AD89" s="192">
        <v>0</v>
      </c>
      <c r="AE89" s="192">
        <v>0</v>
      </c>
      <c r="AF89" s="194">
        <f t="shared" si="6"/>
        <v>0</v>
      </c>
      <c r="AG89" s="53">
        <f t="shared" si="7"/>
        <v>0</v>
      </c>
    </row>
    <row r="90" spans="1:33" ht="16">
      <c r="A90" s="192">
        <v>56380303</v>
      </c>
      <c r="B90" s="192" t="str">
        <f>VLOOKUP(A90,orig_GT_results_full_summary!$A$3:$B$25,2, FALSE)</f>
        <v>D8</v>
      </c>
      <c r="C90" s="192">
        <v>76</v>
      </c>
      <c r="D90" s="186" t="s">
        <v>333</v>
      </c>
      <c r="E90" s="193">
        <v>2</v>
      </c>
      <c r="F90" s="186" t="s">
        <v>18</v>
      </c>
      <c r="G90" s="186" t="s">
        <v>288</v>
      </c>
      <c r="H90" s="186">
        <f>VLOOKUP(A90,orig_GT_results_full_summary!$A$3:$AK$25,8, FALSE)</f>
        <v>4</v>
      </c>
      <c r="I90" s="192">
        <v>0</v>
      </c>
      <c r="J90" s="192">
        <v>0</v>
      </c>
      <c r="K90" s="192">
        <f t="shared" si="0"/>
        <v>0</v>
      </c>
      <c r="L90" s="193">
        <f t="shared" si="1"/>
        <v>0</v>
      </c>
      <c r="M90" s="186" t="s">
        <v>282</v>
      </c>
      <c r="N90" s="186" t="s">
        <v>288</v>
      </c>
      <c r="O90" s="192">
        <f>VLOOKUP(A90,orig_GT_results_full_summary!$A$3:$AK$25,16, FALSE)</f>
        <v>0</v>
      </c>
      <c r="P90" s="192">
        <v>0</v>
      </c>
      <c r="Q90" s="192">
        <v>0</v>
      </c>
      <c r="R90" s="192">
        <f t="shared" si="2"/>
        <v>0</v>
      </c>
      <c r="S90" s="193">
        <f t="shared" si="3"/>
        <v>0</v>
      </c>
      <c r="T90" s="186" t="s">
        <v>282</v>
      </c>
      <c r="U90" s="186" t="s">
        <v>288</v>
      </c>
      <c r="V90" s="192">
        <f>VLOOKUP(A90,orig_GT_results_full_summary!$A$3:$AK$25,25, FALSE)</f>
        <v>0</v>
      </c>
      <c r="W90" s="192">
        <v>0</v>
      </c>
      <c r="X90" s="192">
        <v>0</v>
      </c>
      <c r="Y90" s="192">
        <f t="shared" si="4"/>
        <v>0</v>
      </c>
      <c r="Z90" s="193">
        <f t="shared" si="5"/>
        <v>0</v>
      </c>
      <c r="AA90" s="186" t="s">
        <v>282</v>
      </c>
      <c r="AB90" s="186" t="s">
        <v>288</v>
      </c>
      <c r="AC90" s="192">
        <f>VLOOKUP(A90,orig_GT_results_full_summary!$A$3:$AK$25,34, FALSE)</f>
        <v>0</v>
      </c>
      <c r="AD90" s="192">
        <v>0</v>
      </c>
      <c r="AE90" s="192">
        <v>0</v>
      </c>
      <c r="AF90" s="194">
        <f t="shared" si="6"/>
        <v>0</v>
      </c>
      <c r="AG90" s="53">
        <f t="shared" si="7"/>
        <v>0</v>
      </c>
    </row>
    <row r="91" spans="1:33" ht="16">
      <c r="A91" s="192">
        <v>56380303</v>
      </c>
      <c r="B91" s="192" t="str">
        <f>VLOOKUP(A91,orig_GT_results_full_summary!$A$3:$B$25,2, FALSE)</f>
        <v>D8</v>
      </c>
      <c r="C91" s="192">
        <v>77</v>
      </c>
      <c r="D91" s="186" t="s">
        <v>333</v>
      </c>
      <c r="E91" s="193">
        <v>2</v>
      </c>
      <c r="F91" s="186" t="s">
        <v>18</v>
      </c>
      <c r="G91" s="186" t="s">
        <v>288</v>
      </c>
      <c r="H91" s="186">
        <f>VLOOKUP(A91,orig_GT_results_full_summary!$A$3:$AK$25,8, FALSE)</f>
        <v>4</v>
      </c>
      <c r="I91" s="192">
        <v>0</v>
      </c>
      <c r="J91" s="192">
        <v>0</v>
      </c>
      <c r="K91" s="192">
        <f t="shared" si="0"/>
        <v>0</v>
      </c>
      <c r="L91" s="193">
        <f t="shared" si="1"/>
        <v>0</v>
      </c>
      <c r="M91" s="186" t="s">
        <v>282</v>
      </c>
      <c r="N91" s="186" t="s">
        <v>288</v>
      </c>
      <c r="O91" s="192">
        <f>VLOOKUP(A91,orig_GT_results_full_summary!$A$3:$AK$25,16, FALSE)</f>
        <v>0</v>
      </c>
      <c r="P91" s="192">
        <v>0</v>
      </c>
      <c r="Q91" s="192">
        <v>0</v>
      </c>
      <c r="R91" s="192">
        <f t="shared" si="2"/>
        <v>0</v>
      </c>
      <c r="S91" s="193">
        <f t="shared" si="3"/>
        <v>0</v>
      </c>
      <c r="T91" s="186" t="s">
        <v>282</v>
      </c>
      <c r="U91" s="186" t="s">
        <v>288</v>
      </c>
      <c r="V91" s="192">
        <f>VLOOKUP(A91,orig_GT_results_full_summary!$A$3:$AK$25,25, FALSE)</f>
        <v>0</v>
      </c>
      <c r="W91" s="192">
        <v>0</v>
      </c>
      <c r="X91" s="192">
        <v>0</v>
      </c>
      <c r="Y91" s="192">
        <f t="shared" si="4"/>
        <v>0</v>
      </c>
      <c r="Z91" s="193">
        <f t="shared" si="5"/>
        <v>0</v>
      </c>
      <c r="AA91" s="186" t="s">
        <v>282</v>
      </c>
      <c r="AB91" s="186" t="s">
        <v>288</v>
      </c>
      <c r="AC91" s="192">
        <f>VLOOKUP(A91,orig_GT_results_full_summary!$A$3:$AK$25,34, FALSE)</f>
        <v>0</v>
      </c>
      <c r="AD91" s="192">
        <v>0</v>
      </c>
      <c r="AE91" s="192">
        <v>0</v>
      </c>
      <c r="AF91" s="194">
        <f t="shared" si="6"/>
        <v>0</v>
      </c>
      <c r="AG91" s="53">
        <f t="shared" si="7"/>
        <v>0</v>
      </c>
    </row>
    <row r="92" spans="1:33" ht="16">
      <c r="A92" s="192">
        <v>56380303</v>
      </c>
      <c r="B92" s="192" t="str">
        <f>VLOOKUP(A92,orig_GT_results_full_summary!$A$3:$B$25,2, FALSE)</f>
        <v>D8</v>
      </c>
      <c r="C92" s="192">
        <v>78</v>
      </c>
      <c r="D92" s="186" t="s">
        <v>333</v>
      </c>
      <c r="E92" s="193">
        <v>2</v>
      </c>
      <c r="F92" s="186" t="s">
        <v>18</v>
      </c>
      <c r="G92" s="186" t="s">
        <v>288</v>
      </c>
      <c r="H92" s="186">
        <f>VLOOKUP(A92,orig_GT_results_full_summary!$A$3:$AK$25,8, FALSE)</f>
        <v>4</v>
      </c>
      <c r="I92" s="192">
        <v>0</v>
      </c>
      <c r="J92" s="192">
        <v>0</v>
      </c>
      <c r="K92" s="192">
        <f t="shared" si="0"/>
        <v>0</v>
      </c>
      <c r="L92" s="193">
        <f t="shared" si="1"/>
        <v>0</v>
      </c>
      <c r="M92" s="186" t="s">
        <v>282</v>
      </c>
      <c r="N92" s="186" t="s">
        <v>288</v>
      </c>
      <c r="O92" s="192">
        <f>VLOOKUP(A92,orig_GT_results_full_summary!$A$3:$AK$25,16, FALSE)</f>
        <v>0</v>
      </c>
      <c r="P92" s="192">
        <v>0</v>
      </c>
      <c r="Q92" s="192">
        <v>0</v>
      </c>
      <c r="R92" s="192">
        <f t="shared" si="2"/>
        <v>0</v>
      </c>
      <c r="S92" s="193">
        <f t="shared" si="3"/>
        <v>0</v>
      </c>
      <c r="T92" s="186" t="s">
        <v>282</v>
      </c>
      <c r="U92" s="186" t="s">
        <v>288</v>
      </c>
      <c r="V92" s="192">
        <f>VLOOKUP(A92,orig_GT_results_full_summary!$A$3:$AK$25,25, FALSE)</f>
        <v>0</v>
      </c>
      <c r="W92" s="192">
        <v>0</v>
      </c>
      <c r="X92" s="192">
        <v>0</v>
      </c>
      <c r="Y92" s="192">
        <f t="shared" si="4"/>
        <v>0</v>
      </c>
      <c r="Z92" s="193">
        <f t="shared" si="5"/>
        <v>0</v>
      </c>
      <c r="AA92" s="186" t="s">
        <v>282</v>
      </c>
      <c r="AB92" s="186" t="s">
        <v>288</v>
      </c>
      <c r="AC92" s="192">
        <f>VLOOKUP(A92,orig_GT_results_full_summary!$A$3:$AK$25,34, FALSE)</f>
        <v>0</v>
      </c>
      <c r="AD92" s="192">
        <v>0</v>
      </c>
      <c r="AE92" s="192">
        <v>0</v>
      </c>
      <c r="AF92" s="194">
        <f t="shared" si="6"/>
        <v>0</v>
      </c>
      <c r="AG92" s="53">
        <f t="shared" si="7"/>
        <v>0</v>
      </c>
    </row>
    <row r="93" spans="1:33" ht="16">
      <c r="A93" s="192">
        <v>56380303</v>
      </c>
      <c r="B93" s="192" t="str">
        <f>VLOOKUP(A93,orig_GT_results_full_summary!$A$3:$B$25,2, FALSE)</f>
        <v>D8</v>
      </c>
      <c r="C93" s="192">
        <v>80</v>
      </c>
      <c r="D93" s="186" t="s">
        <v>334</v>
      </c>
      <c r="E93" s="193">
        <v>2</v>
      </c>
      <c r="F93" s="186" t="s">
        <v>18</v>
      </c>
      <c r="G93" s="186" t="s">
        <v>288</v>
      </c>
      <c r="H93" s="186">
        <f>VLOOKUP(A93,orig_GT_results_full_summary!$A$3:$AK$25,8, FALSE)</f>
        <v>4</v>
      </c>
      <c r="I93" s="192">
        <v>0</v>
      </c>
      <c r="J93" s="192">
        <v>0</v>
      </c>
      <c r="K93" s="192">
        <f t="shared" si="0"/>
        <v>0</v>
      </c>
      <c r="L93" s="193">
        <f t="shared" si="1"/>
        <v>0</v>
      </c>
      <c r="M93" s="186" t="s">
        <v>282</v>
      </c>
      <c r="N93" s="186" t="s">
        <v>288</v>
      </c>
      <c r="O93" s="192">
        <f>VLOOKUP(A93,orig_GT_results_full_summary!$A$3:$AK$25,16, FALSE)</f>
        <v>0</v>
      </c>
      <c r="P93" s="192">
        <v>0</v>
      </c>
      <c r="Q93" s="192">
        <v>0</v>
      </c>
      <c r="R93" s="192">
        <f t="shared" si="2"/>
        <v>0</v>
      </c>
      <c r="S93" s="193">
        <f t="shared" si="3"/>
        <v>0</v>
      </c>
      <c r="T93" s="186" t="s">
        <v>282</v>
      </c>
      <c r="U93" s="186" t="s">
        <v>288</v>
      </c>
      <c r="V93" s="192">
        <f>VLOOKUP(A93,orig_GT_results_full_summary!$A$3:$AK$25,25, FALSE)</f>
        <v>0</v>
      </c>
      <c r="W93" s="192">
        <v>0</v>
      </c>
      <c r="X93" s="192">
        <v>0</v>
      </c>
      <c r="Y93" s="192">
        <f t="shared" si="4"/>
        <v>0</v>
      </c>
      <c r="Z93" s="193">
        <f t="shared" si="5"/>
        <v>0</v>
      </c>
      <c r="AA93" s="186" t="s">
        <v>282</v>
      </c>
      <c r="AB93" s="186" t="s">
        <v>288</v>
      </c>
      <c r="AC93" s="192">
        <f>VLOOKUP(A93,orig_GT_results_full_summary!$A$3:$AK$25,34, FALSE)</f>
        <v>0</v>
      </c>
      <c r="AD93" s="192">
        <v>0</v>
      </c>
      <c r="AE93" s="192">
        <v>0</v>
      </c>
      <c r="AF93" s="194">
        <f t="shared" si="6"/>
        <v>0</v>
      </c>
      <c r="AG93" s="53">
        <f t="shared" si="7"/>
        <v>0</v>
      </c>
    </row>
    <row r="94" spans="1:33" ht="16">
      <c r="A94" s="192">
        <v>56380303</v>
      </c>
      <c r="B94" s="192" t="str">
        <f>VLOOKUP(A94,orig_GT_results_full_summary!$A$3:$B$25,2, FALSE)</f>
        <v>D8</v>
      </c>
      <c r="C94" s="192">
        <v>82</v>
      </c>
      <c r="D94" s="186" t="s">
        <v>335</v>
      </c>
      <c r="E94" s="193">
        <v>2</v>
      </c>
      <c r="F94" s="186" t="s">
        <v>18</v>
      </c>
      <c r="G94" s="186" t="s">
        <v>288</v>
      </c>
      <c r="H94" s="186">
        <f>VLOOKUP(A94,orig_GT_results_full_summary!$A$3:$AK$25,8, FALSE)</f>
        <v>4</v>
      </c>
      <c r="I94" s="192">
        <v>0</v>
      </c>
      <c r="J94" s="192">
        <v>0</v>
      </c>
      <c r="K94" s="192">
        <f t="shared" si="0"/>
        <v>0</v>
      </c>
      <c r="L94" s="193">
        <f t="shared" si="1"/>
        <v>0</v>
      </c>
      <c r="M94" s="186" t="s">
        <v>282</v>
      </c>
      <c r="N94" s="186" t="s">
        <v>288</v>
      </c>
      <c r="O94" s="192">
        <f>VLOOKUP(A94,orig_GT_results_full_summary!$A$3:$AK$25,16, FALSE)</f>
        <v>0</v>
      </c>
      <c r="P94" s="192">
        <v>0</v>
      </c>
      <c r="Q94" s="192">
        <v>0</v>
      </c>
      <c r="R94" s="192">
        <f t="shared" si="2"/>
        <v>0</v>
      </c>
      <c r="S94" s="193">
        <f t="shared" si="3"/>
        <v>0</v>
      </c>
      <c r="T94" s="186" t="s">
        <v>282</v>
      </c>
      <c r="U94" s="186" t="s">
        <v>288</v>
      </c>
      <c r="V94" s="192">
        <f>VLOOKUP(A94,orig_GT_results_full_summary!$A$3:$AK$25,25, FALSE)</f>
        <v>0</v>
      </c>
      <c r="W94" s="192">
        <v>0</v>
      </c>
      <c r="X94" s="192">
        <v>0</v>
      </c>
      <c r="Y94" s="192">
        <f t="shared" si="4"/>
        <v>0</v>
      </c>
      <c r="Z94" s="193">
        <f t="shared" si="5"/>
        <v>0</v>
      </c>
      <c r="AA94" s="186" t="s">
        <v>282</v>
      </c>
      <c r="AB94" s="186" t="s">
        <v>288</v>
      </c>
      <c r="AC94" s="192">
        <f>VLOOKUP(A94,orig_GT_results_full_summary!$A$3:$AK$25,34, FALSE)</f>
        <v>0</v>
      </c>
      <c r="AD94" s="192">
        <v>0</v>
      </c>
      <c r="AE94" s="192">
        <v>0</v>
      </c>
      <c r="AF94" s="194">
        <f t="shared" si="6"/>
        <v>0</v>
      </c>
      <c r="AG94" s="53">
        <f t="shared" si="7"/>
        <v>0</v>
      </c>
    </row>
    <row r="95" spans="1:33" ht="16">
      <c r="A95" s="192">
        <v>56380303</v>
      </c>
      <c r="B95" s="192" t="str">
        <f>VLOOKUP(A95,orig_GT_results_full_summary!$A$3:$B$25,2, FALSE)</f>
        <v>D8</v>
      </c>
      <c r="C95" s="192">
        <v>83</v>
      </c>
      <c r="D95" s="186" t="s">
        <v>335</v>
      </c>
      <c r="E95" s="193">
        <v>2</v>
      </c>
      <c r="F95" s="186" t="s">
        <v>18</v>
      </c>
      <c r="G95" s="186" t="s">
        <v>288</v>
      </c>
      <c r="H95" s="186">
        <f>VLOOKUP(A95,orig_GT_results_full_summary!$A$3:$AK$25,8, FALSE)</f>
        <v>4</v>
      </c>
      <c r="I95" s="192">
        <v>0</v>
      </c>
      <c r="J95" s="192">
        <v>0</v>
      </c>
      <c r="K95" s="192">
        <f t="shared" si="0"/>
        <v>0</v>
      </c>
      <c r="L95" s="193">
        <f t="shared" si="1"/>
        <v>0</v>
      </c>
      <c r="M95" s="186" t="s">
        <v>282</v>
      </c>
      <c r="N95" s="186" t="s">
        <v>288</v>
      </c>
      <c r="O95" s="192">
        <f>VLOOKUP(A95,orig_GT_results_full_summary!$A$3:$AK$25,16, FALSE)</f>
        <v>0</v>
      </c>
      <c r="P95" s="192">
        <v>0</v>
      </c>
      <c r="Q95" s="192">
        <v>0</v>
      </c>
      <c r="R95" s="192">
        <f t="shared" si="2"/>
        <v>0</v>
      </c>
      <c r="S95" s="193">
        <f t="shared" si="3"/>
        <v>0</v>
      </c>
      <c r="T95" s="186" t="s">
        <v>282</v>
      </c>
      <c r="U95" s="186" t="s">
        <v>288</v>
      </c>
      <c r="V95" s="192">
        <f>VLOOKUP(A95,orig_GT_results_full_summary!$A$3:$AK$25,25, FALSE)</f>
        <v>0</v>
      </c>
      <c r="W95" s="192">
        <v>0</v>
      </c>
      <c r="X95" s="192">
        <v>0</v>
      </c>
      <c r="Y95" s="192">
        <f t="shared" si="4"/>
        <v>0</v>
      </c>
      <c r="Z95" s="193">
        <f t="shared" si="5"/>
        <v>0</v>
      </c>
      <c r="AA95" s="186" t="s">
        <v>282</v>
      </c>
      <c r="AB95" s="186" t="s">
        <v>288</v>
      </c>
      <c r="AC95" s="192">
        <f>VLOOKUP(A95,orig_GT_results_full_summary!$A$3:$AK$25,34, FALSE)</f>
        <v>0</v>
      </c>
      <c r="AD95" s="192">
        <v>0</v>
      </c>
      <c r="AE95" s="192">
        <v>0</v>
      </c>
      <c r="AF95" s="194">
        <f t="shared" si="6"/>
        <v>0</v>
      </c>
      <c r="AG95" s="53">
        <f t="shared" si="7"/>
        <v>0</v>
      </c>
    </row>
    <row r="96" spans="1:33" ht="16">
      <c r="A96" s="192">
        <v>56380303</v>
      </c>
      <c r="B96" s="192" t="str">
        <f>VLOOKUP(A96,orig_GT_results_full_summary!$A$3:$B$25,2, FALSE)</f>
        <v>D8</v>
      </c>
      <c r="C96" s="192">
        <v>84</v>
      </c>
      <c r="D96" s="186" t="s">
        <v>336</v>
      </c>
      <c r="E96" s="193">
        <v>2</v>
      </c>
      <c r="F96" s="186" t="s">
        <v>18</v>
      </c>
      <c r="G96" s="186" t="s">
        <v>288</v>
      </c>
      <c r="H96" s="186">
        <f>VLOOKUP(A96,orig_GT_results_full_summary!$A$3:$AK$25,8, FALSE)</f>
        <v>4</v>
      </c>
      <c r="I96" s="192">
        <v>0</v>
      </c>
      <c r="J96" s="192">
        <v>0</v>
      </c>
      <c r="K96" s="192">
        <f t="shared" si="0"/>
        <v>0</v>
      </c>
      <c r="L96" s="193">
        <f t="shared" si="1"/>
        <v>0</v>
      </c>
      <c r="M96" s="186" t="s">
        <v>282</v>
      </c>
      <c r="N96" s="186" t="s">
        <v>288</v>
      </c>
      <c r="O96" s="192">
        <f>VLOOKUP(A96,orig_GT_results_full_summary!$A$3:$AK$25,16, FALSE)</f>
        <v>0</v>
      </c>
      <c r="P96" s="192">
        <v>0</v>
      </c>
      <c r="Q96" s="192">
        <v>0</v>
      </c>
      <c r="R96" s="192">
        <f t="shared" si="2"/>
        <v>0</v>
      </c>
      <c r="S96" s="193">
        <f t="shared" si="3"/>
        <v>0</v>
      </c>
      <c r="T96" s="186" t="s">
        <v>282</v>
      </c>
      <c r="U96" s="186" t="s">
        <v>288</v>
      </c>
      <c r="V96" s="192">
        <f>VLOOKUP(A96,orig_GT_results_full_summary!$A$3:$AK$25,25, FALSE)</f>
        <v>0</v>
      </c>
      <c r="W96" s="192">
        <v>0</v>
      </c>
      <c r="X96" s="192">
        <v>0</v>
      </c>
      <c r="Y96" s="192">
        <f t="shared" si="4"/>
        <v>0</v>
      </c>
      <c r="Z96" s="193">
        <f t="shared" si="5"/>
        <v>0</v>
      </c>
      <c r="AA96" s="186" t="s">
        <v>282</v>
      </c>
      <c r="AB96" s="186" t="s">
        <v>288</v>
      </c>
      <c r="AC96" s="192">
        <f>VLOOKUP(A96,orig_GT_results_full_summary!$A$3:$AK$25,34, FALSE)</f>
        <v>0</v>
      </c>
      <c r="AD96" s="192">
        <v>0</v>
      </c>
      <c r="AE96" s="192">
        <v>0</v>
      </c>
      <c r="AF96" s="194">
        <f t="shared" si="6"/>
        <v>0</v>
      </c>
      <c r="AG96" s="53">
        <f t="shared" si="7"/>
        <v>0</v>
      </c>
    </row>
    <row r="97" spans="1:33" ht="16">
      <c r="A97" s="192">
        <v>56380303</v>
      </c>
      <c r="B97" s="192" t="str">
        <f>VLOOKUP(A97,orig_GT_results_full_summary!$A$3:$B$25,2, FALSE)</f>
        <v>D8</v>
      </c>
      <c r="C97" s="192">
        <v>85</v>
      </c>
      <c r="D97" s="186" t="s">
        <v>336</v>
      </c>
      <c r="E97" s="193">
        <v>2</v>
      </c>
      <c r="F97" s="186" t="s">
        <v>18</v>
      </c>
      <c r="G97" s="186" t="s">
        <v>288</v>
      </c>
      <c r="H97" s="186">
        <f>VLOOKUP(A97,orig_GT_results_full_summary!$A$3:$AK$25,8, FALSE)</f>
        <v>4</v>
      </c>
      <c r="I97" s="192">
        <v>0</v>
      </c>
      <c r="J97" s="192">
        <v>0</v>
      </c>
      <c r="K97" s="192">
        <f t="shared" si="0"/>
        <v>0</v>
      </c>
      <c r="L97" s="193">
        <f t="shared" si="1"/>
        <v>0</v>
      </c>
      <c r="M97" s="186" t="s">
        <v>282</v>
      </c>
      <c r="N97" s="186" t="s">
        <v>288</v>
      </c>
      <c r="O97" s="192">
        <f>VLOOKUP(A97,orig_GT_results_full_summary!$A$3:$AK$25,16, FALSE)</f>
        <v>0</v>
      </c>
      <c r="P97" s="192">
        <v>0</v>
      </c>
      <c r="Q97" s="192">
        <v>0</v>
      </c>
      <c r="R97" s="192">
        <f t="shared" si="2"/>
        <v>0</v>
      </c>
      <c r="S97" s="193">
        <f t="shared" si="3"/>
        <v>0</v>
      </c>
      <c r="T97" s="186" t="s">
        <v>282</v>
      </c>
      <c r="U97" s="186" t="s">
        <v>288</v>
      </c>
      <c r="V97" s="192">
        <f>VLOOKUP(A97,orig_GT_results_full_summary!$A$3:$AK$25,25, FALSE)</f>
        <v>0</v>
      </c>
      <c r="W97" s="192">
        <v>0</v>
      </c>
      <c r="X97" s="192">
        <v>0</v>
      </c>
      <c r="Y97" s="192">
        <f t="shared" si="4"/>
        <v>0</v>
      </c>
      <c r="Z97" s="193">
        <f t="shared" si="5"/>
        <v>0</v>
      </c>
      <c r="AA97" s="186" t="s">
        <v>282</v>
      </c>
      <c r="AB97" s="186" t="s">
        <v>288</v>
      </c>
      <c r="AC97" s="192">
        <f>VLOOKUP(A97,orig_GT_results_full_summary!$A$3:$AK$25,34, FALSE)</f>
        <v>0</v>
      </c>
      <c r="AD97" s="192">
        <v>0</v>
      </c>
      <c r="AE97" s="192">
        <v>0</v>
      </c>
      <c r="AF97" s="194">
        <f t="shared" si="6"/>
        <v>0</v>
      </c>
      <c r="AG97" s="53">
        <f t="shared" si="7"/>
        <v>0</v>
      </c>
    </row>
    <row r="98" spans="1:33" ht="16">
      <c r="A98" s="192">
        <v>56380303</v>
      </c>
      <c r="B98" s="192" t="str">
        <f>VLOOKUP(A98,orig_GT_results_full_summary!$A$3:$B$25,2, FALSE)</f>
        <v>D8</v>
      </c>
      <c r="C98" s="192">
        <v>86</v>
      </c>
      <c r="D98" s="186" t="s">
        <v>337</v>
      </c>
      <c r="E98" s="193">
        <v>2</v>
      </c>
      <c r="F98" s="186" t="s">
        <v>18</v>
      </c>
      <c r="G98" s="186" t="s">
        <v>288</v>
      </c>
      <c r="H98" s="186">
        <f>VLOOKUP(A98,orig_GT_results_full_summary!$A$3:$AK$25,8, FALSE)</f>
        <v>4</v>
      </c>
      <c r="I98" s="192">
        <v>0</v>
      </c>
      <c r="J98" s="192">
        <v>0</v>
      </c>
      <c r="K98" s="192">
        <f t="shared" si="0"/>
        <v>0</v>
      </c>
      <c r="L98" s="193">
        <f t="shared" si="1"/>
        <v>0</v>
      </c>
      <c r="M98" s="186" t="s">
        <v>282</v>
      </c>
      <c r="N98" s="186" t="s">
        <v>288</v>
      </c>
      <c r="O98" s="192">
        <f>VLOOKUP(A98,orig_GT_results_full_summary!$A$3:$AK$25,16, FALSE)</f>
        <v>0</v>
      </c>
      <c r="P98" s="192">
        <v>0</v>
      </c>
      <c r="Q98" s="192">
        <v>0</v>
      </c>
      <c r="R98" s="192">
        <f t="shared" si="2"/>
        <v>0</v>
      </c>
      <c r="S98" s="193">
        <f t="shared" si="3"/>
        <v>0</v>
      </c>
      <c r="T98" s="186" t="s">
        <v>282</v>
      </c>
      <c r="U98" s="186" t="s">
        <v>288</v>
      </c>
      <c r="V98" s="192">
        <f>VLOOKUP(A98,orig_GT_results_full_summary!$A$3:$AK$25,25, FALSE)</f>
        <v>0</v>
      </c>
      <c r="W98" s="192">
        <v>0</v>
      </c>
      <c r="X98" s="192">
        <v>0</v>
      </c>
      <c r="Y98" s="192">
        <f t="shared" si="4"/>
        <v>0</v>
      </c>
      <c r="Z98" s="193">
        <f t="shared" si="5"/>
        <v>0</v>
      </c>
      <c r="AA98" s="186" t="s">
        <v>282</v>
      </c>
      <c r="AB98" s="186" t="s">
        <v>288</v>
      </c>
      <c r="AC98" s="192">
        <f>VLOOKUP(A98,orig_GT_results_full_summary!$A$3:$AK$25,34, FALSE)</f>
        <v>0</v>
      </c>
      <c r="AD98" s="192">
        <v>0</v>
      </c>
      <c r="AE98" s="192">
        <v>0</v>
      </c>
      <c r="AF98" s="194">
        <f t="shared" si="6"/>
        <v>0</v>
      </c>
      <c r="AG98" s="53">
        <f t="shared" si="7"/>
        <v>0</v>
      </c>
    </row>
    <row r="99" spans="1:33" ht="16">
      <c r="A99" s="192">
        <v>56380303</v>
      </c>
      <c r="B99" s="192" t="str">
        <f>VLOOKUP(A99,orig_GT_results_full_summary!$A$3:$B$25,2, FALSE)</f>
        <v>D8</v>
      </c>
      <c r="C99" s="192">
        <v>87</v>
      </c>
      <c r="D99" s="186" t="s">
        <v>337</v>
      </c>
      <c r="E99" s="193">
        <v>2</v>
      </c>
      <c r="F99" s="186" t="s">
        <v>18</v>
      </c>
      <c r="G99" s="186" t="s">
        <v>288</v>
      </c>
      <c r="H99" s="186">
        <f>VLOOKUP(A99,orig_GT_results_full_summary!$A$3:$AK$25,8, FALSE)</f>
        <v>4</v>
      </c>
      <c r="I99" s="192">
        <v>0</v>
      </c>
      <c r="J99" s="192">
        <v>0</v>
      </c>
      <c r="K99" s="192">
        <f t="shared" si="0"/>
        <v>0</v>
      </c>
      <c r="L99" s="193">
        <f t="shared" si="1"/>
        <v>0</v>
      </c>
      <c r="M99" s="186" t="s">
        <v>282</v>
      </c>
      <c r="N99" s="186" t="s">
        <v>288</v>
      </c>
      <c r="O99" s="192">
        <f>VLOOKUP(A99,orig_GT_results_full_summary!$A$3:$AK$25,16, FALSE)</f>
        <v>0</v>
      </c>
      <c r="P99" s="192">
        <v>0</v>
      </c>
      <c r="Q99" s="192">
        <v>0</v>
      </c>
      <c r="R99" s="192">
        <f t="shared" si="2"/>
        <v>0</v>
      </c>
      <c r="S99" s="193">
        <f t="shared" si="3"/>
        <v>0</v>
      </c>
      <c r="T99" s="186" t="s">
        <v>282</v>
      </c>
      <c r="U99" s="186" t="s">
        <v>288</v>
      </c>
      <c r="V99" s="192">
        <f>VLOOKUP(A99,orig_GT_results_full_summary!$A$3:$AK$25,25, FALSE)</f>
        <v>0</v>
      </c>
      <c r="W99" s="192">
        <v>0</v>
      </c>
      <c r="X99" s="192">
        <v>0</v>
      </c>
      <c r="Y99" s="192">
        <f t="shared" si="4"/>
        <v>0</v>
      </c>
      <c r="Z99" s="193">
        <f t="shared" si="5"/>
        <v>0</v>
      </c>
      <c r="AA99" s="186" t="s">
        <v>282</v>
      </c>
      <c r="AB99" s="186" t="s">
        <v>288</v>
      </c>
      <c r="AC99" s="192">
        <f>VLOOKUP(A99,orig_GT_results_full_summary!$A$3:$AK$25,34, FALSE)</f>
        <v>0</v>
      </c>
      <c r="AD99" s="192">
        <v>0</v>
      </c>
      <c r="AE99" s="192">
        <v>0</v>
      </c>
      <c r="AF99" s="194">
        <f t="shared" si="6"/>
        <v>0</v>
      </c>
      <c r="AG99" s="53">
        <f t="shared" si="7"/>
        <v>0</v>
      </c>
    </row>
    <row r="100" spans="1:33" ht="16">
      <c r="A100" s="192">
        <v>56380303</v>
      </c>
      <c r="B100" s="192" t="str">
        <f>VLOOKUP(A100,orig_GT_results_full_summary!$A$3:$B$25,2, FALSE)</f>
        <v>D8</v>
      </c>
      <c r="C100" s="192">
        <v>90</v>
      </c>
      <c r="D100" s="186" t="s">
        <v>338</v>
      </c>
      <c r="E100" s="193">
        <v>2</v>
      </c>
      <c r="F100" s="186" t="s">
        <v>18</v>
      </c>
      <c r="G100" s="186" t="s">
        <v>288</v>
      </c>
      <c r="H100" s="186">
        <f>VLOOKUP(A100,orig_GT_results_full_summary!$A$3:$AK$25,8, FALSE)</f>
        <v>4</v>
      </c>
      <c r="I100" s="192">
        <v>1</v>
      </c>
      <c r="J100" s="192">
        <v>0.5</v>
      </c>
      <c r="K100" s="192">
        <f t="shared" si="0"/>
        <v>0.25</v>
      </c>
      <c r="L100" s="193">
        <f t="shared" si="1"/>
        <v>0.45454545454545453</v>
      </c>
      <c r="M100" s="186" t="s">
        <v>282</v>
      </c>
      <c r="N100" s="186" t="s">
        <v>288</v>
      </c>
      <c r="O100" s="192">
        <f>VLOOKUP(A100,orig_GT_results_full_summary!$A$3:$AK$25,16, FALSE)</f>
        <v>0</v>
      </c>
      <c r="P100" s="192">
        <v>0</v>
      </c>
      <c r="Q100" s="192">
        <v>0</v>
      </c>
      <c r="R100" s="192">
        <f t="shared" si="2"/>
        <v>0</v>
      </c>
      <c r="S100" s="193">
        <f t="shared" si="3"/>
        <v>0</v>
      </c>
      <c r="T100" s="186" t="s">
        <v>282</v>
      </c>
      <c r="U100" s="186" t="s">
        <v>288</v>
      </c>
      <c r="V100" s="192">
        <f>VLOOKUP(A100,orig_GT_results_full_summary!$A$3:$AK$25,25, FALSE)</f>
        <v>0</v>
      </c>
      <c r="W100" s="192">
        <v>0</v>
      </c>
      <c r="X100" s="192">
        <v>0</v>
      </c>
      <c r="Y100" s="192">
        <f t="shared" si="4"/>
        <v>0</v>
      </c>
      <c r="Z100" s="193">
        <f t="shared" si="5"/>
        <v>0</v>
      </c>
      <c r="AA100" s="186" t="s">
        <v>282</v>
      </c>
      <c r="AB100" s="186" t="s">
        <v>288</v>
      </c>
      <c r="AC100" s="192">
        <f>VLOOKUP(A100,orig_GT_results_full_summary!$A$3:$AK$25,34, FALSE)</f>
        <v>0</v>
      </c>
      <c r="AD100" s="192">
        <v>0</v>
      </c>
      <c r="AE100" s="192">
        <v>0</v>
      </c>
      <c r="AF100" s="194">
        <f t="shared" si="6"/>
        <v>0</v>
      </c>
      <c r="AG100" s="53">
        <f t="shared" si="7"/>
        <v>0</v>
      </c>
    </row>
    <row r="101" spans="1:33" ht="16">
      <c r="A101" s="192">
        <v>56380303</v>
      </c>
      <c r="B101" s="192" t="str">
        <f>VLOOKUP(A101,orig_GT_results_full_summary!$A$3:$B$25,2, FALSE)</f>
        <v>D8</v>
      </c>
      <c r="C101" s="192">
        <v>97</v>
      </c>
      <c r="D101" s="186" t="s">
        <v>338</v>
      </c>
      <c r="E101" s="193">
        <v>2</v>
      </c>
      <c r="F101" s="186" t="s">
        <v>18</v>
      </c>
      <c r="G101" s="186" t="s">
        <v>288</v>
      </c>
      <c r="H101" s="186">
        <f>VLOOKUP(A101,orig_GT_results_full_summary!$A$3:$AK$25,8, FALSE)</f>
        <v>4</v>
      </c>
      <c r="I101" s="192">
        <v>1</v>
      </c>
      <c r="J101" s="192">
        <v>0.5</v>
      </c>
      <c r="K101" s="192">
        <f t="shared" si="0"/>
        <v>0.25</v>
      </c>
      <c r="L101" s="193">
        <f t="shared" si="1"/>
        <v>0.45454545454545453</v>
      </c>
      <c r="M101" s="186" t="s">
        <v>282</v>
      </c>
      <c r="N101" s="186" t="s">
        <v>288</v>
      </c>
      <c r="O101" s="192">
        <f>VLOOKUP(A101,orig_GT_results_full_summary!$A$3:$AK$25,16, FALSE)</f>
        <v>0</v>
      </c>
      <c r="P101" s="192">
        <v>0</v>
      </c>
      <c r="Q101" s="192">
        <v>0</v>
      </c>
      <c r="R101" s="192">
        <f t="shared" si="2"/>
        <v>0</v>
      </c>
      <c r="S101" s="193">
        <f t="shared" si="3"/>
        <v>0</v>
      </c>
      <c r="T101" s="186" t="s">
        <v>282</v>
      </c>
      <c r="U101" s="186" t="s">
        <v>288</v>
      </c>
      <c r="V101" s="192">
        <f>VLOOKUP(A101,orig_GT_results_full_summary!$A$3:$AK$25,25, FALSE)</f>
        <v>0</v>
      </c>
      <c r="W101" s="192">
        <v>0</v>
      </c>
      <c r="X101" s="192">
        <v>0</v>
      </c>
      <c r="Y101" s="192">
        <f t="shared" si="4"/>
        <v>0</v>
      </c>
      <c r="Z101" s="193">
        <f t="shared" si="5"/>
        <v>0</v>
      </c>
      <c r="AA101" s="186" t="s">
        <v>282</v>
      </c>
      <c r="AB101" s="186" t="s">
        <v>288</v>
      </c>
      <c r="AC101" s="192">
        <f>VLOOKUP(A101,orig_GT_results_full_summary!$A$3:$AK$25,34, FALSE)</f>
        <v>0</v>
      </c>
      <c r="AD101" s="192">
        <v>0</v>
      </c>
      <c r="AE101" s="192">
        <v>0</v>
      </c>
      <c r="AF101" s="194">
        <f t="shared" si="6"/>
        <v>0</v>
      </c>
      <c r="AG101" s="53">
        <f t="shared" si="7"/>
        <v>0</v>
      </c>
    </row>
    <row r="102" spans="1:33" ht="16">
      <c r="A102" s="192">
        <v>56380303</v>
      </c>
      <c r="B102" s="192" t="str">
        <f>VLOOKUP(A102,orig_GT_results_full_summary!$A$3:$B$25,2, FALSE)</f>
        <v>D8</v>
      </c>
      <c r="C102" s="192">
        <v>100</v>
      </c>
      <c r="D102" s="186" t="s">
        <v>339</v>
      </c>
      <c r="E102" s="193">
        <v>2</v>
      </c>
      <c r="F102" s="186" t="s">
        <v>18</v>
      </c>
      <c r="G102" s="186" t="s">
        <v>288</v>
      </c>
      <c r="H102" s="186">
        <f>VLOOKUP(A102,orig_GT_results_full_summary!$A$3:$AK$25,8, FALSE)</f>
        <v>4</v>
      </c>
      <c r="I102" s="192">
        <v>0</v>
      </c>
      <c r="J102" s="192">
        <v>0</v>
      </c>
      <c r="K102" s="192">
        <f t="shared" si="0"/>
        <v>0</v>
      </c>
      <c r="L102" s="193">
        <f t="shared" si="1"/>
        <v>0</v>
      </c>
      <c r="M102" s="186" t="s">
        <v>282</v>
      </c>
      <c r="N102" s="186" t="s">
        <v>288</v>
      </c>
      <c r="O102" s="192">
        <f>VLOOKUP(A102,orig_GT_results_full_summary!$A$3:$AK$25,16, FALSE)</f>
        <v>0</v>
      </c>
      <c r="P102" s="192">
        <v>0</v>
      </c>
      <c r="Q102" s="192">
        <v>0</v>
      </c>
      <c r="R102" s="192">
        <f t="shared" si="2"/>
        <v>0</v>
      </c>
      <c r="S102" s="193">
        <f t="shared" si="3"/>
        <v>0</v>
      </c>
      <c r="T102" s="186" t="s">
        <v>282</v>
      </c>
      <c r="U102" s="186" t="s">
        <v>288</v>
      </c>
      <c r="V102" s="192">
        <f>VLOOKUP(A102,orig_GT_results_full_summary!$A$3:$AK$25,25, FALSE)</f>
        <v>0</v>
      </c>
      <c r="W102" s="192">
        <v>0</v>
      </c>
      <c r="X102" s="192">
        <v>0</v>
      </c>
      <c r="Y102" s="192">
        <f t="shared" si="4"/>
        <v>0</v>
      </c>
      <c r="Z102" s="193">
        <f t="shared" si="5"/>
        <v>0</v>
      </c>
      <c r="AA102" s="186" t="s">
        <v>282</v>
      </c>
      <c r="AB102" s="186" t="s">
        <v>288</v>
      </c>
      <c r="AC102" s="192">
        <f>VLOOKUP(A102,orig_GT_results_full_summary!$A$3:$AK$25,34, FALSE)</f>
        <v>0</v>
      </c>
      <c r="AD102" s="192">
        <v>0</v>
      </c>
      <c r="AE102" s="192">
        <v>0</v>
      </c>
      <c r="AF102" s="194">
        <f t="shared" si="6"/>
        <v>0</v>
      </c>
      <c r="AG102" s="53">
        <f t="shared" si="7"/>
        <v>0</v>
      </c>
    </row>
    <row r="103" spans="1:33" ht="16">
      <c r="A103" s="192">
        <v>56380303</v>
      </c>
      <c r="B103" s="192" t="str">
        <f>VLOOKUP(A103,orig_GT_results_full_summary!$A$3:$B$25,2, FALSE)</f>
        <v>D8</v>
      </c>
      <c r="C103" s="192">
        <v>101</v>
      </c>
      <c r="D103" s="186" t="s">
        <v>339</v>
      </c>
      <c r="E103" s="193">
        <v>2</v>
      </c>
      <c r="F103" s="186" t="s">
        <v>18</v>
      </c>
      <c r="G103" s="186" t="s">
        <v>288</v>
      </c>
      <c r="H103" s="186">
        <f>VLOOKUP(A103,orig_GT_results_full_summary!$A$3:$AK$25,8, FALSE)</f>
        <v>4</v>
      </c>
      <c r="I103" s="192">
        <v>0</v>
      </c>
      <c r="J103" s="192">
        <v>0</v>
      </c>
      <c r="K103" s="192">
        <f t="shared" si="0"/>
        <v>0</v>
      </c>
      <c r="L103" s="193">
        <f t="shared" si="1"/>
        <v>0</v>
      </c>
      <c r="M103" s="186" t="s">
        <v>282</v>
      </c>
      <c r="N103" s="186" t="s">
        <v>288</v>
      </c>
      <c r="O103" s="192">
        <f>VLOOKUP(A103,orig_GT_results_full_summary!$A$3:$AK$25,16, FALSE)</f>
        <v>0</v>
      </c>
      <c r="P103" s="192">
        <v>0</v>
      </c>
      <c r="Q103" s="192">
        <v>0</v>
      </c>
      <c r="R103" s="192">
        <f t="shared" si="2"/>
        <v>0</v>
      </c>
      <c r="S103" s="193">
        <f t="shared" si="3"/>
        <v>0</v>
      </c>
      <c r="T103" s="186" t="s">
        <v>282</v>
      </c>
      <c r="U103" s="186" t="s">
        <v>288</v>
      </c>
      <c r="V103" s="192">
        <f>VLOOKUP(A103,orig_GT_results_full_summary!$A$3:$AK$25,25, FALSE)</f>
        <v>0</v>
      </c>
      <c r="W103" s="192">
        <v>0</v>
      </c>
      <c r="X103" s="192">
        <v>0</v>
      </c>
      <c r="Y103" s="192">
        <f t="shared" si="4"/>
        <v>0</v>
      </c>
      <c r="Z103" s="193">
        <f t="shared" si="5"/>
        <v>0</v>
      </c>
      <c r="AA103" s="186" t="s">
        <v>282</v>
      </c>
      <c r="AB103" s="186" t="s">
        <v>288</v>
      </c>
      <c r="AC103" s="192">
        <f>VLOOKUP(A103,orig_GT_results_full_summary!$A$3:$AK$25,34, FALSE)</f>
        <v>0</v>
      </c>
      <c r="AD103" s="192">
        <v>0</v>
      </c>
      <c r="AE103" s="192">
        <v>0</v>
      </c>
      <c r="AF103" s="194">
        <f t="shared" si="6"/>
        <v>0</v>
      </c>
      <c r="AG103" s="53">
        <f t="shared" si="7"/>
        <v>0</v>
      </c>
    </row>
    <row r="104" spans="1:33" ht="16">
      <c r="A104" s="192">
        <v>56380303</v>
      </c>
      <c r="B104" s="192" t="str">
        <f>VLOOKUP(A104,orig_GT_results_full_summary!$A$3:$B$25,2, FALSE)</f>
        <v>D8</v>
      </c>
      <c r="C104" s="192">
        <v>102</v>
      </c>
      <c r="D104" s="186" t="s">
        <v>339</v>
      </c>
      <c r="E104" s="193">
        <v>2</v>
      </c>
      <c r="F104" s="186" t="s">
        <v>18</v>
      </c>
      <c r="G104" s="186" t="s">
        <v>288</v>
      </c>
      <c r="H104" s="186">
        <f>VLOOKUP(A104,orig_GT_results_full_summary!$A$3:$AK$25,8, FALSE)</f>
        <v>4</v>
      </c>
      <c r="I104" s="192">
        <v>0</v>
      </c>
      <c r="J104" s="192">
        <v>0</v>
      </c>
      <c r="K104" s="192">
        <f t="shared" si="0"/>
        <v>0</v>
      </c>
      <c r="L104" s="193">
        <f t="shared" si="1"/>
        <v>0</v>
      </c>
      <c r="M104" s="186" t="s">
        <v>282</v>
      </c>
      <c r="N104" s="186" t="s">
        <v>288</v>
      </c>
      <c r="O104" s="192">
        <f>VLOOKUP(A104,orig_GT_results_full_summary!$A$3:$AK$25,16, FALSE)</f>
        <v>0</v>
      </c>
      <c r="P104" s="192">
        <v>0</v>
      </c>
      <c r="Q104" s="192">
        <v>0</v>
      </c>
      <c r="R104" s="192">
        <f t="shared" si="2"/>
        <v>0</v>
      </c>
      <c r="S104" s="193">
        <f t="shared" si="3"/>
        <v>0</v>
      </c>
      <c r="T104" s="186" t="s">
        <v>282</v>
      </c>
      <c r="U104" s="186" t="s">
        <v>288</v>
      </c>
      <c r="V104" s="192">
        <f>VLOOKUP(A104,orig_GT_results_full_summary!$A$3:$AK$25,25, FALSE)</f>
        <v>0</v>
      </c>
      <c r="W104" s="192">
        <v>0</v>
      </c>
      <c r="X104" s="192">
        <v>0</v>
      </c>
      <c r="Y104" s="192">
        <f t="shared" si="4"/>
        <v>0</v>
      </c>
      <c r="Z104" s="193">
        <f t="shared" si="5"/>
        <v>0</v>
      </c>
      <c r="AA104" s="186" t="s">
        <v>282</v>
      </c>
      <c r="AB104" s="186" t="s">
        <v>288</v>
      </c>
      <c r="AC104" s="192">
        <f>VLOOKUP(A104,orig_GT_results_full_summary!$A$3:$AK$25,34, FALSE)</f>
        <v>0</v>
      </c>
      <c r="AD104" s="192">
        <v>0</v>
      </c>
      <c r="AE104" s="192">
        <v>0</v>
      </c>
      <c r="AF104" s="194">
        <f t="shared" si="6"/>
        <v>0</v>
      </c>
      <c r="AG104" s="53">
        <f t="shared" si="7"/>
        <v>0</v>
      </c>
    </row>
    <row r="105" spans="1:33" ht="16">
      <c r="A105" s="192">
        <v>56380303</v>
      </c>
      <c r="B105" s="192" t="str">
        <f>VLOOKUP(A105,orig_GT_results_full_summary!$A$3:$B$25,2, FALSE)</f>
        <v>D8</v>
      </c>
      <c r="C105" s="192">
        <v>103</v>
      </c>
      <c r="D105" s="186" t="s">
        <v>339</v>
      </c>
      <c r="E105" s="193">
        <v>2</v>
      </c>
      <c r="F105" s="186" t="s">
        <v>18</v>
      </c>
      <c r="G105" s="186" t="s">
        <v>288</v>
      </c>
      <c r="H105" s="186">
        <f>VLOOKUP(A105,orig_GT_results_full_summary!$A$3:$AK$25,8, FALSE)</f>
        <v>4</v>
      </c>
      <c r="I105" s="192">
        <v>0</v>
      </c>
      <c r="J105" s="192">
        <v>0</v>
      </c>
      <c r="K105" s="192">
        <f t="shared" si="0"/>
        <v>0</v>
      </c>
      <c r="L105" s="193">
        <f t="shared" si="1"/>
        <v>0</v>
      </c>
      <c r="M105" s="186" t="s">
        <v>282</v>
      </c>
      <c r="N105" s="186" t="s">
        <v>288</v>
      </c>
      <c r="O105" s="192">
        <f>VLOOKUP(A105,orig_GT_results_full_summary!$A$3:$AK$25,16, FALSE)</f>
        <v>0</v>
      </c>
      <c r="P105" s="192">
        <v>0</v>
      </c>
      <c r="Q105" s="192">
        <v>0</v>
      </c>
      <c r="R105" s="192">
        <f t="shared" si="2"/>
        <v>0</v>
      </c>
      <c r="S105" s="193">
        <f t="shared" si="3"/>
        <v>0</v>
      </c>
      <c r="T105" s="186" t="s">
        <v>282</v>
      </c>
      <c r="U105" s="186" t="s">
        <v>288</v>
      </c>
      <c r="V105" s="192">
        <f>VLOOKUP(A105,orig_GT_results_full_summary!$A$3:$AK$25,25, FALSE)</f>
        <v>0</v>
      </c>
      <c r="W105" s="192">
        <v>0</v>
      </c>
      <c r="X105" s="192">
        <v>0</v>
      </c>
      <c r="Y105" s="192">
        <f t="shared" si="4"/>
        <v>0</v>
      </c>
      <c r="Z105" s="193">
        <f t="shared" si="5"/>
        <v>0</v>
      </c>
      <c r="AA105" s="186" t="s">
        <v>282</v>
      </c>
      <c r="AB105" s="186" t="s">
        <v>288</v>
      </c>
      <c r="AC105" s="192">
        <f>VLOOKUP(A105,orig_GT_results_full_summary!$A$3:$AK$25,34, FALSE)</f>
        <v>0</v>
      </c>
      <c r="AD105" s="192">
        <v>0</v>
      </c>
      <c r="AE105" s="192">
        <v>0</v>
      </c>
      <c r="AF105" s="194">
        <f t="shared" si="6"/>
        <v>0</v>
      </c>
      <c r="AG105" s="53">
        <f t="shared" si="7"/>
        <v>0</v>
      </c>
    </row>
    <row r="106" spans="1:33" ht="16">
      <c r="A106" s="192">
        <v>56380303</v>
      </c>
      <c r="B106" s="192" t="str">
        <f>VLOOKUP(A106,orig_GT_results_full_summary!$A$3:$B$25,2, FALSE)</f>
        <v>D8</v>
      </c>
      <c r="C106" s="192">
        <v>104</v>
      </c>
      <c r="D106" s="186" t="s">
        <v>339</v>
      </c>
      <c r="E106" s="193">
        <v>2</v>
      </c>
      <c r="F106" s="186" t="s">
        <v>18</v>
      </c>
      <c r="G106" s="186" t="s">
        <v>288</v>
      </c>
      <c r="H106" s="186">
        <f>VLOOKUP(A106,orig_GT_results_full_summary!$A$3:$AK$25,8, FALSE)</f>
        <v>4</v>
      </c>
      <c r="I106" s="192">
        <v>0</v>
      </c>
      <c r="J106" s="192">
        <v>0</v>
      </c>
      <c r="K106" s="192">
        <f t="shared" si="0"/>
        <v>0</v>
      </c>
      <c r="L106" s="193">
        <f t="shared" si="1"/>
        <v>0</v>
      </c>
      <c r="M106" s="186" t="s">
        <v>282</v>
      </c>
      <c r="N106" s="186" t="s">
        <v>288</v>
      </c>
      <c r="O106" s="192">
        <f>VLOOKUP(A106,orig_GT_results_full_summary!$A$3:$AK$25,16, FALSE)</f>
        <v>0</v>
      </c>
      <c r="P106" s="192">
        <v>0</v>
      </c>
      <c r="Q106" s="192">
        <v>0</v>
      </c>
      <c r="R106" s="192">
        <f t="shared" si="2"/>
        <v>0</v>
      </c>
      <c r="S106" s="193">
        <f t="shared" si="3"/>
        <v>0</v>
      </c>
      <c r="T106" s="186" t="s">
        <v>282</v>
      </c>
      <c r="U106" s="186" t="s">
        <v>288</v>
      </c>
      <c r="V106" s="192">
        <f>VLOOKUP(A106,orig_GT_results_full_summary!$A$3:$AK$25,25, FALSE)</f>
        <v>0</v>
      </c>
      <c r="W106" s="192">
        <v>0</v>
      </c>
      <c r="X106" s="192">
        <v>0</v>
      </c>
      <c r="Y106" s="192">
        <f t="shared" si="4"/>
        <v>0</v>
      </c>
      <c r="Z106" s="193">
        <f t="shared" si="5"/>
        <v>0</v>
      </c>
      <c r="AA106" s="186" t="s">
        <v>282</v>
      </c>
      <c r="AB106" s="186" t="s">
        <v>288</v>
      </c>
      <c r="AC106" s="192">
        <f>VLOOKUP(A106,orig_GT_results_full_summary!$A$3:$AK$25,34, FALSE)</f>
        <v>0</v>
      </c>
      <c r="AD106" s="192">
        <v>0</v>
      </c>
      <c r="AE106" s="192">
        <v>0</v>
      </c>
      <c r="AF106" s="194">
        <f t="shared" si="6"/>
        <v>0</v>
      </c>
      <c r="AG106" s="53">
        <f t="shared" si="7"/>
        <v>0</v>
      </c>
    </row>
    <row r="107" spans="1:33" ht="16">
      <c r="A107" s="192">
        <v>56380303</v>
      </c>
      <c r="B107" s="192" t="str">
        <f>VLOOKUP(A107,orig_GT_results_full_summary!$A$3:$B$25,2, FALSE)</f>
        <v>D8</v>
      </c>
      <c r="C107" s="192">
        <v>105</v>
      </c>
      <c r="D107" s="186" t="s">
        <v>339</v>
      </c>
      <c r="E107" s="193">
        <v>2</v>
      </c>
      <c r="F107" s="186" t="s">
        <v>18</v>
      </c>
      <c r="G107" s="186" t="s">
        <v>288</v>
      </c>
      <c r="H107" s="186">
        <f>VLOOKUP(A107,orig_GT_results_full_summary!$A$3:$AK$25,8, FALSE)</f>
        <v>4</v>
      </c>
      <c r="I107" s="192">
        <v>0</v>
      </c>
      <c r="J107" s="192">
        <v>0</v>
      </c>
      <c r="K107" s="192">
        <f t="shared" si="0"/>
        <v>0</v>
      </c>
      <c r="L107" s="193">
        <f t="shared" si="1"/>
        <v>0</v>
      </c>
      <c r="M107" s="186" t="s">
        <v>282</v>
      </c>
      <c r="N107" s="186" t="s">
        <v>288</v>
      </c>
      <c r="O107" s="192">
        <f>VLOOKUP(A107,orig_GT_results_full_summary!$A$3:$AK$25,16, FALSE)</f>
        <v>0</v>
      </c>
      <c r="P107" s="192">
        <v>0</v>
      </c>
      <c r="Q107" s="192">
        <v>0</v>
      </c>
      <c r="R107" s="192">
        <f t="shared" si="2"/>
        <v>0</v>
      </c>
      <c r="S107" s="193">
        <f t="shared" si="3"/>
        <v>0</v>
      </c>
      <c r="T107" s="186" t="s">
        <v>282</v>
      </c>
      <c r="U107" s="186" t="s">
        <v>288</v>
      </c>
      <c r="V107" s="192">
        <f>VLOOKUP(A107,orig_GT_results_full_summary!$A$3:$AK$25,25, FALSE)</f>
        <v>0</v>
      </c>
      <c r="W107" s="192">
        <v>0</v>
      </c>
      <c r="X107" s="192">
        <v>0</v>
      </c>
      <c r="Y107" s="192">
        <f t="shared" si="4"/>
        <v>0</v>
      </c>
      <c r="Z107" s="193">
        <f t="shared" si="5"/>
        <v>0</v>
      </c>
      <c r="AA107" s="186" t="s">
        <v>282</v>
      </c>
      <c r="AB107" s="186" t="s">
        <v>288</v>
      </c>
      <c r="AC107" s="192">
        <f>VLOOKUP(A107,orig_GT_results_full_summary!$A$3:$AK$25,34, FALSE)</f>
        <v>0</v>
      </c>
      <c r="AD107" s="192">
        <v>0</v>
      </c>
      <c r="AE107" s="192">
        <v>0</v>
      </c>
      <c r="AF107" s="194">
        <f t="shared" si="6"/>
        <v>0</v>
      </c>
      <c r="AG107" s="53">
        <f t="shared" si="7"/>
        <v>0</v>
      </c>
    </row>
    <row r="108" spans="1:33" ht="16">
      <c r="A108" s="192">
        <v>56380303</v>
      </c>
      <c r="B108" s="192" t="str">
        <f>VLOOKUP(A108,orig_GT_results_full_summary!$A$3:$B$25,2, FALSE)</f>
        <v>D8</v>
      </c>
      <c r="C108" s="192">
        <v>106</v>
      </c>
      <c r="D108" s="186" t="s">
        <v>340</v>
      </c>
      <c r="E108" s="193">
        <v>2</v>
      </c>
      <c r="F108" s="186" t="s">
        <v>18</v>
      </c>
      <c r="G108" s="186" t="s">
        <v>287</v>
      </c>
      <c r="H108" s="186">
        <f>VLOOKUP(A108,orig_GT_results_full_summary!$A$3:$AK$25,8, FALSE)</f>
        <v>4</v>
      </c>
      <c r="I108" s="192">
        <v>1</v>
      </c>
      <c r="J108" s="192">
        <v>0.5</v>
      </c>
      <c r="K108" s="192">
        <f t="shared" si="0"/>
        <v>0.25</v>
      </c>
      <c r="L108" s="193">
        <f t="shared" si="1"/>
        <v>0.45454545454545453</v>
      </c>
      <c r="M108" s="186" t="s">
        <v>282</v>
      </c>
      <c r="N108" s="186" t="s">
        <v>288</v>
      </c>
      <c r="O108" s="192">
        <f>VLOOKUP(A108,orig_GT_results_full_summary!$A$3:$AK$25,16, FALSE)</f>
        <v>0</v>
      </c>
      <c r="P108" s="192">
        <v>0</v>
      </c>
      <c r="Q108" s="192">
        <v>0</v>
      </c>
      <c r="R108" s="192">
        <f t="shared" si="2"/>
        <v>0</v>
      </c>
      <c r="S108" s="193">
        <f t="shared" si="3"/>
        <v>0</v>
      </c>
      <c r="T108" s="186" t="s">
        <v>282</v>
      </c>
      <c r="U108" s="186" t="s">
        <v>288</v>
      </c>
      <c r="V108" s="192">
        <f>VLOOKUP(A108,orig_GT_results_full_summary!$A$3:$AK$25,25, FALSE)</f>
        <v>0</v>
      </c>
      <c r="W108" s="192">
        <v>0</v>
      </c>
      <c r="X108" s="192">
        <v>0</v>
      </c>
      <c r="Y108" s="192">
        <f t="shared" si="4"/>
        <v>0</v>
      </c>
      <c r="Z108" s="193">
        <f t="shared" si="5"/>
        <v>0</v>
      </c>
      <c r="AA108" s="186" t="s">
        <v>282</v>
      </c>
      <c r="AB108" s="186" t="s">
        <v>288</v>
      </c>
      <c r="AC108" s="192">
        <f>VLOOKUP(A108,orig_GT_results_full_summary!$A$3:$AK$25,34, FALSE)</f>
        <v>0</v>
      </c>
      <c r="AD108" s="192">
        <v>0</v>
      </c>
      <c r="AE108" s="192">
        <v>0</v>
      </c>
      <c r="AF108" s="194">
        <f t="shared" si="6"/>
        <v>0</v>
      </c>
      <c r="AG108" s="53">
        <f t="shared" si="7"/>
        <v>0</v>
      </c>
    </row>
    <row r="109" spans="1:33" ht="16">
      <c r="A109" s="192">
        <v>56380303</v>
      </c>
      <c r="B109" s="192" t="str">
        <f>VLOOKUP(A109,orig_GT_results_full_summary!$A$3:$B$25,2, FALSE)</f>
        <v>D8</v>
      </c>
      <c r="C109" s="192">
        <v>107</v>
      </c>
      <c r="D109" s="186" t="s">
        <v>340</v>
      </c>
      <c r="E109" s="193">
        <v>2</v>
      </c>
      <c r="F109" s="186" t="s">
        <v>18</v>
      </c>
      <c r="G109" s="186" t="s">
        <v>287</v>
      </c>
      <c r="H109" s="186">
        <f>VLOOKUP(A109,orig_GT_results_full_summary!$A$3:$AK$25,8, FALSE)</f>
        <v>4</v>
      </c>
      <c r="I109" s="192">
        <v>1</v>
      </c>
      <c r="J109" s="192">
        <v>0.5</v>
      </c>
      <c r="K109" s="192">
        <f t="shared" si="0"/>
        <v>0.25</v>
      </c>
      <c r="L109" s="193">
        <f t="shared" si="1"/>
        <v>0.45454545454545453</v>
      </c>
      <c r="M109" s="186" t="s">
        <v>282</v>
      </c>
      <c r="N109" s="186" t="s">
        <v>288</v>
      </c>
      <c r="O109" s="192">
        <f>VLOOKUP(A109,orig_GT_results_full_summary!$A$3:$AK$25,16, FALSE)</f>
        <v>0</v>
      </c>
      <c r="P109" s="192">
        <v>0</v>
      </c>
      <c r="Q109" s="192">
        <v>0</v>
      </c>
      <c r="R109" s="192">
        <f t="shared" si="2"/>
        <v>0</v>
      </c>
      <c r="S109" s="193">
        <f t="shared" si="3"/>
        <v>0</v>
      </c>
      <c r="T109" s="186" t="s">
        <v>282</v>
      </c>
      <c r="U109" s="186" t="s">
        <v>288</v>
      </c>
      <c r="V109" s="192">
        <f>VLOOKUP(A109,orig_GT_results_full_summary!$A$3:$AK$25,25, FALSE)</f>
        <v>0</v>
      </c>
      <c r="W109" s="192">
        <v>0</v>
      </c>
      <c r="X109" s="192">
        <v>0</v>
      </c>
      <c r="Y109" s="192">
        <f t="shared" si="4"/>
        <v>0</v>
      </c>
      <c r="Z109" s="193">
        <f t="shared" si="5"/>
        <v>0</v>
      </c>
      <c r="AA109" s="186" t="s">
        <v>282</v>
      </c>
      <c r="AB109" s="186" t="s">
        <v>288</v>
      </c>
      <c r="AC109" s="192">
        <f>VLOOKUP(A109,orig_GT_results_full_summary!$A$3:$AK$25,34, FALSE)</f>
        <v>0</v>
      </c>
      <c r="AD109" s="192">
        <v>0</v>
      </c>
      <c r="AE109" s="192">
        <v>0</v>
      </c>
      <c r="AF109" s="194">
        <f t="shared" si="6"/>
        <v>0</v>
      </c>
      <c r="AG109" s="53">
        <f t="shared" si="7"/>
        <v>0</v>
      </c>
    </row>
    <row r="110" spans="1:33" ht="16">
      <c r="A110" s="192">
        <v>56380303</v>
      </c>
      <c r="B110" s="192" t="str">
        <f>VLOOKUP(A110,orig_GT_results_full_summary!$A$3:$B$25,2, FALSE)</f>
        <v>D8</v>
      </c>
      <c r="C110" s="192">
        <v>108</v>
      </c>
      <c r="D110" s="186" t="s">
        <v>341</v>
      </c>
      <c r="E110" s="193">
        <v>2</v>
      </c>
      <c r="F110" s="186" t="s">
        <v>18</v>
      </c>
      <c r="G110" s="186" t="s">
        <v>288</v>
      </c>
      <c r="H110" s="186">
        <f>VLOOKUP(A110,orig_GT_results_full_summary!$A$3:$AK$25,8, FALSE)</f>
        <v>4</v>
      </c>
      <c r="I110" s="192">
        <v>1</v>
      </c>
      <c r="J110" s="192">
        <v>0.5</v>
      </c>
      <c r="K110" s="192">
        <f t="shared" si="0"/>
        <v>0.25</v>
      </c>
      <c r="L110" s="193">
        <f t="shared" si="1"/>
        <v>0.45454545454545453</v>
      </c>
      <c r="M110" s="186" t="s">
        <v>282</v>
      </c>
      <c r="N110" s="186" t="s">
        <v>288</v>
      </c>
      <c r="O110" s="192">
        <f>VLOOKUP(A110,orig_GT_results_full_summary!$A$3:$AK$25,16, FALSE)</f>
        <v>0</v>
      </c>
      <c r="P110" s="192">
        <v>0</v>
      </c>
      <c r="Q110" s="192">
        <v>0</v>
      </c>
      <c r="R110" s="192">
        <f t="shared" si="2"/>
        <v>0</v>
      </c>
      <c r="S110" s="193">
        <f t="shared" si="3"/>
        <v>0</v>
      </c>
      <c r="T110" s="186" t="s">
        <v>282</v>
      </c>
      <c r="U110" s="186" t="s">
        <v>288</v>
      </c>
      <c r="V110" s="192">
        <f>VLOOKUP(A110,orig_GT_results_full_summary!$A$3:$AK$25,25, FALSE)</f>
        <v>0</v>
      </c>
      <c r="W110" s="192">
        <v>0</v>
      </c>
      <c r="X110" s="192">
        <v>0</v>
      </c>
      <c r="Y110" s="192">
        <f t="shared" si="4"/>
        <v>0</v>
      </c>
      <c r="Z110" s="193">
        <f t="shared" si="5"/>
        <v>0</v>
      </c>
      <c r="AA110" s="186" t="s">
        <v>282</v>
      </c>
      <c r="AB110" s="186" t="s">
        <v>288</v>
      </c>
      <c r="AC110" s="192">
        <f>VLOOKUP(A110,orig_GT_results_full_summary!$A$3:$AK$25,34, FALSE)</f>
        <v>0</v>
      </c>
      <c r="AD110" s="192">
        <v>0</v>
      </c>
      <c r="AE110" s="192">
        <v>0</v>
      </c>
      <c r="AF110" s="194">
        <f t="shared" si="6"/>
        <v>0</v>
      </c>
      <c r="AG110" s="53">
        <f t="shared" si="7"/>
        <v>0</v>
      </c>
    </row>
    <row r="111" spans="1:33" ht="16">
      <c r="A111" s="192">
        <v>56380303</v>
      </c>
      <c r="B111" s="192" t="str">
        <f>VLOOKUP(A111,orig_GT_results_full_summary!$A$3:$B$25,2, FALSE)</f>
        <v>D8</v>
      </c>
      <c r="C111" s="192">
        <v>109</v>
      </c>
      <c r="D111" s="186" t="s">
        <v>341</v>
      </c>
      <c r="E111" s="193">
        <v>2</v>
      </c>
      <c r="F111" s="186" t="s">
        <v>18</v>
      </c>
      <c r="G111" s="186" t="s">
        <v>288</v>
      </c>
      <c r="H111" s="186">
        <f>VLOOKUP(A111,orig_GT_results_full_summary!$A$3:$AK$25,8, FALSE)</f>
        <v>4</v>
      </c>
      <c r="I111" s="192">
        <v>1</v>
      </c>
      <c r="J111" s="192">
        <v>0.5</v>
      </c>
      <c r="K111" s="192">
        <f t="shared" si="0"/>
        <v>0.25</v>
      </c>
      <c r="L111" s="193">
        <f t="shared" si="1"/>
        <v>0.45454545454545453</v>
      </c>
      <c r="M111" s="186" t="s">
        <v>282</v>
      </c>
      <c r="N111" s="186" t="s">
        <v>288</v>
      </c>
      <c r="O111" s="192">
        <f>VLOOKUP(A111,orig_GT_results_full_summary!$A$3:$AK$25,16, FALSE)</f>
        <v>0</v>
      </c>
      <c r="P111" s="192">
        <v>0</v>
      </c>
      <c r="Q111" s="192">
        <v>0</v>
      </c>
      <c r="R111" s="192">
        <f t="shared" si="2"/>
        <v>0</v>
      </c>
      <c r="S111" s="193">
        <f t="shared" si="3"/>
        <v>0</v>
      </c>
      <c r="T111" s="186" t="s">
        <v>282</v>
      </c>
      <c r="U111" s="186" t="s">
        <v>288</v>
      </c>
      <c r="V111" s="192">
        <f>VLOOKUP(A111,orig_GT_results_full_summary!$A$3:$AK$25,25, FALSE)</f>
        <v>0</v>
      </c>
      <c r="W111" s="192">
        <v>0</v>
      </c>
      <c r="X111" s="192">
        <v>0</v>
      </c>
      <c r="Y111" s="192">
        <f t="shared" si="4"/>
        <v>0</v>
      </c>
      <c r="Z111" s="193">
        <f t="shared" si="5"/>
        <v>0</v>
      </c>
      <c r="AA111" s="186" t="s">
        <v>282</v>
      </c>
      <c r="AB111" s="186" t="s">
        <v>288</v>
      </c>
      <c r="AC111" s="192">
        <f>VLOOKUP(A111,orig_GT_results_full_summary!$A$3:$AK$25,34, FALSE)</f>
        <v>0</v>
      </c>
      <c r="AD111" s="192">
        <v>0</v>
      </c>
      <c r="AE111" s="192">
        <v>0</v>
      </c>
      <c r="AF111" s="194">
        <f t="shared" si="6"/>
        <v>0</v>
      </c>
      <c r="AG111" s="53">
        <f t="shared" si="7"/>
        <v>0</v>
      </c>
    </row>
    <row r="112" spans="1:33" ht="16">
      <c r="A112" s="192">
        <v>56380303</v>
      </c>
      <c r="B112" s="192" t="str">
        <f>VLOOKUP(A112,orig_GT_results_full_summary!$A$3:$B$25,2, FALSE)</f>
        <v>D8</v>
      </c>
      <c r="C112" s="192">
        <v>110</v>
      </c>
      <c r="D112" s="186" t="s">
        <v>342</v>
      </c>
      <c r="E112" s="193">
        <v>2</v>
      </c>
      <c r="F112" s="186" t="s">
        <v>18</v>
      </c>
      <c r="G112" s="186" t="s">
        <v>288</v>
      </c>
      <c r="H112" s="186">
        <f>VLOOKUP(A112,orig_GT_results_full_summary!$A$3:$AK$25,8, FALSE)</f>
        <v>4</v>
      </c>
      <c r="I112" s="192">
        <v>1</v>
      </c>
      <c r="J112" s="192">
        <v>0.5</v>
      </c>
      <c r="K112" s="192">
        <f t="shared" si="0"/>
        <v>0.25</v>
      </c>
      <c r="L112" s="193">
        <f t="shared" si="1"/>
        <v>0.45454545454545453</v>
      </c>
      <c r="M112" s="186" t="s">
        <v>282</v>
      </c>
      <c r="N112" s="186" t="s">
        <v>288</v>
      </c>
      <c r="O112" s="192">
        <f>VLOOKUP(A112,orig_GT_results_full_summary!$A$3:$AK$25,16, FALSE)</f>
        <v>0</v>
      </c>
      <c r="P112" s="192">
        <v>0</v>
      </c>
      <c r="Q112" s="192">
        <v>0</v>
      </c>
      <c r="R112" s="192">
        <f t="shared" si="2"/>
        <v>0</v>
      </c>
      <c r="S112" s="193">
        <f t="shared" si="3"/>
        <v>0</v>
      </c>
      <c r="T112" s="186" t="s">
        <v>282</v>
      </c>
      <c r="U112" s="186" t="s">
        <v>288</v>
      </c>
      <c r="V112" s="192">
        <f>VLOOKUP(A112,orig_GT_results_full_summary!$A$3:$AK$25,25, FALSE)</f>
        <v>0</v>
      </c>
      <c r="W112" s="192">
        <v>0</v>
      </c>
      <c r="X112" s="192">
        <v>0</v>
      </c>
      <c r="Y112" s="192">
        <f t="shared" si="4"/>
        <v>0</v>
      </c>
      <c r="Z112" s="193">
        <f t="shared" si="5"/>
        <v>0</v>
      </c>
      <c r="AA112" s="186" t="s">
        <v>282</v>
      </c>
      <c r="AB112" s="186" t="s">
        <v>288</v>
      </c>
      <c r="AC112" s="192">
        <f>VLOOKUP(A112,orig_GT_results_full_summary!$A$3:$AK$25,34, FALSE)</f>
        <v>0</v>
      </c>
      <c r="AD112" s="192">
        <v>0</v>
      </c>
      <c r="AE112" s="192">
        <v>0</v>
      </c>
      <c r="AF112" s="194">
        <f t="shared" si="6"/>
        <v>0</v>
      </c>
      <c r="AG112" s="53">
        <f t="shared" si="7"/>
        <v>0</v>
      </c>
    </row>
    <row r="113" spans="1:33" ht="16">
      <c r="A113" s="192">
        <v>56380303</v>
      </c>
      <c r="B113" s="192" t="str">
        <f>VLOOKUP(A113,orig_GT_results_full_summary!$A$3:$B$25,2, FALSE)</f>
        <v>D8</v>
      </c>
      <c r="C113" s="192">
        <v>111</v>
      </c>
      <c r="D113" s="186" t="s">
        <v>342</v>
      </c>
      <c r="E113" s="193">
        <v>2</v>
      </c>
      <c r="F113" s="186" t="s">
        <v>18</v>
      </c>
      <c r="G113" s="186" t="s">
        <v>288</v>
      </c>
      <c r="H113" s="186">
        <f>VLOOKUP(A113,orig_GT_results_full_summary!$A$3:$AK$25,8, FALSE)</f>
        <v>4</v>
      </c>
      <c r="I113" s="192">
        <v>1</v>
      </c>
      <c r="J113" s="192">
        <v>0.5</v>
      </c>
      <c r="K113" s="192">
        <f t="shared" si="0"/>
        <v>0.25</v>
      </c>
      <c r="L113" s="193">
        <f t="shared" si="1"/>
        <v>0.45454545454545453</v>
      </c>
      <c r="M113" s="186" t="s">
        <v>282</v>
      </c>
      <c r="N113" s="186" t="s">
        <v>288</v>
      </c>
      <c r="O113" s="192">
        <f>VLOOKUP(A113,orig_GT_results_full_summary!$A$3:$AK$25,16, FALSE)</f>
        <v>0</v>
      </c>
      <c r="P113" s="192">
        <v>0</v>
      </c>
      <c r="Q113" s="192">
        <v>0</v>
      </c>
      <c r="R113" s="192">
        <f t="shared" si="2"/>
        <v>0</v>
      </c>
      <c r="S113" s="193">
        <f t="shared" si="3"/>
        <v>0</v>
      </c>
      <c r="T113" s="186" t="s">
        <v>282</v>
      </c>
      <c r="U113" s="186" t="s">
        <v>288</v>
      </c>
      <c r="V113" s="192">
        <f>VLOOKUP(A113,orig_GT_results_full_summary!$A$3:$AK$25,25, FALSE)</f>
        <v>0</v>
      </c>
      <c r="W113" s="192">
        <v>0</v>
      </c>
      <c r="X113" s="192">
        <v>0</v>
      </c>
      <c r="Y113" s="192">
        <f t="shared" si="4"/>
        <v>0</v>
      </c>
      <c r="Z113" s="193">
        <f t="shared" si="5"/>
        <v>0</v>
      </c>
      <c r="AA113" s="186" t="s">
        <v>282</v>
      </c>
      <c r="AB113" s="186" t="s">
        <v>288</v>
      </c>
      <c r="AC113" s="192">
        <f>VLOOKUP(A113,orig_GT_results_full_summary!$A$3:$AK$25,34, FALSE)</f>
        <v>0</v>
      </c>
      <c r="AD113" s="192">
        <v>0</v>
      </c>
      <c r="AE113" s="192">
        <v>0</v>
      </c>
      <c r="AF113" s="194">
        <f t="shared" si="6"/>
        <v>0</v>
      </c>
      <c r="AG113" s="53">
        <f t="shared" si="7"/>
        <v>0</v>
      </c>
    </row>
    <row r="114" spans="1:33" ht="16">
      <c r="A114" s="192">
        <v>56380303</v>
      </c>
      <c r="B114" s="192" t="str">
        <f>VLOOKUP(A114,orig_GT_results_full_summary!$A$3:$B$25,2, FALSE)</f>
        <v>D8</v>
      </c>
      <c r="C114" s="192">
        <v>113</v>
      </c>
      <c r="D114" s="186" t="s">
        <v>309</v>
      </c>
      <c r="E114" s="193">
        <v>2</v>
      </c>
      <c r="F114" s="186" t="s">
        <v>18</v>
      </c>
      <c r="G114" s="186" t="s">
        <v>288</v>
      </c>
      <c r="H114" s="186">
        <f>VLOOKUP(A114,orig_GT_results_full_summary!$A$3:$AK$25,8, FALSE)</f>
        <v>4</v>
      </c>
      <c r="I114" s="192">
        <v>0</v>
      </c>
      <c r="J114" s="192">
        <v>0</v>
      </c>
      <c r="K114" s="192">
        <f t="shared" si="0"/>
        <v>0</v>
      </c>
      <c r="L114" s="193">
        <f t="shared" si="1"/>
        <v>0</v>
      </c>
      <c r="M114" s="186" t="s">
        <v>282</v>
      </c>
      <c r="N114" s="186" t="s">
        <v>288</v>
      </c>
      <c r="O114" s="192">
        <f>VLOOKUP(A114,orig_GT_results_full_summary!$A$3:$AK$25,16, FALSE)</f>
        <v>0</v>
      </c>
      <c r="P114" s="192">
        <v>0</v>
      </c>
      <c r="Q114" s="192">
        <v>0</v>
      </c>
      <c r="R114" s="192">
        <f t="shared" si="2"/>
        <v>0</v>
      </c>
      <c r="S114" s="193">
        <f t="shared" si="3"/>
        <v>0</v>
      </c>
      <c r="T114" s="186" t="s">
        <v>282</v>
      </c>
      <c r="U114" s="186" t="s">
        <v>288</v>
      </c>
      <c r="V114" s="192">
        <f>VLOOKUP(A114,orig_GT_results_full_summary!$A$3:$AK$25,25, FALSE)</f>
        <v>0</v>
      </c>
      <c r="W114" s="192">
        <v>0</v>
      </c>
      <c r="X114" s="192">
        <v>0</v>
      </c>
      <c r="Y114" s="192">
        <f t="shared" si="4"/>
        <v>0</v>
      </c>
      <c r="Z114" s="193">
        <f t="shared" si="5"/>
        <v>0</v>
      </c>
      <c r="AA114" s="186" t="s">
        <v>282</v>
      </c>
      <c r="AB114" s="186" t="s">
        <v>288</v>
      </c>
      <c r="AC114" s="192">
        <f>VLOOKUP(A114,orig_GT_results_full_summary!$A$3:$AK$25,34, FALSE)</f>
        <v>0</v>
      </c>
      <c r="AD114" s="192">
        <v>0</v>
      </c>
      <c r="AE114" s="192">
        <v>0</v>
      </c>
      <c r="AF114" s="194">
        <f t="shared" si="6"/>
        <v>0</v>
      </c>
      <c r="AG114" s="53">
        <f t="shared" si="7"/>
        <v>0</v>
      </c>
    </row>
    <row r="115" spans="1:33" ht="16">
      <c r="A115" s="192">
        <v>56380303</v>
      </c>
      <c r="B115" s="192" t="str">
        <f>VLOOKUP(A115,orig_GT_results_full_summary!$A$3:$B$25,2, FALSE)</f>
        <v>D8</v>
      </c>
      <c r="C115" s="192">
        <v>117</v>
      </c>
      <c r="D115" s="186" t="s">
        <v>307</v>
      </c>
      <c r="E115" s="193">
        <v>2</v>
      </c>
      <c r="F115" s="186" t="s">
        <v>18</v>
      </c>
      <c r="G115" s="186" t="s">
        <v>288</v>
      </c>
      <c r="H115" s="186">
        <f>VLOOKUP(A115,orig_GT_results_full_summary!$A$3:$AK$25,8, FALSE)</f>
        <v>4</v>
      </c>
      <c r="I115" s="192">
        <v>0</v>
      </c>
      <c r="J115" s="192">
        <v>0</v>
      </c>
      <c r="K115" s="192">
        <f t="shared" si="0"/>
        <v>0</v>
      </c>
      <c r="L115" s="193">
        <f t="shared" si="1"/>
        <v>0</v>
      </c>
      <c r="M115" s="186" t="s">
        <v>282</v>
      </c>
      <c r="N115" s="186" t="s">
        <v>288</v>
      </c>
      <c r="O115" s="192">
        <f>VLOOKUP(A115,orig_GT_results_full_summary!$A$3:$AK$25,16, FALSE)</f>
        <v>0</v>
      </c>
      <c r="P115" s="192">
        <v>0</v>
      </c>
      <c r="Q115" s="192">
        <v>0</v>
      </c>
      <c r="R115" s="192">
        <f t="shared" si="2"/>
        <v>0</v>
      </c>
      <c r="S115" s="193">
        <f t="shared" si="3"/>
        <v>0</v>
      </c>
      <c r="T115" s="186" t="s">
        <v>282</v>
      </c>
      <c r="U115" s="186" t="s">
        <v>288</v>
      </c>
      <c r="V115" s="192">
        <f>VLOOKUP(A115,orig_GT_results_full_summary!$A$3:$AK$25,25, FALSE)</f>
        <v>0</v>
      </c>
      <c r="W115" s="192">
        <v>0</v>
      </c>
      <c r="X115" s="192">
        <v>0</v>
      </c>
      <c r="Y115" s="192">
        <f t="shared" si="4"/>
        <v>0</v>
      </c>
      <c r="Z115" s="193">
        <f t="shared" si="5"/>
        <v>0</v>
      </c>
      <c r="AA115" s="186" t="s">
        <v>282</v>
      </c>
      <c r="AB115" s="186" t="s">
        <v>288</v>
      </c>
      <c r="AC115" s="192">
        <f>VLOOKUP(A115,orig_GT_results_full_summary!$A$3:$AK$25,34, FALSE)</f>
        <v>0</v>
      </c>
      <c r="AD115" s="192">
        <v>0</v>
      </c>
      <c r="AE115" s="192">
        <v>0</v>
      </c>
      <c r="AF115" s="194">
        <f t="shared" si="6"/>
        <v>0</v>
      </c>
      <c r="AG115" s="53">
        <f t="shared" si="7"/>
        <v>0</v>
      </c>
    </row>
    <row r="116" spans="1:33" ht="16">
      <c r="A116" s="192">
        <v>56380303</v>
      </c>
      <c r="B116" s="192" t="str">
        <f>VLOOKUP(A116,orig_GT_results_full_summary!$A$3:$B$25,2, FALSE)</f>
        <v>D8</v>
      </c>
      <c r="C116" s="192">
        <v>121</v>
      </c>
      <c r="D116" s="186" t="s">
        <v>343</v>
      </c>
      <c r="E116" s="193">
        <v>2</v>
      </c>
      <c r="F116" s="186" t="s">
        <v>18</v>
      </c>
      <c r="G116" s="186" t="s">
        <v>288</v>
      </c>
      <c r="H116" s="186">
        <f>VLOOKUP(A116,orig_GT_results_full_summary!$A$3:$AK$25,8, FALSE)</f>
        <v>4</v>
      </c>
      <c r="I116" s="192">
        <v>0</v>
      </c>
      <c r="J116" s="192">
        <v>0</v>
      </c>
      <c r="K116" s="192">
        <f t="shared" si="0"/>
        <v>0</v>
      </c>
      <c r="L116" s="193">
        <f t="shared" si="1"/>
        <v>0</v>
      </c>
      <c r="M116" s="186" t="s">
        <v>282</v>
      </c>
      <c r="N116" s="186" t="s">
        <v>288</v>
      </c>
      <c r="O116" s="192">
        <f>VLOOKUP(A116,orig_GT_results_full_summary!$A$3:$AK$25,16, FALSE)</f>
        <v>0</v>
      </c>
      <c r="P116" s="192">
        <v>0</v>
      </c>
      <c r="Q116" s="192">
        <v>0</v>
      </c>
      <c r="R116" s="192">
        <f t="shared" si="2"/>
        <v>0</v>
      </c>
      <c r="S116" s="193">
        <f t="shared" si="3"/>
        <v>0</v>
      </c>
      <c r="T116" s="186" t="s">
        <v>282</v>
      </c>
      <c r="U116" s="186" t="s">
        <v>288</v>
      </c>
      <c r="V116" s="192">
        <f>VLOOKUP(A116,orig_GT_results_full_summary!$A$3:$AK$25,25, FALSE)</f>
        <v>0</v>
      </c>
      <c r="W116" s="192">
        <v>0</v>
      </c>
      <c r="X116" s="192">
        <v>0</v>
      </c>
      <c r="Y116" s="192">
        <f t="shared" si="4"/>
        <v>0</v>
      </c>
      <c r="Z116" s="193">
        <f t="shared" si="5"/>
        <v>0</v>
      </c>
      <c r="AA116" s="186" t="s">
        <v>282</v>
      </c>
      <c r="AB116" s="186" t="s">
        <v>288</v>
      </c>
      <c r="AC116" s="192">
        <f>VLOOKUP(A116,orig_GT_results_full_summary!$A$3:$AK$25,34, FALSE)</f>
        <v>0</v>
      </c>
      <c r="AD116" s="192">
        <v>0</v>
      </c>
      <c r="AE116" s="192">
        <v>0</v>
      </c>
      <c r="AF116" s="194">
        <f t="shared" si="6"/>
        <v>0</v>
      </c>
      <c r="AG116" s="53">
        <f t="shared" si="7"/>
        <v>0</v>
      </c>
    </row>
    <row r="117" spans="1:33" ht="16">
      <c r="A117" s="192">
        <v>56380303</v>
      </c>
      <c r="B117" s="192" t="str">
        <f>VLOOKUP(A117,orig_GT_results_full_summary!$A$3:$B$25,2, FALSE)</f>
        <v>D8</v>
      </c>
      <c r="C117" s="192">
        <v>122</v>
      </c>
      <c r="D117" s="186" t="s">
        <v>343</v>
      </c>
      <c r="E117" s="193">
        <v>2</v>
      </c>
      <c r="F117" s="186" t="s">
        <v>18</v>
      </c>
      <c r="G117" s="186" t="s">
        <v>288</v>
      </c>
      <c r="H117" s="186">
        <f>VLOOKUP(A117,orig_GT_results_full_summary!$A$3:$AK$25,8, FALSE)</f>
        <v>4</v>
      </c>
      <c r="I117" s="192">
        <v>0</v>
      </c>
      <c r="J117" s="192">
        <v>0</v>
      </c>
      <c r="K117" s="192">
        <f t="shared" si="0"/>
        <v>0</v>
      </c>
      <c r="L117" s="193">
        <f t="shared" si="1"/>
        <v>0</v>
      </c>
      <c r="M117" s="186" t="s">
        <v>282</v>
      </c>
      <c r="N117" s="186" t="s">
        <v>288</v>
      </c>
      <c r="O117" s="192">
        <f>VLOOKUP(A117,orig_GT_results_full_summary!$A$3:$AK$25,16, FALSE)</f>
        <v>0</v>
      </c>
      <c r="P117" s="192">
        <v>0</v>
      </c>
      <c r="Q117" s="192">
        <v>0</v>
      </c>
      <c r="R117" s="192">
        <f t="shared" si="2"/>
        <v>0</v>
      </c>
      <c r="S117" s="193">
        <f t="shared" si="3"/>
        <v>0</v>
      </c>
      <c r="T117" s="186" t="s">
        <v>282</v>
      </c>
      <c r="U117" s="186" t="s">
        <v>288</v>
      </c>
      <c r="V117" s="192">
        <f>VLOOKUP(A117,orig_GT_results_full_summary!$A$3:$AK$25,25, FALSE)</f>
        <v>0</v>
      </c>
      <c r="W117" s="192">
        <v>0</v>
      </c>
      <c r="X117" s="192">
        <v>0</v>
      </c>
      <c r="Y117" s="192">
        <f t="shared" si="4"/>
        <v>0</v>
      </c>
      <c r="Z117" s="193">
        <f t="shared" si="5"/>
        <v>0</v>
      </c>
      <c r="AA117" s="186" t="s">
        <v>282</v>
      </c>
      <c r="AB117" s="186" t="s">
        <v>288</v>
      </c>
      <c r="AC117" s="192">
        <f>VLOOKUP(A117,orig_GT_results_full_summary!$A$3:$AK$25,34, FALSE)</f>
        <v>0</v>
      </c>
      <c r="AD117" s="192">
        <v>0</v>
      </c>
      <c r="AE117" s="192">
        <v>0</v>
      </c>
      <c r="AF117" s="194">
        <f t="shared" si="6"/>
        <v>0</v>
      </c>
      <c r="AG117" s="53">
        <f t="shared" si="7"/>
        <v>0</v>
      </c>
    </row>
    <row r="118" spans="1:33" ht="16">
      <c r="A118" s="192">
        <v>56380303</v>
      </c>
      <c r="B118" s="192" t="str">
        <f>VLOOKUP(A118,orig_GT_results_full_summary!$A$3:$B$25,2, FALSE)</f>
        <v>D8</v>
      </c>
      <c r="C118" s="192">
        <v>123</v>
      </c>
      <c r="D118" s="186" t="s">
        <v>343</v>
      </c>
      <c r="E118" s="193">
        <v>2</v>
      </c>
      <c r="F118" s="186" t="s">
        <v>18</v>
      </c>
      <c r="G118" s="186" t="s">
        <v>288</v>
      </c>
      <c r="H118" s="186">
        <f>VLOOKUP(A118,orig_GT_results_full_summary!$A$3:$AK$25,8, FALSE)</f>
        <v>4</v>
      </c>
      <c r="I118" s="192">
        <v>0</v>
      </c>
      <c r="J118" s="192">
        <v>0</v>
      </c>
      <c r="K118" s="192">
        <f t="shared" si="0"/>
        <v>0</v>
      </c>
      <c r="L118" s="193">
        <f t="shared" si="1"/>
        <v>0</v>
      </c>
      <c r="M118" s="186" t="s">
        <v>282</v>
      </c>
      <c r="N118" s="186" t="s">
        <v>288</v>
      </c>
      <c r="O118" s="192">
        <f>VLOOKUP(A118,orig_GT_results_full_summary!$A$3:$AK$25,16, FALSE)</f>
        <v>0</v>
      </c>
      <c r="P118" s="192">
        <v>0</v>
      </c>
      <c r="Q118" s="192">
        <v>0</v>
      </c>
      <c r="R118" s="192">
        <f t="shared" si="2"/>
        <v>0</v>
      </c>
      <c r="S118" s="193">
        <f t="shared" si="3"/>
        <v>0</v>
      </c>
      <c r="T118" s="186" t="s">
        <v>282</v>
      </c>
      <c r="U118" s="186" t="s">
        <v>288</v>
      </c>
      <c r="V118" s="192">
        <f>VLOOKUP(A118,orig_GT_results_full_summary!$A$3:$AK$25,25, FALSE)</f>
        <v>0</v>
      </c>
      <c r="W118" s="192">
        <v>0</v>
      </c>
      <c r="X118" s="192">
        <v>0</v>
      </c>
      <c r="Y118" s="192">
        <f t="shared" si="4"/>
        <v>0</v>
      </c>
      <c r="Z118" s="193">
        <f t="shared" si="5"/>
        <v>0</v>
      </c>
      <c r="AA118" s="186" t="s">
        <v>282</v>
      </c>
      <c r="AB118" s="186" t="s">
        <v>288</v>
      </c>
      <c r="AC118" s="192">
        <f>VLOOKUP(A118,orig_GT_results_full_summary!$A$3:$AK$25,34, FALSE)</f>
        <v>0</v>
      </c>
      <c r="AD118" s="192">
        <v>0</v>
      </c>
      <c r="AE118" s="192">
        <v>0</v>
      </c>
      <c r="AF118" s="194">
        <f t="shared" si="6"/>
        <v>0</v>
      </c>
      <c r="AG118" s="53">
        <f t="shared" si="7"/>
        <v>0</v>
      </c>
    </row>
    <row r="119" spans="1:33" ht="16">
      <c r="A119" s="192">
        <v>56380303</v>
      </c>
      <c r="B119" s="192" t="str">
        <f>VLOOKUP(A119,orig_GT_results_full_summary!$A$3:$B$25,2, FALSE)</f>
        <v>D8</v>
      </c>
      <c r="C119" s="192">
        <v>128</v>
      </c>
      <c r="D119" s="186" t="s">
        <v>344</v>
      </c>
      <c r="E119" s="193">
        <v>2</v>
      </c>
      <c r="F119" s="186" t="s">
        <v>18</v>
      </c>
      <c r="G119" s="186" t="s">
        <v>288</v>
      </c>
      <c r="H119" s="186">
        <f>VLOOKUP(A119,orig_GT_results_full_summary!$A$3:$AK$25,8, FALSE)</f>
        <v>4</v>
      </c>
      <c r="I119" s="192">
        <v>0</v>
      </c>
      <c r="J119" s="192">
        <v>0</v>
      </c>
      <c r="K119" s="192">
        <f t="shared" si="0"/>
        <v>0</v>
      </c>
      <c r="L119" s="193">
        <f t="shared" si="1"/>
        <v>0</v>
      </c>
      <c r="M119" s="186" t="s">
        <v>282</v>
      </c>
      <c r="N119" s="186" t="s">
        <v>288</v>
      </c>
      <c r="O119" s="192">
        <f>VLOOKUP(A119,orig_GT_results_full_summary!$A$3:$AK$25,16, FALSE)</f>
        <v>0</v>
      </c>
      <c r="P119" s="192">
        <v>0</v>
      </c>
      <c r="Q119" s="192">
        <v>0</v>
      </c>
      <c r="R119" s="192">
        <f t="shared" si="2"/>
        <v>0</v>
      </c>
      <c r="S119" s="193">
        <f t="shared" si="3"/>
        <v>0</v>
      </c>
      <c r="T119" s="186" t="s">
        <v>282</v>
      </c>
      <c r="U119" s="186" t="s">
        <v>288</v>
      </c>
      <c r="V119" s="192">
        <f>VLOOKUP(A119,orig_GT_results_full_summary!$A$3:$AK$25,25, FALSE)</f>
        <v>0</v>
      </c>
      <c r="W119" s="192">
        <v>0</v>
      </c>
      <c r="X119" s="192">
        <v>0</v>
      </c>
      <c r="Y119" s="192">
        <f t="shared" si="4"/>
        <v>0</v>
      </c>
      <c r="Z119" s="193">
        <f t="shared" si="5"/>
        <v>0</v>
      </c>
      <c r="AA119" s="186" t="s">
        <v>282</v>
      </c>
      <c r="AB119" s="186" t="s">
        <v>288</v>
      </c>
      <c r="AC119" s="192">
        <f>VLOOKUP(A119,orig_GT_results_full_summary!$A$3:$AK$25,34, FALSE)</f>
        <v>0</v>
      </c>
      <c r="AD119" s="192">
        <v>0</v>
      </c>
      <c r="AE119" s="192">
        <v>0</v>
      </c>
      <c r="AF119" s="194">
        <f t="shared" si="6"/>
        <v>0</v>
      </c>
      <c r="AG119" s="53">
        <f t="shared" si="7"/>
        <v>0</v>
      </c>
    </row>
    <row r="120" spans="1:33" ht="16">
      <c r="A120" s="192">
        <v>56380303</v>
      </c>
      <c r="B120" s="192" t="str">
        <f>VLOOKUP(A120,orig_GT_results_full_summary!$A$3:$B$25,2, FALSE)</f>
        <v>D8</v>
      </c>
      <c r="C120" s="192">
        <v>130</v>
      </c>
      <c r="D120" s="186" t="s">
        <v>333</v>
      </c>
      <c r="E120" s="193">
        <v>2</v>
      </c>
      <c r="F120" s="186" t="s">
        <v>18</v>
      </c>
      <c r="G120" s="186" t="s">
        <v>288</v>
      </c>
      <c r="H120" s="186">
        <f>VLOOKUP(A120,orig_GT_results_full_summary!$A$3:$AK$25,8, FALSE)</f>
        <v>4</v>
      </c>
      <c r="I120" s="192">
        <v>0</v>
      </c>
      <c r="J120" s="192">
        <v>0</v>
      </c>
      <c r="K120" s="192">
        <f t="shared" si="0"/>
        <v>0</v>
      </c>
      <c r="L120" s="193">
        <f t="shared" si="1"/>
        <v>0</v>
      </c>
      <c r="M120" s="186" t="s">
        <v>282</v>
      </c>
      <c r="N120" s="186" t="s">
        <v>288</v>
      </c>
      <c r="O120" s="192">
        <f>VLOOKUP(A120,orig_GT_results_full_summary!$A$3:$AK$25,16, FALSE)</f>
        <v>0</v>
      </c>
      <c r="P120" s="192">
        <v>0</v>
      </c>
      <c r="Q120" s="192">
        <v>0</v>
      </c>
      <c r="R120" s="192">
        <f t="shared" si="2"/>
        <v>0</v>
      </c>
      <c r="S120" s="193">
        <f t="shared" si="3"/>
        <v>0</v>
      </c>
      <c r="T120" s="186" t="s">
        <v>282</v>
      </c>
      <c r="U120" s="186" t="s">
        <v>288</v>
      </c>
      <c r="V120" s="192">
        <f>VLOOKUP(A120,orig_GT_results_full_summary!$A$3:$AK$25,25, FALSE)</f>
        <v>0</v>
      </c>
      <c r="W120" s="192">
        <v>0</v>
      </c>
      <c r="X120" s="192">
        <v>0</v>
      </c>
      <c r="Y120" s="192">
        <f t="shared" si="4"/>
        <v>0</v>
      </c>
      <c r="Z120" s="193">
        <f t="shared" si="5"/>
        <v>0</v>
      </c>
      <c r="AA120" s="186" t="s">
        <v>282</v>
      </c>
      <c r="AB120" s="186" t="s">
        <v>288</v>
      </c>
      <c r="AC120" s="192">
        <f>VLOOKUP(A120,orig_GT_results_full_summary!$A$3:$AK$25,34, FALSE)</f>
        <v>0</v>
      </c>
      <c r="AD120" s="192">
        <v>0</v>
      </c>
      <c r="AE120" s="192">
        <v>0</v>
      </c>
      <c r="AF120" s="194">
        <f t="shared" si="6"/>
        <v>0</v>
      </c>
      <c r="AG120" s="53">
        <f t="shared" si="7"/>
        <v>0</v>
      </c>
    </row>
    <row r="121" spans="1:33" ht="16">
      <c r="A121" s="192">
        <v>56380303</v>
      </c>
      <c r="B121" s="192" t="str">
        <f>VLOOKUP(A121,orig_GT_results_full_summary!$A$3:$B$25,2, FALSE)</f>
        <v>D8</v>
      </c>
      <c r="C121" s="192">
        <v>132</v>
      </c>
      <c r="D121" s="186" t="s">
        <v>345</v>
      </c>
      <c r="E121" s="193">
        <v>2</v>
      </c>
      <c r="F121" s="186" t="s">
        <v>18</v>
      </c>
      <c r="G121" s="186" t="s">
        <v>288</v>
      </c>
      <c r="H121" s="186">
        <f>VLOOKUP(A121,orig_GT_results_full_summary!$A$3:$AK$25,8, FALSE)</f>
        <v>4</v>
      </c>
      <c r="I121" s="192">
        <v>0</v>
      </c>
      <c r="J121" s="192">
        <v>0</v>
      </c>
      <c r="K121" s="192">
        <f t="shared" si="0"/>
        <v>0</v>
      </c>
      <c r="L121" s="193">
        <f t="shared" si="1"/>
        <v>0</v>
      </c>
      <c r="M121" s="186" t="s">
        <v>282</v>
      </c>
      <c r="N121" s="186" t="s">
        <v>288</v>
      </c>
      <c r="O121" s="192">
        <f>VLOOKUP(A121,orig_GT_results_full_summary!$A$3:$AK$25,16, FALSE)</f>
        <v>0</v>
      </c>
      <c r="P121" s="192">
        <v>0</v>
      </c>
      <c r="Q121" s="192">
        <v>0</v>
      </c>
      <c r="R121" s="192">
        <f t="shared" si="2"/>
        <v>0</v>
      </c>
      <c r="S121" s="193">
        <f t="shared" si="3"/>
        <v>0</v>
      </c>
      <c r="T121" s="186" t="s">
        <v>282</v>
      </c>
      <c r="U121" s="186" t="s">
        <v>288</v>
      </c>
      <c r="V121" s="192">
        <f>VLOOKUP(A121,orig_GT_results_full_summary!$A$3:$AK$25,25, FALSE)</f>
        <v>0</v>
      </c>
      <c r="W121" s="192">
        <v>0</v>
      </c>
      <c r="X121" s="192">
        <v>0</v>
      </c>
      <c r="Y121" s="192">
        <f t="shared" si="4"/>
        <v>0</v>
      </c>
      <c r="Z121" s="193">
        <f t="shared" si="5"/>
        <v>0</v>
      </c>
      <c r="AA121" s="186" t="s">
        <v>282</v>
      </c>
      <c r="AB121" s="186" t="s">
        <v>288</v>
      </c>
      <c r="AC121" s="192">
        <f>VLOOKUP(A121,orig_GT_results_full_summary!$A$3:$AK$25,34, FALSE)</f>
        <v>0</v>
      </c>
      <c r="AD121" s="192">
        <v>0</v>
      </c>
      <c r="AE121" s="192">
        <v>0</v>
      </c>
      <c r="AF121" s="194">
        <f t="shared" si="6"/>
        <v>0</v>
      </c>
      <c r="AG121" s="53">
        <f t="shared" si="7"/>
        <v>0</v>
      </c>
    </row>
    <row r="122" spans="1:33" ht="16">
      <c r="A122" s="192">
        <v>56380303</v>
      </c>
      <c r="B122" s="192" t="str">
        <f>VLOOKUP(A122,orig_GT_results_full_summary!$A$3:$B$25,2, FALSE)</f>
        <v>D8</v>
      </c>
      <c r="C122" s="192">
        <v>136</v>
      </c>
      <c r="D122" s="186" t="s">
        <v>346</v>
      </c>
      <c r="E122" s="193">
        <v>2</v>
      </c>
      <c r="F122" s="186" t="s">
        <v>18</v>
      </c>
      <c r="G122" s="186" t="s">
        <v>288</v>
      </c>
      <c r="H122" s="186">
        <f>VLOOKUP(A122,orig_GT_results_full_summary!$A$3:$AK$25,8, FALSE)</f>
        <v>4</v>
      </c>
      <c r="I122" s="192">
        <v>0</v>
      </c>
      <c r="J122" s="192">
        <v>0</v>
      </c>
      <c r="K122" s="192">
        <f t="shared" si="0"/>
        <v>0</v>
      </c>
      <c r="L122" s="193">
        <f t="shared" si="1"/>
        <v>0</v>
      </c>
      <c r="M122" s="186" t="s">
        <v>282</v>
      </c>
      <c r="N122" s="186" t="s">
        <v>288</v>
      </c>
      <c r="O122" s="192">
        <f>VLOOKUP(A122,orig_GT_results_full_summary!$A$3:$AK$25,16, FALSE)</f>
        <v>0</v>
      </c>
      <c r="P122" s="192">
        <v>0</v>
      </c>
      <c r="Q122" s="192">
        <v>0</v>
      </c>
      <c r="R122" s="192">
        <f t="shared" si="2"/>
        <v>0</v>
      </c>
      <c r="S122" s="193">
        <f t="shared" si="3"/>
        <v>0</v>
      </c>
      <c r="T122" s="186" t="s">
        <v>282</v>
      </c>
      <c r="U122" s="186" t="s">
        <v>288</v>
      </c>
      <c r="V122" s="192">
        <f>VLOOKUP(A122,orig_GT_results_full_summary!$A$3:$AK$25,25, FALSE)</f>
        <v>0</v>
      </c>
      <c r="W122" s="192">
        <v>0</v>
      </c>
      <c r="X122" s="192">
        <v>0</v>
      </c>
      <c r="Y122" s="192">
        <f t="shared" si="4"/>
        <v>0</v>
      </c>
      <c r="Z122" s="193">
        <f t="shared" si="5"/>
        <v>0</v>
      </c>
      <c r="AA122" s="186" t="s">
        <v>282</v>
      </c>
      <c r="AB122" s="186" t="s">
        <v>288</v>
      </c>
      <c r="AC122" s="192">
        <f>VLOOKUP(A122,orig_GT_results_full_summary!$A$3:$AK$25,34, FALSE)</f>
        <v>0</v>
      </c>
      <c r="AD122" s="192">
        <v>0</v>
      </c>
      <c r="AE122" s="192">
        <v>0</v>
      </c>
      <c r="AF122" s="194">
        <f t="shared" si="6"/>
        <v>0</v>
      </c>
      <c r="AG122" s="53">
        <f t="shared" si="7"/>
        <v>0</v>
      </c>
    </row>
    <row r="123" spans="1:33" ht="16">
      <c r="A123" s="192">
        <v>56380303</v>
      </c>
      <c r="B123" s="192" t="str">
        <f>VLOOKUP(A123,orig_GT_results_full_summary!$A$3:$B$25,2, FALSE)</f>
        <v>D8</v>
      </c>
      <c r="C123" s="192">
        <v>138</v>
      </c>
      <c r="D123" s="186" t="s">
        <v>347</v>
      </c>
      <c r="E123" s="193">
        <v>2</v>
      </c>
      <c r="F123" s="186" t="s">
        <v>18</v>
      </c>
      <c r="G123" s="186" t="s">
        <v>288</v>
      </c>
      <c r="H123" s="186">
        <f>VLOOKUP(A123,orig_GT_results_full_summary!$A$3:$AK$25,8, FALSE)</f>
        <v>4</v>
      </c>
      <c r="I123" s="192">
        <v>0</v>
      </c>
      <c r="J123" s="192">
        <v>0</v>
      </c>
      <c r="K123" s="192">
        <f t="shared" si="0"/>
        <v>0</v>
      </c>
      <c r="L123" s="193">
        <f t="shared" si="1"/>
        <v>0</v>
      </c>
      <c r="M123" s="186" t="s">
        <v>282</v>
      </c>
      <c r="N123" s="186" t="s">
        <v>288</v>
      </c>
      <c r="O123" s="192">
        <f>VLOOKUP(A123,orig_GT_results_full_summary!$A$3:$AK$25,16, FALSE)</f>
        <v>0</v>
      </c>
      <c r="P123" s="192">
        <v>0</v>
      </c>
      <c r="Q123" s="192">
        <v>0</v>
      </c>
      <c r="R123" s="192">
        <f t="shared" si="2"/>
        <v>0</v>
      </c>
      <c r="S123" s="193">
        <f t="shared" si="3"/>
        <v>0</v>
      </c>
      <c r="T123" s="186" t="s">
        <v>282</v>
      </c>
      <c r="U123" s="186" t="s">
        <v>288</v>
      </c>
      <c r="V123" s="192">
        <f>VLOOKUP(A123,orig_GT_results_full_summary!$A$3:$AK$25,25, FALSE)</f>
        <v>0</v>
      </c>
      <c r="W123" s="192">
        <v>0</v>
      </c>
      <c r="X123" s="192">
        <v>0</v>
      </c>
      <c r="Y123" s="192">
        <f t="shared" si="4"/>
        <v>0</v>
      </c>
      <c r="Z123" s="193">
        <f t="shared" si="5"/>
        <v>0</v>
      </c>
      <c r="AA123" s="186" t="s">
        <v>282</v>
      </c>
      <c r="AB123" s="186" t="s">
        <v>288</v>
      </c>
      <c r="AC123" s="192">
        <f>VLOOKUP(A123,orig_GT_results_full_summary!$A$3:$AK$25,34, FALSE)</f>
        <v>0</v>
      </c>
      <c r="AD123" s="192">
        <v>0</v>
      </c>
      <c r="AE123" s="192">
        <v>0</v>
      </c>
      <c r="AF123" s="194">
        <f t="shared" si="6"/>
        <v>0</v>
      </c>
      <c r="AG123" s="53">
        <f t="shared" si="7"/>
        <v>0</v>
      </c>
    </row>
    <row r="124" spans="1:33" ht="16">
      <c r="A124" s="192">
        <v>56380303</v>
      </c>
      <c r="B124" s="192" t="str">
        <f>VLOOKUP(A124,orig_GT_results_full_summary!$A$3:$B$25,2, FALSE)</f>
        <v>D8</v>
      </c>
      <c r="C124" s="192">
        <v>139</v>
      </c>
      <c r="D124" s="186" t="s">
        <v>348</v>
      </c>
      <c r="E124" s="193">
        <v>2</v>
      </c>
      <c r="F124" s="186" t="s">
        <v>18</v>
      </c>
      <c r="G124" s="186" t="s">
        <v>288</v>
      </c>
      <c r="H124" s="186">
        <f>VLOOKUP(A124,orig_GT_results_full_summary!$A$3:$AK$25,8, FALSE)</f>
        <v>4</v>
      </c>
      <c r="I124" s="192">
        <v>0</v>
      </c>
      <c r="J124" s="192">
        <v>0</v>
      </c>
      <c r="K124" s="192">
        <f t="shared" si="0"/>
        <v>0</v>
      </c>
      <c r="L124" s="193">
        <f t="shared" si="1"/>
        <v>0</v>
      </c>
      <c r="M124" s="186" t="s">
        <v>282</v>
      </c>
      <c r="N124" s="186" t="s">
        <v>288</v>
      </c>
      <c r="O124" s="192">
        <f>VLOOKUP(A124,orig_GT_results_full_summary!$A$3:$AK$25,16, FALSE)</f>
        <v>0</v>
      </c>
      <c r="P124" s="192">
        <v>0</v>
      </c>
      <c r="Q124" s="192">
        <v>0</v>
      </c>
      <c r="R124" s="192">
        <f t="shared" si="2"/>
        <v>0</v>
      </c>
      <c r="S124" s="193">
        <f t="shared" si="3"/>
        <v>0</v>
      </c>
      <c r="T124" s="186" t="s">
        <v>282</v>
      </c>
      <c r="U124" s="186" t="s">
        <v>288</v>
      </c>
      <c r="V124" s="192">
        <f>VLOOKUP(A124,orig_GT_results_full_summary!$A$3:$AK$25,25, FALSE)</f>
        <v>0</v>
      </c>
      <c r="W124" s="192">
        <v>0</v>
      </c>
      <c r="X124" s="192">
        <v>0</v>
      </c>
      <c r="Y124" s="192">
        <f t="shared" si="4"/>
        <v>0</v>
      </c>
      <c r="Z124" s="193">
        <f t="shared" si="5"/>
        <v>0</v>
      </c>
      <c r="AA124" s="186" t="s">
        <v>282</v>
      </c>
      <c r="AB124" s="186" t="s">
        <v>288</v>
      </c>
      <c r="AC124" s="192">
        <f>VLOOKUP(A124,orig_GT_results_full_summary!$A$3:$AK$25,34, FALSE)</f>
        <v>0</v>
      </c>
      <c r="AD124" s="192">
        <v>0</v>
      </c>
      <c r="AE124" s="192">
        <v>0</v>
      </c>
      <c r="AF124" s="194">
        <f t="shared" si="6"/>
        <v>0</v>
      </c>
      <c r="AG124" s="53">
        <f t="shared" si="7"/>
        <v>0</v>
      </c>
    </row>
    <row r="125" spans="1:33" ht="16">
      <c r="A125" s="192">
        <v>56380303</v>
      </c>
      <c r="B125" s="192" t="str">
        <f>VLOOKUP(A125,orig_GT_results_full_summary!$A$3:$B$25,2, FALSE)</f>
        <v>D8</v>
      </c>
      <c r="C125" s="192">
        <v>142</v>
      </c>
      <c r="D125" s="186" t="s">
        <v>308</v>
      </c>
      <c r="E125" s="193">
        <v>2</v>
      </c>
      <c r="F125" s="186" t="s">
        <v>18</v>
      </c>
      <c r="G125" s="186" t="s">
        <v>288</v>
      </c>
      <c r="H125" s="186">
        <f>VLOOKUP(A125,orig_GT_results_full_summary!$A$3:$AK$25,8, FALSE)</f>
        <v>4</v>
      </c>
      <c r="I125" s="192">
        <v>1</v>
      </c>
      <c r="J125" s="192">
        <v>0.5</v>
      </c>
      <c r="K125" s="192">
        <f t="shared" si="0"/>
        <v>0.25</v>
      </c>
      <c r="L125" s="193">
        <f t="shared" si="1"/>
        <v>0.45454545454545453</v>
      </c>
      <c r="M125" s="186" t="s">
        <v>282</v>
      </c>
      <c r="N125" s="186" t="s">
        <v>288</v>
      </c>
      <c r="O125" s="192">
        <f>VLOOKUP(A125,orig_GT_results_full_summary!$A$3:$AK$25,16, FALSE)</f>
        <v>0</v>
      </c>
      <c r="P125" s="192">
        <v>0</v>
      </c>
      <c r="Q125" s="192">
        <v>0</v>
      </c>
      <c r="R125" s="192">
        <f t="shared" si="2"/>
        <v>0</v>
      </c>
      <c r="S125" s="193">
        <f t="shared" si="3"/>
        <v>0</v>
      </c>
      <c r="T125" s="186" t="s">
        <v>282</v>
      </c>
      <c r="U125" s="186" t="s">
        <v>288</v>
      </c>
      <c r="V125" s="192">
        <f>VLOOKUP(A125,orig_GT_results_full_summary!$A$3:$AK$25,25, FALSE)</f>
        <v>0</v>
      </c>
      <c r="W125" s="192">
        <v>0</v>
      </c>
      <c r="X125" s="192">
        <v>0</v>
      </c>
      <c r="Y125" s="192">
        <f t="shared" si="4"/>
        <v>0</v>
      </c>
      <c r="Z125" s="193">
        <f t="shared" si="5"/>
        <v>0</v>
      </c>
      <c r="AA125" s="186" t="s">
        <v>282</v>
      </c>
      <c r="AB125" s="186" t="s">
        <v>288</v>
      </c>
      <c r="AC125" s="192">
        <f>VLOOKUP(A125,orig_GT_results_full_summary!$A$3:$AK$25,34, FALSE)</f>
        <v>0</v>
      </c>
      <c r="AD125" s="192">
        <v>0</v>
      </c>
      <c r="AE125" s="192">
        <v>0</v>
      </c>
      <c r="AF125" s="194">
        <f t="shared" si="6"/>
        <v>0</v>
      </c>
      <c r="AG125" s="53">
        <f t="shared" si="7"/>
        <v>0</v>
      </c>
    </row>
    <row r="126" spans="1:33" ht="16">
      <c r="A126" s="192">
        <v>56380303</v>
      </c>
      <c r="B126" s="192" t="str">
        <f>VLOOKUP(A126,orig_GT_results_full_summary!$A$3:$B$25,2, FALSE)</f>
        <v>D8</v>
      </c>
      <c r="C126" s="192">
        <v>146</v>
      </c>
      <c r="D126" s="186" t="s">
        <v>308</v>
      </c>
      <c r="E126" s="193">
        <v>2</v>
      </c>
      <c r="F126" s="186" t="s">
        <v>18</v>
      </c>
      <c r="G126" s="186" t="s">
        <v>288</v>
      </c>
      <c r="H126" s="186">
        <f>VLOOKUP(A126,orig_GT_results_full_summary!$A$3:$AK$25,8, FALSE)</f>
        <v>4</v>
      </c>
      <c r="I126" s="192">
        <v>1</v>
      </c>
      <c r="J126" s="192">
        <v>0.5</v>
      </c>
      <c r="K126" s="192">
        <f t="shared" si="0"/>
        <v>0.25</v>
      </c>
      <c r="L126" s="193">
        <f t="shared" si="1"/>
        <v>0.45454545454545453</v>
      </c>
      <c r="M126" s="186" t="s">
        <v>282</v>
      </c>
      <c r="N126" s="186" t="s">
        <v>288</v>
      </c>
      <c r="O126" s="192">
        <f>VLOOKUP(A126,orig_GT_results_full_summary!$A$3:$AK$25,16, FALSE)</f>
        <v>0</v>
      </c>
      <c r="P126" s="192">
        <v>0</v>
      </c>
      <c r="Q126" s="192">
        <v>0</v>
      </c>
      <c r="R126" s="192">
        <f t="shared" si="2"/>
        <v>0</v>
      </c>
      <c r="S126" s="193">
        <f t="shared" si="3"/>
        <v>0</v>
      </c>
      <c r="T126" s="186" t="s">
        <v>282</v>
      </c>
      <c r="U126" s="186" t="s">
        <v>288</v>
      </c>
      <c r="V126" s="192">
        <f>VLOOKUP(A126,orig_GT_results_full_summary!$A$3:$AK$25,25, FALSE)</f>
        <v>0</v>
      </c>
      <c r="W126" s="192">
        <v>0</v>
      </c>
      <c r="X126" s="192">
        <v>0</v>
      </c>
      <c r="Y126" s="192">
        <f t="shared" si="4"/>
        <v>0</v>
      </c>
      <c r="Z126" s="193">
        <f t="shared" si="5"/>
        <v>0</v>
      </c>
      <c r="AA126" s="186" t="s">
        <v>282</v>
      </c>
      <c r="AB126" s="186" t="s">
        <v>288</v>
      </c>
      <c r="AC126" s="192">
        <f>VLOOKUP(A126,orig_GT_results_full_summary!$A$3:$AK$25,34, FALSE)</f>
        <v>0</v>
      </c>
      <c r="AD126" s="192">
        <v>0</v>
      </c>
      <c r="AE126" s="192">
        <v>0</v>
      </c>
      <c r="AF126" s="194">
        <f t="shared" si="6"/>
        <v>0</v>
      </c>
      <c r="AG126" s="53">
        <f t="shared" si="7"/>
        <v>0</v>
      </c>
    </row>
    <row r="127" spans="1:33" ht="16">
      <c r="A127" s="192">
        <v>56380303</v>
      </c>
      <c r="B127" s="192" t="str">
        <f>VLOOKUP(A127,orig_GT_results_full_summary!$A$3:$B$25,2, FALSE)</f>
        <v>D8</v>
      </c>
      <c r="C127" s="192">
        <v>153</v>
      </c>
      <c r="D127" s="186" t="s">
        <v>316</v>
      </c>
      <c r="E127" s="193">
        <v>2</v>
      </c>
      <c r="F127" s="186" t="s">
        <v>18</v>
      </c>
      <c r="G127" s="186" t="s">
        <v>288</v>
      </c>
      <c r="H127" s="186">
        <f>VLOOKUP(A127,orig_GT_results_full_summary!$A$3:$AK$25,8, FALSE)</f>
        <v>4</v>
      </c>
      <c r="I127" s="192">
        <v>0</v>
      </c>
      <c r="J127" s="192">
        <v>0</v>
      </c>
      <c r="K127" s="192">
        <f t="shared" si="0"/>
        <v>0</v>
      </c>
      <c r="L127" s="193">
        <f t="shared" si="1"/>
        <v>0</v>
      </c>
      <c r="M127" s="186" t="s">
        <v>282</v>
      </c>
      <c r="N127" s="186" t="s">
        <v>288</v>
      </c>
      <c r="O127" s="192">
        <f>VLOOKUP(A127,orig_GT_results_full_summary!$A$3:$AK$25,16, FALSE)</f>
        <v>0</v>
      </c>
      <c r="P127" s="192">
        <v>0</v>
      </c>
      <c r="Q127" s="192">
        <v>0</v>
      </c>
      <c r="R127" s="192">
        <f t="shared" si="2"/>
        <v>0</v>
      </c>
      <c r="S127" s="193">
        <f t="shared" si="3"/>
        <v>0</v>
      </c>
      <c r="T127" s="186" t="s">
        <v>282</v>
      </c>
      <c r="U127" s="186" t="s">
        <v>288</v>
      </c>
      <c r="V127" s="192">
        <f>VLOOKUP(A127,orig_GT_results_full_summary!$A$3:$AK$25,25, FALSE)</f>
        <v>0</v>
      </c>
      <c r="W127" s="192">
        <v>0</v>
      </c>
      <c r="X127" s="192">
        <v>0</v>
      </c>
      <c r="Y127" s="192">
        <f t="shared" si="4"/>
        <v>0</v>
      </c>
      <c r="Z127" s="193">
        <f t="shared" si="5"/>
        <v>0</v>
      </c>
      <c r="AA127" s="186" t="s">
        <v>282</v>
      </c>
      <c r="AB127" s="186" t="s">
        <v>288</v>
      </c>
      <c r="AC127" s="192">
        <f>VLOOKUP(A127,orig_GT_results_full_summary!$A$3:$AK$25,34, FALSE)</f>
        <v>0</v>
      </c>
      <c r="AD127" s="192">
        <v>0</v>
      </c>
      <c r="AE127" s="192">
        <v>0</v>
      </c>
      <c r="AF127" s="194">
        <f t="shared" si="6"/>
        <v>0</v>
      </c>
      <c r="AG127" s="53">
        <f t="shared" si="7"/>
        <v>0</v>
      </c>
    </row>
    <row r="128" spans="1:33" ht="16">
      <c r="A128" s="192">
        <v>56380303</v>
      </c>
      <c r="B128" s="192" t="str">
        <f>VLOOKUP(A128,orig_GT_results_full_summary!$A$3:$B$25,2, FALSE)</f>
        <v>D8</v>
      </c>
      <c r="C128" s="192">
        <v>155</v>
      </c>
      <c r="D128" s="186" t="s">
        <v>316</v>
      </c>
      <c r="E128" s="193">
        <v>2</v>
      </c>
      <c r="F128" s="186" t="s">
        <v>18</v>
      </c>
      <c r="G128" s="186" t="s">
        <v>288</v>
      </c>
      <c r="H128" s="186">
        <f>VLOOKUP(A128,orig_GT_results_full_summary!$A$3:$AK$25,8, FALSE)</f>
        <v>4</v>
      </c>
      <c r="I128" s="192">
        <v>0</v>
      </c>
      <c r="J128" s="192">
        <v>0</v>
      </c>
      <c r="K128" s="192">
        <f t="shared" si="0"/>
        <v>0</v>
      </c>
      <c r="L128" s="193">
        <f t="shared" si="1"/>
        <v>0</v>
      </c>
      <c r="M128" s="186" t="s">
        <v>282</v>
      </c>
      <c r="N128" s="186" t="s">
        <v>288</v>
      </c>
      <c r="O128" s="192">
        <f>VLOOKUP(A128,orig_GT_results_full_summary!$A$3:$AK$25,16, FALSE)</f>
        <v>0</v>
      </c>
      <c r="P128" s="192">
        <v>0</v>
      </c>
      <c r="Q128" s="192">
        <v>0</v>
      </c>
      <c r="R128" s="192">
        <f t="shared" si="2"/>
        <v>0</v>
      </c>
      <c r="S128" s="193">
        <f t="shared" si="3"/>
        <v>0</v>
      </c>
      <c r="T128" s="186" t="s">
        <v>282</v>
      </c>
      <c r="U128" s="186" t="s">
        <v>288</v>
      </c>
      <c r="V128" s="192">
        <f>VLOOKUP(A128,orig_GT_results_full_summary!$A$3:$AK$25,25, FALSE)</f>
        <v>0</v>
      </c>
      <c r="W128" s="192">
        <v>0</v>
      </c>
      <c r="X128" s="192">
        <v>0</v>
      </c>
      <c r="Y128" s="192">
        <f t="shared" si="4"/>
        <v>0</v>
      </c>
      <c r="Z128" s="193">
        <f t="shared" si="5"/>
        <v>0</v>
      </c>
      <c r="AA128" s="186" t="s">
        <v>282</v>
      </c>
      <c r="AB128" s="186" t="s">
        <v>288</v>
      </c>
      <c r="AC128" s="192">
        <f>VLOOKUP(A128,orig_GT_results_full_summary!$A$3:$AK$25,34, FALSE)</f>
        <v>0</v>
      </c>
      <c r="AD128" s="192">
        <v>0</v>
      </c>
      <c r="AE128" s="192">
        <v>0</v>
      </c>
      <c r="AF128" s="194">
        <f t="shared" si="6"/>
        <v>0</v>
      </c>
      <c r="AG128" s="53">
        <f t="shared" si="7"/>
        <v>0</v>
      </c>
    </row>
    <row r="129" spans="1:33" ht="16">
      <c r="A129" s="192">
        <v>56380303</v>
      </c>
      <c r="B129" s="192" t="str">
        <f>VLOOKUP(A129,orig_GT_results_full_summary!$A$3:$B$25,2, FALSE)</f>
        <v>D8</v>
      </c>
      <c r="C129" s="192">
        <v>156</v>
      </c>
      <c r="D129" s="186" t="s">
        <v>316</v>
      </c>
      <c r="E129" s="193">
        <v>2</v>
      </c>
      <c r="F129" s="186" t="s">
        <v>18</v>
      </c>
      <c r="G129" s="186" t="s">
        <v>288</v>
      </c>
      <c r="H129" s="186">
        <f>VLOOKUP(A129,orig_GT_results_full_summary!$A$3:$AK$25,8, FALSE)</f>
        <v>4</v>
      </c>
      <c r="I129" s="192">
        <v>0</v>
      </c>
      <c r="J129" s="192">
        <v>0</v>
      </c>
      <c r="K129" s="192">
        <f t="shared" si="0"/>
        <v>0</v>
      </c>
      <c r="L129" s="193">
        <f t="shared" si="1"/>
        <v>0</v>
      </c>
      <c r="M129" s="186" t="s">
        <v>282</v>
      </c>
      <c r="N129" s="186" t="s">
        <v>288</v>
      </c>
      <c r="O129" s="192">
        <f>VLOOKUP(A129,orig_GT_results_full_summary!$A$3:$AK$25,16, FALSE)</f>
        <v>0</v>
      </c>
      <c r="P129" s="192">
        <v>0</v>
      </c>
      <c r="Q129" s="192">
        <v>0</v>
      </c>
      <c r="R129" s="192">
        <f t="shared" si="2"/>
        <v>0</v>
      </c>
      <c r="S129" s="193">
        <f t="shared" si="3"/>
        <v>0</v>
      </c>
      <c r="T129" s="186" t="s">
        <v>282</v>
      </c>
      <c r="U129" s="186" t="s">
        <v>288</v>
      </c>
      <c r="V129" s="192">
        <f>VLOOKUP(A129,orig_GT_results_full_summary!$A$3:$AK$25,25, FALSE)</f>
        <v>0</v>
      </c>
      <c r="W129" s="192">
        <v>0</v>
      </c>
      <c r="X129" s="192">
        <v>0</v>
      </c>
      <c r="Y129" s="192">
        <f t="shared" si="4"/>
        <v>0</v>
      </c>
      <c r="Z129" s="193">
        <f t="shared" si="5"/>
        <v>0</v>
      </c>
      <c r="AA129" s="186" t="s">
        <v>282</v>
      </c>
      <c r="AB129" s="186" t="s">
        <v>288</v>
      </c>
      <c r="AC129" s="192">
        <f>VLOOKUP(A129,orig_GT_results_full_summary!$A$3:$AK$25,34, FALSE)</f>
        <v>0</v>
      </c>
      <c r="AD129" s="192">
        <v>0</v>
      </c>
      <c r="AE129" s="192">
        <v>0</v>
      </c>
      <c r="AF129" s="194">
        <f t="shared" si="6"/>
        <v>0</v>
      </c>
      <c r="AG129" s="53">
        <f t="shared" si="7"/>
        <v>0</v>
      </c>
    </row>
    <row r="130" spans="1:33" ht="16">
      <c r="A130" s="192">
        <v>56380303</v>
      </c>
      <c r="B130" s="192" t="str">
        <f>VLOOKUP(A130,orig_GT_results_full_summary!$A$3:$B$25,2, FALSE)</f>
        <v>D8</v>
      </c>
      <c r="C130" s="192">
        <v>157</v>
      </c>
      <c r="D130" s="186" t="s">
        <v>316</v>
      </c>
      <c r="E130" s="193">
        <v>2</v>
      </c>
      <c r="F130" s="186" t="s">
        <v>18</v>
      </c>
      <c r="G130" s="186" t="s">
        <v>288</v>
      </c>
      <c r="H130" s="186">
        <f>VLOOKUP(A130,orig_GT_results_full_summary!$A$3:$AK$25,8, FALSE)</f>
        <v>4</v>
      </c>
      <c r="I130" s="192">
        <v>0</v>
      </c>
      <c r="J130" s="192">
        <v>0</v>
      </c>
      <c r="K130" s="192">
        <f t="shared" si="0"/>
        <v>0</v>
      </c>
      <c r="L130" s="193">
        <f t="shared" si="1"/>
        <v>0</v>
      </c>
      <c r="M130" s="186" t="s">
        <v>282</v>
      </c>
      <c r="N130" s="186" t="s">
        <v>288</v>
      </c>
      <c r="O130" s="192">
        <f>VLOOKUP(A130,orig_GT_results_full_summary!$A$3:$AK$25,16, FALSE)</f>
        <v>0</v>
      </c>
      <c r="P130" s="192">
        <v>0</v>
      </c>
      <c r="Q130" s="192">
        <v>0</v>
      </c>
      <c r="R130" s="192">
        <f t="shared" si="2"/>
        <v>0</v>
      </c>
      <c r="S130" s="193">
        <f t="shared" si="3"/>
        <v>0</v>
      </c>
      <c r="T130" s="186" t="s">
        <v>282</v>
      </c>
      <c r="U130" s="186" t="s">
        <v>288</v>
      </c>
      <c r="V130" s="192">
        <f>VLOOKUP(A130,orig_GT_results_full_summary!$A$3:$AK$25,25, FALSE)</f>
        <v>0</v>
      </c>
      <c r="W130" s="192">
        <v>0</v>
      </c>
      <c r="X130" s="192">
        <v>0</v>
      </c>
      <c r="Y130" s="192">
        <f t="shared" si="4"/>
        <v>0</v>
      </c>
      <c r="Z130" s="193">
        <f t="shared" si="5"/>
        <v>0</v>
      </c>
      <c r="AA130" s="186" t="s">
        <v>282</v>
      </c>
      <c r="AB130" s="186" t="s">
        <v>288</v>
      </c>
      <c r="AC130" s="192">
        <f>VLOOKUP(A130,orig_GT_results_full_summary!$A$3:$AK$25,34, FALSE)</f>
        <v>0</v>
      </c>
      <c r="AD130" s="192">
        <v>0</v>
      </c>
      <c r="AE130" s="192">
        <v>0</v>
      </c>
      <c r="AF130" s="194">
        <f t="shared" si="6"/>
        <v>0</v>
      </c>
      <c r="AG130" s="53">
        <f t="shared" si="7"/>
        <v>0</v>
      </c>
    </row>
    <row r="131" spans="1:33" ht="16">
      <c r="A131" s="192">
        <v>56380303</v>
      </c>
      <c r="B131" s="192" t="str">
        <f>VLOOKUP(A131,orig_GT_results_full_summary!$A$3:$B$25,2, FALSE)</f>
        <v>D8</v>
      </c>
      <c r="C131" s="192">
        <v>158</v>
      </c>
      <c r="D131" s="186" t="s">
        <v>316</v>
      </c>
      <c r="E131" s="193">
        <v>2</v>
      </c>
      <c r="F131" s="186" t="s">
        <v>18</v>
      </c>
      <c r="G131" s="186" t="s">
        <v>288</v>
      </c>
      <c r="H131" s="186">
        <f>VLOOKUP(A131,orig_GT_results_full_summary!$A$3:$AK$25,8, FALSE)</f>
        <v>4</v>
      </c>
      <c r="I131" s="192">
        <v>0</v>
      </c>
      <c r="J131" s="192">
        <v>0</v>
      </c>
      <c r="K131" s="192">
        <f t="shared" si="0"/>
        <v>0</v>
      </c>
      <c r="L131" s="193">
        <f t="shared" si="1"/>
        <v>0</v>
      </c>
      <c r="M131" s="186" t="s">
        <v>282</v>
      </c>
      <c r="N131" s="186" t="s">
        <v>288</v>
      </c>
      <c r="O131" s="192">
        <f>VLOOKUP(A131,orig_GT_results_full_summary!$A$3:$AK$25,16, FALSE)</f>
        <v>0</v>
      </c>
      <c r="P131" s="192">
        <v>0</v>
      </c>
      <c r="Q131" s="192">
        <v>0</v>
      </c>
      <c r="R131" s="192">
        <f t="shared" si="2"/>
        <v>0</v>
      </c>
      <c r="S131" s="193">
        <f t="shared" si="3"/>
        <v>0</v>
      </c>
      <c r="T131" s="186" t="s">
        <v>282</v>
      </c>
      <c r="U131" s="186" t="s">
        <v>288</v>
      </c>
      <c r="V131" s="192">
        <f>VLOOKUP(A131,orig_GT_results_full_summary!$A$3:$AK$25,25, FALSE)</f>
        <v>0</v>
      </c>
      <c r="W131" s="192">
        <v>0</v>
      </c>
      <c r="X131" s="192">
        <v>0</v>
      </c>
      <c r="Y131" s="192">
        <f t="shared" si="4"/>
        <v>0</v>
      </c>
      <c r="Z131" s="193">
        <f t="shared" si="5"/>
        <v>0</v>
      </c>
      <c r="AA131" s="186" t="s">
        <v>282</v>
      </c>
      <c r="AB131" s="186" t="s">
        <v>288</v>
      </c>
      <c r="AC131" s="192">
        <f>VLOOKUP(A131,orig_GT_results_full_summary!$A$3:$AK$25,34, FALSE)</f>
        <v>0</v>
      </c>
      <c r="AD131" s="192">
        <v>0</v>
      </c>
      <c r="AE131" s="192">
        <v>0</v>
      </c>
      <c r="AF131" s="194">
        <f t="shared" si="6"/>
        <v>0</v>
      </c>
      <c r="AG131" s="53">
        <f t="shared" si="7"/>
        <v>0</v>
      </c>
    </row>
    <row r="132" spans="1:33" ht="16">
      <c r="A132" s="192">
        <v>56380303</v>
      </c>
      <c r="B132" s="192" t="str">
        <f>VLOOKUP(A132,orig_GT_results_full_summary!$A$3:$B$25,2, FALSE)</f>
        <v>D8</v>
      </c>
      <c r="C132" s="192">
        <v>162</v>
      </c>
      <c r="D132" s="186" t="s">
        <v>349</v>
      </c>
      <c r="E132" s="193">
        <v>2</v>
      </c>
      <c r="F132" s="186" t="s">
        <v>18</v>
      </c>
      <c r="G132" s="186" t="s">
        <v>288</v>
      </c>
      <c r="H132" s="186">
        <f>VLOOKUP(A132,orig_GT_results_full_summary!$A$3:$AK$25,8, FALSE)</f>
        <v>4</v>
      </c>
      <c r="I132" s="192">
        <v>1</v>
      </c>
      <c r="J132" s="192">
        <v>0.5</v>
      </c>
      <c r="K132" s="192">
        <f t="shared" si="0"/>
        <v>0.25</v>
      </c>
      <c r="L132" s="193">
        <f t="shared" si="1"/>
        <v>0.45454545454545453</v>
      </c>
      <c r="M132" s="186" t="s">
        <v>282</v>
      </c>
      <c r="N132" s="186" t="s">
        <v>288</v>
      </c>
      <c r="O132" s="192">
        <f>VLOOKUP(A132,orig_GT_results_full_summary!$A$3:$AK$25,16, FALSE)</f>
        <v>0</v>
      </c>
      <c r="P132" s="192">
        <v>0</v>
      </c>
      <c r="Q132" s="192">
        <v>0</v>
      </c>
      <c r="R132" s="192">
        <f t="shared" si="2"/>
        <v>0</v>
      </c>
      <c r="S132" s="193">
        <f t="shared" si="3"/>
        <v>0</v>
      </c>
      <c r="T132" s="186" t="s">
        <v>282</v>
      </c>
      <c r="U132" s="186" t="s">
        <v>288</v>
      </c>
      <c r="V132" s="192">
        <f>VLOOKUP(A132,orig_GT_results_full_summary!$A$3:$AK$25,25, FALSE)</f>
        <v>0</v>
      </c>
      <c r="W132" s="192">
        <v>0</v>
      </c>
      <c r="X132" s="192">
        <v>0</v>
      </c>
      <c r="Y132" s="192">
        <f t="shared" si="4"/>
        <v>0</v>
      </c>
      <c r="Z132" s="193">
        <f t="shared" si="5"/>
        <v>0</v>
      </c>
      <c r="AA132" s="186" t="s">
        <v>282</v>
      </c>
      <c r="AB132" s="186" t="s">
        <v>288</v>
      </c>
      <c r="AC132" s="192">
        <f>VLOOKUP(A132,orig_GT_results_full_summary!$A$3:$AK$25,34, FALSE)</f>
        <v>0</v>
      </c>
      <c r="AD132" s="192">
        <v>0</v>
      </c>
      <c r="AE132" s="192">
        <v>0</v>
      </c>
      <c r="AF132" s="194">
        <f t="shared" si="6"/>
        <v>0</v>
      </c>
      <c r="AG132" s="53">
        <f t="shared" si="7"/>
        <v>0</v>
      </c>
    </row>
    <row r="133" spans="1:33" ht="16">
      <c r="A133" s="192">
        <v>56380303</v>
      </c>
      <c r="B133" s="192" t="str">
        <f>VLOOKUP(A133,orig_GT_results_full_summary!$A$3:$B$25,2, FALSE)</f>
        <v>D8</v>
      </c>
      <c r="C133" s="192">
        <v>163</v>
      </c>
      <c r="D133" s="186" t="s">
        <v>350</v>
      </c>
      <c r="E133" s="193">
        <v>2</v>
      </c>
      <c r="F133" s="186" t="s">
        <v>18</v>
      </c>
      <c r="G133" s="186" t="s">
        <v>288</v>
      </c>
      <c r="H133" s="186">
        <f>VLOOKUP(A133,orig_GT_results_full_summary!$A$3:$AK$25,8, FALSE)</f>
        <v>4</v>
      </c>
      <c r="I133" s="192">
        <v>1</v>
      </c>
      <c r="J133" s="192">
        <v>0.5</v>
      </c>
      <c r="K133" s="192">
        <f t="shared" si="0"/>
        <v>0.25</v>
      </c>
      <c r="L133" s="193">
        <f t="shared" si="1"/>
        <v>0.45454545454545453</v>
      </c>
      <c r="M133" s="186" t="s">
        <v>282</v>
      </c>
      <c r="N133" s="186" t="s">
        <v>288</v>
      </c>
      <c r="O133" s="192">
        <f>VLOOKUP(A133,orig_GT_results_full_summary!$A$3:$AK$25,16, FALSE)</f>
        <v>0</v>
      </c>
      <c r="P133" s="192">
        <v>0</v>
      </c>
      <c r="Q133" s="192">
        <v>0</v>
      </c>
      <c r="R133" s="192">
        <f t="shared" si="2"/>
        <v>0</v>
      </c>
      <c r="S133" s="193">
        <f t="shared" si="3"/>
        <v>0</v>
      </c>
      <c r="T133" s="186" t="s">
        <v>282</v>
      </c>
      <c r="U133" s="186" t="s">
        <v>288</v>
      </c>
      <c r="V133" s="192">
        <f>VLOOKUP(A133,orig_GT_results_full_summary!$A$3:$AK$25,25, FALSE)</f>
        <v>0</v>
      </c>
      <c r="W133" s="192">
        <v>0</v>
      </c>
      <c r="X133" s="192">
        <v>0</v>
      </c>
      <c r="Y133" s="192">
        <f t="shared" si="4"/>
        <v>0</v>
      </c>
      <c r="Z133" s="193">
        <f t="shared" si="5"/>
        <v>0</v>
      </c>
      <c r="AA133" s="186" t="s">
        <v>282</v>
      </c>
      <c r="AB133" s="186" t="s">
        <v>288</v>
      </c>
      <c r="AC133" s="192">
        <f>VLOOKUP(A133,orig_GT_results_full_summary!$A$3:$AK$25,34, FALSE)</f>
        <v>0</v>
      </c>
      <c r="AD133" s="192">
        <v>0</v>
      </c>
      <c r="AE133" s="192">
        <v>0</v>
      </c>
      <c r="AF133" s="194">
        <f t="shared" si="6"/>
        <v>0</v>
      </c>
      <c r="AG133" s="53">
        <f t="shared" si="7"/>
        <v>0</v>
      </c>
    </row>
    <row r="134" spans="1:33" ht="16">
      <c r="A134" s="192">
        <v>56380303</v>
      </c>
      <c r="B134" s="192" t="str">
        <f>VLOOKUP(A134,orig_GT_results_full_summary!$A$3:$B$25,2, FALSE)</f>
        <v>D8</v>
      </c>
      <c r="C134" s="192">
        <v>164</v>
      </c>
      <c r="D134" s="186" t="s">
        <v>350</v>
      </c>
      <c r="E134" s="193">
        <v>2</v>
      </c>
      <c r="F134" s="186" t="s">
        <v>18</v>
      </c>
      <c r="G134" s="186" t="s">
        <v>288</v>
      </c>
      <c r="H134" s="186">
        <f>VLOOKUP(A134,orig_GT_results_full_summary!$A$3:$AK$25,8, FALSE)</f>
        <v>4</v>
      </c>
      <c r="I134" s="192">
        <v>1</v>
      </c>
      <c r="J134" s="192">
        <v>0.5</v>
      </c>
      <c r="K134" s="192">
        <f t="shared" si="0"/>
        <v>0.25</v>
      </c>
      <c r="L134" s="193">
        <f t="shared" si="1"/>
        <v>0.45454545454545453</v>
      </c>
      <c r="M134" s="186" t="s">
        <v>282</v>
      </c>
      <c r="N134" s="186" t="s">
        <v>288</v>
      </c>
      <c r="O134" s="192">
        <f>VLOOKUP(A134,orig_GT_results_full_summary!$A$3:$AK$25,16, FALSE)</f>
        <v>0</v>
      </c>
      <c r="P134" s="192">
        <v>0</v>
      </c>
      <c r="Q134" s="192">
        <v>0</v>
      </c>
      <c r="R134" s="192">
        <f t="shared" si="2"/>
        <v>0</v>
      </c>
      <c r="S134" s="193">
        <f t="shared" si="3"/>
        <v>0</v>
      </c>
      <c r="T134" s="186" t="s">
        <v>282</v>
      </c>
      <c r="U134" s="186" t="s">
        <v>288</v>
      </c>
      <c r="V134" s="192">
        <f>VLOOKUP(A134,orig_GT_results_full_summary!$A$3:$AK$25,25, FALSE)</f>
        <v>0</v>
      </c>
      <c r="W134" s="192">
        <v>0</v>
      </c>
      <c r="X134" s="192">
        <v>0</v>
      </c>
      <c r="Y134" s="192">
        <f t="shared" si="4"/>
        <v>0</v>
      </c>
      <c r="Z134" s="193">
        <f t="shared" si="5"/>
        <v>0</v>
      </c>
      <c r="AA134" s="186" t="s">
        <v>282</v>
      </c>
      <c r="AB134" s="186" t="s">
        <v>288</v>
      </c>
      <c r="AC134" s="192">
        <f>VLOOKUP(A134,orig_GT_results_full_summary!$A$3:$AK$25,34, FALSE)</f>
        <v>0</v>
      </c>
      <c r="AD134" s="192">
        <v>0</v>
      </c>
      <c r="AE134" s="192">
        <v>0</v>
      </c>
      <c r="AF134" s="194">
        <f t="shared" si="6"/>
        <v>0</v>
      </c>
      <c r="AG134" s="53">
        <f t="shared" si="7"/>
        <v>0</v>
      </c>
    </row>
    <row r="135" spans="1:33" ht="16">
      <c r="A135" s="192">
        <v>56380303</v>
      </c>
      <c r="B135" s="192" t="str">
        <f>VLOOKUP(A135,orig_GT_results_full_summary!$A$3:$B$25,2, FALSE)</f>
        <v>D8</v>
      </c>
      <c r="C135" s="192">
        <v>112</v>
      </c>
      <c r="D135" s="186" t="s">
        <v>309</v>
      </c>
      <c r="E135" s="193">
        <v>2</v>
      </c>
      <c r="F135" s="186" t="s">
        <v>18</v>
      </c>
      <c r="G135" s="186" t="s">
        <v>288</v>
      </c>
      <c r="H135" s="186">
        <f>VLOOKUP(A135,orig_GT_results_full_summary!$A$3:$AK$25,8, FALSE)</f>
        <v>4</v>
      </c>
      <c r="I135" s="192">
        <v>0</v>
      </c>
      <c r="J135" s="192">
        <v>0</v>
      </c>
      <c r="K135" s="192">
        <f t="shared" si="0"/>
        <v>0</v>
      </c>
      <c r="L135" s="193">
        <f t="shared" si="1"/>
        <v>0</v>
      </c>
      <c r="M135" s="186" t="s">
        <v>282</v>
      </c>
      <c r="N135" s="186" t="s">
        <v>288</v>
      </c>
      <c r="O135" s="192">
        <f>VLOOKUP(A135,orig_GT_results_full_summary!$A$3:$AK$25,16, FALSE)</f>
        <v>0</v>
      </c>
      <c r="P135" s="192">
        <v>0</v>
      </c>
      <c r="Q135" s="192">
        <v>0</v>
      </c>
      <c r="R135" s="192">
        <f t="shared" si="2"/>
        <v>0</v>
      </c>
      <c r="S135" s="193">
        <f t="shared" si="3"/>
        <v>0</v>
      </c>
      <c r="T135" s="186" t="s">
        <v>282</v>
      </c>
      <c r="U135" s="186" t="s">
        <v>288</v>
      </c>
      <c r="V135" s="192">
        <f>VLOOKUP(A135,orig_GT_results_full_summary!$A$3:$AK$25,25, FALSE)</f>
        <v>0</v>
      </c>
      <c r="W135" s="192">
        <v>0</v>
      </c>
      <c r="X135" s="192">
        <v>0</v>
      </c>
      <c r="Y135" s="192">
        <f t="shared" si="4"/>
        <v>0</v>
      </c>
      <c r="Z135" s="193">
        <f t="shared" si="5"/>
        <v>0</v>
      </c>
      <c r="AA135" s="186" t="s">
        <v>282</v>
      </c>
      <c r="AB135" s="186" t="s">
        <v>288</v>
      </c>
      <c r="AC135" s="192">
        <f>VLOOKUP(A135,orig_GT_results_full_summary!$A$3:$AK$25,34, FALSE)</f>
        <v>0</v>
      </c>
      <c r="AD135" s="192">
        <v>0</v>
      </c>
      <c r="AE135" s="192">
        <v>0</v>
      </c>
      <c r="AF135" s="194">
        <f t="shared" si="6"/>
        <v>0</v>
      </c>
      <c r="AG135" s="53">
        <f t="shared" si="7"/>
        <v>0</v>
      </c>
    </row>
    <row r="136" spans="1:33" ht="16">
      <c r="A136" s="192">
        <v>56380303</v>
      </c>
      <c r="B136" s="192" t="str">
        <f>VLOOKUP(A136,orig_GT_results_full_summary!$A$3:$B$25,2, FALSE)</f>
        <v>D8</v>
      </c>
      <c r="C136" s="192">
        <v>114</v>
      </c>
      <c r="D136" s="186" t="s">
        <v>309</v>
      </c>
      <c r="E136" s="193">
        <v>2</v>
      </c>
      <c r="F136" s="186" t="s">
        <v>18</v>
      </c>
      <c r="G136" s="186" t="s">
        <v>288</v>
      </c>
      <c r="H136" s="186">
        <f>VLOOKUP(A136,orig_GT_results_full_summary!$A$3:$AK$25,8, FALSE)</f>
        <v>4</v>
      </c>
      <c r="I136" s="192">
        <v>0</v>
      </c>
      <c r="J136" s="192">
        <v>0</v>
      </c>
      <c r="K136" s="192">
        <f t="shared" si="0"/>
        <v>0</v>
      </c>
      <c r="L136" s="193">
        <f t="shared" si="1"/>
        <v>0</v>
      </c>
      <c r="M136" s="186" t="s">
        <v>282</v>
      </c>
      <c r="N136" s="186" t="s">
        <v>288</v>
      </c>
      <c r="O136" s="192">
        <f>VLOOKUP(A136,orig_GT_results_full_summary!$A$3:$AK$25,16, FALSE)</f>
        <v>0</v>
      </c>
      <c r="P136" s="192">
        <v>0</v>
      </c>
      <c r="Q136" s="192">
        <v>0</v>
      </c>
      <c r="R136" s="192">
        <f t="shared" si="2"/>
        <v>0</v>
      </c>
      <c r="S136" s="193">
        <f t="shared" si="3"/>
        <v>0</v>
      </c>
      <c r="T136" s="186" t="s">
        <v>282</v>
      </c>
      <c r="U136" s="186" t="s">
        <v>288</v>
      </c>
      <c r="V136" s="192">
        <f>VLOOKUP(A136,orig_GT_results_full_summary!$A$3:$AK$25,25, FALSE)</f>
        <v>0</v>
      </c>
      <c r="W136" s="192">
        <v>0</v>
      </c>
      <c r="X136" s="192">
        <v>0</v>
      </c>
      <c r="Y136" s="192">
        <f t="shared" si="4"/>
        <v>0</v>
      </c>
      <c r="Z136" s="193">
        <f t="shared" si="5"/>
        <v>0</v>
      </c>
      <c r="AA136" s="186" t="s">
        <v>282</v>
      </c>
      <c r="AB136" s="186" t="s">
        <v>288</v>
      </c>
      <c r="AC136" s="192">
        <f>VLOOKUP(A136,orig_GT_results_full_summary!$A$3:$AK$25,34, FALSE)</f>
        <v>0</v>
      </c>
      <c r="AD136" s="192">
        <v>0</v>
      </c>
      <c r="AE136" s="192">
        <v>0</v>
      </c>
      <c r="AF136" s="194">
        <f t="shared" si="6"/>
        <v>0</v>
      </c>
      <c r="AG136" s="53">
        <f t="shared" si="7"/>
        <v>0</v>
      </c>
    </row>
    <row r="137" spans="1:33" ht="16">
      <c r="A137" s="192">
        <v>56380303</v>
      </c>
      <c r="B137" s="192" t="str">
        <f>VLOOKUP(A137,orig_GT_results_full_summary!$A$3:$B$25,2, FALSE)</f>
        <v>D8</v>
      </c>
      <c r="C137" s="192">
        <v>115</v>
      </c>
      <c r="D137" s="186" t="s">
        <v>307</v>
      </c>
      <c r="E137" s="193">
        <v>2</v>
      </c>
      <c r="F137" s="186" t="s">
        <v>18</v>
      </c>
      <c r="G137" s="186" t="s">
        <v>288</v>
      </c>
      <c r="H137" s="186">
        <f>VLOOKUP(A137,orig_GT_results_full_summary!$A$3:$AK$25,8, FALSE)</f>
        <v>4</v>
      </c>
      <c r="I137" s="192">
        <v>0</v>
      </c>
      <c r="J137" s="192">
        <v>0</v>
      </c>
      <c r="K137" s="192">
        <f t="shared" si="0"/>
        <v>0</v>
      </c>
      <c r="L137" s="193">
        <f t="shared" si="1"/>
        <v>0</v>
      </c>
      <c r="M137" s="186" t="s">
        <v>282</v>
      </c>
      <c r="N137" s="186" t="s">
        <v>288</v>
      </c>
      <c r="O137" s="192">
        <f>VLOOKUP(A137,orig_GT_results_full_summary!$A$3:$AK$25,16, FALSE)</f>
        <v>0</v>
      </c>
      <c r="P137" s="192">
        <v>0</v>
      </c>
      <c r="Q137" s="192">
        <v>0</v>
      </c>
      <c r="R137" s="192">
        <f t="shared" si="2"/>
        <v>0</v>
      </c>
      <c r="S137" s="193">
        <f t="shared" si="3"/>
        <v>0</v>
      </c>
      <c r="T137" s="186" t="s">
        <v>282</v>
      </c>
      <c r="U137" s="186" t="s">
        <v>288</v>
      </c>
      <c r="V137" s="192">
        <f>VLOOKUP(A137,orig_GT_results_full_summary!$A$3:$AK$25,25, FALSE)</f>
        <v>0</v>
      </c>
      <c r="W137" s="192">
        <v>0</v>
      </c>
      <c r="X137" s="192">
        <v>0</v>
      </c>
      <c r="Y137" s="192">
        <f t="shared" si="4"/>
        <v>0</v>
      </c>
      <c r="Z137" s="193">
        <f t="shared" si="5"/>
        <v>0</v>
      </c>
      <c r="AA137" s="186" t="s">
        <v>282</v>
      </c>
      <c r="AB137" s="186" t="s">
        <v>288</v>
      </c>
      <c r="AC137" s="192">
        <f>VLOOKUP(A137,orig_GT_results_full_summary!$A$3:$AK$25,34, FALSE)</f>
        <v>0</v>
      </c>
      <c r="AD137" s="192">
        <v>0</v>
      </c>
      <c r="AE137" s="192">
        <v>0</v>
      </c>
      <c r="AF137" s="194">
        <f t="shared" si="6"/>
        <v>0</v>
      </c>
      <c r="AG137" s="53">
        <f t="shared" si="7"/>
        <v>0</v>
      </c>
    </row>
    <row r="138" spans="1:33" ht="16">
      <c r="A138" s="192">
        <v>56380303</v>
      </c>
      <c r="B138" s="192" t="str">
        <f>VLOOKUP(A138,orig_GT_results_full_summary!$A$3:$B$25,2, FALSE)</f>
        <v>D8</v>
      </c>
      <c r="C138" s="192">
        <v>116</v>
      </c>
      <c r="D138" s="186" t="s">
        <v>307</v>
      </c>
      <c r="E138" s="193">
        <v>2</v>
      </c>
      <c r="F138" s="186" t="s">
        <v>18</v>
      </c>
      <c r="G138" s="186" t="s">
        <v>288</v>
      </c>
      <c r="H138" s="186">
        <f>VLOOKUP(A138,orig_GT_results_full_summary!$A$3:$AK$25,8, FALSE)</f>
        <v>4</v>
      </c>
      <c r="I138" s="192">
        <v>0</v>
      </c>
      <c r="J138" s="192">
        <v>0</v>
      </c>
      <c r="K138" s="192">
        <f t="shared" si="0"/>
        <v>0</v>
      </c>
      <c r="L138" s="193">
        <f t="shared" si="1"/>
        <v>0</v>
      </c>
      <c r="M138" s="186" t="s">
        <v>282</v>
      </c>
      <c r="N138" s="186" t="s">
        <v>288</v>
      </c>
      <c r="O138" s="192">
        <f>VLOOKUP(A138,orig_GT_results_full_summary!$A$3:$AK$25,16, FALSE)</f>
        <v>0</v>
      </c>
      <c r="P138" s="192">
        <v>0</v>
      </c>
      <c r="Q138" s="192">
        <v>0</v>
      </c>
      <c r="R138" s="192">
        <f t="shared" si="2"/>
        <v>0</v>
      </c>
      <c r="S138" s="193">
        <f t="shared" si="3"/>
        <v>0</v>
      </c>
      <c r="T138" s="186" t="s">
        <v>282</v>
      </c>
      <c r="U138" s="186" t="s">
        <v>288</v>
      </c>
      <c r="V138" s="192">
        <f>VLOOKUP(A138,orig_GT_results_full_summary!$A$3:$AK$25,25, FALSE)</f>
        <v>0</v>
      </c>
      <c r="W138" s="192">
        <v>0</v>
      </c>
      <c r="X138" s="192">
        <v>0</v>
      </c>
      <c r="Y138" s="192">
        <f t="shared" si="4"/>
        <v>0</v>
      </c>
      <c r="Z138" s="193">
        <f t="shared" si="5"/>
        <v>0</v>
      </c>
      <c r="AA138" s="186" t="s">
        <v>282</v>
      </c>
      <c r="AB138" s="186" t="s">
        <v>288</v>
      </c>
      <c r="AC138" s="192">
        <f>VLOOKUP(A138,orig_GT_results_full_summary!$A$3:$AK$25,34, FALSE)</f>
        <v>0</v>
      </c>
      <c r="AD138" s="192">
        <v>0</v>
      </c>
      <c r="AE138" s="192">
        <v>0</v>
      </c>
      <c r="AF138" s="194">
        <f t="shared" si="6"/>
        <v>0</v>
      </c>
      <c r="AG138" s="53">
        <f t="shared" si="7"/>
        <v>0</v>
      </c>
    </row>
    <row r="139" spans="1:33" ht="16">
      <c r="A139" s="192">
        <v>56380303</v>
      </c>
      <c r="B139" s="192" t="str">
        <f>VLOOKUP(A139,orig_GT_results_full_summary!$A$3:$B$25,2, FALSE)</f>
        <v>D8</v>
      </c>
      <c r="C139" s="192">
        <v>118</v>
      </c>
      <c r="D139" s="186" t="s">
        <v>351</v>
      </c>
      <c r="E139" s="193">
        <v>2</v>
      </c>
      <c r="F139" s="186" t="s">
        <v>18</v>
      </c>
      <c r="G139" s="186" t="s">
        <v>288</v>
      </c>
      <c r="H139" s="186">
        <f>VLOOKUP(A139,orig_GT_results_full_summary!$A$3:$AK$25,8, FALSE)</f>
        <v>4</v>
      </c>
      <c r="I139" s="192">
        <v>0</v>
      </c>
      <c r="J139" s="192">
        <v>0</v>
      </c>
      <c r="K139" s="192">
        <f t="shared" si="0"/>
        <v>0</v>
      </c>
      <c r="L139" s="193">
        <f t="shared" si="1"/>
        <v>0</v>
      </c>
      <c r="M139" s="186" t="s">
        <v>282</v>
      </c>
      <c r="N139" s="186" t="s">
        <v>288</v>
      </c>
      <c r="O139" s="192">
        <f>VLOOKUP(A139,orig_GT_results_full_summary!$A$3:$AK$25,16, FALSE)</f>
        <v>0</v>
      </c>
      <c r="P139" s="192">
        <v>0</v>
      </c>
      <c r="Q139" s="192">
        <v>0</v>
      </c>
      <c r="R139" s="192">
        <f t="shared" si="2"/>
        <v>0</v>
      </c>
      <c r="S139" s="193">
        <f t="shared" si="3"/>
        <v>0</v>
      </c>
      <c r="T139" s="186" t="s">
        <v>282</v>
      </c>
      <c r="U139" s="186" t="s">
        <v>288</v>
      </c>
      <c r="V139" s="192">
        <f>VLOOKUP(A139,orig_GT_results_full_summary!$A$3:$AK$25,25, FALSE)</f>
        <v>0</v>
      </c>
      <c r="W139" s="192">
        <v>0</v>
      </c>
      <c r="X139" s="192">
        <v>0</v>
      </c>
      <c r="Y139" s="192">
        <f t="shared" si="4"/>
        <v>0</v>
      </c>
      <c r="Z139" s="193">
        <f t="shared" si="5"/>
        <v>0</v>
      </c>
      <c r="AA139" s="186" t="s">
        <v>282</v>
      </c>
      <c r="AB139" s="186" t="s">
        <v>288</v>
      </c>
      <c r="AC139" s="192">
        <f>VLOOKUP(A139,orig_GT_results_full_summary!$A$3:$AK$25,34, FALSE)</f>
        <v>0</v>
      </c>
      <c r="AD139" s="192">
        <v>0</v>
      </c>
      <c r="AE139" s="192">
        <v>0</v>
      </c>
      <c r="AF139" s="194">
        <f t="shared" si="6"/>
        <v>0</v>
      </c>
      <c r="AG139" s="53">
        <f t="shared" si="7"/>
        <v>0</v>
      </c>
    </row>
    <row r="140" spans="1:33" ht="16">
      <c r="A140" s="192">
        <v>51181393</v>
      </c>
      <c r="B140" s="192" t="str">
        <f>VLOOKUP(A140,orig_GT_results_full_summary!$A$3:$B$25,2, FALSE)</f>
        <v>D7</v>
      </c>
      <c r="C140" s="192">
        <v>68</v>
      </c>
      <c r="D140" s="186" t="s">
        <v>280</v>
      </c>
      <c r="E140" s="193">
        <v>1</v>
      </c>
      <c r="F140" s="186" t="s">
        <v>15</v>
      </c>
      <c r="G140" s="186" t="s">
        <v>281</v>
      </c>
      <c r="H140" s="186">
        <f>VLOOKUP(A140,orig_GT_results_full_summary!$A$3:$AK$25,8, FALSE)</f>
        <v>1</v>
      </c>
      <c r="I140" s="192">
        <v>0</v>
      </c>
      <c r="J140" s="192">
        <v>0</v>
      </c>
      <c r="K140" s="192">
        <f t="shared" si="0"/>
        <v>0</v>
      </c>
      <c r="L140" s="193">
        <f t="shared" si="1"/>
        <v>0</v>
      </c>
      <c r="M140" s="186" t="s">
        <v>282</v>
      </c>
      <c r="N140" s="186" t="s">
        <v>281</v>
      </c>
      <c r="O140" s="192">
        <f>VLOOKUP(A140,orig_GT_results_full_summary!$A$3:$AK$25,16, FALSE)</f>
        <v>0</v>
      </c>
      <c r="P140" s="192">
        <v>0</v>
      </c>
      <c r="Q140" s="192">
        <v>0</v>
      </c>
      <c r="R140" s="192">
        <f t="shared" si="2"/>
        <v>0</v>
      </c>
      <c r="S140" s="193">
        <f t="shared" si="3"/>
        <v>0</v>
      </c>
      <c r="T140" s="186" t="s">
        <v>282</v>
      </c>
      <c r="U140" s="186" t="s">
        <v>281</v>
      </c>
      <c r="V140" s="192">
        <f>VLOOKUP(A140,orig_GT_results_full_summary!$A$3:$AK$25,25, FALSE)</f>
        <v>0</v>
      </c>
      <c r="W140" s="192">
        <v>0</v>
      </c>
      <c r="X140" s="192">
        <v>0</v>
      </c>
      <c r="Y140" s="192">
        <f t="shared" si="4"/>
        <v>0</v>
      </c>
      <c r="Z140" s="193">
        <f t="shared" si="5"/>
        <v>0</v>
      </c>
      <c r="AA140" s="186" t="s">
        <v>282</v>
      </c>
      <c r="AB140" s="186" t="s">
        <v>281</v>
      </c>
      <c r="AC140" s="192">
        <f>VLOOKUP(A140,orig_GT_results_full_summary!$A$3:$AK$25,34, FALSE)</f>
        <v>0</v>
      </c>
      <c r="AD140" s="192">
        <v>0</v>
      </c>
      <c r="AE140" s="192">
        <v>0</v>
      </c>
      <c r="AF140" s="194">
        <f t="shared" si="6"/>
        <v>0</v>
      </c>
      <c r="AG140" s="53">
        <f t="shared" si="7"/>
        <v>0</v>
      </c>
    </row>
    <row r="141" spans="1:33" ht="16">
      <c r="A141" s="192">
        <v>51181393</v>
      </c>
      <c r="B141" s="192" t="str">
        <f>VLOOKUP(A141,orig_GT_results_full_summary!$A$3:$B$25,2, FALSE)</f>
        <v>D7</v>
      </c>
      <c r="C141" s="192">
        <v>67</v>
      </c>
      <c r="D141" s="186" t="s">
        <v>50</v>
      </c>
      <c r="E141" s="193">
        <v>1</v>
      </c>
      <c r="F141" s="186" t="s">
        <v>15</v>
      </c>
      <c r="G141" s="186" t="s">
        <v>281</v>
      </c>
      <c r="H141" s="186">
        <f>VLOOKUP(A141,orig_GT_results_full_summary!$A$3:$AK$25,8, FALSE)</f>
        <v>1</v>
      </c>
      <c r="I141" s="192">
        <v>0</v>
      </c>
      <c r="J141" s="192">
        <v>0</v>
      </c>
      <c r="K141" s="192">
        <f t="shared" si="0"/>
        <v>0</v>
      </c>
      <c r="L141" s="193">
        <f t="shared" si="1"/>
        <v>0</v>
      </c>
      <c r="M141" s="186" t="s">
        <v>282</v>
      </c>
      <c r="N141" s="186" t="s">
        <v>281</v>
      </c>
      <c r="O141" s="192">
        <f>VLOOKUP(A141,orig_GT_results_full_summary!$A$3:$AK$25,16, FALSE)</f>
        <v>0</v>
      </c>
      <c r="P141" s="192">
        <v>0</v>
      </c>
      <c r="Q141" s="192">
        <v>0</v>
      </c>
      <c r="R141" s="192">
        <f t="shared" si="2"/>
        <v>0</v>
      </c>
      <c r="S141" s="193">
        <f t="shared" si="3"/>
        <v>0</v>
      </c>
      <c r="T141" s="186" t="s">
        <v>282</v>
      </c>
      <c r="U141" s="186" t="s">
        <v>281</v>
      </c>
      <c r="V141" s="192">
        <f>VLOOKUP(A141,orig_GT_results_full_summary!$A$3:$AK$25,25, FALSE)</f>
        <v>0</v>
      </c>
      <c r="W141" s="192">
        <v>0</v>
      </c>
      <c r="X141" s="192">
        <v>0</v>
      </c>
      <c r="Y141" s="192">
        <f t="shared" si="4"/>
        <v>0</v>
      </c>
      <c r="Z141" s="193">
        <f t="shared" si="5"/>
        <v>0</v>
      </c>
      <c r="AA141" s="186" t="s">
        <v>282</v>
      </c>
      <c r="AB141" s="186" t="s">
        <v>281</v>
      </c>
      <c r="AC141" s="192">
        <f>VLOOKUP(A141,orig_GT_results_full_summary!$A$3:$AK$25,34, FALSE)</f>
        <v>0</v>
      </c>
      <c r="AD141" s="192">
        <v>0</v>
      </c>
      <c r="AE141" s="192">
        <v>0</v>
      </c>
      <c r="AF141" s="194">
        <f t="shared" si="6"/>
        <v>0</v>
      </c>
      <c r="AG141" s="53">
        <f t="shared" si="7"/>
        <v>0</v>
      </c>
    </row>
    <row r="142" spans="1:33" ht="16">
      <c r="A142" s="192">
        <v>51181393</v>
      </c>
      <c r="B142" s="192" t="str">
        <f>VLOOKUP(A142,orig_GT_results_full_summary!$A$3:$B$25,2, FALSE)</f>
        <v>D7</v>
      </c>
      <c r="C142" s="192">
        <v>192</v>
      </c>
      <c r="D142" s="186" t="s">
        <v>352</v>
      </c>
      <c r="E142" s="193">
        <v>2</v>
      </c>
      <c r="F142" s="186" t="s">
        <v>15</v>
      </c>
      <c r="G142" s="186" t="s">
        <v>288</v>
      </c>
      <c r="H142" s="186">
        <f>VLOOKUP(A142,orig_GT_results_full_summary!$A$3:$AK$25,8, FALSE)</f>
        <v>1</v>
      </c>
      <c r="I142" s="192">
        <v>0</v>
      </c>
      <c r="J142" s="192">
        <v>0</v>
      </c>
      <c r="K142" s="192">
        <f t="shared" si="0"/>
        <v>0</v>
      </c>
      <c r="L142" s="193">
        <f t="shared" si="1"/>
        <v>0</v>
      </c>
      <c r="M142" s="186" t="s">
        <v>282</v>
      </c>
      <c r="N142" s="186" t="s">
        <v>288</v>
      </c>
      <c r="O142" s="192">
        <f>VLOOKUP(A142,orig_GT_results_full_summary!$A$3:$AK$25,16, FALSE)</f>
        <v>0</v>
      </c>
      <c r="P142" s="192">
        <v>0</v>
      </c>
      <c r="Q142" s="192">
        <v>0</v>
      </c>
      <c r="R142" s="192">
        <f t="shared" si="2"/>
        <v>0</v>
      </c>
      <c r="S142" s="193">
        <f t="shared" si="3"/>
        <v>0</v>
      </c>
      <c r="T142" s="186" t="s">
        <v>282</v>
      </c>
      <c r="U142" s="186" t="s">
        <v>288</v>
      </c>
      <c r="V142" s="192">
        <f>VLOOKUP(A142,orig_GT_results_full_summary!$A$3:$AK$25,25, FALSE)</f>
        <v>0</v>
      </c>
      <c r="W142" s="192">
        <v>0</v>
      </c>
      <c r="X142" s="192">
        <v>0</v>
      </c>
      <c r="Y142" s="192">
        <f t="shared" si="4"/>
        <v>0</v>
      </c>
      <c r="Z142" s="193">
        <f t="shared" si="5"/>
        <v>0</v>
      </c>
      <c r="AA142" s="186" t="s">
        <v>282</v>
      </c>
      <c r="AB142" s="186" t="s">
        <v>288</v>
      </c>
      <c r="AC142" s="192">
        <f>VLOOKUP(A142,orig_GT_results_full_summary!$A$3:$AK$25,34, FALSE)</f>
        <v>0</v>
      </c>
      <c r="AD142" s="192">
        <v>0</v>
      </c>
      <c r="AE142" s="192">
        <v>0</v>
      </c>
      <c r="AF142" s="194">
        <f t="shared" si="6"/>
        <v>0</v>
      </c>
      <c r="AG142" s="53">
        <f t="shared" si="7"/>
        <v>0</v>
      </c>
    </row>
    <row r="143" spans="1:33" ht="16">
      <c r="A143" s="192">
        <v>51181393</v>
      </c>
      <c r="B143" s="192" t="str">
        <f>VLOOKUP(A143,orig_GT_results_full_summary!$A$3:$B$25,2, FALSE)</f>
        <v>D7</v>
      </c>
      <c r="C143" s="192">
        <v>193</v>
      </c>
      <c r="D143" s="186" t="s">
        <v>352</v>
      </c>
      <c r="E143" s="193">
        <v>2</v>
      </c>
      <c r="F143" s="186" t="s">
        <v>15</v>
      </c>
      <c r="G143" s="186" t="s">
        <v>288</v>
      </c>
      <c r="H143" s="186">
        <f>VLOOKUP(A143,orig_GT_results_full_summary!$A$3:$AK$25,8, FALSE)</f>
        <v>1</v>
      </c>
      <c r="I143" s="192">
        <v>0</v>
      </c>
      <c r="J143" s="192">
        <v>0</v>
      </c>
      <c r="K143" s="192">
        <f t="shared" si="0"/>
        <v>0</v>
      </c>
      <c r="L143" s="193">
        <f t="shared" si="1"/>
        <v>0</v>
      </c>
      <c r="M143" s="186" t="s">
        <v>282</v>
      </c>
      <c r="N143" s="186" t="s">
        <v>288</v>
      </c>
      <c r="O143" s="192">
        <f>VLOOKUP(A143,orig_GT_results_full_summary!$A$3:$AK$25,16, FALSE)</f>
        <v>0</v>
      </c>
      <c r="P143" s="192">
        <v>0</v>
      </c>
      <c r="Q143" s="192">
        <v>0</v>
      </c>
      <c r="R143" s="192">
        <f t="shared" si="2"/>
        <v>0</v>
      </c>
      <c r="S143" s="193">
        <f t="shared" si="3"/>
        <v>0</v>
      </c>
      <c r="T143" s="186" t="s">
        <v>282</v>
      </c>
      <c r="U143" s="186" t="s">
        <v>288</v>
      </c>
      <c r="V143" s="192">
        <f>VLOOKUP(A143,orig_GT_results_full_summary!$A$3:$AK$25,25, FALSE)</f>
        <v>0</v>
      </c>
      <c r="W143" s="192">
        <v>0</v>
      </c>
      <c r="X143" s="192">
        <v>0</v>
      </c>
      <c r="Y143" s="192">
        <f t="shared" si="4"/>
        <v>0</v>
      </c>
      <c r="Z143" s="193">
        <f t="shared" si="5"/>
        <v>0</v>
      </c>
      <c r="AA143" s="186" t="s">
        <v>282</v>
      </c>
      <c r="AB143" s="186" t="s">
        <v>288</v>
      </c>
      <c r="AC143" s="192">
        <f>VLOOKUP(A143,orig_GT_results_full_summary!$A$3:$AK$25,34, FALSE)</f>
        <v>0</v>
      </c>
      <c r="AD143" s="192">
        <v>0</v>
      </c>
      <c r="AE143" s="192">
        <v>0</v>
      </c>
      <c r="AF143" s="194">
        <f t="shared" si="6"/>
        <v>0</v>
      </c>
      <c r="AG143" s="53">
        <f t="shared" si="7"/>
        <v>0</v>
      </c>
    </row>
    <row r="144" spans="1:33" ht="16">
      <c r="A144" s="192">
        <v>51181393</v>
      </c>
      <c r="B144" s="192" t="str">
        <f>VLOOKUP(A144,orig_GT_results_full_summary!$A$3:$B$25,2, FALSE)</f>
        <v>D7</v>
      </c>
      <c r="C144" s="192">
        <v>196</v>
      </c>
      <c r="D144" s="186" t="s">
        <v>353</v>
      </c>
      <c r="E144" s="193">
        <v>2</v>
      </c>
      <c r="F144" s="186" t="s">
        <v>15</v>
      </c>
      <c r="G144" s="186" t="s">
        <v>288</v>
      </c>
      <c r="H144" s="186">
        <f>VLOOKUP(A144,orig_GT_results_full_summary!$A$3:$AK$25,8, FALSE)</f>
        <v>1</v>
      </c>
      <c r="I144" s="192">
        <v>0</v>
      </c>
      <c r="J144" s="192">
        <v>0</v>
      </c>
      <c r="K144" s="192">
        <f t="shared" si="0"/>
        <v>0</v>
      </c>
      <c r="L144" s="193">
        <f t="shared" si="1"/>
        <v>0</v>
      </c>
      <c r="M144" s="186" t="s">
        <v>282</v>
      </c>
      <c r="N144" s="186" t="s">
        <v>288</v>
      </c>
      <c r="O144" s="192">
        <f>VLOOKUP(A144,orig_GT_results_full_summary!$A$3:$AK$25,16, FALSE)</f>
        <v>0</v>
      </c>
      <c r="P144" s="192">
        <v>0</v>
      </c>
      <c r="Q144" s="192">
        <v>0</v>
      </c>
      <c r="R144" s="192">
        <f t="shared" si="2"/>
        <v>0</v>
      </c>
      <c r="S144" s="193">
        <f t="shared" si="3"/>
        <v>0</v>
      </c>
      <c r="T144" s="186" t="s">
        <v>282</v>
      </c>
      <c r="U144" s="186" t="s">
        <v>288</v>
      </c>
      <c r="V144" s="192">
        <f>VLOOKUP(A144,orig_GT_results_full_summary!$A$3:$AK$25,25, FALSE)</f>
        <v>0</v>
      </c>
      <c r="W144" s="192">
        <v>0</v>
      </c>
      <c r="X144" s="192">
        <v>0</v>
      </c>
      <c r="Y144" s="192">
        <f t="shared" si="4"/>
        <v>0</v>
      </c>
      <c r="Z144" s="193">
        <f t="shared" si="5"/>
        <v>0</v>
      </c>
      <c r="AA144" s="186" t="s">
        <v>282</v>
      </c>
      <c r="AB144" s="186" t="s">
        <v>288</v>
      </c>
      <c r="AC144" s="192">
        <f>VLOOKUP(A144,orig_GT_results_full_summary!$A$3:$AK$25,34, FALSE)</f>
        <v>0</v>
      </c>
      <c r="AD144" s="192">
        <v>0</v>
      </c>
      <c r="AE144" s="192">
        <v>0</v>
      </c>
      <c r="AF144" s="194">
        <f t="shared" si="6"/>
        <v>0</v>
      </c>
      <c r="AG144" s="53">
        <f t="shared" si="7"/>
        <v>0</v>
      </c>
    </row>
    <row r="145" spans="1:33" ht="16">
      <c r="A145" s="192">
        <v>51181393</v>
      </c>
      <c r="B145" s="192" t="str">
        <f>VLOOKUP(A145,orig_GT_results_full_summary!$A$3:$B$25,2, FALSE)</f>
        <v>D7</v>
      </c>
      <c r="C145" s="192">
        <v>202</v>
      </c>
      <c r="D145" s="186" t="s">
        <v>354</v>
      </c>
      <c r="E145" s="193">
        <v>2</v>
      </c>
      <c r="F145" s="186" t="s">
        <v>15</v>
      </c>
      <c r="G145" s="186" t="s">
        <v>288</v>
      </c>
      <c r="H145" s="186">
        <f>VLOOKUP(A145,orig_GT_results_full_summary!$A$3:$AK$25,8, FALSE)</f>
        <v>1</v>
      </c>
      <c r="I145" s="192">
        <v>0</v>
      </c>
      <c r="J145" s="192">
        <v>0</v>
      </c>
      <c r="K145" s="192">
        <f t="shared" si="0"/>
        <v>0</v>
      </c>
      <c r="L145" s="193">
        <f t="shared" si="1"/>
        <v>0</v>
      </c>
      <c r="M145" s="186" t="s">
        <v>282</v>
      </c>
      <c r="N145" s="186" t="s">
        <v>288</v>
      </c>
      <c r="O145" s="192">
        <f>VLOOKUP(A145,orig_GT_results_full_summary!$A$3:$AK$25,16, FALSE)</f>
        <v>0</v>
      </c>
      <c r="P145" s="192">
        <v>0</v>
      </c>
      <c r="Q145" s="192">
        <v>0</v>
      </c>
      <c r="R145" s="192">
        <f t="shared" si="2"/>
        <v>0</v>
      </c>
      <c r="S145" s="193">
        <f t="shared" si="3"/>
        <v>0</v>
      </c>
      <c r="T145" s="186" t="s">
        <v>282</v>
      </c>
      <c r="U145" s="186" t="s">
        <v>288</v>
      </c>
      <c r="V145" s="192">
        <f>VLOOKUP(A145,orig_GT_results_full_summary!$A$3:$AK$25,25, FALSE)</f>
        <v>0</v>
      </c>
      <c r="W145" s="192">
        <v>0</v>
      </c>
      <c r="X145" s="192">
        <v>0</v>
      </c>
      <c r="Y145" s="192">
        <f t="shared" si="4"/>
        <v>0</v>
      </c>
      <c r="Z145" s="193">
        <f t="shared" si="5"/>
        <v>0</v>
      </c>
      <c r="AA145" s="186" t="s">
        <v>282</v>
      </c>
      <c r="AB145" s="186" t="s">
        <v>288</v>
      </c>
      <c r="AC145" s="192">
        <f>VLOOKUP(A145,orig_GT_results_full_summary!$A$3:$AK$25,34, FALSE)</f>
        <v>0</v>
      </c>
      <c r="AD145" s="192">
        <v>0</v>
      </c>
      <c r="AE145" s="192">
        <v>0</v>
      </c>
      <c r="AF145" s="194">
        <f t="shared" si="6"/>
        <v>0</v>
      </c>
      <c r="AG145" s="53">
        <f t="shared" si="7"/>
        <v>0</v>
      </c>
    </row>
    <row r="146" spans="1:33" ht="16">
      <c r="A146" s="192">
        <v>51181393</v>
      </c>
      <c r="B146" s="192" t="str">
        <f>VLOOKUP(A146,orig_GT_results_full_summary!$A$3:$B$25,2, FALSE)</f>
        <v>D7</v>
      </c>
      <c r="C146" s="192">
        <v>203</v>
      </c>
      <c r="D146" s="186" t="s">
        <v>355</v>
      </c>
      <c r="E146" s="193">
        <v>2</v>
      </c>
      <c r="F146" s="186" t="s">
        <v>15</v>
      </c>
      <c r="G146" s="186" t="s">
        <v>287</v>
      </c>
      <c r="H146" s="186">
        <f>VLOOKUP(A146,orig_GT_results_full_summary!$A$3:$AK$25,8, FALSE)</f>
        <v>1</v>
      </c>
      <c r="I146" s="192">
        <v>1</v>
      </c>
      <c r="J146" s="192">
        <v>0.5</v>
      </c>
      <c r="K146" s="192">
        <f t="shared" si="0"/>
        <v>1</v>
      </c>
      <c r="L146" s="193">
        <f t="shared" si="1"/>
        <v>0.52631578947368418</v>
      </c>
      <c r="M146" s="186" t="s">
        <v>282</v>
      </c>
      <c r="N146" s="186" t="s">
        <v>288</v>
      </c>
      <c r="O146" s="192">
        <f>VLOOKUP(A146,orig_GT_results_full_summary!$A$3:$AK$25,16, FALSE)</f>
        <v>0</v>
      </c>
      <c r="P146" s="192">
        <v>0</v>
      </c>
      <c r="Q146" s="192">
        <v>0</v>
      </c>
      <c r="R146" s="192">
        <f t="shared" si="2"/>
        <v>0</v>
      </c>
      <c r="S146" s="193">
        <f t="shared" si="3"/>
        <v>0</v>
      </c>
      <c r="T146" s="186" t="s">
        <v>282</v>
      </c>
      <c r="U146" s="186" t="s">
        <v>288</v>
      </c>
      <c r="V146" s="192">
        <f>VLOOKUP(A146,orig_GT_results_full_summary!$A$3:$AK$25,25, FALSE)</f>
        <v>0</v>
      </c>
      <c r="W146" s="192">
        <v>0</v>
      </c>
      <c r="X146" s="192">
        <v>0</v>
      </c>
      <c r="Y146" s="192">
        <f t="shared" si="4"/>
        <v>0</v>
      </c>
      <c r="Z146" s="193">
        <f t="shared" si="5"/>
        <v>0</v>
      </c>
      <c r="AA146" s="186" t="s">
        <v>282</v>
      </c>
      <c r="AB146" s="186" t="s">
        <v>288</v>
      </c>
      <c r="AC146" s="192">
        <f>VLOOKUP(A146,orig_GT_results_full_summary!$A$3:$AK$25,34, FALSE)</f>
        <v>0</v>
      </c>
      <c r="AD146" s="192">
        <v>0</v>
      </c>
      <c r="AE146" s="192">
        <v>0</v>
      </c>
      <c r="AF146" s="194">
        <f t="shared" si="6"/>
        <v>0</v>
      </c>
      <c r="AG146" s="53">
        <f t="shared" si="7"/>
        <v>0</v>
      </c>
    </row>
    <row r="147" spans="1:33" ht="16">
      <c r="A147" s="192">
        <v>51181393</v>
      </c>
      <c r="B147" s="192" t="str">
        <f>VLOOKUP(A147,orig_GT_results_full_summary!$A$3:$B$25,2, FALSE)</f>
        <v>D7</v>
      </c>
      <c r="C147" s="192">
        <v>204</v>
      </c>
      <c r="D147" s="186" t="s">
        <v>355</v>
      </c>
      <c r="E147" s="193">
        <v>2</v>
      </c>
      <c r="F147" s="186" t="s">
        <v>15</v>
      </c>
      <c r="G147" s="186" t="s">
        <v>287</v>
      </c>
      <c r="H147" s="186">
        <f>VLOOKUP(A147,orig_GT_results_full_summary!$A$3:$AK$25,8, FALSE)</f>
        <v>1</v>
      </c>
      <c r="I147" s="192">
        <v>1</v>
      </c>
      <c r="J147" s="192">
        <v>0.5</v>
      </c>
      <c r="K147" s="192">
        <f t="shared" si="0"/>
        <v>1</v>
      </c>
      <c r="L147" s="193">
        <f t="shared" si="1"/>
        <v>0.52631578947368418</v>
      </c>
      <c r="M147" s="186" t="s">
        <v>282</v>
      </c>
      <c r="N147" s="186" t="s">
        <v>288</v>
      </c>
      <c r="O147" s="192">
        <f>VLOOKUP(A147,orig_GT_results_full_summary!$A$3:$AK$25,16, FALSE)</f>
        <v>0</v>
      </c>
      <c r="P147" s="192">
        <v>0</v>
      </c>
      <c r="Q147" s="192">
        <v>0</v>
      </c>
      <c r="R147" s="192">
        <f t="shared" si="2"/>
        <v>0</v>
      </c>
      <c r="S147" s="193">
        <f t="shared" si="3"/>
        <v>0</v>
      </c>
      <c r="T147" s="186" t="s">
        <v>282</v>
      </c>
      <c r="U147" s="186" t="s">
        <v>288</v>
      </c>
      <c r="V147" s="192">
        <f>VLOOKUP(A147,orig_GT_results_full_summary!$A$3:$AK$25,25, FALSE)</f>
        <v>0</v>
      </c>
      <c r="W147" s="192">
        <v>0</v>
      </c>
      <c r="X147" s="192">
        <v>0</v>
      </c>
      <c r="Y147" s="192">
        <f t="shared" si="4"/>
        <v>0</v>
      </c>
      <c r="Z147" s="193">
        <f t="shared" si="5"/>
        <v>0</v>
      </c>
      <c r="AA147" s="186" t="s">
        <v>282</v>
      </c>
      <c r="AB147" s="186" t="s">
        <v>288</v>
      </c>
      <c r="AC147" s="192">
        <f>VLOOKUP(A147,orig_GT_results_full_summary!$A$3:$AK$25,34, FALSE)</f>
        <v>0</v>
      </c>
      <c r="AD147" s="192">
        <v>0</v>
      </c>
      <c r="AE147" s="192">
        <v>0</v>
      </c>
      <c r="AF147" s="194">
        <f t="shared" si="6"/>
        <v>0</v>
      </c>
      <c r="AG147" s="53">
        <f t="shared" si="7"/>
        <v>0</v>
      </c>
    </row>
    <row r="148" spans="1:33" ht="16">
      <c r="A148" s="192">
        <v>51181393</v>
      </c>
      <c r="B148" s="192" t="str">
        <f>VLOOKUP(A148,orig_GT_results_full_summary!$A$3:$B$25,2, FALSE)</f>
        <v>D7</v>
      </c>
      <c r="C148" s="192">
        <v>223</v>
      </c>
      <c r="D148" s="186" t="s">
        <v>293</v>
      </c>
      <c r="E148" s="193">
        <v>2</v>
      </c>
      <c r="F148" s="186" t="s">
        <v>15</v>
      </c>
      <c r="G148" s="186" t="s">
        <v>288</v>
      </c>
      <c r="H148" s="186">
        <f>VLOOKUP(A148,orig_GT_results_full_summary!$A$3:$AK$25,8, FALSE)</f>
        <v>1</v>
      </c>
      <c r="I148" s="192">
        <v>0</v>
      </c>
      <c r="J148" s="192">
        <v>0</v>
      </c>
      <c r="K148" s="192">
        <f t="shared" si="0"/>
        <v>0</v>
      </c>
      <c r="L148" s="193">
        <f t="shared" si="1"/>
        <v>0</v>
      </c>
      <c r="M148" s="186" t="s">
        <v>282</v>
      </c>
      <c r="N148" s="186" t="s">
        <v>288</v>
      </c>
      <c r="O148" s="192">
        <f>VLOOKUP(A148,orig_GT_results_full_summary!$A$3:$AK$25,16, FALSE)</f>
        <v>0</v>
      </c>
      <c r="P148" s="192">
        <v>0</v>
      </c>
      <c r="Q148" s="192">
        <v>0</v>
      </c>
      <c r="R148" s="192">
        <f t="shared" si="2"/>
        <v>0</v>
      </c>
      <c r="S148" s="193">
        <f t="shared" si="3"/>
        <v>0</v>
      </c>
      <c r="T148" s="186" t="s">
        <v>282</v>
      </c>
      <c r="U148" s="186" t="s">
        <v>288</v>
      </c>
      <c r="V148" s="192">
        <f>VLOOKUP(A148,orig_GT_results_full_summary!$A$3:$AK$25,25, FALSE)</f>
        <v>0</v>
      </c>
      <c r="W148" s="192">
        <v>0</v>
      </c>
      <c r="X148" s="192">
        <v>0</v>
      </c>
      <c r="Y148" s="192">
        <f t="shared" si="4"/>
        <v>0</v>
      </c>
      <c r="Z148" s="193">
        <f t="shared" si="5"/>
        <v>0</v>
      </c>
      <c r="AA148" s="186" t="s">
        <v>282</v>
      </c>
      <c r="AB148" s="186" t="s">
        <v>288</v>
      </c>
      <c r="AC148" s="192">
        <f>VLOOKUP(A148,orig_GT_results_full_summary!$A$3:$AK$25,34, FALSE)</f>
        <v>0</v>
      </c>
      <c r="AD148" s="192">
        <v>0</v>
      </c>
      <c r="AE148" s="192">
        <v>0</v>
      </c>
      <c r="AF148" s="194">
        <f t="shared" si="6"/>
        <v>0</v>
      </c>
      <c r="AG148" s="53">
        <f t="shared" si="7"/>
        <v>0</v>
      </c>
    </row>
    <row r="149" spans="1:33" ht="16">
      <c r="A149" s="192">
        <v>51181393</v>
      </c>
      <c r="B149" s="192" t="str">
        <f>VLOOKUP(A149,orig_GT_results_full_summary!$A$3:$B$25,2, FALSE)</f>
        <v>D7</v>
      </c>
      <c r="C149" s="192">
        <v>194</v>
      </c>
      <c r="D149" s="186" t="s">
        <v>352</v>
      </c>
      <c r="E149" s="193">
        <v>2</v>
      </c>
      <c r="F149" s="186" t="s">
        <v>15</v>
      </c>
      <c r="G149" s="186" t="s">
        <v>288</v>
      </c>
      <c r="H149" s="186">
        <f>VLOOKUP(A149,orig_GT_results_full_summary!$A$3:$AK$25,8, FALSE)</f>
        <v>1</v>
      </c>
      <c r="I149" s="192">
        <v>0</v>
      </c>
      <c r="J149" s="192">
        <v>0</v>
      </c>
      <c r="K149" s="192">
        <f t="shared" si="0"/>
        <v>0</v>
      </c>
      <c r="L149" s="193">
        <f t="shared" si="1"/>
        <v>0</v>
      </c>
      <c r="M149" s="186" t="s">
        <v>282</v>
      </c>
      <c r="N149" s="186" t="s">
        <v>288</v>
      </c>
      <c r="O149" s="192">
        <f>VLOOKUP(A149,orig_GT_results_full_summary!$A$3:$AK$25,16, FALSE)</f>
        <v>0</v>
      </c>
      <c r="P149" s="192">
        <v>0</v>
      </c>
      <c r="Q149" s="192">
        <v>0</v>
      </c>
      <c r="R149" s="192">
        <f t="shared" si="2"/>
        <v>0</v>
      </c>
      <c r="S149" s="193">
        <f t="shared" si="3"/>
        <v>0</v>
      </c>
      <c r="T149" s="186" t="s">
        <v>282</v>
      </c>
      <c r="U149" s="186" t="s">
        <v>288</v>
      </c>
      <c r="V149" s="192">
        <f>VLOOKUP(A149,orig_GT_results_full_summary!$A$3:$AK$25,25, FALSE)</f>
        <v>0</v>
      </c>
      <c r="W149" s="192">
        <v>0</v>
      </c>
      <c r="X149" s="192">
        <v>0</v>
      </c>
      <c r="Y149" s="192">
        <f t="shared" si="4"/>
        <v>0</v>
      </c>
      <c r="Z149" s="193">
        <f t="shared" si="5"/>
        <v>0</v>
      </c>
      <c r="AA149" s="186" t="s">
        <v>282</v>
      </c>
      <c r="AB149" s="186" t="s">
        <v>288</v>
      </c>
      <c r="AC149" s="192">
        <f>VLOOKUP(A149,orig_GT_results_full_summary!$A$3:$AK$25,34, FALSE)</f>
        <v>0</v>
      </c>
      <c r="AD149" s="192">
        <v>0</v>
      </c>
      <c r="AE149" s="192">
        <v>0</v>
      </c>
      <c r="AF149" s="194">
        <f t="shared" si="6"/>
        <v>0</v>
      </c>
      <c r="AG149" s="53">
        <f t="shared" si="7"/>
        <v>0</v>
      </c>
    </row>
    <row r="150" spans="1:33" ht="16">
      <c r="A150" s="192">
        <v>51181393</v>
      </c>
      <c r="B150" s="192" t="str">
        <f>VLOOKUP(A150,orig_GT_results_full_summary!$A$3:$B$25,2, FALSE)</f>
        <v>D7</v>
      </c>
      <c r="C150" s="192">
        <v>197</v>
      </c>
      <c r="D150" s="186" t="s">
        <v>353</v>
      </c>
      <c r="E150" s="193">
        <v>2</v>
      </c>
      <c r="F150" s="186" t="s">
        <v>15</v>
      </c>
      <c r="G150" s="186" t="s">
        <v>288</v>
      </c>
      <c r="H150" s="186">
        <f>VLOOKUP(A150,orig_GT_results_full_summary!$A$3:$AK$25,8, FALSE)</f>
        <v>1</v>
      </c>
      <c r="I150" s="192">
        <v>0</v>
      </c>
      <c r="J150" s="192">
        <v>0</v>
      </c>
      <c r="K150" s="192">
        <f t="shared" si="0"/>
        <v>0</v>
      </c>
      <c r="L150" s="193">
        <f t="shared" si="1"/>
        <v>0</v>
      </c>
      <c r="M150" s="186" t="s">
        <v>282</v>
      </c>
      <c r="N150" s="186" t="s">
        <v>288</v>
      </c>
      <c r="O150" s="192">
        <f>VLOOKUP(A150,orig_GT_results_full_summary!$A$3:$AK$25,16, FALSE)</f>
        <v>0</v>
      </c>
      <c r="P150" s="192">
        <v>0</v>
      </c>
      <c r="Q150" s="192">
        <v>0</v>
      </c>
      <c r="R150" s="192">
        <f t="shared" si="2"/>
        <v>0</v>
      </c>
      <c r="S150" s="193">
        <f t="shared" si="3"/>
        <v>0</v>
      </c>
      <c r="T150" s="186" t="s">
        <v>282</v>
      </c>
      <c r="U150" s="186" t="s">
        <v>288</v>
      </c>
      <c r="V150" s="192">
        <f>VLOOKUP(A150,orig_GT_results_full_summary!$A$3:$AK$25,25, FALSE)</f>
        <v>0</v>
      </c>
      <c r="W150" s="192">
        <v>0</v>
      </c>
      <c r="X150" s="192">
        <v>0</v>
      </c>
      <c r="Y150" s="192">
        <f t="shared" si="4"/>
        <v>0</v>
      </c>
      <c r="Z150" s="193">
        <f t="shared" si="5"/>
        <v>0</v>
      </c>
      <c r="AA150" s="186" t="s">
        <v>282</v>
      </c>
      <c r="AB150" s="186" t="s">
        <v>288</v>
      </c>
      <c r="AC150" s="192">
        <f>VLOOKUP(A150,orig_GT_results_full_summary!$A$3:$AK$25,34, FALSE)</f>
        <v>0</v>
      </c>
      <c r="AD150" s="192">
        <v>0</v>
      </c>
      <c r="AE150" s="192">
        <v>0</v>
      </c>
      <c r="AF150" s="194">
        <f t="shared" si="6"/>
        <v>0</v>
      </c>
      <c r="AG150" s="53">
        <f t="shared" si="7"/>
        <v>0</v>
      </c>
    </row>
    <row r="151" spans="1:33" ht="16">
      <c r="A151" s="192">
        <v>51181393</v>
      </c>
      <c r="B151" s="192" t="str">
        <f>VLOOKUP(A151,orig_GT_results_full_summary!$A$3:$B$25,2, FALSE)</f>
        <v>D7</v>
      </c>
      <c r="C151" s="192">
        <v>195</v>
      </c>
      <c r="D151" s="186" t="s">
        <v>353</v>
      </c>
      <c r="E151" s="193">
        <v>2</v>
      </c>
      <c r="F151" s="186" t="s">
        <v>15</v>
      </c>
      <c r="G151" s="186" t="s">
        <v>288</v>
      </c>
      <c r="H151" s="186">
        <f>VLOOKUP(A151,orig_GT_results_full_summary!$A$3:$AK$25,8, FALSE)</f>
        <v>1</v>
      </c>
      <c r="I151" s="192">
        <v>0</v>
      </c>
      <c r="J151" s="192">
        <v>0</v>
      </c>
      <c r="K151" s="192">
        <f t="shared" si="0"/>
        <v>0</v>
      </c>
      <c r="L151" s="193">
        <f t="shared" si="1"/>
        <v>0</v>
      </c>
      <c r="M151" s="186" t="s">
        <v>282</v>
      </c>
      <c r="N151" s="186" t="s">
        <v>288</v>
      </c>
      <c r="O151" s="192">
        <f>VLOOKUP(A151,orig_GT_results_full_summary!$A$3:$AK$25,16, FALSE)</f>
        <v>0</v>
      </c>
      <c r="P151" s="192">
        <v>0</v>
      </c>
      <c r="Q151" s="192">
        <v>0</v>
      </c>
      <c r="R151" s="192">
        <f t="shared" si="2"/>
        <v>0</v>
      </c>
      <c r="S151" s="193">
        <f t="shared" si="3"/>
        <v>0</v>
      </c>
      <c r="T151" s="186" t="s">
        <v>282</v>
      </c>
      <c r="U151" s="186" t="s">
        <v>288</v>
      </c>
      <c r="V151" s="192">
        <f>VLOOKUP(A151,orig_GT_results_full_summary!$A$3:$AK$25,25, FALSE)</f>
        <v>0</v>
      </c>
      <c r="W151" s="192">
        <v>0</v>
      </c>
      <c r="X151" s="192">
        <v>0</v>
      </c>
      <c r="Y151" s="192">
        <f t="shared" si="4"/>
        <v>0</v>
      </c>
      <c r="Z151" s="193">
        <f t="shared" si="5"/>
        <v>0</v>
      </c>
      <c r="AA151" s="186" t="s">
        <v>282</v>
      </c>
      <c r="AB151" s="186" t="s">
        <v>288</v>
      </c>
      <c r="AC151" s="192">
        <f>VLOOKUP(A151,orig_GT_results_full_summary!$A$3:$AK$25,34, FALSE)</f>
        <v>0</v>
      </c>
      <c r="AD151" s="192">
        <v>0</v>
      </c>
      <c r="AE151" s="192">
        <v>0</v>
      </c>
      <c r="AF151" s="194">
        <f t="shared" si="6"/>
        <v>0</v>
      </c>
      <c r="AG151" s="53">
        <f t="shared" si="7"/>
        <v>0</v>
      </c>
    </row>
    <row r="152" spans="1:33" ht="16">
      <c r="A152" s="192">
        <v>51181393</v>
      </c>
      <c r="B152" s="192" t="str">
        <f>VLOOKUP(A152,orig_GT_results_full_summary!$A$3:$B$25,2, FALSE)</f>
        <v>D7</v>
      </c>
      <c r="C152" s="192">
        <v>215</v>
      </c>
      <c r="D152" s="186" t="s">
        <v>321</v>
      </c>
      <c r="E152" s="193">
        <v>2</v>
      </c>
      <c r="F152" s="186" t="s">
        <v>15</v>
      </c>
      <c r="G152" s="186" t="s">
        <v>288</v>
      </c>
      <c r="H152" s="186">
        <f>VLOOKUP(A152,orig_GT_results_full_summary!$A$3:$AK$25,8, FALSE)</f>
        <v>1</v>
      </c>
      <c r="I152" s="192">
        <v>0</v>
      </c>
      <c r="J152" s="192">
        <v>0</v>
      </c>
      <c r="K152" s="192">
        <f t="shared" si="0"/>
        <v>0</v>
      </c>
      <c r="L152" s="193">
        <f t="shared" si="1"/>
        <v>0</v>
      </c>
      <c r="M152" s="186" t="s">
        <v>282</v>
      </c>
      <c r="N152" s="186" t="s">
        <v>288</v>
      </c>
      <c r="O152" s="192">
        <f>VLOOKUP(A152,orig_GT_results_full_summary!$A$3:$AK$25,16, FALSE)</f>
        <v>0</v>
      </c>
      <c r="P152" s="192">
        <v>0</v>
      </c>
      <c r="Q152" s="192">
        <v>0</v>
      </c>
      <c r="R152" s="192">
        <f t="shared" si="2"/>
        <v>0</v>
      </c>
      <c r="S152" s="193">
        <f t="shared" si="3"/>
        <v>0</v>
      </c>
      <c r="T152" s="186" t="s">
        <v>282</v>
      </c>
      <c r="U152" s="186" t="s">
        <v>288</v>
      </c>
      <c r="V152" s="192">
        <f>VLOOKUP(A152,orig_GT_results_full_summary!$A$3:$AK$25,25, FALSE)</f>
        <v>0</v>
      </c>
      <c r="W152" s="192">
        <v>0</v>
      </c>
      <c r="X152" s="192">
        <v>0</v>
      </c>
      <c r="Y152" s="192">
        <f t="shared" si="4"/>
        <v>0</v>
      </c>
      <c r="Z152" s="193">
        <f t="shared" si="5"/>
        <v>0</v>
      </c>
      <c r="AA152" s="186" t="s">
        <v>282</v>
      </c>
      <c r="AB152" s="186" t="s">
        <v>288</v>
      </c>
      <c r="AC152" s="192">
        <f>VLOOKUP(A152,orig_GT_results_full_summary!$A$3:$AK$25,34, FALSE)</f>
        <v>0</v>
      </c>
      <c r="AD152" s="192">
        <v>0</v>
      </c>
      <c r="AE152" s="192">
        <v>0</v>
      </c>
      <c r="AF152" s="194">
        <f t="shared" si="6"/>
        <v>0</v>
      </c>
      <c r="AG152" s="53">
        <f t="shared" si="7"/>
        <v>0</v>
      </c>
    </row>
    <row r="153" spans="1:33" ht="16">
      <c r="A153" s="192">
        <v>51181393</v>
      </c>
      <c r="B153" s="192" t="str">
        <f>VLOOKUP(A153,orig_GT_results_full_summary!$A$3:$B$25,2, FALSE)</f>
        <v>D7</v>
      </c>
      <c r="C153" s="192">
        <v>224</v>
      </c>
      <c r="D153" s="186" t="s">
        <v>280</v>
      </c>
      <c r="E153" s="193">
        <v>1</v>
      </c>
      <c r="F153" s="186" t="s">
        <v>15</v>
      </c>
      <c r="G153" s="186" t="s">
        <v>281</v>
      </c>
      <c r="H153" s="186">
        <f>VLOOKUP(A153,orig_GT_results_full_summary!$A$3:$AK$25,8, FALSE)</f>
        <v>1</v>
      </c>
      <c r="I153" s="192">
        <v>0</v>
      </c>
      <c r="J153" s="192">
        <v>0</v>
      </c>
      <c r="K153" s="192">
        <f t="shared" si="0"/>
        <v>0</v>
      </c>
      <c r="L153" s="193">
        <f t="shared" si="1"/>
        <v>0</v>
      </c>
      <c r="M153" s="186" t="s">
        <v>282</v>
      </c>
      <c r="N153" s="186" t="s">
        <v>281</v>
      </c>
      <c r="O153" s="192">
        <f>VLOOKUP(A153,orig_GT_results_full_summary!$A$3:$AK$25,16, FALSE)</f>
        <v>0</v>
      </c>
      <c r="P153" s="192">
        <v>0</v>
      </c>
      <c r="Q153" s="192">
        <v>0</v>
      </c>
      <c r="R153" s="192">
        <f t="shared" si="2"/>
        <v>0</v>
      </c>
      <c r="S153" s="193">
        <f t="shared" si="3"/>
        <v>0</v>
      </c>
      <c r="T153" s="186" t="s">
        <v>282</v>
      </c>
      <c r="U153" s="186" t="s">
        <v>281</v>
      </c>
      <c r="V153" s="192">
        <f>VLOOKUP(A153,orig_GT_results_full_summary!$A$3:$AK$25,25, FALSE)</f>
        <v>0</v>
      </c>
      <c r="W153" s="192">
        <v>0</v>
      </c>
      <c r="X153" s="192">
        <v>0</v>
      </c>
      <c r="Y153" s="192">
        <f t="shared" si="4"/>
        <v>0</v>
      </c>
      <c r="Z153" s="193">
        <f t="shared" si="5"/>
        <v>0</v>
      </c>
      <c r="AA153" s="186" t="s">
        <v>282</v>
      </c>
      <c r="AB153" s="186" t="s">
        <v>281</v>
      </c>
      <c r="AC153" s="192">
        <f>VLOOKUP(A153,orig_GT_results_full_summary!$A$3:$AK$25,34, FALSE)</f>
        <v>0</v>
      </c>
      <c r="AD153" s="192">
        <v>0</v>
      </c>
      <c r="AE153" s="192">
        <v>0</v>
      </c>
      <c r="AF153" s="194">
        <f t="shared" si="6"/>
        <v>0</v>
      </c>
      <c r="AG153" s="53">
        <f t="shared" si="7"/>
        <v>0</v>
      </c>
    </row>
    <row r="154" spans="1:33" ht="16">
      <c r="A154" s="192">
        <v>51181393</v>
      </c>
      <c r="B154" s="192" t="str">
        <f>VLOOKUP(A154,orig_GT_results_full_summary!$A$3:$B$25,2, FALSE)</f>
        <v>D7</v>
      </c>
      <c r="C154" s="192">
        <v>225</v>
      </c>
      <c r="D154" s="186" t="s">
        <v>322</v>
      </c>
      <c r="E154" s="193">
        <v>2</v>
      </c>
      <c r="F154" s="186" t="s">
        <v>15</v>
      </c>
      <c r="G154" s="186" t="s">
        <v>288</v>
      </c>
      <c r="H154" s="186">
        <f>VLOOKUP(A154,orig_GT_results_full_summary!$A$3:$AK$25,8, FALSE)</f>
        <v>1</v>
      </c>
      <c r="I154" s="192">
        <v>0</v>
      </c>
      <c r="J154" s="192">
        <v>0</v>
      </c>
      <c r="K154" s="192">
        <f t="shared" si="0"/>
        <v>0</v>
      </c>
      <c r="L154" s="193">
        <f t="shared" si="1"/>
        <v>0</v>
      </c>
      <c r="M154" s="186" t="s">
        <v>282</v>
      </c>
      <c r="N154" s="186" t="s">
        <v>288</v>
      </c>
      <c r="O154" s="192">
        <f>VLOOKUP(A154,orig_GT_results_full_summary!$A$3:$AK$25,16, FALSE)</f>
        <v>0</v>
      </c>
      <c r="P154" s="192">
        <v>0</v>
      </c>
      <c r="Q154" s="192">
        <v>0</v>
      </c>
      <c r="R154" s="192">
        <f t="shared" si="2"/>
        <v>0</v>
      </c>
      <c r="S154" s="193">
        <f t="shared" si="3"/>
        <v>0</v>
      </c>
      <c r="T154" s="186" t="s">
        <v>282</v>
      </c>
      <c r="U154" s="186" t="s">
        <v>288</v>
      </c>
      <c r="V154" s="192">
        <f>VLOOKUP(A154,orig_GT_results_full_summary!$A$3:$AK$25,25, FALSE)</f>
        <v>0</v>
      </c>
      <c r="W154" s="192">
        <v>0</v>
      </c>
      <c r="X154" s="192">
        <v>0</v>
      </c>
      <c r="Y154" s="192">
        <f t="shared" si="4"/>
        <v>0</v>
      </c>
      <c r="Z154" s="193">
        <f t="shared" si="5"/>
        <v>0</v>
      </c>
      <c r="AA154" s="186" t="s">
        <v>282</v>
      </c>
      <c r="AB154" s="186" t="s">
        <v>288</v>
      </c>
      <c r="AC154" s="192">
        <f>VLOOKUP(A154,orig_GT_results_full_summary!$A$3:$AK$25,34, FALSE)</f>
        <v>0</v>
      </c>
      <c r="AD154" s="192">
        <v>0</v>
      </c>
      <c r="AE154" s="192">
        <v>0</v>
      </c>
      <c r="AF154" s="194">
        <f t="shared" si="6"/>
        <v>0</v>
      </c>
      <c r="AG154" s="53">
        <f t="shared" si="7"/>
        <v>0</v>
      </c>
    </row>
    <row r="155" spans="1:33" ht="16">
      <c r="A155" s="192">
        <v>51181393</v>
      </c>
      <c r="B155" s="192" t="str">
        <f>VLOOKUP(A155,orig_GT_results_full_summary!$A$3:$B$25,2, FALSE)</f>
        <v>D7</v>
      </c>
      <c r="C155" s="192">
        <v>230</v>
      </c>
      <c r="D155" s="186" t="s">
        <v>286</v>
      </c>
      <c r="E155" s="193">
        <v>2</v>
      </c>
      <c r="F155" s="186" t="s">
        <v>15</v>
      </c>
      <c r="G155" s="186" t="s">
        <v>288</v>
      </c>
      <c r="H155" s="186">
        <f>VLOOKUP(A155,orig_GT_results_full_summary!$A$3:$AK$25,8, FALSE)</f>
        <v>1</v>
      </c>
      <c r="I155" s="192">
        <v>0</v>
      </c>
      <c r="J155" s="192">
        <v>0</v>
      </c>
      <c r="K155" s="192">
        <f t="shared" si="0"/>
        <v>0</v>
      </c>
      <c r="L155" s="193">
        <f t="shared" si="1"/>
        <v>0</v>
      </c>
      <c r="M155" s="186" t="s">
        <v>282</v>
      </c>
      <c r="N155" s="186" t="s">
        <v>288</v>
      </c>
      <c r="O155" s="192">
        <f>VLOOKUP(A155,orig_GT_results_full_summary!$A$3:$AK$25,16, FALSE)</f>
        <v>0</v>
      </c>
      <c r="P155" s="192">
        <v>0</v>
      </c>
      <c r="Q155" s="192">
        <v>0</v>
      </c>
      <c r="R155" s="192">
        <f t="shared" si="2"/>
        <v>0</v>
      </c>
      <c r="S155" s="193">
        <f t="shared" si="3"/>
        <v>0</v>
      </c>
      <c r="T155" s="186" t="s">
        <v>282</v>
      </c>
      <c r="U155" s="186" t="s">
        <v>288</v>
      </c>
      <c r="V155" s="192">
        <f>VLOOKUP(A155,orig_GT_results_full_summary!$A$3:$AK$25,25, FALSE)</f>
        <v>0</v>
      </c>
      <c r="W155" s="192">
        <v>0</v>
      </c>
      <c r="X155" s="192">
        <v>0</v>
      </c>
      <c r="Y155" s="192">
        <f t="shared" si="4"/>
        <v>0</v>
      </c>
      <c r="Z155" s="193">
        <f t="shared" si="5"/>
        <v>0</v>
      </c>
      <c r="AA155" s="186" t="s">
        <v>282</v>
      </c>
      <c r="AB155" s="186" t="s">
        <v>288</v>
      </c>
      <c r="AC155" s="192">
        <f>VLOOKUP(A155,orig_GT_results_full_summary!$A$3:$AK$25,34, FALSE)</f>
        <v>0</v>
      </c>
      <c r="AD155" s="192">
        <v>0</v>
      </c>
      <c r="AE155" s="192">
        <v>0</v>
      </c>
      <c r="AF155" s="194">
        <f t="shared" si="6"/>
        <v>0</v>
      </c>
      <c r="AG155" s="53">
        <f t="shared" si="7"/>
        <v>0</v>
      </c>
    </row>
    <row r="156" spans="1:33" ht="16">
      <c r="A156" s="192">
        <v>51181393</v>
      </c>
      <c r="B156" s="192" t="str">
        <f>VLOOKUP(A156,orig_GT_results_full_summary!$A$3:$B$25,2, FALSE)</f>
        <v>D7</v>
      </c>
      <c r="C156" s="192">
        <v>236</v>
      </c>
      <c r="D156" s="186" t="s">
        <v>291</v>
      </c>
      <c r="E156" s="193">
        <v>2</v>
      </c>
      <c r="F156" s="186" t="s">
        <v>15</v>
      </c>
      <c r="G156" s="186" t="s">
        <v>290</v>
      </c>
      <c r="H156" s="186">
        <f>VLOOKUP(A156,orig_GT_results_full_summary!$A$3:$AK$25,8, FALSE)</f>
        <v>1</v>
      </c>
      <c r="I156" s="192">
        <v>1</v>
      </c>
      <c r="J156" s="192">
        <v>0.5</v>
      </c>
      <c r="K156" s="192">
        <f t="shared" si="0"/>
        <v>1</v>
      </c>
      <c r="L156" s="193">
        <f t="shared" si="1"/>
        <v>0.52631578947368418</v>
      </c>
      <c r="M156" s="186" t="s">
        <v>282</v>
      </c>
      <c r="N156" s="186" t="s">
        <v>288</v>
      </c>
      <c r="O156" s="192">
        <f>VLOOKUP(A156,orig_GT_results_full_summary!$A$3:$AK$25,16, FALSE)</f>
        <v>0</v>
      </c>
      <c r="P156" s="192">
        <v>0</v>
      </c>
      <c r="Q156" s="192">
        <v>0</v>
      </c>
      <c r="R156" s="192">
        <f t="shared" si="2"/>
        <v>0</v>
      </c>
      <c r="S156" s="193">
        <f t="shared" si="3"/>
        <v>0</v>
      </c>
      <c r="T156" s="186" t="s">
        <v>282</v>
      </c>
      <c r="U156" s="186" t="s">
        <v>288</v>
      </c>
      <c r="V156" s="192">
        <f>VLOOKUP(A156,orig_GT_results_full_summary!$A$3:$AK$25,25, FALSE)</f>
        <v>0</v>
      </c>
      <c r="W156" s="192">
        <v>0</v>
      </c>
      <c r="X156" s="192">
        <v>0</v>
      </c>
      <c r="Y156" s="192">
        <f t="shared" si="4"/>
        <v>0</v>
      </c>
      <c r="Z156" s="193">
        <f t="shared" si="5"/>
        <v>0</v>
      </c>
      <c r="AA156" s="186" t="s">
        <v>282</v>
      </c>
      <c r="AB156" s="186" t="s">
        <v>288</v>
      </c>
      <c r="AC156" s="192">
        <f>VLOOKUP(A156,orig_GT_results_full_summary!$A$3:$AK$25,34, FALSE)</f>
        <v>0</v>
      </c>
      <c r="AD156" s="192">
        <v>0</v>
      </c>
      <c r="AE156" s="192">
        <v>0</v>
      </c>
      <c r="AF156" s="194">
        <f t="shared" si="6"/>
        <v>0</v>
      </c>
      <c r="AG156" s="53">
        <f t="shared" si="7"/>
        <v>0</v>
      </c>
    </row>
    <row r="157" spans="1:33" ht="16">
      <c r="A157" s="192">
        <v>51181393</v>
      </c>
      <c r="B157" s="192" t="str">
        <f>VLOOKUP(A157,orig_GT_results_full_summary!$A$3:$B$25,2, FALSE)</f>
        <v>D7</v>
      </c>
      <c r="C157" s="192">
        <v>249</v>
      </c>
      <c r="D157" s="186" t="s">
        <v>292</v>
      </c>
      <c r="E157" s="193">
        <v>2</v>
      </c>
      <c r="F157" s="186" t="s">
        <v>15</v>
      </c>
      <c r="G157" s="186" t="s">
        <v>288</v>
      </c>
      <c r="H157" s="186">
        <f>VLOOKUP(A157,orig_GT_results_full_summary!$A$3:$AK$25,8, FALSE)</f>
        <v>1</v>
      </c>
      <c r="I157" s="192">
        <v>0</v>
      </c>
      <c r="J157" s="192">
        <v>0</v>
      </c>
      <c r="K157" s="192">
        <f t="shared" si="0"/>
        <v>0</v>
      </c>
      <c r="L157" s="193">
        <f t="shared" si="1"/>
        <v>0</v>
      </c>
      <c r="M157" s="186" t="s">
        <v>282</v>
      </c>
      <c r="N157" s="186" t="s">
        <v>288</v>
      </c>
      <c r="O157" s="192">
        <f>VLOOKUP(A157,orig_GT_results_full_summary!$A$3:$AK$25,16, FALSE)</f>
        <v>0</v>
      </c>
      <c r="P157" s="192">
        <v>0</v>
      </c>
      <c r="Q157" s="192">
        <v>0</v>
      </c>
      <c r="R157" s="192">
        <f t="shared" si="2"/>
        <v>0</v>
      </c>
      <c r="S157" s="193">
        <f t="shared" si="3"/>
        <v>0</v>
      </c>
      <c r="T157" s="186" t="s">
        <v>282</v>
      </c>
      <c r="U157" s="186" t="s">
        <v>288</v>
      </c>
      <c r="V157" s="192">
        <f>VLOOKUP(A157,orig_GT_results_full_summary!$A$3:$AK$25,25, FALSE)</f>
        <v>0</v>
      </c>
      <c r="W157" s="192">
        <v>0</v>
      </c>
      <c r="X157" s="192">
        <v>0</v>
      </c>
      <c r="Y157" s="192">
        <f t="shared" si="4"/>
        <v>0</v>
      </c>
      <c r="Z157" s="193">
        <f t="shared" si="5"/>
        <v>0</v>
      </c>
      <c r="AA157" s="186" t="s">
        <v>282</v>
      </c>
      <c r="AB157" s="186" t="s">
        <v>288</v>
      </c>
      <c r="AC157" s="192">
        <f>VLOOKUP(A157,orig_GT_results_full_summary!$A$3:$AK$25,34, FALSE)</f>
        <v>0</v>
      </c>
      <c r="AD157" s="192">
        <v>0</v>
      </c>
      <c r="AE157" s="192">
        <v>0</v>
      </c>
      <c r="AF157" s="194">
        <f t="shared" si="6"/>
        <v>0</v>
      </c>
      <c r="AG157" s="53">
        <f t="shared" si="7"/>
        <v>0</v>
      </c>
    </row>
    <row r="158" spans="1:33" ht="16">
      <c r="A158" s="192">
        <v>51181393</v>
      </c>
      <c r="B158" s="192" t="str">
        <f>VLOOKUP(A158,orig_GT_results_full_summary!$A$3:$B$25,2, FALSE)</f>
        <v>D7</v>
      </c>
      <c r="C158" s="192">
        <v>250</v>
      </c>
      <c r="D158" s="186" t="s">
        <v>292</v>
      </c>
      <c r="E158" s="193">
        <v>2</v>
      </c>
      <c r="F158" s="186" t="s">
        <v>15</v>
      </c>
      <c r="G158" s="186" t="s">
        <v>288</v>
      </c>
      <c r="H158" s="186">
        <f>VLOOKUP(A158,orig_GT_results_full_summary!$A$3:$AK$25,8, FALSE)</f>
        <v>1</v>
      </c>
      <c r="I158" s="192">
        <v>0</v>
      </c>
      <c r="J158" s="192">
        <v>0</v>
      </c>
      <c r="K158" s="192">
        <f t="shared" si="0"/>
        <v>0</v>
      </c>
      <c r="L158" s="193">
        <f t="shared" si="1"/>
        <v>0</v>
      </c>
      <c r="M158" s="186" t="s">
        <v>282</v>
      </c>
      <c r="N158" s="186" t="s">
        <v>288</v>
      </c>
      <c r="O158" s="192">
        <f>VLOOKUP(A158,orig_GT_results_full_summary!$A$3:$AK$25,16, FALSE)</f>
        <v>0</v>
      </c>
      <c r="P158" s="192">
        <v>0</v>
      </c>
      <c r="Q158" s="192">
        <v>0</v>
      </c>
      <c r="R158" s="192">
        <f t="shared" si="2"/>
        <v>0</v>
      </c>
      <c r="S158" s="193">
        <f t="shared" si="3"/>
        <v>0</v>
      </c>
      <c r="T158" s="186" t="s">
        <v>282</v>
      </c>
      <c r="U158" s="186" t="s">
        <v>288</v>
      </c>
      <c r="V158" s="192">
        <f>VLOOKUP(A158,orig_GT_results_full_summary!$A$3:$AK$25,25, FALSE)</f>
        <v>0</v>
      </c>
      <c r="W158" s="192">
        <v>0</v>
      </c>
      <c r="X158" s="192">
        <v>0</v>
      </c>
      <c r="Y158" s="192">
        <f t="shared" si="4"/>
        <v>0</v>
      </c>
      <c r="Z158" s="193">
        <f t="shared" si="5"/>
        <v>0</v>
      </c>
      <c r="AA158" s="186" t="s">
        <v>282</v>
      </c>
      <c r="AB158" s="186" t="s">
        <v>288</v>
      </c>
      <c r="AC158" s="192">
        <f>VLOOKUP(A158,orig_GT_results_full_summary!$A$3:$AK$25,34, FALSE)</f>
        <v>0</v>
      </c>
      <c r="AD158" s="192">
        <v>0</v>
      </c>
      <c r="AE158" s="192">
        <v>0</v>
      </c>
      <c r="AF158" s="194">
        <f t="shared" si="6"/>
        <v>0</v>
      </c>
      <c r="AG158" s="53">
        <f t="shared" si="7"/>
        <v>0</v>
      </c>
    </row>
    <row r="159" spans="1:33" ht="16">
      <c r="A159" s="192">
        <v>51181393</v>
      </c>
      <c r="B159" s="192" t="str">
        <f>VLOOKUP(A159,orig_GT_results_full_summary!$A$3:$B$25,2, FALSE)</f>
        <v>D7</v>
      </c>
      <c r="C159" s="192">
        <v>251</v>
      </c>
      <c r="D159" s="186" t="s">
        <v>292</v>
      </c>
      <c r="E159" s="193">
        <v>2</v>
      </c>
      <c r="F159" s="186" t="s">
        <v>15</v>
      </c>
      <c r="G159" s="186" t="s">
        <v>288</v>
      </c>
      <c r="H159" s="186">
        <f>VLOOKUP(A159,orig_GT_results_full_summary!$A$3:$AK$25,8, FALSE)</f>
        <v>1</v>
      </c>
      <c r="I159" s="192">
        <v>0</v>
      </c>
      <c r="J159" s="192">
        <v>0</v>
      </c>
      <c r="K159" s="192">
        <f t="shared" si="0"/>
        <v>0</v>
      </c>
      <c r="L159" s="193">
        <f t="shared" si="1"/>
        <v>0</v>
      </c>
      <c r="M159" s="186" t="s">
        <v>282</v>
      </c>
      <c r="N159" s="186" t="s">
        <v>288</v>
      </c>
      <c r="O159" s="192">
        <f>VLOOKUP(A159,orig_GT_results_full_summary!$A$3:$AK$25,16, FALSE)</f>
        <v>0</v>
      </c>
      <c r="P159" s="192">
        <v>0</v>
      </c>
      <c r="Q159" s="192">
        <v>0</v>
      </c>
      <c r="R159" s="192">
        <f t="shared" si="2"/>
        <v>0</v>
      </c>
      <c r="S159" s="193">
        <f t="shared" si="3"/>
        <v>0</v>
      </c>
      <c r="T159" s="186" t="s">
        <v>282</v>
      </c>
      <c r="U159" s="186" t="s">
        <v>288</v>
      </c>
      <c r="V159" s="192">
        <f>VLOOKUP(A159,orig_GT_results_full_summary!$A$3:$AK$25,25, FALSE)</f>
        <v>0</v>
      </c>
      <c r="W159" s="192">
        <v>0</v>
      </c>
      <c r="X159" s="192">
        <v>0</v>
      </c>
      <c r="Y159" s="192">
        <f t="shared" si="4"/>
        <v>0</v>
      </c>
      <c r="Z159" s="193">
        <f t="shared" si="5"/>
        <v>0</v>
      </c>
      <c r="AA159" s="186" t="s">
        <v>282</v>
      </c>
      <c r="AB159" s="186" t="s">
        <v>288</v>
      </c>
      <c r="AC159" s="192">
        <f>VLOOKUP(A159,orig_GT_results_full_summary!$A$3:$AK$25,34, FALSE)</f>
        <v>0</v>
      </c>
      <c r="AD159" s="192">
        <v>0</v>
      </c>
      <c r="AE159" s="192">
        <v>0</v>
      </c>
      <c r="AF159" s="194">
        <f t="shared" si="6"/>
        <v>0</v>
      </c>
      <c r="AG159" s="53">
        <f t="shared" si="7"/>
        <v>0</v>
      </c>
    </row>
    <row r="160" spans="1:33" ht="16">
      <c r="A160" s="192">
        <v>51181393</v>
      </c>
      <c r="B160" s="192" t="str">
        <f>VLOOKUP(A160,orig_GT_results_full_summary!$A$3:$B$25,2, FALSE)</f>
        <v>D7</v>
      </c>
      <c r="C160" s="192">
        <v>252</v>
      </c>
      <c r="D160" s="186" t="s">
        <v>292</v>
      </c>
      <c r="E160" s="193">
        <v>2</v>
      </c>
      <c r="F160" s="186" t="s">
        <v>15</v>
      </c>
      <c r="G160" s="186" t="s">
        <v>288</v>
      </c>
      <c r="H160" s="186">
        <f>VLOOKUP(A160,orig_GT_results_full_summary!$A$3:$AK$25,8, FALSE)</f>
        <v>1</v>
      </c>
      <c r="I160" s="192">
        <v>0</v>
      </c>
      <c r="J160" s="192">
        <v>0</v>
      </c>
      <c r="K160" s="192">
        <f t="shared" si="0"/>
        <v>0</v>
      </c>
      <c r="L160" s="193">
        <f t="shared" si="1"/>
        <v>0</v>
      </c>
      <c r="M160" s="186" t="s">
        <v>282</v>
      </c>
      <c r="N160" s="186" t="s">
        <v>288</v>
      </c>
      <c r="O160" s="192">
        <f>VLOOKUP(A160,orig_GT_results_full_summary!$A$3:$AK$25,16, FALSE)</f>
        <v>0</v>
      </c>
      <c r="P160" s="192">
        <v>0</v>
      </c>
      <c r="Q160" s="192">
        <v>0</v>
      </c>
      <c r="R160" s="192">
        <f t="shared" si="2"/>
        <v>0</v>
      </c>
      <c r="S160" s="193">
        <f t="shared" si="3"/>
        <v>0</v>
      </c>
      <c r="T160" s="186" t="s">
        <v>282</v>
      </c>
      <c r="U160" s="186" t="s">
        <v>288</v>
      </c>
      <c r="V160" s="192">
        <f>VLOOKUP(A160,orig_GT_results_full_summary!$A$3:$AK$25,25, FALSE)</f>
        <v>0</v>
      </c>
      <c r="W160" s="192">
        <v>0</v>
      </c>
      <c r="X160" s="192">
        <v>0</v>
      </c>
      <c r="Y160" s="192">
        <f t="shared" si="4"/>
        <v>0</v>
      </c>
      <c r="Z160" s="193">
        <f t="shared" si="5"/>
        <v>0</v>
      </c>
      <c r="AA160" s="186" t="s">
        <v>282</v>
      </c>
      <c r="AB160" s="186" t="s">
        <v>288</v>
      </c>
      <c r="AC160" s="192">
        <f>VLOOKUP(A160,orig_GT_results_full_summary!$A$3:$AK$25,34, FALSE)</f>
        <v>0</v>
      </c>
      <c r="AD160" s="192">
        <v>0</v>
      </c>
      <c r="AE160" s="192">
        <v>0</v>
      </c>
      <c r="AF160" s="194">
        <f t="shared" si="6"/>
        <v>0</v>
      </c>
      <c r="AG160" s="53">
        <f t="shared" si="7"/>
        <v>0</v>
      </c>
    </row>
    <row r="161" spans="1:33" ht="16">
      <c r="A161" s="192">
        <v>51181393</v>
      </c>
      <c r="B161" s="192" t="str">
        <f>VLOOKUP(A161,orig_GT_results_full_summary!$A$3:$B$25,2, FALSE)</f>
        <v>D7</v>
      </c>
      <c r="C161" s="192">
        <v>257</v>
      </c>
      <c r="D161" s="186" t="s">
        <v>293</v>
      </c>
      <c r="E161" s="193">
        <v>2</v>
      </c>
      <c r="F161" s="186" t="s">
        <v>15</v>
      </c>
      <c r="G161" s="186" t="s">
        <v>288</v>
      </c>
      <c r="H161" s="186">
        <f>VLOOKUP(A161,orig_GT_results_full_summary!$A$3:$AK$25,8, FALSE)</f>
        <v>1</v>
      </c>
      <c r="I161" s="192">
        <v>0</v>
      </c>
      <c r="J161" s="192">
        <v>0</v>
      </c>
      <c r="K161" s="192">
        <f t="shared" si="0"/>
        <v>0</v>
      </c>
      <c r="L161" s="193">
        <f t="shared" si="1"/>
        <v>0</v>
      </c>
      <c r="M161" s="186" t="s">
        <v>282</v>
      </c>
      <c r="N161" s="186" t="s">
        <v>288</v>
      </c>
      <c r="O161" s="192">
        <f>VLOOKUP(A161,orig_GT_results_full_summary!$A$3:$AK$25,16, FALSE)</f>
        <v>0</v>
      </c>
      <c r="P161" s="192">
        <v>0</v>
      </c>
      <c r="Q161" s="192">
        <v>0</v>
      </c>
      <c r="R161" s="192">
        <f t="shared" si="2"/>
        <v>0</v>
      </c>
      <c r="S161" s="193">
        <f t="shared" si="3"/>
        <v>0</v>
      </c>
      <c r="T161" s="186" t="s">
        <v>282</v>
      </c>
      <c r="U161" s="186" t="s">
        <v>288</v>
      </c>
      <c r="V161" s="192">
        <f>VLOOKUP(A161,orig_GT_results_full_summary!$A$3:$AK$25,25, FALSE)</f>
        <v>0</v>
      </c>
      <c r="W161" s="192">
        <v>0</v>
      </c>
      <c r="X161" s="192">
        <v>0</v>
      </c>
      <c r="Y161" s="192">
        <f t="shared" si="4"/>
        <v>0</v>
      </c>
      <c r="Z161" s="193">
        <f t="shared" si="5"/>
        <v>0</v>
      </c>
      <c r="AA161" s="186" t="s">
        <v>282</v>
      </c>
      <c r="AB161" s="186" t="s">
        <v>288</v>
      </c>
      <c r="AC161" s="192">
        <f>VLOOKUP(A161,orig_GT_results_full_summary!$A$3:$AK$25,34, FALSE)</f>
        <v>0</v>
      </c>
      <c r="AD161" s="192">
        <v>0</v>
      </c>
      <c r="AE161" s="192">
        <v>0</v>
      </c>
      <c r="AF161" s="194">
        <f t="shared" si="6"/>
        <v>0</v>
      </c>
      <c r="AG161" s="53">
        <f t="shared" si="7"/>
        <v>0</v>
      </c>
    </row>
    <row r="162" spans="1:33" ht="16">
      <c r="A162" s="192">
        <v>51181393</v>
      </c>
      <c r="B162" s="192" t="str">
        <f>VLOOKUP(A162,orig_GT_results_full_summary!$A$3:$B$25,2, FALSE)</f>
        <v>D7</v>
      </c>
      <c r="C162" s="192">
        <v>255</v>
      </c>
      <c r="D162" s="186" t="s">
        <v>356</v>
      </c>
      <c r="E162" s="193">
        <v>2</v>
      </c>
      <c r="F162" s="186" t="s">
        <v>15</v>
      </c>
      <c r="G162" s="186" t="s">
        <v>288</v>
      </c>
      <c r="H162" s="186">
        <f>VLOOKUP(A162,orig_GT_results_full_summary!$A$3:$AK$25,8, FALSE)</f>
        <v>1</v>
      </c>
      <c r="I162" s="192">
        <v>0</v>
      </c>
      <c r="J162" s="192">
        <v>0</v>
      </c>
      <c r="K162" s="192">
        <f t="shared" si="0"/>
        <v>0</v>
      </c>
      <c r="L162" s="193">
        <f t="shared" si="1"/>
        <v>0</v>
      </c>
      <c r="M162" s="186" t="s">
        <v>282</v>
      </c>
      <c r="N162" s="186" t="s">
        <v>288</v>
      </c>
      <c r="O162" s="192">
        <f>VLOOKUP(A162,orig_GT_results_full_summary!$A$3:$AK$25,16, FALSE)</f>
        <v>0</v>
      </c>
      <c r="P162" s="192">
        <v>0</v>
      </c>
      <c r="Q162" s="192">
        <v>0</v>
      </c>
      <c r="R162" s="192">
        <f t="shared" si="2"/>
        <v>0</v>
      </c>
      <c r="S162" s="193">
        <f t="shared" si="3"/>
        <v>0</v>
      </c>
      <c r="T162" s="186" t="s">
        <v>282</v>
      </c>
      <c r="U162" s="186" t="s">
        <v>288</v>
      </c>
      <c r="V162" s="192">
        <f>VLOOKUP(A162,orig_GT_results_full_summary!$A$3:$AK$25,25, FALSE)</f>
        <v>0</v>
      </c>
      <c r="W162" s="192">
        <v>0</v>
      </c>
      <c r="X162" s="192">
        <v>0</v>
      </c>
      <c r="Y162" s="192">
        <f t="shared" si="4"/>
        <v>0</v>
      </c>
      <c r="Z162" s="193">
        <f t="shared" si="5"/>
        <v>0</v>
      </c>
      <c r="AA162" s="186" t="s">
        <v>282</v>
      </c>
      <c r="AB162" s="186" t="s">
        <v>288</v>
      </c>
      <c r="AC162" s="192">
        <f>VLOOKUP(A162,orig_GT_results_full_summary!$A$3:$AK$25,34, FALSE)</f>
        <v>0</v>
      </c>
      <c r="AD162" s="192">
        <v>0</v>
      </c>
      <c r="AE162" s="192">
        <v>0</v>
      </c>
      <c r="AF162" s="194">
        <f t="shared" si="6"/>
        <v>0</v>
      </c>
      <c r="AG162" s="53">
        <f t="shared" si="7"/>
        <v>0</v>
      </c>
    </row>
    <row r="163" spans="1:33" ht="16">
      <c r="A163" s="192">
        <v>51181393</v>
      </c>
      <c r="B163" s="192" t="str">
        <f>VLOOKUP(A163,orig_GT_results_full_summary!$A$3:$B$25,2, FALSE)</f>
        <v>D7</v>
      </c>
      <c r="C163" s="192">
        <v>237</v>
      </c>
      <c r="D163" s="186" t="s">
        <v>291</v>
      </c>
      <c r="E163" s="193">
        <v>2</v>
      </c>
      <c r="F163" s="186" t="s">
        <v>15</v>
      </c>
      <c r="G163" s="186" t="s">
        <v>290</v>
      </c>
      <c r="H163" s="186">
        <f>VLOOKUP(A163,orig_GT_results_full_summary!$A$3:$AK$25,8, FALSE)</f>
        <v>1</v>
      </c>
      <c r="I163" s="192">
        <v>1</v>
      </c>
      <c r="J163" s="192">
        <v>0.5</v>
      </c>
      <c r="K163" s="192">
        <f t="shared" si="0"/>
        <v>1</v>
      </c>
      <c r="L163" s="193">
        <f t="shared" si="1"/>
        <v>0.52631578947368418</v>
      </c>
      <c r="M163" s="186" t="s">
        <v>282</v>
      </c>
      <c r="N163" s="186" t="s">
        <v>288</v>
      </c>
      <c r="O163" s="192">
        <f>VLOOKUP(A163,orig_GT_results_full_summary!$A$3:$AK$25,16, FALSE)</f>
        <v>0</v>
      </c>
      <c r="P163" s="192">
        <v>0</v>
      </c>
      <c r="Q163" s="192">
        <v>0</v>
      </c>
      <c r="R163" s="192">
        <f t="shared" si="2"/>
        <v>0</v>
      </c>
      <c r="S163" s="193">
        <f t="shared" si="3"/>
        <v>0</v>
      </c>
      <c r="T163" s="186" t="s">
        <v>282</v>
      </c>
      <c r="U163" s="186" t="s">
        <v>288</v>
      </c>
      <c r="V163" s="192">
        <f>VLOOKUP(A163,orig_GT_results_full_summary!$A$3:$AK$25,25, FALSE)</f>
        <v>0</v>
      </c>
      <c r="W163" s="192">
        <v>0</v>
      </c>
      <c r="X163" s="192">
        <v>0</v>
      </c>
      <c r="Y163" s="192">
        <f t="shared" si="4"/>
        <v>0</v>
      </c>
      <c r="Z163" s="193">
        <f t="shared" si="5"/>
        <v>0</v>
      </c>
      <c r="AA163" s="186" t="s">
        <v>282</v>
      </c>
      <c r="AB163" s="186" t="s">
        <v>288</v>
      </c>
      <c r="AC163" s="192">
        <f>VLOOKUP(A163,orig_GT_results_full_summary!$A$3:$AK$25,34, FALSE)</f>
        <v>0</v>
      </c>
      <c r="AD163" s="192">
        <v>0</v>
      </c>
      <c r="AE163" s="192">
        <v>0</v>
      </c>
      <c r="AF163" s="194">
        <f t="shared" si="6"/>
        <v>0</v>
      </c>
      <c r="AG163" s="53">
        <f t="shared" si="7"/>
        <v>0</v>
      </c>
    </row>
    <row r="164" spans="1:33" ht="16">
      <c r="A164" s="192">
        <v>51181393</v>
      </c>
      <c r="B164" s="192" t="str">
        <f>VLOOKUP(A164,orig_GT_results_full_summary!$A$3:$B$25,2, FALSE)</f>
        <v>D7</v>
      </c>
      <c r="C164" s="192">
        <v>229</v>
      </c>
      <c r="D164" s="186" t="s">
        <v>286</v>
      </c>
      <c r="E164" s="193">
        <v>2</v>
      </c>
      <c r="F164" s="186" t="s">
        <v>15</v>
      </c>
      <c r="G164" s="186" t="s">
        <v>288</v>
      </c>
      <c r="H164" s="186">
        <f>VLOOKUP(A164,orig_GT_results_full_summary!$A$3:$AK$25,8, FALSE)</f>
        <v>1</v>
      </c>
      <c r="I164" s="192">
        <v>0</v>
      </c>
      <c r="J164" s="192">
        <v>0</v>
      </c>
      <c r="K164" s="192">
        <f t="shared" si="0"/>
        <v>0</v>
      </c>
      <c r="L164" s="193">
        <f t="shared" si="1"/>
        <v>0</v>
      </c>
      <c r="M164" s="186" t="s">
        <v>282</v>
      </c>
      <c r="N164" s="186" t="s">
        <v>288</v>
      </c>
      <c r="O164" s="192">
        <f>VLOOKUP(A164,orig_GT_results_full_summary!$A$3:$AK$25,16, FALSE)</f>
        <v>0</v>
      </c>
      <c r="P164" s="192">
        <v>0</v>
      </c>
      <c r="Q164" s="192">
        <v>0</v>
      </c>
      <c r="R164" s="192">
        <f t="shared" si="2"/>
        <v>0</v>
      </c>
      <c r="S164" s="193">
        <f t="shared" si="3"/>
        <v>0</v>
      </c>
      <c r="T164" s="186" t="s">
        <v>282</v>
      </c>
      <c r="U164" s="186" t="s">
        <v>288</v>
      </c>
      <c r="V164" s="192">
        <f>VLOOKUP(A164,orig_GT_results_full_summary!$A$3:$AK$25,25, FALSE)</f>
        <v>0</v>
      </c>
      <c r="W164" s="192">
        <v>0</v>
      </c>
      <c r="X164" s="192">
        <v>0</v>
      </c>
      <c r="Y164" s="192">
        <f t="shared" si="4"/>
        <v>0</v>
      </c>
      <c r="Z164" s="193">
        <f t="shared" si="5"/>
        <v>0</v>
      </c>
      <c r="AA164" s="186" t="s">
        <v>282</v>
      </c>
      <c r="AB164" s="186" t="s">
        <v>288</v>
      </c>
      <c r="AC164" s="192">
        <f>VLOOKUP(A164,orig_GT_results_full_summary!$A$3:$AK$25,34, FALSE)</f>
        <v>0</v>
      </c>
      <c r="AD164" s="192">
        <v>0</v>
      </c>
      <c r="AE164" s="192">
        <v>0</v>
      </c>
      <c r="AF164" s="194">
        <f t="shared" si="6"/>
        <v>0</v>
      </c>
      <c r="AG164" s="53">
        <f t="shared" si="7"/>
        <v>0</v>
      </c>
    </row>
    <row r="165" spans="1:33" ht="16">
      <c r="A165" s="192">
        <v>31880720</v>
      </c>
      <c r="B165" s="192" t="str">
        <f>VLOOKUP(A165,orig_GT_results_full_summary!$A$3:$B$25,2, FALSE)</f>
        <v>D1</v>
      </c>
      <c r="C165" s="192">
        <v>25</v>
      </c>
      <c r="D165" s="186" t="s">
        <v>357</v>
      </c>
      <c r="E165" s="195">
        <v>1</v>
      </c>
      <c r="F165" s="186" t="s">
        <v>25</v>
      </c>
      <c r="G165" s="186" t="s">
        <v>285</v>
      </c>
      <c r="H165" s="186">
        <f>VLOOKUP(A165,orig_GT_results_full_summary!$A$3:$AK$25,8, FALSE)</f>
        <v>1</v>
      </c>
      <c r="I165" s="196">
        <v>1</v>
      </c>
      <c r="J165" s="197">
        <v>1</v>
      </c>
      <c r="K165" s="192">
        <f t="shared" si="0"/>
        <v>1</v>
      </c>
      <c r="L165" s="193">
        <f t="shared" si="1"/>
        <v>1</v>
      </c>
      <c r="M165" s="186" t="s">
        <v>50</v>
      </c>
      <c r="N165" s="186" t="s">
        <v>281</v>
      </c>
      <c r="O165" s="192">
        <f>VLOOKUP(A165,orig_GT_results_full_summary!$A$3:$AK$25,16, FALSE)</f>
        <v>1</v>
      </c>
      <c r="P165" s="192">
        <v>0</v>
      </c>
      <c r="Q165" s="192">
        <v>0</v>
      </c>
      <c r="R165" s="192">
        <f t="shared" si="2"/>
        <v>0</v>
      </c>
      <c r="S165" s="193">
        <f t="shared" si="3"/>
        <v>0</v>
      </c>
      <c r="T165" s="186" t="s">
        <v>15</v>
      </c>
      <c r="U165" s="186" t="s">
        <v>281</v>
      </c>
      <c r="V165" s="192">
        <f>VLOOKUP(A165,orig_GT_results_full_summary!$A$3:$AK$25,25, FALSE)</f>
        <v>1</v>
      </c>
      <c r="W165" s="192">
        <v>0</v>
      </c>
      <c r="X165" s="192">
        <v>0</v>
      </c>
      <c r="Y165" s="192">
        <f t="shared" si="4"/>
        <v>0</v>
      </c>
      <c r="Z165" s="193">
        <f t="shared" si="5"/>
        <v>0</v>
      </c>
      <c r="AA165" s="186" t="s">
        <v>282</v>
      </c>
      <c r="AB165" s="186" t="s">
        <v>281</v>
      </c>
      <c r="AC165" s="192">
        <f>VLOOKUP(A165,orig_GT_results_full_summary!$A$3:$AK$25,34, FALSE)</f>
        <v>0</v>
      </c>
      <c r="AD165" s="192">
        <v>0</v>
      </c>
      <c r="AE165" s="192">
        <v>0</v>
      </c>
      <c r="AF165" s="194">
        <f t="shared" si="6"/>
        <v>0</v>
      </c>
      <c r="AG165" s="53">
        <f t="shared" si="7"/>
        <v>0</v>
      </c>
    </row>
    <row r="166" spans="1:33" ht="16">
      <c r="A166" s="192">
        <v>31880720</v>
      </c>
      <c r="B166" s="192" t="str">
        <f>VLOOKUP(A166,orig_GT_results_full_summary!$A$3:$B$25,2, FALSE)</f>
        <v>D1</v>
      </c>
      <c r="C166" s="192">
        <v>26</v>
      </c>
      <c r="D166" s="186" t="s">
        <v>357</v>
      </c>
      <c r="E166" s="195">
        <v>1</v>
      </c>
      <c r="F166" s="186" t="s">
        <v>25</v>
      </c>
      <c r="G166" s="186" t="s">
        <v>285</v>
      </c>
      <c r="H166" s="186">
        <f>VLOOKUP(A166,orig_GT_results_full_summary!$A$3:$AK$25,8, FALSE)</f>
        <v>1</v>
      </c>
      <c r="I166" s="196">
        <v>1</v>
      </c>
      <c r="J166" s="197">
        <v>1</v>
      </c>
      <c r="K166" s="192">
        <f t="shared" si="0"/>
        <v>1</v>
      </c>
      <c r="L166" s="193">
        <f t="shared" si="1"/>
        <v>1</v>
      </c>
      <c r="M166" s="186" t="s">
        <v>50</v>
      </c>
      <c r="N166" s="186" t="s">
        <v>281</v>
      </c>
      <c r="O166" s="192">
        <f>VLOOKUP(A166,orig_GT_results_full_summary!$A$3:$AK$25,16, FALSE)</f>
        <v>1</v>
      </c>
      <c r="P166" s="192">
        <v>0</v>
      </c>
      <c r="Q166" s="192">
        <v>0</v>
      </c>
      <c r="R166" s="192">
        <f t="shared" si="2"/>
        <v>0</v>
      </c>
      <c r="S166" s="193">
        <f t="shared" si="3"/>
        <v>0</v>
      </c>
      <c r="T166" s="186" t="s">
        <v>15</v>
      </c>
      <c r="U166" s="186" t="s">
        <v>281</v>
      </c>
      <c r="V166" s="192">
        <f>VLOOKUP(A166,orig_GT_results_full_summary!$A$3:$AK$25,25, FALSE)</f>
        <v>1</v>
      </c>
      <c r="W166" s="192">
        <v>0</v>
      </c>
      <c r="X166" s="192">
        <v>0</v>
      </c>
      <c r="Y166" s="192">
        <f t="shared" si="4"/>
        <v>0</v>
      </c>
      <c r="Z166" s="193">
        <f t="shared" si="5"/>
        <v>0</v>
      </c>
      <c r="AA166" s="186" t="s">
        <v>282</v>
      </c>
      <c r="AB166" s="186" t="s">
        <v>281</v>
      </c>
      <c r="AC166" s="192">
        <f>VLOOKUP(A166,orig_GT_results_full_summary!$A$3:$AK$25,34, FALSE)</f>
        <v>0</v>
      </c>
      <c r="AD166" s="192">
        <v>0</v>
      </c>
      <c r="AE166" s="192">
        <v>0</v>
      </c>
      <c r="AF166" s="194">
        <f t="shared" si="6"/>
        <v>0</v>
      </c>
      <c r="AG166" s="53">
        <f t="shared" si="7"/>
        <v>0</v>
      </c>
    </row>
    <row r="167" spans="1:33" ht="16">
      <c r="A167" s="192">
        <v>31880720</v>
      </c>
      <c r="B167" s="192" t="str">
        <f>VLOOKUP(A167,orig_GT_results_full_summary!$A$3:$B$25,2, FALSE)</f>
        <v>D1</v>
      </c>
      <c r="C167" s="192">
        <v>53</v>
      </c>
      <c r="D167" s="186" t="s">
        <v>358</v>
      </c>
      <c r="E167" s="195">
        <v>2</v>
      </c>
      <c r="F167" s="186" t="s">
        <v>25</v>
      </c>
      <c r="G167" s="186" t="s">
        <v>290</v>
      </c>
      <c r="H167" s="186">
        <f>VLOOKUP(A167,orig_GT_results_full_summary!$A$3:$AK$25,8, FALSE)</f>
        <v>1</v>
      </c>
      <c r="I167" s="196">
        <v>1</v>
      </c>
      <c r="J167" s="197">
        <v>0.5</v>
      </c>
      <c r="K167" s="192">
        <f t="shared" si="0"/>
        <v>1</v>
      </c>
      <c r="L167" s="193">
        <f t="shared" si="1"/>
        <v>0.52631578947368418</v>
      </c>
      <c r="M167" s="186" t="s">
        <v>50</v>
      </c>
      <c r="N167" s="186" t="s">
        <v>288</v>
      </c>
      <c r="O167" s="192">
        <f>VLOOKUP(A167,orig_GT_results_full_summary!$A$3:$AK$25,16, FALSE)</f>
        <v>1</v>
      </c>
      <c r="P167" s="192">
        <v>0</v>
      </c>
      <c r="Q167" s="192">
        <v>0</v>
      </c>
      <c r="R167" s="192">
        <f t="shared" si="2"/>
        <v>0</v>
      </c>
      <c r="S167" s="193">
        <f t="shared" si="3"/>
        <v>0</v>
      </c>
      <c r="T167" s="186" t="s">
        <v>15</v>
      </c>
      <c r="U167" s="186" t="s">
        <v>288</v>
      </c>
      <c r="V167" s="192">
        <f>VLOOKUP(A167,orig_GT_results_full_summary!$A$3:$AK$25,25, FALSE)</f>
        <v>1</v>
      </c>
      <c r="W167" s="192">
        <v>0</v>
      </c>
      <c r="X167" s="192">
        <v>0</v>
      </c>
      <c r="Y167" s="192">
        <f t="shared" si="4"/>
        <v>0</v>
      </c>
      <c r="Z167" s="193">
        <f t="shared" si="5"/>
        <v>0</v>
      </c>
      <c r="AA167" s="186" t="s">
        <v>282</v>
      </c>
      <c r="AB167" s="186" t="s">
        <v>288</v>
      </c>
      <c r="AC167" s="192">
        <f>VLOOKUP(A167,orig_GT_results_full_summary!$A$3:$AK$25,34, FALSE)</f>
        <v>0</v>
      </c>
      <c r="AD167" s="192">
        <v>0</v>
      </c>
      <c r="AE167" s="192">
        <v>0</v>
      </c>
      <c r="AF167" s="194">
        <f t="shared" si="6"/>
        <v>0</v>
      </c>
      <c r="AG167" s="53">
        <f t="shared" si="7"/>
        <v>0</v>
      </c>
    </row>
    <row r="168" spans="1:33" ht="16">
      <c r="A168" s="192">
        <v>31880720</v>
      </c>
      <c r="B168" s="192" t="str">
        <f>VLOOKUP(A168,orig_GT_results_full_summary!$A$3:$B$25,2, FALSE)</f>
        <v>D1</v>
      </c>
      <c r="C168" s="192">
        <v>54</v>
      </c>
      <c r="D168" s="186" t="s">
        <v>358</v>
      </c>
      <c r="E168" s="195">
        <v>2</v>
      </c>
      <c r="F168" s="186" t="s">
        <v>25</v>
      </c>
      <c r="G168" s="186" t="s">
        <v>290</v>
      </c>
      <c r="H168" s="186">
        <f>VLOOKUP(A168,orig_GT_results_full_summary!$A$3:$AK$25,8, FALSE)</f>
        <v>1</v>
      </c>
      <c r="I168" s="196">
        <v>1</v>
      </c>
      <c r="J168" s="197">
        <v>0.5</v>
      </c>
      <c r="K168" s="192">
        <f t="shared" si="0"/>
        <v>1</v>
      </c>
      <c r="L168" s="193">
        <f t="shared" si="1"/>
        <v>0.52631578947368418</v>
      </c>
      <c r="M168" s="186" t="s">
        <v>50</v>
      </c>
      <c r="N168" s="186" t="s">
        <v>288</v>
      </c>
      <c r="O168" s="192">
        <f>VLOOKUP(A168,orig_GT_results_full_summary!$A$3:$AK$25,16, FALSE)</f>
        <v>1</v>
      </c>
      <c r="P168" s="192">
        <v>0</v>
      </c>
      <c r="Q168" s="192">
        <v>0</v>
      </c>
      <c r="R168" s="192">
        <f t="shared" si="2"/>
        <v>0</v>
      </c>
      <c r="S168" s="193">
        <f t="shared" si="3"/>
        <v>0</v>
      </c>
      <c r="T168" s="186" t="s">
        <v>15</v>
      </c>
      <c r="U168" s="186" t="s">
        <v>288</v>
      </c>
      <c r="V168" s="192">
        <f>VLOOKUP(A168,orig_GT_results_full_summary!$A$3:$AK$25,25, FALSE)</f>
        <v>1</v>
      </c>
      <c r="W168" s="192">
        <v>0</v>
      </c>
      <c r="X168" s="192">
        <v>0</v>
      </c>
      <c r="Y168" s="192">
        <f t="shared" si="4"/>
        <v>0</v>
      </c>
      <c r="Z168" s="193">
        <f t="shared" si="5"/>
        <v>0</v>
      </c>
      <c r="AA168" s="186" t="s">
        <v>282</v>
      </c>
      <c r="AB168" s="186" t="s">
        <v>288</v>
      </c>
      <c r="AC168" s="192">
        <f>VLOOKUP(A168,orig_GT_results_full_summary!$A$3:$AK$25,34, FALSE)</f>
        <v>0</v>
      </c>
      <c r="AD168" s="192">
        <v>0</v>
      </c>
      <c r="AE168" s="192">
        <v>0</v>
      </c>
      <c r="AF168" s="194">
        <f t="shared" si="6"/>
        <v>0</v>
      </c>
      <c r="AG168" s="53">
        <f t="shared" si="7"/>
        <v>0</v>
      </c>
    </row>
    <row r="169" spans="1:33" ht="16">
      <c r="A169" s="192">
        <v>31880720</v>
      </c>
      <c r="B169" s="192" t="str">
        <f>VLOOKUP(A169,orig_GT_results_full_summary!$A$3:$B$25,2, FALSE)</f>
        <v>D1</v>
      </c>
      <c r="C169" s="192">
        <v>55</v>
      </c>
      <c r="D169" s="186" t="s">
        <v>358</v>
      </c>
      <c r="E169" s="195">
        <v>2</v>
      </c>
      <c r="F169" s="186" t="s">
        <v>25</v>
      </c>
      <c r="G169" s="186" t="s">
        <v>290</v>
      </c>
      <c r="H169" s="186">
        <f>VLOOKUP(A169,orig_GT_results_full_summary!$A$3:$AK$25,8, FALSE)</f>
        <v>1</v>
      </c>
      <c r="I169" s="196">
        <v>1</v>
      </c>
      <c r="J169" s="197">
        <v>0.5</v>
      </c>
      <c r="K169" s="192">
        <f t="shared" si="0"/>
        <v>1</v>
      </c>
      <c r="L169" s="193">
        <f t="shared" si="1"/>
        <v>0.52631578947368418</v>
      </c>
      <c r="M169" s="186" t="s">
        <v>50</v>
      </c>
      <c r="N169" s="186" t="s">
        <v>288</v>
      </c>
      <c r="O169" s="192">
        <f>VLOOKUP(A169,orig_GT_results_full_summary!$A$3:$AK$25,16, FALSE)</f>
        <v>1</v>
      </c>
      <c r="P169" s="192">
        <v>0</v>
      </c>
      <c r="Q169" s="192">
        <v>0</v>
      </c>
      <c r="R169" s="192">
        <f t="shared" si="2"/>
        <v>0</v>
      </c>
      <c r="S169" s="193">
        <f t="shared" si="3"/>
        <v>0</v>
      </c>
      <c r="T169" s="186" t="s">
        <v>15</v>
      </c>
      <c r="U169" s="186" t="s">
        <v>288</v>
      </c>
      <c r="V169" s="192">
        <f>VLOOKUP(A169,orig_GT_results_full_summary!$A$3:$AK$25,25, FALSE)</f>
        <v>1</v>
      </c>
      <c r="W169" s="192">
        <v>0</v>
      </c>
      <c r="X169" s="192">
        <v>0</v>
      </c>
      <c r="Y169" s="192">
        <f t="shared" si="4"/>
        <v>0</v>
      </c>
      <c r="Z169" s="193">
        <f t="shared" si="5"/>
        <v>0</v>
      </c>
      <c r="AA169" s="186" t="s">
        <v>282</v>
      </c>
      <c r="AB169" s="186" t="s">
        <v>288</v>
      </c>
      <c r="AC169" s="192">
        <f>VLOOKUP(A169,orig_GT_results_full_summary!$A$3:$AK$25,34, FALSE)</f>
        <v>0</v>
      </c>
      <c r="AD169" s="192">
        <v>0</v>
      </c>
      <c r="AE169" s="192">
        <v>0</v>
      </c>
      <c r="AF169" s="194">
        <f t="shared" si="6"/>
        <v>0</v>
      </c>
      <c r="AG169" s="53">
        <f t="shared" si="7"/>
        <v>0</v>
      </c>
    </row>
    <row r="170" spans="1:33" ht="16">
      <c r="A170" s="192">
        <v>31880720</v>
      </c>
      <c r="B170" s="192" t="str">
        <f>VLOOKUP(A170,orig_GT_results_full_summary!$A$3:$B$25,2, FALSE)</f>
        <v>D1</v>
      </c>
      <c r="C170" s="192">
        <v>56</v>
      </c>
      <c r="D170" s="186" t="s">
        <v>359</v>
      </c>
      <c r="E170" s="195">
        <v>2</v>
      </c>
      <c r="F170" s="186" t="s">
        <v>25</v>
      </c>
      <c r="G170" s="186" t="s">
        <v>290</v>
      </c>
      <c r="H170" s="186">
        <f>VLOOKUP(A170,orig_GT_results_full_summary!$A$3:$AK$25,8, FALSE)</f>
        <v>1</v>
      </c>
      <c r="I170" s="196">
        <v>1</v>
      </c>
      <c r="J170" s="197">
        <v>0.5</v>
      </c>
      <c r="K170" s="192">
        <f t="shared" si="0"/>
        <v>1</v>
      </c>
      <c r="L170" s="193">
        <f t="shared" si="1"/>
        <v>0.52631578947368418</v>
      </c>
      <c r="M170" s="186" t="s">
        <v>50</v>
      </c>
      <c r="N170" s="186" t="s">
        <v>288</v>
      </c>
      <c r="O170" s="192">
        <f>VLOOKUP(A170,orig_GT_results_full_summary!$A$3:$AK$25,16, FALSE)</f>
        <v>1</v>
      </c>
      <c r="P170" s="192">
        <v>0</v>
      </c>
      <c r="Q170" s="192">
        <v>0</v>
      </c>
      <c r="R170" s="192">
        <f t="shared" si="2"/>
        <v>0</v>
      </c>
      <c r="S170" s="193">
        <f t="shared" si="3"/>
        <v>0</v>
      </c>
      <c r="T170" s="186" t="s">
        <v>15</v>
      </c>
      <c r="U170" s="186" t="s">
        <v>288</v>
      </c>
      <c r="V170" s="192">
        <f>VLOOKUP(A170,orig_GT_results_full_summary!$A$3:$AK$25,25, FALSE)</f>
        <v>1</v>
      </c>
      <c r="W170" s="192">
        <v>0</v>
      </c>
      <c r="X170" s="192">
        <v>0</v>
      </c>
      <c r="Y170" s="192">
        <f t="shared" si="4"/>
        <v>0</v>
      </c>
      <c r="Z170" s="193">
        <f t="shared" si="5"/>
        <v>0</v>
      </c>
      <c r="AA170" s="186" t="s">
        <v>282</v>
      </c>
      <c r="AB170" s="186" t="s">
        <v>288</v>
      </c>
      <c r="AC170" s="192">
        <f>VLOOKUP(A170,orig_GT_results_full_summary!$A$3:$AK$25,34, FALSE)</f>
        <v>0</v>
      </c>
      <c r="AD170" s="192">
        <v>0</v>
      </c>
      <c r="AE170" s="192">
        <v>0</v>
      </c>
      <c r="AF170" s="194">
        <f t="shared" si="6"/>
        <v>0</v>
      </c>
      <c r="AG170" s="53">
        <f t="shared" si="7"/>
        <v>0</v>
      </c>
    </row>
    <row r="171" spans="1:33" ht="16">
      <c r="A171" s="192">
        <v>31880720</v>
      </c>
      <c r="B171" s="192" t="str">
        <f>VLOOKUP(A171,orig_GT_results_full_summary!$A$3:$B$25,2, FALSE)</f>
        <v>D1</v>
      </c>
      <c r="C171" s="192">
        <v>57</v>
      </c>
      <c r="D171" s="186" t="s">
        <v>359</v>
      </c>
      <c r="E171" s="195">
        <v>2</v>
      </c>
      <c r="F171" s="186" t="s">
        <v>25</v>
      </c>
      <c r="G171" s="186" t="s">
        <v>290</v>
      </c>
      <c r="H171" s="186">
        <f>VLOOKUP(A171,orig_GT_results_full_summary!$A$3:$AK$25,8, FALSE)</f>
        <v>1</v>
      </c>
      <c r="I171" s="196">
        <v>1</v>
      </c>
      <c r="J171" s="197">
        <v>0.5</v>
      </c>
      <c r="K171" s="192">
        <f t="shared" si="0"/>
        <v>1</v>
      </c>
      <c r="L171" s="193">
        <f t="shared" si="1"/>
        <v>0.52631578947368418</v>
      </c>
      <c r="M171" s="186" t="s">
        <v>50</v>
      </c>
      <c r="N171" s="186" t="s">
        <v>288</v>
      </c>
      <c r="O171" s="192">
        <f>VLOOKUP(A171,orig_GT_results_full_summary!$A$3:$AK$25,16, FALSE)</f>
        <v>1</v>
      </c>
      <c r="P171" s="192">
        <v>0</v>
      </c>
      <c r="Q171" s="192">
        <v>0</v>
      </c>
      <c r="R171" s="192">
        <f t="shared" si="2"/>
        <v>0</v>
      </c>
      <c r="S171" s="193">
        <f t="shared" si="3"/>
        <v>0</v>
      </c>
      <c r="T171" s="186" t="s">
        <v>15</v>
      </c>
      <c r="U171" s="186" t="s">
        <v>288</v>
      </c>
      <c r="V171" s="192">
        <f>VLOOKUP(A171,orig_GT_results_full_summary!$A$3:$AK$25,25, FALSE)</f>
        <v>1</v>
      </c>
      <c r="W171" s="192">
        <v>0</v>
      </c>
      <c r="X171" s="192">
        <v>0</v>
      </c>
      <c r="Y171" s="192">
        <f t="shared" si="4"/>
        <v>0</v>
      </c>
      <c r="Z171" s="193">
        <f t="shared" si="5"/>
        <v>0</v>
      </c>
      <c r="AA171" s="186" t="s">
        <v>282</v>
      </c>
      <c r="AB171" s="186" t="s">
        <v>288</v>
      </c>
      <c r="AC171" s="192">
        <f>VLOOKUP(A171,orig_GT_results_full_summary!$A$3:$AK$25,34, FALSE)</f>
        <v>0</v>
      </c>
      <c r="AD171" s="192">
        <v>0</v>
      </c>
      <c r="AE171" s="192">
        <v>0</v>
      </c>
      <c r="AF171" s="194">
        <f t="shared" si="6"/>
        <v>0</v>
      </c>
      <c r="AG171" s="53">
        <f t="shared" si="7"/>
        <v>0</v>
      </c>
    </row>
    <row r="172" spans="1:33" ht="16">
      <c r="A172" s="192">
        <v>31880720</v>
      </c>
      <c r="B172" s="192" t="str">
        <f>VLOOKUP(A172,orig_GT_results_full_summary!$A$3:$B$25,2, FALSE)</f>
        <v>D1</v>
      </c>
      <c r="C172" s="192">
        <v>58</v>
      </c>
      <c r="D172" s="186" t="s">
        <v>359</v>
      </c>
      <c r="E172" s="195">
        <v>2</v>
      </c>
      <c r="F172" s="186" t="s">
        <v>25</v>
      </c>
      <c r="G172" s="186" t="s">
        <v>290</v>
      </c>
      <c r="H172" s="186">
        <f>VLOOKUP(A172,orig_GT_results_full_summary!$A$3:$AK$25,8, FALSE)</f>
        <v>1</v>
      </c>
      <c r="I172" s="196">
        <v>1</v>
      </c>
      <c r="J172" s="197">
        <v>0.5</v>
      </c>
      <c r="K172" s="192">
        <f t="shared" si="0"/>
        <v>1</v>
      </c>
      <c r="L172" s="193">
        <f t="shared" si="1"/>
        <v>0.52631578947368418</v>
      </c>
      <c r="M172" s="186" t="s">
        <v>50</v>
      </c>
      <c r="N172" s="186" t="s">
        <v>288</v>
      </c>
      <c r="O172" s="192">
        <f>VLOOKUP(A172,orig_GT_results_full_summary!$A$3:$AK$25,16, FALSE)</f>
        <v>1</v>
      </c>
      <c r="P172" s="192">
        <v>0</v>
      </c>
      <c r="Q172" s="192">
        <v>0</v>
      </c>
      <c r="R172" s="192">
        <f t="shared" si="2"/>
        <v>0</v>
      </c>
      <c r="S172" s="193">
        <f t="shared" si="3"/>
        <v>0</v>
      </c>
      <c r="T172" s="186" t="s">
        <v>15</v>
      </c>
      <c r="U172" s="186" t="s">
        <v>288</v>
      </c>
      <c r="V172" s="192">
        <f>VLOOKUP(A172,orig_GT_results_full_summary!$A$3:$AK$25,25, FALSE)</f>
        <v>1</v>
      </c>
      <c r="W172" s="192">
        <v>0</v>
      </c>
      <c r="X172" s="192">
        <v>0</v>
      </c>
      <c r="Y172" s="192">
        <f t="shared" si="4"/>
        <v>0</v>
      </c>
      <c r="Z172" s="193">
        <f t="shared" si="5"/>
        <v>0</v>
      </c>
      <c r="AA172" s="186" t="s">
        <v>282</v>
      </c>
      <c r="AB172" s="186" t="s">
        <v>288</v>
      </c>
      <c r="AC172" s="192">
        <f>VLOOKUP(A172,orig_GT_results_full_summary!$A$3:$AK$25,34, FALSE)</f>
        <v>0</v>
      </c>
      <c r="AD172" s="192">
        <v>0</v>
      </c>
      <c r="AE172" s="192">
        <v>0</v>
      </c>
      <c r="AF172" s="194">
        <f t="shared" si="6"/>
        <v>0</v>
      </c>
      <c r="AG172" s="53">
        <f t="shared" si="7"/>
        <v>0</v>
      </c>
    </row>
    <row r="173" spans="1:33" ht="16">
      <c r="A173" s="192">
        <v>31880720</v>
      </c>
      <c r="B173" s="192" t="str">
        <f>VLOOKUP(A173,orig_GT_results_full_summary!$A$3:$B$25,2, FALSE)</f>
        <v>D1</v>
      </c>
      <c r="C173" s="192">
        <v>59</v>
      </c>
      <c r="D173" s="186" t="s">
        <v>360</v>
      </c>
      <c r="E173" s="195">
        <v>2</v>
      </c>
      <c r="F173" s="186" t="s">
        <v>25</v>
      </c>
      <c r="G173" s="186" t="s">
        <v>290</v>
      </c>
      <c r="H173" s="186">
        <f>VLOOKUP(A173,orig_GT_results_full_summary!$A$3:$AK$25,8, FALSE)</f>
        <v>1</v>
      </c>
      <c r="I173" s="196">
        <v>1</v>
      </c>
      <c r="J173" s="197">
        <v>0.5</v>
      </c>
      <c r="K173" s="192">
        <f t="shared" si="0"/>
        <v>1</v>
      </c>
      <c r="L173" s="193">
        <f t="shared" si="1"/>
        <v>0.52631578947368418</v>
      </c>
      <c r="M173" s="186" t="s">
        <v>50</v>
      </c>
      <c r="N173" s="186" t="s">
        <v>288</v>
      </c>
      <c r="O173" s="192">
        <f>VLOOKUP(A173,orig_GT_results_full_summary!$A$3:$AK$25,16, FALSE)</f>
        <v>1</v>
      </c>
      <c r="P173" s="192">
        <v>0</v>
      </c>
      <c r="Q173" s="192">
        <v>0</v>
      </c>
      <c r="R173" s="192">
        <f t="shared" si="2"/>
        <v>0</v>
      </c>
      <c r="S173" s="193">
        <f t="shared" si="3"/>
        <v>0</v>
      </c>
      <c r="T173" s="186" t="s">
        <v>15</v>
      </c>
      <c r="U173" s="186" t="s">
        <v>288</v>
      </c>
      <c r="V173" s="192">
        <f>VLOOKUP(A173,orig_GT_results_full_summary!$A$3:$AK$25,25, FALSE)</f>
        <v>1</v>
      </c>
      <c r="W173" s="192">
        <v>0</v>
      </c>
      <c r="X173" s="192">
        <v>0</v>
      </c>
      <c r="Y173" s="192">
        <f t="shared" si="4"/>
        <v>0</v>
      </c>
      <c r="Z173" s="193">
        <f t="shared" si="5"/>
        <v>0</v>
      </c>
      <c r="AA173" s="186" t="s">
        <v>282</v>
      </c>
      <c r="AB173" s="186" t="s">
        <v>288</v>
      </c>
      <c r="AC173" s="192">
        <f>VLOOKUP(A173,orig_GT_results_full_summary!$A$3:$AK$25,34, FALSE)</f>
        <v>0</v>
      </c>
      <c r="AD173" s="192">
        <v>0</v>
      </c>
      <c r="AE173" s="192">
        <v>0</v>
      </c>
      <c r="AF173" s="194">
        <f t="shared" si="6"/>
        <v>0</v>
      </c>
      <c r="AG173" s="53">
        <f t="shared" si="7"/>
        <v>0</v>
      </c>
    </row>
    <row r="174" spans="1:33" ht="16">
      <c r="A174" s="192">
        <v>31880720</v>
      </c>
      <c r="B174" s="192" t="str">
        <f>VLOOKUP(A174,orig_GT_results_full_summary!$A$3:$B$25,2, FALSE)</f>
        <v>D1</v>
      </c>
      <c r="C174" s="192">
        <v>60</v>
      </c>
      <c r="D174" s="186" t="s">
        <v>360</v>
      </c>
      <c r="E174" s="195">
        <v>2</v>
      </c>
      <c r="F174" s="186" t="s">
        <v>25</v>
      </c>
      <c r="G174" s="186" t="s">
        <v>290</v>
      </c>
      <c r="H174" s="186">
        <f>VLOOKUP(A174,orig_GT_results_full_summary!$A$3:$AK$25,8, FALSE)</f>
        <v>1</v>
      </c>
      <c r="I174" s="196">
        <v>1</v>
      </c>
      <c r="J174" s="197">
        <v>0.5</v>
      </c>
      <c r="K174" s="192">
        <f t="shared" si="0"/>
        <v>1</v>
      </c>
      <c r="L174" s="193">
        <f t="shared" si="1"/>
        <v>0.52631578947368418</v>
      </c>
      <c r="M174" s="186" t="s">
        <v>50</v>
      </c>
      <c r="N174" s="186" t="s">
        <v>288</v>
      </c>
      <c r="O174" s="192">
        <f>VLOOKUP(A174,orig_GT_results_full_summary!$A$3:$AK$25,16, FALSE)</f>
        <v>1</v>
      </c>
      <c r="P174" s="192">
        <v>0</v>
      </c>
      <c r="Q174" s="192">
        <v>0</v>
      </c>
      <c r="R174" s="192">
        <f t="shared" si="2"/>
        <v>0</v>
      </c>
      <c r="S174" s="193">
        <f t="shared" si="3"/>
        <v>0</v>
      </c>
      <c r="T174" s="186" t="s">
        <v>15</v>
      </c>
      <c r="U174" s="186" t="s">
        <v>288</v>
      </c>
      <c r="V174" s="192">
        <f>VLOOKUP(A174,orig_GT_results_full_summary!$A$3:$AK$25,25, FALSE)</f>
        <v>1</v>
      </c>
      <c r="W174" s="192">
        <v>0</v>
      </c>
      <c r="X174" s="192">
        <v>0</v>
      </c>
      <c r="Y174" s="192">
        <f t="shared" si="4"/>
        <v>0</v>
      </c>
      <c r="Z174" s="193">
        <f t="shared" si="5"/>
        <v>0</v>
      </c>
      <c r="AA174" s="186" t="s">
        <v>282</v>
      </c>
      <c r="AB174" s="186" t="s">
        <v>288</v>
      </c>
      <c r="AC174" s="192">
        <f>VLOOKUP(A174,orig_GT_results_full_summary!$A$3:$AK$25,34, FALSE)</f>
        <v>0</v>
      </c>
      <c r="AD174" s="192">
        <v>0</v>
      </c>
      <c r="AE174" s="192">
        <v>0</v>
      </c>
      <c r="AF174" s="194">
        <f t="shared" si="6"/>
        <v>0</v>
      </c>
      <c r="AG174" s="53">
        <f t="shared" si="7"/>
        <v>0</v>
      </c>
    </row>
    <row r="175" spans="1:33" ht="16">
      <c r="A175" s="192">
        <v>31880720</v>
      </c>
      <c r="B175" s="192" t="str">
        <f>VLOOKUP(A175,orig_GT_results_full_summary!$A$3:$B$25,2, FALSE)</f>
        <v>D1</v>
      </c>
      <c r="C175" s="192">
        <v>61</v>
      </c>
      <c r="D175" s="186" t="s">
        <v>360</v>
      </c>
      <c r="E175" s="195">
        <v>2</v>
      </c>
      <c r="F175" s="186" t="s">
        <v>25</v>
      </c>
      <c r="G175" s="186" t="s">
        <v>290</v>
      </c>
      <c r="H175" s="186">
        <f>VLOOKUP(A175,orig_GT_results_full_summary!$A$3:$AK$25,8, FALSE)</f>
        <v>1</v>
      </c>
      <c r="I175" s="196">
        <v>1</v>
      </c>
      <c r="J175" s="197">
        <v>0.5</v>
      </c>
      <c r="K175" s="192">
        <f t="shared" si="0"/>
        <v>1</v>
      </c>
      <c r="L175" s="193">
        <f t="shared" si="1"/>
        <v>0.52631578947368418</v>
      </c>
      <c r="M175" s="186" t="s">
        <v>50</v>
      </c>
      <c r="N175" s="186" t="s">
        <v>288</v>
      </c>
      <c r="O175" s="192">
        <f>VLOOKUP(A175,orig_GT_results_full_summary!$A$3:$AK$25,16, FALSE)</f>
        <v>1</v>
      </c>
      <c r="P175" s="192">
        <v>0</v>
      </c>
      <c r="Q175" s="192">
        <v>0</v>
      </c>
      <c r="R175" s="192">
        <f t="shared" si="2"/>
        <v>0</v>
      </c>
      <c r="S175" s="193">
        <f t="shared" si="3"/>
        <v>0</v>
      </c>
      <c r="T175" s="186" t="s">
        <v>15</v>
      </c>
      <c r="U175" s="186" t="s">
        <v>288</v>
      </c>
      <c r="V175" s="192">
        <f>VLOOKUP(A175,orig_GT_results_full_summary!$A$3:$AK$25,25, FALSE)</f>
        <v>1</v>
      </c>
      <c r="W175" s="192">
        <v>0</v>
      </c>
      <c r="X175" s="192">
        <v>0</v>
      </c>
      <c r="Y175" s="192">
        <f t="shared" si="4"/>
        <v>0</v>
      </c>
      <c r="Z175" s="193">
        <f t="shared" si="5"/>
        <v>0</v>
      </c>
      <c r="AA175" s="186" t="s">
        <v>282</v>
      </c>
      <c r="AB175" s="186" t="s">
        <v>288</v>
      </c>
      <c r="AC175" s="192">
        <f>VLOOKUP(A175,orig_GT_results_full_summary!$A$3:$AK$25,34, FALSE)</f>
        <v>0</v>
      </c>
      <c r="AD175" s="192">
        <v>0</v>
      </c>
      <c r="AE175" s="192">
        <v>0</v>
      </c>
      <c r="AF175" s="194">
        <f t="shared" si="6"/>
        <v>0</v>
      </c>
      <c r="AG175" s="53">
        <f t="shared" si="7"/>
        <v>0</v>
      </c>
    </row>
    <row r="176" spans="1:33" ht="16">
      <c r="A176" s="192">
        <v>31880720</v>
      </c>
      <c r="B176" s="192" t="str">
        <f>VLOOKUP(A176,orig_GT_results_full_summary!$A$3:$B$25,2, FALSE)</f>
        <v>D1</v>
      </c>
      <c r="C176" s="192">
        <v>62</v>
      </c>
      <c r="D176" s="186" t="s">
        <v>361</v>
      </c>
      <c r="E176" s="195">
        <v>2</v>
      </c>
      <c r="F176" s="186" t="s">
        <v>25</v>
      </c>
      <c r="G176" s="186" t="s">
        <v>290</v>
      </c>
      <c r="H176" s="186">
        <f>VLOOKUP(A176,orig_GT_results_full_summary!$A$3:$AK$25,8, FALSE)</f>
        <v>1</v>
      </c>
      <c r="I176" s="196">
        <v>1</v>
      </c>
      <c r="J176" s="197">
        <v>0.5</v>
      </c>
      <c r="K176" s="192">
        <f t="shared" si="0"/>
        <v>1</v>
      </c>
      <c r="L176" s="193">
        <f t="shared" si="1"/>
        <v>0.52631578947368418</v>
      </c>
      <c r="M176" s="186" t="s">
        <v>50</v>
      </c>
      <c r="N176" s="186" t="s">
        <v>288</v>
      </c>
      <c r="O176" s="192">
        <f>VLOOKUP(A176,orig_GT_results_full_summary!$A$3:$AK$25,16, FALSE)</f>
        <v>1</v>
      </c>
      <c r="P176" s="192">
        <v>0</v>
      </c>
      <c r="Q176" s="192">
        <v>0</v>
      </c>
      <c r="R176" s="192">
        <f t="shared" si="2"/>
        <v>0</v>
      </c>
      <c r="S176" s="193">
        <f t="shared" si="3"/>
        <v>0</v>
      </c>
      <c r="T176" s="186" t="s">
        <v>15</v>
      </c>
      <c r="U176" s="186" t="s">
        <v>288</v>
      </c>
      <c r="V176" s="192">
        <f>VLOOKUP(A176,orig_GT_results_full_summary!$A$3:$AK$25,25, FALSE)</f>
        <v>1</v>
      </c>
      <c r="W176" s="192">
        <v>0</v>
      </c>
      <c r="X176" s="192">
        <v>0</v>
      </c>
      <c r="Y176" s="192">
        <f t="shared" si="4"/>
        <v>0</v>
      </c>
      <c r="Z176" s="193">
        <f t="shared" si="5"/>
        <v>0</v>
      </c>
      <c r="AA176" s="186" t="s">
        <v>282</v>
      </c>
      <c r="AB176" s="186" t="s">
        <v>288</v>
      </c>
      <c r="AC176" s="192">
        <f>VLOOKUP(A176,orig_GT_results_full_summary!$A$3:$AK$25,34, FALSE)</f>
        <v>0</v>
      </c>
      <c r="AD176" s="192">
        <v>0</v>
      </c>
      <c r="AE176" s="192">
        <v>0</v>
      </c>
      <c r="AF176" s="194">
        <f t="shared" si="6"/>
        <v>0</v>
      </c>
      <c r="AG176" s="53">
        <f t="shared" si="7"/>
        <v>0</v>
      </c>
    </row>
    <row r="177" spans="1:33" ht="16">
      <c r="A177" s="192">
        <v>31880720</v>
      </c>
      <c r="B177" s="192" t="str">
        <f>VLOOKUP(A177,orig_GT_results_full_summary!$A$3:$B$25,2, FALSE)</f>
        <v>D1</v>
      </c>
      <c r="C177" s="192">
        <v>63</v>
      </c>
      <c r="D177" s="186" t="s">
        <v>361</v>
      </c>
      <c r="E177" s="195">
        <v>2</v>
      </c>
      <c r="F177" s="186" t="s">
        <v>25</v>
      </c>
      <c r="G177" s="186" t="s">
        <v>290</v>
      </c>
      <c r="H177" s="186">
        <f>VLOOKUP(A177,orig_GT_results_full_summary!$A$3:$AK$25,8, FALSE)</f>
        <v>1</v>
      </c>
      <c r="I177" s="196">
        <v>1</v>
      </c>
      <c r="J177" s="197">
        <v>0.5</v>
      </c>
      <c r="K177" s="192">
        <f t="shared" si="0"/>
        <v>1</v>
      </c>
      <c r="L177" s="193">
        <f t="shared" si="1"/>
        <v>0.52631578947368418</v>
      </c>
      <c r="M177" s="186" t="s">
        <v>50</v>
      </c>
      <c r="N177" s="186" t="s">
        <v>288</v>
      </c>
      <c r="O177" s="192">
        <f>VLOOKUP(A177,orig_GT_results_full_summary!$A$3:$AK$25,16, FALSE)</f>
        <v>1</v>
      </c>
      <c r="P177" s="192">
        <v>0</v>
      </c>
      <c r="Q177" s="192">
        <v>0</v>
      </c>
      <c r="R177" s="192">
        <f t="shared" si="2"/>
        <v>0</v>
      </c>
      <c r="S177" s="193">
        <f t="shared" si="3"/>
        <v>0</v>
      </c>
      <c r="T177" s="186" t="s">
        <v>15</v>
      </c>
      <c r="U177" s="186" t="s">
        <v>288</v>
      </c>
      <c r="V177" s="192">
        <f>VLOOKUP(A177,orig_GT_results_full_summary!$A$3:$AK$25,25, FALSE)</f>
        <v>1</v>
      </c>
      <c r="W177" s="192">
        <v>0</v>
      </c>
      <c r="X177" s="192">
        <v>0</v>
      </c>
      <c r="Y177" s="192">
        <f t="shared" si="4"/>
        <v>0</v>
      </c>
      <c r="Z177" s="193">
        <f t="shared" si="5"/>
        <v>0</v>
      </c>
      <c r="AA177" s="186" t="s">
        <v>282</v>
      </c>
      <c r="AB177" s="186" t="s">
        <v>288</v>
      </c>
      <c r="AC177" s="192">
        <f>VLOOKUP(A177,orig_GT_results_full_summary!$A$3:$AK$25,34, FALSE)</f>
        <v>0</v>
      </c>
      <c r="AD177" s="192">
        <v>0</v>
      </c>
      <c r="AE177" s="192">
        <v>0</v>
      </c>
      <c r="AF177" s="194">
        <f t="shared" si="6"/>
        <v>0</v>
      </c>
      <c r="AG177" s="53">
        <f t="shared" si="7"/>
        <v>0</v>
      </c>
    </row>
    <row r="178" spans="1:33" ht="16">
      <c r="A178" s="192">
        <v>31880720</v>
      </c>
      <c r="B178" s="192" t="str">
        <f>VLOOKUP(A178,orig_GT_results_full_summary!$A$3:$B$25,2, FALSE)</f>
        <v>D1</v>
      </c>
      <c r="C178" s="192">
        <v>64</v>
      </c>
      <c r="D178" s="186" t="s">
        <v>361</v>
      </c>
      <c r="E178" s="195">
        <v>2</v>
      </c>
      <c r="F178" s="186" t="s">
        <v>25</v>
      </c>
      <c r="G178" s="186" t="s">
        <v>290</v>
      </c>
      <c r="H178" s="186">
        <f>VLOOKUP(A178,orig_GT_results_full_summary!$A$3:$AK$25,8, FALSE)</f>
        <v>1</v>
      </c>
      <c r="I178" s="196">
        <v>1</v>
      </c>
      <c r="J178" s="197">
        <v>0.5</v>
      </c>
      <c r="K178" s="192">
        <f t="shared" si="0"/>
        <v>1</v>
      </c>
      <c r="L178" s="193">
        <f t="shared" si="1"/>
        <v>0.52631578947368418</v>
      </c>
      <c r="M178" s="186" t="s">
        <v>50</v>
      </c>
      <c r="N178" s="186" t="s">
        <v>288</v>
      </c>
      <c r="O178" s="192">
        <f>VLOOKUP(A178,orig_GT_results_full_summary!$A$3:$AK$25,16, FALSE)</f>
        <v>1</v>
      </c>
      <c r="P178" s="192">
        <v>0</v>
      </c>
      <c r="Q178" s="192">
        <v>0</v>
      </c>
      <c r="R178" s="192">
        <f t="shared" si="2"/>
        <v>0</v>
      </c>
      <c r="S178" s="193">
        <f t="shared" si="3"/>
        <v>0</v>
      </c>
      <c r="T178" s="186" t="s">
        <v>15</v>
      </c>
      <c r="U178" s="186" t="s">
        <v>288</v>
      </c>
      <c r="V178" s="192">
        <f>VLOOKUP(A178,orig_GT_results_full_summary!$A$3:$AK$25,25, FALSE)</f>
        <v>1</v>
      </c>
      <c r="W178" s="192">
        <v>0</v>
      </c>
      <c r="X178" s="192">
        <v>0</v>
      </c>
      <c r="Y178" s="192">
        <f t="shared" si="4"/>
        <v>0</v>
      </c>
      <c r="Z178" s="193">
        <f t="shared" si="5"/>
        <v>0</v>
      </c>
      <c r="AA178" s="186" t="s">
        <v>282</v>
      </c>
      <c r="AB178" s="186" t="s">
        <v>288</v>
      </c>
      <c r="AC178" s="192">
        <f>VLOOKUP(A178,orig_GT_results_full_summary!$A$3:$AK$25,34, FALSE)</f>
        <v>0</v>
      </c>
      <c r="AD178" s="192">
        <v>0</v>
      </c>
      <c r="AE178" s="192">
        <v>0</v>
      </c>
      <c r="AF178" s="194">
        <f t="shared" si="6"/>
        <v>0</v>
      </c>
      <c r="AG178" s="53">
        <f t="shared" si="7"/>
        <v>0</v>
      </c>
    </row>
    <row r="179" spans="1:33" ht="16">
      <c r="A179" s="192">
        <v>31880720</v>
      </c>
      <c r="B179" s="192" t="str">
        <f>VLOOKUP(A179,orig_GT_results_full_summary!$A$3:$B$25,2, FALSE)</f>
        <v>D1</v>
      </c>
      <c r="C179" s="192">
        <v>65</v>
      </c>
      <c r="D179" s="186" t="s">
        <v>362</v>
      </c>
      <c r="E179" s="195">
        <v>2</v>
      </c>
      <c r="F179" s="186" t="s">
        <v>25</v>
      </c>
      <c r="G179" s="186" t="s">
        <v>290</v>
      </c>
      <c r="H179" s="186">
        <f>VLOOKUP(A179,orig_GT_results_full_summary!$A$3:$AK$25,8, FALSE)</f>
        <v>1</v>
      </c>
      <c r="I179" s="196">
        <v>1</v>
      </c>
      <c r="J179" s="197">
        <v>0.5</v>
      </c>
      <c r="K179" s="192">
        <f t="shared" si="0"/>
        <v>1</v>
      </c>
      <c r="L179" s="193">
        <f t="shared" si="1"/>
        <v>0.52631578947368418</v>
      </c>
      <c r="M179" s="186" t="s">
        <v>50</v>
      </c>
      <c r="N179" s="186" t="s">
        <v>288</v>
      </c>
      <c r="O179" s="192">
        <f>VLOOKUP(A179,orig_GT_results_full_summary!$A$3:$AK$25,16, FALSE)</f>
        <v>1</v>
      </c>
      <c r="P179" s="192">
        <v>0</v>
      </c>
      <c r="Q179" s="192">
        <v>0</v>
      </c>
      <c r="R179" s="192">
        <f t="shared" si="2"/>
        <v>0</v>
      </c>
      <c r="S179" s="193">
        <f t="shared" si="3"/>
        <v>0</v>
      </c>
      <c r="T179" s="186" t="s">
        <v>15</v>
      </c>
      <c r="U179" s="186" t="s">
        <v>288</v>
      </c>
      <c r="V179" s="192">
        <f>VLOOKUP(A179,orig_GT_results_full_summary!$A$3:$AK$25,25, FALSE)</f>
        <v>1</v>
      </c>
      <c r="W179" s="192">
        <v>0</v>
      </c>
      <c r="X179" s="192">
        <v>0</v>
      </c>
      <c r="Y179" s="192">
        <f t="shared" si="4"/>
        <v>0</v>
      </c>
      <c r="Z179" s="193">
        <f t="shared" si="5"/>
        <v>0</v>
      </c>
      <c r="AA179" s="186" t="s">
        <v>282</v>
      </c>
      <c r="AB179" s="186" t="s">
        <v>288</v>
      </c>
      <c r="AC179" s="192">
        <f>VLOOKUP(A179,orig_GT_results_full_summary!$A$3:$AK$25,34, FALSE)</f>
        <v>0</v>
      </c>
      <c r="AD179" s="192">
        <v>0</v>
      </c>
      <c r="AE179" s="192">
        <v>0</v>
      </c>
      <c r="AF179" s="194">
        <f t="shared" si="6"/>
        <v>0</v>
      </c>
      <c r="AG179" s="53">
        <f t="shared" si="7"/>
        <v>0</v>
      </c>
    </row>
    <row r="180" spans="1:33" ht="16">
      <c r="A180" s="192">
        <v>31880720</v>
      </c>
      <c r="B180" s="192" t="str">
        <f>VLOOKUP(A180,orig_GT_results_full_summary!$A$3:$B$25,2, FALSE)</f>
        <v>D1</v>
      </c>
      <c r="C180" s="192">
        <v>66</v>
      </c>
      <c r="D180" s="186" t="s">
        <v>362</v>
      </c>
      <c r="E180" s="195">
        <v>2</v>
      </c>
      <c r="F180" s="186" t="s">
        <v>25</v>
      </c>
      <c r="G180" s="186" t="s">
        <v>290</v>
      </c>
      <c r="H180" s="186">
        <f>VLOOKUP(A180,orig_GT_results_full_summary!$A$3:$AK$25,8, FALSE)</f>
        <v>1</v>
      </c>
      <c r="I180" s="196">
        <v>1</v>
      </c>
      <c r="J180" s="197">
        <v>0.5</v>
      </c>
      <c r="K180" s="192">
        <f t="shared" si="0"/>
        <v>1</v>
      </c>
      <c r="L180" s="193">
        <f t="shared" si="1"/>
        <v>0.52631578947368418</v>
      </c>
      <c r="M180" s="186" t="s">
        <v>50</v>
      </c>
      <c r="N180" s="186" t="s">
        <v>288</v>
      </c>
      <c r="O180" s="192">
        <f>VLOOKUP(A180,orig_GT_results_full_summary!$A$3:$AK$25,16, FALSE)</f>
        <v>1</v>
      </c>
      <c r="P180" s="192">
        <v>0</v>
      </c>
      <c r="Q180" s="192">
        <v>0</v>
      </c>
      <c r="R180" s="192">
        <f t="shared" si="2"/>
        <v>0</v>
      </c>
      <c r="S180" s="193">
        <f t="shared" si="3"/>
        <v>0</v>
      </c>
      <c r="T180" s="186" t="s">
        <v>15</v>
      </c>
      <c r="U180" s="186" t="s">
        <v>288</v>
      </c>
      <c r="V180" s="192">
        <f>VLOOKUP(A180,orig_GT_results_full_summary!$A$3:$AK$25,25, FALSE)</f>
        <v>1</v>
      </c>
      <c r="W180" s="192">
        <v>0</v>
      </c>
      <c r="X180" s="192">
        <v>0</v>
      </c>
      <c r="Y180" s="192">
        <f t="shared" si="4"/>
        <v>0</v>
      </c>
      <c r="Z180" s="193">
        <f t="shared" si="5"/>
        <v>0</v>
      </c>
      <c r="AA180" s="186" t="s">
        <v>282</v>
      </c>
      <c r="AB180" s="186" t="s">
        <v>288</v>
      </c>
      <c r="AC180" s="192">
        <f>VLOOKUP(A180,orig_GT_results_full_summary!$A$3:$AK$25,34, FALSE)</f>
        <v>0</v>
      </c>
      <c r="AD180" s="192">
        <v>0</v>
      </c>
      <c r="AE180" s="192">
        <v>0</v>
      </c>
      <c r="AF180" s="194">
        <f t="shared" si="6"/>
        <v>0</v>
      </c>
      <c r="AG180" s="53">
        <f t="shared" si="7"/>
        <v>0</v>
      </c>
    </row>
    <row r="181" spans="1:33" ht="16">
      <c r="A181" s="192">
        <v>31880720</v>
      </c>
      <c r="B181" s="192" t="str">
        <f>VLOOKUP(A181,orig_GT_results_full_summary!$A$3:$B$25,2, FALSE)</f>
        <v>D1</v>
      </c>
      <c r="C181" s="192">
        <v>67</v>
      </c>
      <c r="D181" s="186" t="s">
        <v>362</v>
      </c>
      <c r="E181" s="195">
        <v>2</v>
      </c>
      <c r="F181" s="186" t="s">
        <v>25</v>
      </c>
      <c r="G181" s="186" t="s">
        <v>290</v>
      </c>
      <c r="H181" s="186">
        <f>VLOOKUP(A181,orig_GT_results_full_summary!$A$3:$AK$25,8, FALSE)</f>
        <v>1</v>
      </c>
      <c r="I181" s="196">
        <v>1</v>
      </c>
      <c r="J181" s="197">
        <v>0.5</v>
      </c>
      <c r="K181" s="192">
        <f t="shared" si="0"/>
        <v>1</v>
      </c>
      <c r="L181" s="193">
        <f t="shared" si="1"/>
        <v>0.52631578947368418</v>
      </c>
      <c r="M181" s="186" t="s">
        <v>50</v>
      </c>
      <c r="N181" s="186" t="s">
        <v>288</v>
      </c>
      <c r="O181" s="192">
        <f>VLOOKUP(A181,orig_GT_results_full_summary!$A$3:$AK$25,16, FALSE)</f>
        <v>1</v>
      </c>
      <c r="P181" s="192">
        <v>0</v>
      </c>
      <c r="Q181" s="192">
        <v>0</v>
      </c>
      <c r="R181" s="192">
        <f t="shared" si="2"/>
        <v>0</v>
      </c>
      <c r="S181" s="193">
        <f t="shared" si="3"/>
        <v>0</v>
      </c>
      <c r="T181" s="186" t="s">
        <v>15</v>
      </c>
      <c r="U181" s="186" t="s">
        <v>288</v>
      </c>
      <c r="V181" s="192">
        <f>VLOOKUP(A181,orig_GT_results_full_summary!$A$3:$AK$25,25, FALSE)</f>
        <v>1</v>
      </c>
      <c r="W181" s="192">
        <v>0</v>
      </c>
      <c r="X181" s="192">
        <v>0</v>
      </c>
      <c r="Y181" s="192">
        <f t="shared" si="4"/>
        <v>0</v>
      </c>
      <c r="Z181" s="193">
        <f t="shared" si="5"/>
        <v>0</v>
      </c>
      <c r="AA181" s="186" t="s">
        <v>282</v>
      </c>
      <c r="AB181" s="186" t="s">
        <v>288</v>
      </c>
      <c r="AC181" s="192">
        <f>VLOOKUP(A181,orig_GT_results_full_summary!$A$3:$AK$25,34, FALSE)</f>
        <v>0</v>
      </c>
      <c r="AD181" s="192">
        <v>0</v>
      </c>
      <c r="AE181" s="192">
        <v>0</v>
      </c>
      <c r="AF181" s="194">
        <f t="shared" si="6"/>
        <v>0</v>
      </c>
      <c r="AG181" s="53">
        <f t="shared" si="7"/>
        <v>0</v>
      </c>
    </row>
    <row r="182" spans="1:33" ht="16">
      <c r="A182" s="192">
        <v>31880720</v>
      </c>
      <c r="B182" s="192" t="str">
        <f>VLOOKUP(A182,orig_GT_results_full_summary!$A$3:$B$25,2, FALSE)</f>
        <v>D1</v>
      </c>
      <c r="C182" s="192">
        <v>70</v>
      </c>
      <c r="D182" s="186" t="s">
        <v>363</v>
      </c>
      <c r="E182" s="195">
        <v>2</v>
      </c>
      <c r="F182" s="186" t="s">
        <v>25</v>
      </c>
      <c r="G182" s="186" t="s">
        <v>290</v>
      </c>
      <c r="H182" s="186">
        <f>VLOOKUP(A182,orig_GT_results_full_summary!$A$3:$AK$25,8, FALSE)</f>
        <v>1</v>
      </c>
      <c r="I182" s="196">
        <v>1</v>
      </c>
      <c r="J182" s="197">
        <v>0.5</v>
      </c>
      <c r="K182" s="192">
        <f t="shared" si="0"/>
        <v>1</v>
      </c>
      <c r="L182" s="193">
        <f t="shared" si="1"/>
        <v>0.52631578947368418</v>
      </c>
      <c r="M182" s="186" t="s">
        <v>50</v>
      </c>
      <c r="N182" s="186" t="s">
        <v>288</v>
      </c>
      <c r="O182" s="192">
        <f>VLOOKUP(A182,orig_GT_results_full_summary!$A$3:$AK$25,16, FALSE)</f>
        <v>1</v>
      </c>
      <c r="P182" s="192">
        <v>0</v>
      </c>
      <c r="Q182" s="192">
        <v>0</v>
      </c>
      <c r="R182" s="192">
        <f t="shared" si="2"/>
        <v>0</v>
      </c>
      <c r="S182" s="193">
        <f t="shared" si="3"/>
        <v>0</v>
      </c>
      <c r="T182" s="186" t="s">
        <v>15</v>
      </c>
      <c r="U182" s="186" t="s">
        <v>288</v>
      </c>
      <c r="V182" s="192">
        <f>VLOOKUP(A182,orig_GT_results_full_summary!$A$3:$AK$25,25, FALSE)</f>
        <v>1</v>
      </c>
      <c r="W182" s="192">
        <v>0</v>
      </c>
      <c r="X182" s="192">
        <v>0</v>
      </c>
      <c r="Y182" s="192">
        <f t="shared" si="4"/>
        <v>0</v>
      </c>
      <c r="Z182" s="193">
        <f t="shared" si="5"/>
        <v>0</v>
      </c>
      <c r="AA182" s="186" t="s">
        <v>282</v>
      </c>
      <c r="AB182" s="186" t="s">
        <v>288</v>
      </c>
      <c r="AC182" s="192">
        <f>VLOOKUP(A182,orig_GT_results_full_summary!$A$3:$AK$25,34, FALSE)</f>
        <v>0</v>
      </c>
      <c r="AD182" s="192">
        <v>0</v>
      </c>
      <c r="AE182" s="192">
        <v>0</v>
      </c>
      <c r="AF182" s="194">
        <f t="shared" si="6"/>
        <v>0</v>
      </c>
      <c r="AG182" s="53">
        <f t="shared" si="7"/>
        <v>0</v>
      </c>
    </row>
    <row r="183" spans="1:33" ht="16">
      <c r="A183" s="192">
        <v>31880720</v>
      </c>
      <c r="B183" s="192" t="str">
        <f>VLOOKUP(A183,orig_GT_results_full_summary!$A$3:$B$25,2, FALSE)</f>
        <v>D1</v>
      </c>
      <c r="C183" s="192">
        <v>71</v>
      </c>
      <c r="D183" s="186" t="s">
        <v>345</v>
      </c>
      <c r="E183" s="195">
        <v>2</v>
      </c>
      <c r="F183" s="186" t="s">
        <v>25</v>
      </c>
      <c r="G183" s="186" t="s">
        <v>294</v>
      </c>
      <c r="H183" s="186">
        <f>VLOOKUP(A183,orig_GT_results_full_summary!$A$3:$AK$25,8, FALSE)</f>
        <v>1</v>
      </c>
      <c r="I183" s="196">
        <v>1</v>
      </c>
      <c r="J183" s="197">
        <v>1</v>
      </c>
      <c r="K183" s="192">
        <f t="shared" si="0"/>
        <v>1</v>
      </c>
      <c r="L183" s="193">
        <f t="shared" si="1"/>
        <v>1</v>
      </c>
      <c r="M183" s="186" t="s">
        <v>50</v>
      </c>
      <c r="N183" s="186" t="s">
        <v>288</v>
      </c>
      <c r="O183" s="192">
        <f>VLOOKUP(A183,orig_GT_results_full_summary!$A$3:$AK$25,16, FALSE)</f>
        <v>1</v>
      </c>
      <c r="P183" s="192">
        <v>0</v>
      </c>
      <c r="Q183" s="192">
        <v>0</v>
      </c>
      <c r="R183" s="192">
        <f t="shared" si="2"/>
        <v>0</v>
      </c>
      <c r="S183" s="193">
        <f t="shared" si="3"/>
        <v>0</v>
      </c>
      <c r="T183" s="186" t="s">
        <v>15</v>
      </c>
      <c r="U183" s="186" t="s">
        <v>288</v>
      </c>
      <c r="V183" s="192">
        <f>VLOOKUP(A183,orig_GT_results_full_summary!$A$3:$AK$25,25, FALSE)</f>
        <v>1</v>
      </c>
      <c r="W183" s="192">
        <v>0</v>
      </c>
      <c r="X183" s="192">
        <v>0</v>
      </c>
      <c r="Y183" s="192">
        <f t="shared" si="4"/>
        <v>0</v>
      </c>
      <c r="Z183" s="193">
        <f t="shared" si="5"/>
        <v>0</v>
      </c>
      <c r="AA183" s="186" t="s">
        <v>282</v>
      </c>
      <c r="AB183" s="186" t="s">
        <v>288</v>
      </c>
      <c r="AC183" s="192">
        <f>VLOOKUP(A183,orig_GT_results_full_summary!$A$3:$AK$25,34, FALSE)</f>
        <v>0</v>
      </c>
      <c r="AD183" s="192">
        <v>0</v>
      </c>
      <c r="AE183" s="192">
        <v>0</v>
      </c>
      <c r="AF183" s="194">
        <f t="shared" si="6"/>
        <v>0</v>
      </c>
      <c r="AG183" s="53">
        <f t="shared" si="7"/>
        <v>0</v>
      </c>
    </row>
    <row r="184" spans="1:33" ht="16">
      <c r="A184" s="192">
        <v>31880720</v>
      </c>
      <c r="B184" s="192" t="str">
        <f>VLOOKUP(A184,orig_GT_results_full_summary!$A$3:$B$25,2, FALSE)</f>
        <v>D1</v>
      </c>
      <c r="C184" s="192">
        <v>72</v>
      </c>
      <c r="D184" s="186" t="s">
        <v>345</v>
      </c>
      <c r="E184" s="195">
        <v>2</v>
      </c>
      <c r="F184" s="186" t="s">
        <v>25</v>
      </c>
      <c r="G184" s="186" t="s">
        <v>294</v>
      </c>
      <c r="H184" s="186">
        <f>VLOOKUP(A184,orig_GT_results_full_summary!$A$3:$AK$25,8, FALSE)</f>
        <v>1</v>
      </c>
      <c r="I184" s="196">
        <v>1</v>
      </c>
      <c r="J184" s="197">
        <v>1</v>
      </c>
      <c r="K184" s="192">
        <f t="shared" si="0"/>
        <v>1</v>
      </c>
      <c r="L184" s="193">
        <f t="shared" si="1"/>
        <v>1</v>
      </c>
      <c r="M184" s="186" t="s">
        <v>50</v>
      </c>
      <c r="N184" s="186" t="s">
        <v>288</v>
      </c>
      <c r="O184" s="192">
        <f>VLOOKUP(A184,orig_GT_results_full_summary!$A$3:$AK$25,16, FALSE)</f>
        <v>1</v>
      </c>
      <c r="P184" s="192">
        <v>0</v>
      </c>
      <c r="Q184" s="192">
        <v>0</v>
      </c>
      <c r="R184" s="192">
        <f t="shared" si="2"/>
        <v>0</v>
      </c>
      <c r="S184" s="193">
        <f t="shared" si="3"/>
        <v>0</v>
      </c>
      <c r="T184" s="186" t="s">
        <v>15</v>
      </c>
      <c r="U184" s="186" t="s">
        <v>288</v>
      </c>
      <c r="V184" s="192">
        <f>VLOOKUP(A184,orig_GT_results_full_summary!$A$3:$AK$25,25, FALSE)</f>
        <v>1</v>
      </c>
      <c r="W184" s="192">
        <v>0</v>
      </c>
      <c r="X184" s="192">
        <v>0</v>
      </c>
      <c r="Y184" s="192">
        <f t="shared" si="4"/>
        <v>0</v>
      </c>
      <c r="Z184" s="193">
        <f t="shared" si="5"/>
        <v>0</v>
      </c>
      <c r="AA184" s="186" t="s">
        <v>282</v>
      </c>
      <c r="AB184" s="186" t="s">
        <v>288</v>
      </c>
      <c r="AC184" s="192">
        <f>VLOOKUP(A184,orig_GT_results_full_summary!$A$3:$AK$25,34, FALSE)</f>
        <v>0</v>
      </c>
      <c r="AD184" s="192">
        <v>0</v>
      </c>
      <c r="AE184" s="192">
        <v>0</v>
      </c>
      <c r="AF184" s="194">
        <f t="shared" si="6"/>
        <v>0</v>
      </c>
      <c r="AG184" s="53">
        <f t="shared" si="7"/>
        <v>0</v>
      </c>
    </row>
    <row r="185" spans="1:33" ht="16">
      <c r="A185" s="192">
        <v>31880720</v>
      </c>
      <c r="B185" s="192" t="str">
        <f>VLOOKUP(A185,orig_GT_results_full_summary!$A$3:$B$25,2, FALSE)</f>
        <v>D1</v>
      </c>
      <c r="C185" s="192">
        <v>73</v>
      </c>
      <c r="D185" s="186" t="s">
        <v>345</v>
      </c>
      <c r="E185" s="195">
        <v>2</v>
      </c>
      <c r="F185" s="186" t="s">
        <v>25</v>
      </c>
      <c r="G185" s="186" t="s">
        <v>294</v>
      </c>
      <c r="H185" s="186">
        <f>VLOOKUP(A185,orig_GT_results_full_summary!$A$3:$AK$25,8, FALSE)</f>
        <v>1</v>
      </c>
      <c r="I185" s="196">
        <v>1</v>
      </c>
      <c r="J185" s="197">
        <v>1</v>
      </c>
      <c r="K185" s="192">
        <f t="shared" si="0"/>
        <v>1</v>
      </c>
      <c r="L185" s="193">
        <f t="shared" si="1"/>
        <v>1</v>
      </c>
      <c r="M185" s="186" t="s">
        <v>50</v>
      </c>
      <c r="N185" s="186" t="s">
        <v>288</v>
      </c>
      <c r="O185" s="192">
        <f>VLOOKUP(A185,orig_GT_results_full_summary!$A$3:$AK$25,16, FALSE)</f>
        <v>1</v>
      </c>
      <c r="P185" s="192">
        <v>0</v>
      </c>
      <c r="Q185" s="192">
        <v>0</v>
      </c>
      <c r="R185" s="192">
        <f t="shared" si="2"/>
        <v>0</v>
      </c>
      <c r="S185" s="193">
        <f t="shared" si="3"/>
        <v>0</v>
      </c>
      <c r="T185" s="186" t="s">
        <v>15</v>
      </c>
      <c r="U185" s="186" t="s">
        <v>288</v>
      </c>
      <c r="V185" s="192">
        <f>VLOOKUP(A185,orig_GT_results_full_summary!$A$3:$AK$25,25, FALSE)</f>
        <v>1</v>
      </c>
      <c r="W185" s="192">
        <v>0</v>
      </c>
      <c r="X185" s="192">
        <v>0</v>
      </c>
      <c r="Y185" s="192">
        <f t="shared" si="4"/>
        <v>0</v>
      </c>
      <c r="Z185" s="193">
        <f t="shared" si="5"/>
        <v>0</v>
      </c>
      <c r="AA185" s="186" t="s">
        <v>282</v>
      </c>
      <c r="AB185" s="186" t="s">
        <v>288</v>
      </c>
      <c r="AC185" s="192">
        <f>VLOOKUP(A185,orig_GT_results_full_summary!$A$3:$AK$25,34, FALSE)</f>
        <v>0</v>
      </c>
      <c r="AD185" s="192">
        <v>0</v>
      </c>
      <c r="AE185" s="192">
        <v>0</v>
      </c>
      <c r="AF185" s="194">
        <f t="shared" si="6"/>
        <v>0</v>
      </c>
      <c r="AG185" s="53">
        <f t="shared" si="7"/>
        <v>0</v>
      </c>
    </row>
    <row r="186" spans="1:33" ht="16">
      <c r="A186" s="192">
        <v>31880720</v>
      </c>
      <c r="B186" s="192" t="str">
        <f>VLOOKUP(A186,orig_GT_results_full_summary!$A$3:$B$25,2, FALSE)</f>
        <v>D1</v>
      </c>
      <c r="C186" s="192">
        <v>74</v>
      </c>
      <c r="D186" s="186" t="s">
        <v>334</v>
      </c>
      <c r="E186" s="195">
        <v>2</v>
      </c>
      <c r="F186" s="186" t="s">
        <v>25</v>
      </c>
      <c r="G186" s="186" t="s">
        <v>294</v>
      </c>
      <c r="H186" s="186">
        <f>VLOOKUP(A186,orig_GT_results_full_summary!$A$3:$AK$25,8, FALSE)</f>
        <v>1</v>
      </c>
      <c r="I186" s="196">
        <v>1</v>
      </c>
      <c r="J186" s="197">
        <v>1</v>
      </c>
      <c r="K186" s="192">
        <f t="shared" si="0"/>
        <v>1</v>
      </c>
      <c r="L186" s="193">
        <f t="shared" si="1"/>
        <v>1</v>
      </c>
      <c r="M186" s="186" t="s">
        <v>50</v>
      </c>
      <c r="N186" s="186" t="s">
        <v>288</v>
      </c>
      <c r="O186" s="192">
        <f>VLOOKUP(A186,orig_GT_results_full_summary!$A$3:$AK$25,16, FALSE)</f>
        <v>1</v>
      </c>
      <c r="P186" s="192">
        <v>0</v>
      </c>
      <c r="Q186" s="192">
        <v>0</v>
      </c>
      <c r="R186" s="192">
        <f t="shared" si="2"/>
        <v>0</v>
      </c>
      <c r="S186" s="193">
        <f t="shared" si="3"/>
        <v>0</v>
      </c>
      <c r="T186" s="186" t="s">
        <v>15</v>
      </c>
      <c r="U186" s="186" t="s">
        <v>288</v>
      </c>
      <c r="V186" s="192">
        <f>VLOOKUP(A186,orig_GT_results_full_summary!$A$3:$AK$25,25, FALSE)</f>
        <v>1</v>
      </c>
      <c r="W186" s="192">
        <v>0</v>
      </c>
      <c r="X186" s="192">
        <v>0</v>
      </c>
      <c r="Y186" s="192">
        <f t="shared" si="4"/>
        <v>0</v>
      </c>
      <c r="Z186" s="193">
        <f t="shared" si="5"/>
        <v>0</v>
      </c>
      <c r="AA186" s="186" t="s">
        <v>282</v>
      </c>
      <c r="AB186" s="186" t="s">
        <v>288</v>
      </c>
      <c r="AC186" s="192">
        <f>VLOOKUP(A186,orig_GT_results_full_summary!$A$3:$AK$25,34, FALSE)</f>
        <v>0</v>
      </c>
      <c r="AD186" s="192">
        <v>0</v>
      </c>
      <c r="AE186" s="192">
        <v>0</v>
      </c>
      <c r="AF186" s="194">
        <f t="shared" si="6"/>
        <v>0</v>
      </c>
      <c r="AG186" s="53">
        <f t="shared" si="7"/>
        <v>0</v>
      </c>
    </row>
    <row r="187" spans="1:33" ht="16">
      <c r="A187" s="192">
        <v>31880720</v>
      </c>
      <c r="B187" s="192" t="str">
        <f>VLOOKUP(A187,orig_GT_results_full_summary!$A$3:$B$25,2, FALSE)</f>
        <v>D1</v>
      </c>
      <c r="C187" s="192">
        <v>75</v>
      </c>
      <c r="D187" s="186" t="s">
        <v>334</v>
      </c>
      <c r="E187" s="195">
        <v>2</v>
      </c>
      <c r="F187" s="186" t="s">
        <v>25</v>
      </c>
      <c r="G187" s="186" t="s">
        <v>294</v>
      </c>
      <c r="H187" s="186">
        <f>VLOOKUP(A187,orig_GT_results_full_summary!$A$3:$AK$25,8, FALSE)</f>
        <v>1</v>
      </c>
      <c r="I187" s="196">
        <v>1</v>
      </c>
      <c r="J187" s="197">
        <v>1</v>
      </c>
      <c r="K187" s="192">
        <f t="shared" si="0"/>
        <v>1</v>
      </c>
      <c r="L187" s="193">
        <f t="shared" si="1"/>
        <v>1</v>
      </c>
      <c r="M187" s="186" t="s">
        <v>50</v>
      </c>
      <c r="N187" s="186" t="s">
        <v>288</v>
      </c>
      <c r="O187" s="192">
        <f>VLOOKUP(A187,orig_GT_results_full_summary!$A$3:$AK$25,16, FALSE)</f>
        <v>1</v>
      </c>
      <c r="P187" s="192">
        <v>0</v>
      </c>
      <c r="Q187" s="192">
        <v>0</v>
      </c>
      <c r="R187" s="192">
        <f t="shared" si="2"/>
        <v>0</v>
      </c>
      <c r="S187" s="193">
        <f t="shared" si="3"/>
        <v>0</v>
      </c>
      <c r="T187" s="186" t="s">
        <v>15</v>
      </c>
      <c r="U187" s="186" t="s">
        <v>288</v>
      </c>
      <c r="V187" s="192">
        <f>VLOOKUP(A187,orig_GT_results_full_summary!$A$3:$AK$25,25, FALSE)</f>
        <v>1</v>
      </c>
      <c r="W187" s="192">
        <v>0</v>
      </c>
      <c r="X187" s="192">
        <v>0</v>
      </c>
      <c r="Y187" s="192">
        <f t="shared" si="4"/>
        <v>0</v>
      </c>
      <c r="Z187" s="193">
        <f t="shared" si="5"/>
        <v>0</v>
      </c>
      <c r="AA187" s="186" t="s">
        <v>282</v>
      </c>
      <c r="AB187" s="186" t="s">
        <v>288</v>
      </c>
      <c r="AC187" s="192">
        <f>VLOOKUP(A187,orig_GT_results_full_summary!$A$3:$AK$25,34, FALSE)</f>
        <v>0</v>
      </c>
      <c r="AD187" s="192">
        <v>0</v>
      </c>
      <c r="AE187" s="192">
        <v>0</v>
      </c>
      <c r="AF187" s="194">
        <f t="shared" si="6"/>
        <v>0</v>
      </c>
      <c r="AG187" s="53">
        <f t="shared" si="7"/>
        <v>0</v>
      </c>
    </row>
    <row r="188" spans="1:33" ht="16">
      <c r="A188" s="192">
        <v>31880720</v>
      </c>
      <c r="B188" s="192" t="str">
        <f>VLOOKUP(A188,orig_GT_results_full_summary!$A$3:$B$25,2, FALSE)</f>
        <v>D1</v>
      </c>
      <c r="C188" s="192">
        <v>76</v>
      </c>
      <c r="D188" s="186" t="s">
        <v>334</v>
      </c>
      <c r="E188" s="195">
        <v>2</v>
      </c>
      <c r="F188" s="186" t="s">
        <v>25</v>
      </c>
      <c r="G188" s="186" t="s">
        <v>294</v>
      </c>
      <c r="H188" s="186">
        <f>VLOOKUP(A188,orig_GT_results_full_summary!$A$3:$AK$25,8, FALSE)</f>
        <v>1</v>
      </c>
      <c r="I188" s="196">
        <v>1</v>
      </c>
      <c r="J188" s="197">
        <v>1</v>
      </c>
      <c r="K188" s="192">
        <f t="shared" si="0"/>
        <v>1</v>
      </c>
      <c r="L188" s="193">
        <f t="shared" si="1"/>
        <v>1</v>
      </c>
      <c r="M188" s="186" t="s">
        <v>50</v>
      </c>
      <c r="N188" s="186" t="s">
        <v>288</v>
      </c>
      <c r="O188" s="192">
        <f>VLOOKUP(A188,orig_GT_results_full_summary!$A$3:$AK$25,16, FALSE)</f>
        <v>1</v>
      </c>
      <c r="P188" s="192">
        <v>0</v>
      </c>
      <c r="Q188" s="192">
        <v>0</v>
      </c>
      <c r="R188" s="192">
        <f t="shared" si="2"/>
        <v>0</v>
      </c>
      <c r="S188" s="193">
        <f t="shared" si="3"/>
        <v>0</v>
      </c>
      <c r="T188" s="186" t="s">
        <v>15</v>
      </c>
      <c r="U188" s="186" t="s">
        <v>288</v>
      </c>
      <c r="V188" s="192">
        <f>VLOOKUP(A188,orig_GT_results_full_summary!$A$3:$AK$25,25, FALSE)</f>
        <v>1</v>
      </c>
      <c r="W188" s="192">
        <v>0</v>
      </c>
      <c r="X188" s="192">
        <v>0</v>
      </c>
      <c r="Y188" s="192">
        <f t="shared" si="4"/>
        <v>0</v>
      </c>
      <c r="Z188" s="193">
        <f t="shared" si="5"/>
        <v>0</v>
      </c>
      <c r="AA188" s="186" t="s">
        <v>282</v>
      </c>
      <c r="AB188" s="186" t="s">
        <v>288</v>
      </c>
      <c r="AC188" s="192">
        <f>VLOOKUP(A188,orig_GT_results_full_summary!$A$3:$AK$25,34, FALSE)</f>
        <v>0</v>
      </c>
      <c r="AD188" s="192">
        <v>0</v>
      </c>
      <c r="AE188" s="192">
        <v>0</v>
      </c>
      <c r="AF188" s="194">
        <f t="shared" si="6"/>
        <v>0</v>
      </c>
      <c r="AG188" s="53">
        <f t="shared" si="7"/>
        <v>0</v>
      </c>
    </row>
    <row r="189" spans="1:33" ht="16">
      <c r="A189" s="192">
        <v>31880720</v>
      </c>
      <c r="B189" s="192" t="str">
        <f>VLOOKUP(A189,orig_GT_results_full_summary!$A$3:$B$25,2, FALSE)</f>
        <v>D1</v>
      </c>
      <c r="C189" s="192">
        <v>77</v>
      </c>
      <c r="D189" s="186" t="s">
        <v>364</v>
      </c>
      <c r="E189" s="195">
        <v>2</v>
      </c>
      <c r="F189" s="186" t="s">
        <v>25</v>
      </c>
      <c r="G189" s="186" t="s">
        <v>290</v>
      </c>
      <c r="H189" s="186">
        <f>VLOOKUP(A189,orig_GT_results_full_summary!$A$3:$AK$25,8, FALSE)</f>
        <v>1</v>
      </c>
      <c r="I189" s="196">
        <v>1</v>
      </c>
      <c r="J189" s="197">
        <v>0.5</v>
      </c>
      <c r="K189" s="192">
        <f t="shared" si="0"/>
        <v>1</v>
      </c>
      <c r="L189" s="193">
        <f t="shared" si="1"/>
        <v>0.52631578947368418</v>
      </c>
      <c r="M189" s="186" t="s">
        <v>50</v>
      </c>
      <c r="N189" s="186" t="s">
        <v>288</v>
      </c>
      <c r="O189" s="192">
        <f>VLOOKUP(A189,orig_GT_results_full_summary!$A$3:$AK$25,16, FALSE)</f>
        <v>1</v>
      </c>
      <c r="P189" s="192">
        <v>0</v>
      </c>
      <c r="Q189" s="192">
        <v>0</v>
      </c>
      <c r="R189" s="192">
        <f t="shared" si="2"/>
        <v>0</v>
      </c>
      <c r="S189" s="193">
        <f t="shared" si="3"/>
        <v>0</v>
      </c>
      <c r="T189" s="186" t="s">
        <v>15</v>
      </c>
      <c r="U189" s="186" t="s">
        <v>288</v>
      </c>
      <c r="V189" s="192">
        <f>VLOOKUP(A189,orig_GT_results_full_summary!$A$3:$AK$25,25, FALSE)</f>
        <v>1</v>
      </c>
      <c r="W189" s="192">
        <v>0</v>
      </c>
      <c r="X189" s="192">
        <v>0</v>
      </c>
      <c r="Y189" s="192">
        <f t="shared" si="4"/>
        <v>0</v>
      </c>
      <c r="Z189" s="193">
        <f t="shared" si="5"/>
        <v>0</v>
      </c>
      <c r="AA189" s="186" t="s">
        <v>282</v>
      </c>
      <c r="AB189" s="186" t="s">
        <v>288</v>
      </c>
      <c r="AC189" s="192">
        <f>VLOOKUP(A189,orig_GT_results_full_summary!$A$3:$AK$25,34, FALSE)</f>
        <v>0</v>
      </c>
      <c r="AD189" s="192">
        <v>0</v>
      </c>
      <c r="AE189" s="192">
        <v>0</v>
      </c>
      <c r="AF189" s="194">
        <f t="shared" si="6"/>
        <v>0</v>
      </c>
      <c r="AG189" s="53">
        <f t="shared" si="7"/>
        <v>0</v>
      </c>
    </row>
    <row r="190" spans="1:33" ht="16">
      <c r="A190" s="192">
        <v>31880720</v>
      </c>
      <c r="B190" s="192" t="str">
        <f>VLOOKUP(A190,orig_GT_results_full_summary!$A$3:$B$25,2, FALSE)</f>
        <v>D1</v>
      </c>
      <c r="C190" s="192">
        <v>78</v>
      </c>
      <c r="D190" s="186" t="s">
        <v>364</v>
      </c>
      <c r="E190" s="195">
        <v>2</v>
      </c>
      <c r="F190" s="186" t="s">
        <v>25</v>
      </c>
      <c r="G190" s="186" t="s">
        <v>290</v>
      </c>
      <c r="H190" s="186">
        <f>VLOOKUP(A190,orig_GT_results_full_summary!$A$3:$AK$25,8, FALSE)</f>
        <v>1</v>
      </c>
      <c r="I190" s="196">
        <v>1</v>
      </c>
      <c r="J190" s="197">
        <v>0.5</v>
      </c>
      <c r="K190" s="192">
        <f t="shared" si="0"/>
        <v>1</v>
      </c>
      <c r="L190" s="193">
        <f t="shared" si="1"/>
        <v>0.52631578947368418</v>
      </c>
      <c r="M190" s="186" t="s">
        <v>50</v>
      </c>
      <c r="N190" s="186" t="s">
        <v>288</v>
      </c>
      <c r="O190" s="192">
        <f>VLOOKUP(A190,orig_GT_results_full_summary!$A$3:$AK$25,16, FALSE)</f>
        <v>1</v>
      </c>
      <c r="P190" s="192">
        <v>0</v>
      </c>
      <c r="Q190" s="192">
        <v>0</v>
      </c>
      <c r="R190" s="192">
        <f t="shared" si="2"/>
        <v>0</v>
      </c>
      <c r="S190" s="193">
        <f t="shared" si="3"/>
        <v>0</v>
      </c>
      <c r="T190" s="186" t="s">
        <v>15</v>
      </c>
      <c r="U190" s="186" t="s">
        <v>288</v>
      </c>
      <c r="V190" s="192">
        <f>VLOOKUP(A190,orig_GT_results_full_summary!$A$3:$AK$25,25, FALSE)</f>
        <v>1</v>
      </c>
      <c r="W190" s="192">
        <v>0</v>
      </c>
      <c r="X190" s="192">
        <v>0</v>
      </c>
      <c r="Y190" s="192">
        <f t="shared" si="4"/>
        <v>0</v>
      </c>
      <c r="Z190" s="193">
        <f t="shared" si="5"/>
        <v>0</v>
      </c>
      <c r="AA190" s="186" t="s">
        <v>282</v>
      </c>
      <c r="AB190" s="186" t="s">
        <v>288</v>
      </c>
      <c r="AC190" s="192">
        <f>VLOOKUP(A190,orig_GT_results_full_summary!$A$3:$AK$25,34, FALSE)</f>
        <v>0</v>
      </c>
      <c r="AD190" s="192">
        <v>0</v>
      </c>
      <c r="AE190" s="192">
        <v>0</v>
      </c>
      <c r="AF190" s="194">
        <f t="shared" si="6"/>
        <v>0</v>
      </c>
      <c r="AG190" s="53">
        <f t="shared" si="7"/>
        <v>0</v>
      </c>
    </row>
    <row r="191" spans="1:33" ht="16">
      <c r="A191" s="192">
        <v>31880720</v>
      </c>
      <c r="B191" s="192" t="str">
        <f>VLOOKUP(A191,orig_GT_results_full_summary!$A$3:$B$25,2, FALSE)</f>
        <v>D1</v>
      </c>
      <c r="C191" s="192">
        <v>79</v>
      </c>
      <c r="D191" s="186" t="s">
        <v>365</v>
      </c>
      <c r="E191" s="195">
        <v>2</v>
      </c>
      <c r="F191" s="186" t="s">
        <v>25</v>
      </c>
      <c r="G191" s="186" t="s">
        <v>290</v>
      </c>
      <c r="H191" s="186">
        <f>VLOOKUP(A191,orig_GT_results_full_summary!$A$3:$AK$25,8, FALSE)</f>
        <v>1</v>
      </c>
      <c r="I191" s="196">
        <v>1</v>
      </c>
      <c r="J191" s="197">
        <v>0.5</v>
      </c>
      <c r="K191" s="192">
        <f t="shared" si="0"/>
        <v>1</v>
      </c>
      <c r="L191" s="193">
        <f t="shared" si="1"/>
        <v>0.52631578947368418</v>
      </c>
      <c r="M191" s="186" t="s">
        <v>50</v>
      </c>
      <c r="N191" s="186" t="s">
        <v>288</v>
      </c>
      <c r="O191" s="192">
        <f>VLOOKUP(A191,orig_GT_results_full_summary!$A$3:$AK$25,16, FALSE)</f>
        <v>1</v>
      </c>
      <c r="P191" s="192">
        <v>0</v>
      </c>
      <c r="Q191" s="192">
        <v>0</v>
      </c>
      <c r="R191" s="192">
        <f t="shared" si="2"/>
        <v>0</v>
      </c>
      <c r="S191" s="193">
        <f t="shared" si="3"/>
        <v>0</v>
      </c>
      <c r="T191" s="186" t="s">
        <v>15</v>
      </c>
      <c r="U191" s="186" t="s">
        <v>287</v>
      </c>
      <c r="V191" s="192">
        <f>VLOOKUP(A191,orig_GT_results_full_summary!$A$3:$AK$25,25, FALSE)</f>
        <v>1</v>
      </c>
      <c r="W191" s="192">
        <v>1</v>
      </c>
      <c r="X191" s="192">
        <v>0.5</v>
      </c>
      <c r="Y191" s="192">
        <f t="shared" si="4"/>
        <v>1</v>
      </c>
      <c r="Z191" s="193">
        <f t="shared" si="5"/>
        <v>0.52631578947368418</v>
      </c>
      <c r="AA191" s="186" t="s">
        <v>282</v>
      </c>
      <c r="AB191" s="186" t="s">
        <v>288</v>
      </c>
      <c r="AC191" s="192">
        <f>VLOOKUP(A191,orig_GT_results_full_summary!$A$3:$AK$25,34, FALSE)</f>
        <v>0</v>
      </c>
      <c r="AD191" s="192">
        <v>0</v>
      </c>
      <c r="AE191" s="192">
        <v>0</v>
      </c>
      <c r="AF191" s="194">
        <f t="shared" si="6"/>
        <v>0</v>
      </c>
      <c r="AG191" s="53">
        <f t="shared" si="7"/>
        <v>0</v>
      </c>
    </row>
    <row r="192" spans="1:33" ht="16">
      <c r="A192" s="192">
        <v>31880720</v>
      </c>
      <c r="B192" s="192" t="str">
        <f>VLOOKUP(A192,orig_GT_results_full_summary!$A$3:$B$25,2, FALSE)</f>
        <v>D1</v>
      </c>
      <c r="C192" s="192">
        <v>80</v>
      </c>
      <c r="D192" s="186" t="s">
        <v>365</v>
      </c>
      <c r="E192" s="195">
        <v>2</v>
      </c>
      <c r="F192" s="186" t="s">
        <v>25</v>
      </c>
      <c r="G192" s="186" t="s">
        <v>290</v>
      </c>
      <c r="H192" s="186">
        <f>VLOOKUP(A192,orig_GT_results_full_summary!$A$3:$AK$25,8, FALSE)</f>
        <v>1</v>
      </c>
      <c r="I192" s="196">
        <v>1</v>
      </c>
      <c r="J192" s="197">
        <v>0.5</v>
      </c>
      <c r="K192" s="192">
        <f t="shared" si="0"/>
        <v>1</v>
      </c>
      <c r="L192" s="193">
        <f t="shared" si="1"/>
        <v>0.52631578947368418</v>
      </c>
      <c r="M192" s="186" t="s">
        <v>50</v>
      </c>
      <c r="N192" s="186" t="s">
        <v>288</v>
      </c>
      <c r="O192" s="192">
        <f>VLOOKUP(A192,orig_GT_results_full_summary!$A$3:$AK$25,16, FALSE)</f>
        <v>1</v>
      </c>
      <c r="P192" s="192">
        <v>0</v>
      </c>
      <c r="Q192" s="192">
        <v>0</v>
      </c>
      <c r="R192" s="192">
        <f t="shared" si="2"/>
        <v>0</v>
      </c>
      <c r="S192" s="193">
        <f t="shared" si="3"/>
        <v>0</v>
      </c>
      <c r="T192" s="186" t="s">
        <v>15</v>
      </c>
      <c r="U192" s="186" t="s">
        <v>287</v>
      </c>
      <c r="V192" s="192">
        <f>VLOOKUP(A192,orig_GT_results_full_summary!$A$3:$AK$25,25, FALSE)</f>
        <v>1</v>
      </c>
      <c r="W192" s="192">
        <v>1</v>
      </c>
      <c r="X192" s="192">
        <v>0.5</v>
      </c>
      <c r="Y192" s="192">
        <f t="shared" si="4"/>
        <v>1</v>
      </c>
      <c r="Z192" s="193">
        <f t="shared" si="5"/>
        <v>0.52631578947368418</v>
      </c>
      <c r="AA192" s="186" t="s">
        <v>282</v>
      </c>
      <c r="AB192" s="186" t="s">
        <v>288</v>
      </c>
      <c r="AC192" s="192">
        <f>VLOOKUP(A192,orig_GT_results_full_summary!$A$3:$AK$25,34, FALSE)</f>
        <v>0</v>
      </c>
      <c r="AD192" s="192">
        <v>0</v>
      </c>
      <c r="AE192" s="192">
        <v>0</v>
      </c>
      <c r="AF192" s="194">
        <f t="shared" si="6"/>
        <v>0</v>
      </c>
      <c r="AG192" s="53">
        <f t="shared" si="7"/>
        <v>0</v>
      </c>
    </row>
    <row r="193" spans="1:33" ht="16">
      <c r="A193" s="192">
        <v>31880720</v>
      </c>
      <c r="B193" s="192" t="str">
        <f>VLOOKUP(A193,orig_GT_results_full_summary!$A$3:$B$25,2, FALSE)</f>
        <v>D1</v>
      </c>
      <c r="C193" s="192">
        <v>81</v>
      </c>
      <c r="D193" s="186" t="s">
        <v>365</v>
      </c>
      <c r="E193" s="195">
        <v>2</v>
      </c>
      <c r="F193" s="186" t="s">
        <v>25</v>
      </c>
      <c r="G193" s="186" t="s">
        <v>290</v>
      </c>
      <c r="H193" s="186">
        <f>VLOOKUP(A193,orig_GT_results_full_summary!$A$3:$AK$25,8, FALSE)</f>
        <v>1</v>
      </c>
      <c r="I193" s="196">
        <v>1</v>
      </c>
      <c r="J193" s="197">
        <v>0.5</v>
      </c>
      <c r="K193" s="192">
        <f t="shared" si="0"/>
        <v>1</v>
      </c>
      <c r="L193" s="193">
        <f t="shared" si="1"/>
        <v>0.52631578947368418</v>
      </c>
      <c r="M193" s="186" t="s">
        <v>50</v>
      </c>
      <c r="N193" s="186" t="s">
        <v>288</v>
      </c>
      <c r="O193" s="192">
        <f>VLOOKUP(A193,orig_GT_results_full_summary!$A$3:$AK$25,16, FALSE)</f>
        <v>1</v>
      </c>
      <c r="P193" s="192">
        <v>0</v>
      </c>
      <c r="Q193" s="192">
        <v>0</v>
      </c>
      <c r="R193" s="192">
        <f t="shared" si="2"/>
        <v>0</v>
      </c>
      <c r="S193" s="193">
        <f t="shared" si="3"/>
        <v>0</v>
      </c>
      <c r="T193" s="186" t="s">
        <v>15</v>
      </c>
      <c r="U193" s="186" t="s">
        <v>287</v>
      </c>
      <c r="V193" s="192">
        <f>VLOOKUP(A193,orig_GT_results_full_summary!$A$3:$AK$25,25, FALSE)</f>
        <v>1</v>
      </c>
      <c r="W193" s="192">
        <v>1</v>
      </c>
      <c r="X193" s="192">
        <v>0.5</v>
      </c>
      <c r="Y193" s="192">
        <f t="shared" si="4"/>
        <v>1</v>
      </c>
      <c r="Z193" s="193">
        <f t="shared" si="5"/>
        <v>0.52631578947368418</v>
      </c>
      <c r="AA193" s="186" t="s">
        <v>282</v>
      </c>
      <c r="AB193" s="186" t="s">
        <v>288</v>
      </c>
      <c r="AC193" s="192">
        <f>VLOOKUP(A193,orig_GT_results_full_summary!$A$3:$AK$25,34, FALSE)</f>
        <v>0</v>
      </c>
      <c r="AD193" s="192">
        <v>0</v>
      </c>
      <c r="AE193" s="192">
        <v>0</v>
      </c>
      <c r="AF193" s="194">
        <f t="shared" si="6"/>
        <v>0</v>
      </c>
      <c r="AG193" s="53">
        <f t="shared" si="7"/>
        <v>0</v>
      </c>
    </row>
    <row r="194" spans="1:33" ht="16">
      <c r="A194" s="192">
        <v>31880720</v>
      </c>
      <c r="B194" s="192" t="str">
        <f>VLOOKUP(A194,orig_GT_results_full_summary!$A$3:$B$25,2, FALSE)</f>
        <v>D1</v>
      </c>
      <c r="C194" s="192">
        <v>82</v>
      </c>
      <c r="D194" s="186" t="s">
        <v>365</v>
      </c>
      <c r="E194" s="195">
        <v>2</v>
      </c>
      <c r="F194" s="186" t="s">
        <v>25</v>
      </c>
      <c r="G194" s="186" t="s">
        <v>290</v>
      </c>
      <c r="H194" s="186">
        <f>VLOOKUP(A194,orig_GT_results_full_summary!$A$3:$AK$25,8, FALSE)</f>
        <v>1</v>
      </c>
      <c r="I194" s="196">
        <v>1</v>
      </c>
      <c r="J194" s="197">
        <v>0.5</v>
      </c>
      <c r="K194" s="192">
        <f t="shared" si="0"/>
        <v>1</v>
      </c>
      <c r="L194" s="193">
        <f t="shared" si="1"/>
        <v>0.52631578947368418</v>
      </c>
      <c r="M194" s="186" t="s">
        <v>50</v>
      </c>
      <c r="N194" s="186" t="s">
        <v>288</v>
      </c>
      <c r="O194" s="192">
        <f>VLOOKUP(A194,orig_GT_results_full_summary!$A$3:$AK$25,16, FALSE)</f>
        <v>1</v>
      </c>
      <c r="P194" s="192">
        <v>0</v>
      </c>
      <c r="Q194" s="192">
        <v>0</v>
      </c>
      <c r="R194" s="192">
        <f t="shared" si="2"/>
        <v>0</v>
      </c>
      <c r="S194" s="193">
        <f t="shared" si="3"/>
        <v>0</v>
      </c>
      <c r="T194" s="186" t="s">
        <v>15</v>
      </c>
      <c r="U194" s="186" t="s">
        <v>287</v>
      </c>
      <c r="V194" s="192">
        <f>VLOOKUP(A194,orig_GT_results_full_summary!$A$3:$AK$25,25, FALSE)</f>
        <v>1</v>
      </c>
      <c r="W194" s="192">
        <v>1</v>
      </c>
      <c r="X194" s="192">
        <v>0.5</v>
      </c>
      <c r="Y194" s="192">
        <f t="shared" si="4"/>
        <v>1</v>
      </c>
      <c r="Z194" s="193">
        <f t="shared" si="5"/>
        <v>0.52631578947368418</v>
      </c>
      <c r="AA194" s="186" t="s">
        <v>282</v>
      </c>
      <c r="AB194" s="186" t="s">
        <v>288</v>
      </c>
      <c r="AC194" s="192">
        <f>VLOOKUP(A194,orig_GT_results_full_summary!$A$3:$AK$25,34, FALSE)</f>
        <v>0</v>
      </c>
      <c r="AD194" s="192">
        <v>0</v>
      </c>
      <c r="AE194" s="192">
        <v>0</v>
      </c>
      <c r="AF194" s="194">
        <f t="shared" si="6"/>
        <v>0</v>
      </c>
      <c r="AG194" s="53">
        <f t="shared" si="7"/>
        <v>0</v>
      </c>
    </row>
    <row r="195" spans="1:33" ht="16">
      <c r="A195" s="192">
        <v>31880720</v>
      </c>
      <c r="B195" s="192" t="str">
        <f>VLOOKUP(A195,orig_GT_results_full_summary!$A$3:$B$25,2, FALSE)</f>
        <v>D1</v>
      </c>
      <c r="C195" s="192">
        <v>83</v>
      </c>
      <c r="D195" s="186" t="s">
        <v>365</v>
      </c>
      <c r="E195" s="195">
        <v>2</v>
      </c>
      <c r="F195" s="186" t="s">
        <v>25</v>
      </c>
      <c r="G195" s="186" t="s">
        <v>290</v>
      </c>
      <c r="H195" s="186">
        <f>VLOOKUP(A195,orig_GT_results_full_summary!$A$3:$AK$25,8, FALSE)</f>
        <v>1</v>
      </c>
      <c r="I195" s="196">
        <v>1</v>
      </c>
      <c r="J195" s="197">
        <v>0.5</v>
      </c>
      <c r="K195" s="192">
        <f t="shared" si="0"/>
        <v>1</v>
      </c>
      <c r="L195" s="193">
        <f t="shared" si="1"/>
        <v>0.52631578947368418</v>
      </c>
      <c r="M195" s="186" t="s">
        <v>50</v>
      </c>
      <c r="N195" s="186" t="s">
        <v>288</v>
      </c>
      <c r="O195" s="192">
        <f>VLOOKUP(A195,orig_GT_results_full_summary!$A$3:$AK$25,16, FALSE)</f>
        <v>1</v>
      </c>
      <c r="P195" s="192">
        <v>0</v>
      </c>
      <c r="Q195" s="192">
        <v>0</v>
      </c>
      <c r="R195" s="192">
        <f t="shared" si="2"/>
        <v>0</v>
      </c>
      <c r="S195" s="193">
        <f t="shared" si="3"/>
        <v>0</v>
      </c>
      <c r="T195" s="186" t="s">
        <v>15</v>
      </c>
      <c r="U195" s="186" t="s">
        <v>287</v>
      </c>
      <c r="V195" s="192">
        <f>VLOOKUP(A195,orig_GT_results_full_summary!$A$3:$AK$25,25, FALSE)</f>
        <v>1</v>
      </c>
      <c r="W195" s="192">
        <v>1</v>
      </c>
      <c r="X195" s="192">
        <v>0.5</v>
      </c>
      <c r="Y195" s="192">
        <f t="shared" si="4"/>
        <v>1</v>
      </c>
      <c r="Z195" s="193">
        <f t="shared" si="5"/>
        <v>0.52631578947368418</v>
      </c>
      <c r="AA195" s="186" t="s">
        <v>282</v>
      </c>
      <c r="AB195" s="186" t="s">
        <v>288</v>
      </c>
      <c r="AC195" s="192">
        <f>VLOOKUP(A195,orig_GT_results_full_summary!$A$3:$AK$25,34, FALSE)</f>
        <v>0</v>
      </c>
      <c r="AD195" s="192">
        <v>0</v>
      </c>
      <c r="AE195" s="192">
        <v>0</v>
      </c>
      <c r="AF195" s="194">
        <f t="shared" si="6"/>
        <v>0</v>
      </c>
      <c r="AG195" s="53">
        <f t="shared" si="7"/>
        <v>0</v>
      </c>
    </row>
    <row r="196" spans="1:33" ht="16">
      <c r="A196" s="192">
        <v>31880720</v>
      </c>
      <c r="B196" s="192" t="str">
        <f>VLOOKUP(A196,orig_GT_results_full_summary!$A$3:$B$25,2, FALSE)</f>
        <v>D1</v>
      </c>
      <c r="C196" s="192">
        <v>84</v>
      </c>
      <c r="D196" s="186" t="s">
        <v>365</v>
      </c>
      <c r="E196" s="195">
        <v>2</v>
      </c>
      <c r="F196" s="186" t="s">
        <v>25</v>
      </c>
      <c r="G196" s="186" t="s">
        <v>290</v>
      </c>
      <c r="H196" s="186">
        <f>VLOOKUP(A196,orig_GT_results_full_summary!$A$3:$AK$25,8, FALSE)</f>
        <v>1</v>
      </c>
      <c r="I196" s="196">
        <v>1</v>
      </c>
      <c r="J196" s="197">
        <v>0.5</v>
      </c>
      <c r="K196" s="192">
        <f t="shared" si="0"/>
        <v>1</v>
      </c>
      <c r="L196" s="193">
        <f t="shared" si="1"/>
        <v>0.52631578947368418</v>
      </c>
      <c r="M196" s="186" t="s">
        <v>50</v>
      </c>
      <c r="N196" s="186" t="s">
        <v>288</v>
      </c>
      <c r="O196" s="192">
        <f>VLOOKUP(A196,orig_GT_results_full_summary!$A$3:$AK$25,16, FALSE)</f>
        <v>1</v>
      </c>
      <c r="P196" s="192">
        <v>0</v>
      </c>
      <c r="Q196" s="192">
        <v>0</v>
      </c>
      <c r="R196" s="192">
        <f t="shared" si="2"/>
        <v>0</v>
      </c>
      <c r="S196" s="193">
        <f t="shared" si="3"/>
        <v>0</v>
      </c>
      <c r="T196" s="186" t="s">
        <v>15</v>
      </c>
      <c r="U196" s="186" t="s">
        <v>287</v>
      </c>
      <c r="V196" s="192">
        <f>VLOOKUP(A196,orig_GT_results_full_summary!$A$3:$AK$25,25, FALSE)</f>
        <v>1</v>
      </c>
      <c r="W196" s="192">
        <v>1</v>
      </c>
      <c r="X196" s="192">
        <v>0.5</v>
      </c>
      <c r="Y196" s="192">
        <f t="shared" si="4"/>
        <v>1</v>
      </c>
      <c r="Z196" s="193">
        <f t="shared" si="5"/>
        <v>0.52631578947368418</v>
      </c>
      <c r="AA196" s="186" t="s">
        <v>282</v>
      </c>
      <c r="AB196" s="186" t="s">
        <v>288</v>
      </c>
      <c r="AC196" s="192">
        <f>VLOOKUP(A196,orig_GT_results_full_summary!$A$3:$AK$25,34, FALSE)</f>
        <v>0</v>
      </c>
      <c r="AD196" s="192">
        <v>0</v>
      </c>
      <c r="AE196" s="192">
        <v>0</v>
      </c>
      <c r="AF196" s="194">
        <f t="shared" si="6"/>
        <v>0</v>
      </c>
      <c r="AG196" s="53">
        <f t="shared" si="7"/>
        <v>0</v>
      </c>
    </row>
    <row r="197" spans="1:33" ht="16">
      <c r="A197" s="192">
        <v>31880720</v>
      </c>
      <c r="B197" s="192" t="str">
        <f>VLOOKUP(A197,orig_GT_results_full_summary!$A$3:$B$25,2, FALSE)</f>
        <v>D1</v>
      </c>
      <c r="C197" s="192">
        <v>85</v>
      </c>
      <c r="D197" s="186" t="s">
        <v>365</v>
      </c>
      <c r="E197" s="195">
        <v>2</v>
      </c>
      <c r="F197" s="186" t="s">
        <v>25</v>
      </c>
      <c r="G197" s="186" t="s">
        <v>290</v>
      </c>
      <c r="H197" s="186">
        <f>VLOOKUP(A197,orig_GT_results_full_summary!$A$3:$AK$25,8, FALSE)</f>
        <v>1</v>
      </c>
      <c r="I197" s="196">
        <v>1</v>
      </c>
      <c r="J197" s="197">
        <v>0.5</v>
      </c>
      <c r="K197" s="192">
        <f t="shared" si="0"/>
        <v>1</v>
      </c>
      <c r="L197" s="193">
        <f t="shared" si="1"/>
        <v>0.52631578947368418</v>
      </c>
      <c r="M197" s="186" t="s">
        <v>50</v>
      </c>
      <c r="N197" s="186" t="s">
        <v>288</v>
      </c>
      <c r="O197" s="192">
        <f>VLOOKUP(A197,orig_GT_results_full_summary!$A$3:$AK$25,16, FALSE)</f>
        <v>1</v>
      </c>
      <c r="P197" s="192">
        <v>0</v>
      </c>
      <c r="Q197" s="192">
        <v>0</v>
      </c>
      <c r="R197" s="192">
        <f t="shared" si="2"/>
        <v>0</v>
      </c>
      <c r="S197" s="193">
        <f t="shared" si="3"/>
        <v>0</v>
      </c>
      <c r="T197" s="186" t="s">
        <v>15</v>
      </c>
      <c r="U197" s="186" t="s">
        <v>287</v>
      </c>
      <c r="V197" s="192">
        <f>VLOOKUP(A197,orig_GT_results_full_summary!$A$3:$AK$25,25, FALSE)</f>
        <v>1</v>
      </c>
      <c r="W197" s="192">
        <v>1</v>
      </c>
      <c r="X197" s="192">
        <v>0.5</v>
      </c>
      <c r="Y197" s="192">
        <f t="shared" si="4"/>
        <v>1</v>
      </c>
      <c r="Z197" s="193">
        <f t="shared" si="5"/>
        <v>0.52631578947368418</v>
      </c>
      <c r="AA197" s="186" t="s">
        <v>282</v>
      </c>
      <c r="AB197" s="186" t="s">
        <v>288</v>
      </c>
      <c r="AC197" s="192">
        <f>VLOOKUP(A197,orig_GT_results_full_summary!$A$3:$AK$25,34, FALSE)</f>
        <v>0</v>
      </c>
      <c r="AD197" s="192">
        <v>0</v>
      </c>
      <c r="AE197" s="192">
        <v>0</v>
      </c>
      <c r="AF197" s="194">
        <f t="shared" si="6"/>
        <v>0</v>
      </c>
      <c r="AG197" s="53">
        <f t="shared" si="7"/>
        <v>0</v>
      </c>
    </row>
    <row r="198" spans="1:33" ht="16">
      <c r="A198" s="192">
        <v>31880720</v>
      </c>
      <c r="B198" s="192" t="str">
        <f>VLOOKUP(A198,orig_GT_results_full_summary!$A$3:$B$25,2, FALSE)</f>
        <v>D1</v>
      </c>
      <c r="C198" s="192">
        <v>86</v>
      </c>
      <c r="D198" s="186" t="s">
        <v>365</v>
      </c>
      <c r="E198" s="195">
        <v>2</v>
      </c>
      <c r="F198" s="186" t="s">
        <v>25</v>
      </c>
      <c r="G198" s="186" t="s">
        <v>290</v>
      </c>
      <c r="H198" s="186">
        <f>VLOOKUP(A198,orig_GT_results_full_summary!$A$3:$AK$25,8, FALSE)</f>
        <v>1</v>
      </c>
      <c r="I198" s="196">
        <v>1</v>
      </c>
      <c r="J198" s="197">
        <v>0.5</v>
      </c>
      <c r="K198" s="192">
        <f t="shared" si="0"/>
        <v>1</v>
      </c>
      <c r="L198" s="193">
        <f t="shared" si="1"/>
        <v>0.52631578947368418</v>
      </c>
      <c r="M198" s="186" t="s">
        <v>50</v>
      </c>
      <c r="N198" s="186" t="s">
        <v>288</v>
      </c>
      <c r="O198" s="192">
        <f>VLOOKUP(A198,orig_GT_results_full_summary!$A$3:$AK$25,16, FALSE)</f>
        <v>1</v>
      </c>
      <c r="P198" s="192">
        <v>0</v>
      </c>
      <c r="Q198" s="192">
        <v>0</v>
      </c>
      <c r="R198" s="192">
        <f t="shared" si="2"/>
        <v>0</v>
      </c>
      <c r="S198" s="193">
        <f t="shared" si="3"/>
        <v>0</v>
      </c>
      <c r="T198" s="186" t="s">
        <v>15</v>
      </c>
      <c r="U198" s="186" t="s">
        <v>287</v>
      </c>
      <c r="V198" s="192">
        <f>VLOOKUP(A198,orig_GT_results_full_summary!$A$3:$AK$25,25, FALSE)</f>
        <v>1</v>
      </c>
      <c r="W198" s="192">
        <v>1</v>
      </c>
      <c r="X198" s="192">
        <v>0.5</v>
      </c>
      <c r="Y198" s="192">
        <f t="shared" si="4"/>
        <v>1</v>
      </c>
      <c r="Z198" s="193">
        <f t="shared" si="5"/>
        <v>0.52631578947368418</v>
      </c>
      <c r="AA198" s="186" t="s">
        <v>282</v>
      </c>
      <c r="AB198" s="186" t="s">
        <v>288</v>
      </c>
      <c r="AC198" s="192">
        <f>VLOOKUP(A198,orig_GT_results_full_summary!$A$3:$AK$25,34, FALSE)</f>
        <v>0</v>
      </c>
      <c r="AD198" s="192">
        <v>0</v>
      </c>
      <c r="AE198" s="192">
        <v>0</v>
      </c>
      <c r="AF198" s="194">
        <f t="shared" si="6"/>
        <v>0</v>
      </c>
      <c r="AG198" s="53">
        <f t="shared" si="7"/>
        <v>0</v>
      </c>
    </row>
    <row r="199" spans="1:33" ht="16">
      <c r="A199" s="192">
        <v>31880720</v>
      </c>
      <c r="B199" s="192" t="str">
        <f>VLOOKUP(A199,orig_GT_results_full_summary!$A$3:$B$25,2, FALSE)</f>
        <v>D1</v>
      </c>
      <c r="C199" s="192">
        <v>90</v>
      </c>
      <c r="D199" s="186" t="s">
        <v>365</v>
      </c>
      <c r="E199" s="195">
        <v>2</v>
      </c>
      <c r="F199" s="186" t="s">
        <v>25</v>
      </c>
      <c r="G199" s="186" t="s">
        <v>290</v>
      </c>
      <c r="H199" s="186">
        <f>VLOOKUP(A199,orig_GT_results_full_summary!$A$3:$AK$25,8, FALSE)</f>
        <v>1</v>
      </c>
      <c r="I199" s="196">
        <v>1</v>
      </c>
      <c r="J199" s="197">
        <v>0.5</v>
      </c>
      <c r="K199" s="192">
        <f t="shared" si="0"/>
        <v>1</v>
      </c>
      <c r="L199" s="193">
        <f t="shared" si="1"/>
        <v>0.52631578947368418</v>
      </c>
      <c r="M199" s="186" t="s">
        <v>50</v>
      </c>
      <c r="N199" s="186" t="s">
        <v>288</v>
      </c>
      <c r="O199" s="192">
        <f>VLOOKUP(A199,orig_GT_results_full_summary!$A$3:$AK$25,16, FALSE)</f>
        <v>1</v>
      </c>
      <c r="P199" s="192">
        <v>0</v>
      </c>
      <c r="Q199" s="192">
        <v>0</v>
      </c>
      <c r="R199" s="192">
        <f t="shared" si="2"/>
        <v>0</v>
      </c>
      <c r="S199" s="193">
        <f t="shared" si="3"/>
        <v>0</v>
      </c>
      <c r="T199" s="186" t="s">
        <v>15</v>
      </c>
      <c r="U199" s="186" t="s">
        <v>287</v>
      </c>
      <c r="V199" s="192">
        <f>VLOOKUP(A199,orig_GT_results_full_summary!$A$3:$AK$25,25, FALSE)</f>
        <v>1</v>
      </c>
      <c r="W199" s="192">
        <v>1</v>
      </c>
      <c r="X199" s="192">
        <v>0.5</v>
      </c>
      <c r="Y199" s="192">
        <f t="shared" si="4"/>
        <v>1</v>
      </c>
      <c r="Z199" s="193">
        <f t="shared" si="5"/>
        <v>0.52631578947368418</v>
      </c>
      <c r="AA199" s="186" t="s">
        <v>282</v>
      </c>
      <c r="AB199" s="186" t="s">
        <v>288</v>
      </c>
      <c r="AC199" s="192">
        <f>VLOOKUP(A199,orig_GT_results_full_summary!$A$3:$AK$25,34, FALSE)</f>
        <v>0</v>
      </c>
      <c r="AD199" s="192">
        <v>0</v>
      </c>
      <c r="AE199" s="192">
        <v>0</v>
      </c>
      <c r="AF199" s="194">
        <f t="shared" si="6"/>
        <v>0</v>
      </c>
      <c r="AG199" s="53">
        <f t="shared" si="7"/>
        <v>0</v>
      </c>
    </row>
    <row r="200" spans="1:33" ht="16">
      <c r="A200" s="192">
        <v>31880720</v>
      </c>
      <c r="B200" s="192" t="str">
        <f>VLOOKUP(A200,orig_GT_results_full_summary!$A$3:$B$25,2, FALSE)</f>
        <v>D1</v>
      </c>
      <c r="C200" s="192">
        <v>91</v>
      </c>
      <c r="D200" s="186" t="s">
        <v>366</v>
      </c>
      <c r="E200" s="195">
        <v>2</v>
      </c>
      <c r="F200" s="186" t="s">
        <v>25</v>
      </c>
      <c r="G200" s="186" t="s">
        <v>290</v>
      </c>
      <c r="H200" s="186">
        <f>VLOOKUP(A200,orig_GT_results_full_summary!$A$3:$AK$25,8, FALSE)</f>
        <v>1</v>
      </c>
      <c r="I200" s="196">
        <v>1</v>
      </c>
      <c r="J200" s="197">
        <v>0.5</v>
      </c>
      <c r="K200" s="192">
        <f t="shared" si="0"/>
        <v>1</v>
      </c>
      <c r="L200" s="193">
        <f t="shared" si="1"/>
        <v>0.52631578947368418</v>
      </c>
      <c r="M200" s="186" t="s">
        <v>50</v>
      </c>
      <c r="N200" s="186" t="s">
        <v>288</v>
      </c>
      <c r="O200" s="192">
        <f>VLOOKUP(A200,orig_GT_results_full_summary!$A$3:$AK$25,16, FALSE)</f>
        <v>1</v>
      </c>
      <c r="P200" s="192">
        <v>0</v>
      </c>
      <c r="Q200" s="192">
        <v>0</v>
      </c>
      <c r="R200" s="192">
        <f t="shared" si="2"/>
        <v>0</v>
      </c>
      <c r="S200" s="193">
        <f t="shared" si="3"/>
        <v>0</v>
      </c>
      <c r="T200" s="186" t="s">
        <v>15</v>
      </c>
      <c r="U200" s="186" t="s">
        <v>288</v>
      </c>
      <c r="V200" s="192">
        <f>VLOOKUP(A200,orig_GT_results_full_summary!$A$3:$AK$25,25, FALSE)</f>
        <v>1</v>
      </c>
      <c r="W200" s="192">
        <v>0</v>
      </c>
      <c r="X200" s="192">
        <v>0</v>
      </c>
      <c r="Y200" s="192">
        <f t="shared" si="4"/>
        <v>0</v>
      </c>
      <c r="Z200" s="193">
        <f t="shared" si="5"/>
        <v>0</v>
      </c>
      <c r="AA200" s="186" t="s">
        <v>282</v>
      </c>
      <c r="AB200" s="186" t="s">
        <v>288</v>
      </c>
      <c r="AC200" s="192">
        <f>VLOOKUP(A200,orig_GT_results_full_summary!$A$3:$AK$25,34, FALSE)</f>
        <v>0</v>
      </c>
      <c r="AD200" s="192">
        <v>0</v>
      </c>
      <c r="AE200" s="192">
        <v>0</v>
      </c>
      <c r="AF200" s="194">
        <f t="shared" si="6"/>
        <v>0</v>
      </c>
      <c r="AG200" s="53">
        <f t="shared" si="7"/>
        <v>0</v>
      </c>
    </row>
    <row r="201" spans="1:33" ht="16">
      <c r="A201" s="192">
        <v>31880720</v>
      </c>
      <c r="B201" s="192" t="str">
        <f>VLOOKUP(A201,orig_GT_results_full_summary!$A$3:$B$25,2, FALSE)</f>
        <v>D1</v>
      </c>
      <c r="C201" s="192">
        <v>92</v>
      </c>
      <c r="D201" s="186" t="s">
        <v>366</v>
      </c>
      <c r="E201" s="195">
        <v>2</v>
      </c>
      <c r="F201" s="186" t="s">
        <v>25</v>
      </c>
      <c r="G201" s="186" t="s">
        <v>290</v>
      </c>
      <c r="H201" s="186">
        <f>VLOOKUP(A201,orig_GT_results_full_summary!$A$3:$AK$25,8, FALSE)</f>
        <v>1</v>
      </c>
      <c r="I201" s="196">
        <v>1</v>
      </c>
      <c r="J201" s="197">
        <v>0.5</v>
      </c>
      <c r="K201" s="192">
        <f t="shared" si="0"/>
        <v>1</v>
      </c>
      <c r="L201" s="193">
        <f t="shared" si="1"/>
        <v>0.52631578947368418</v>
      </c>
      <c r="M201" s="186" t="s">
        <v>50</v>
      </c>
      <c r="N201" s="186" t="s">
        <v>288</v>
      </c>
      <c r="O201" s="192">
        <f>VLOOKUP(A201,orig_GT_results_full_summary!$A$3:$AK$25,16, FALSE)</f>
        <v>1</v>
      </c>
      <c r="P201" s="192">
        <v>0</v>
      </c>
      <c r="Q201" s="192">
        <v>0</v>
      </c>
      <c r="R201" s="192">
        <f t="shared" si="2"/>
        <v>0</v>
      </c>
      <c r="S201" s="193">
        <f t="shared" si="3"/>
        <v>0</v>
      </c>
      <c r="T201" s="186" t="s">
        <v>15</v>
      </c>
      <c r="U201" s="186" t="s">
        <v>288</v>
      </c>
      <c r="V201" s="192">
        <f>VLOOKUP(A201,orig_GT_results_full_summary!$A$3:$AK$25,25, FALSE)</f>
        <v>1</v>
      </c>
      <c r="W201" s="192">
        <v>0</v>
      </c>
      <c r="X201" s="192">
        <v>0</v>
      </c>
      <c r="Y201" s="192">
        <f t="shared" si="4"/>
        <v>0</v>
      </c>
      <c r="Z201" s="193">
        <f t="shared" si="5"/>
        <v>0</v>
      </c>
      <c r="AA201" s="186" t="s">
        <v>282</v>
      </c>
      <c r="AB201" s="186" t="s">
        <v>288</v>
      </c>
      <c r="AC201" s="192">
        <f>VLOOKUP(A201,orig_GT_results_full_summary!$A$3:$AK$25,34, FALSE)</f>
        <v>0</v>
      </c>
      <c r="AD201" s="192">
        <v>0</v>
      </c>
      <c r="AE201" s="192">
        <v>0</v>
      </c>
      <c r="AF201" s="194">
        <f t="shared" si="6"/>
        <v>0</v>
      </c>
      <c r="AG201" s="53">
        <f t="shared" si="7"/>
        <v>0</v>
      </c>
    </row>
    <row r="202" spans="1:33" ht="16">
      <c r="A202" s="192">
        <v>31880720</v>
      </c>
      <c r="B202" s="192" t="str">
        <f>VLOOKUP(A202,orig_GT_results_full_summary!$A$3:$B$25,2, FALSE)</f>
        <v>D1</v>
      </c>
      <c r="C202" s="192">
        <v>93</v>
      </c>
      <c r="D202" s="186" t="s">
        <v>366</v>
      </c>
      <c r="E202" s="195">
        <v>2</v>
      </c>
      <c r="F202" s="186" t="s">
        <v>25</v>
      </c>
      <c r="G202" s="186" t="s">
        <v>290</v>
      </c>
      <c r="H202" s="186">
        <f>VLOOKUP(A202,orig_GT_results_full_summary!$A$3:$AK$25,8, FALSE)</f>
        <v>1</v>
      </c>
      <c r="I202" s="196">
        <v>1</v>
      </c>
      <c r="J202" s="197">
        <v>0.5</v>
      </c>
      <c r="K202" s="192">
        <f t="shared" si="0"/>
        <v>1</v>
      </c>
      <c r="L202" s="193">
        <f t="shared" si="1"/>
        <v>0.52631578947368418</v>
      </c>
      <c r="M202" s="186" t="s">
        <v>50</v>
      </c>
      <c r="N202" s="186" t="s">
        <v>288</v>
      </c>
      <c r="O202" s="192">
        <f>VLOOKUP(A202,orig_GT_results_full_summary!$A$3:$AK$25,16, FALSE)</f>
        <v>1</v>
      </c>
      <c r="P202" s="192">
        <v>0</v>
      </c>
      <c r="Q202" s="192">
        <v>0</v>
      </c>
      <c r="R202" s="192">
        <f t="shared" si="2"/>
        <v>0</v>
      </c>
      <c r="S202" s="193">
        <f t="shared" si="3"/>
        <v>0</v>
      </c>
      <c r="T202" s="186" t="s">
        <v>15</v>
      </c>
      <c r="U202" s="186" t="s">
        <v>288</v>
      </c>
      <c r="V202" s="192">
        <f>VLOOKUP(A202,orig_GT_results_full_summary!$A$3:$AK$25,25, FALSE)</f>
        <v>1</v>
      </c>
      <c r="W202" s="192">
        <v>0</v>
      </c>
      <c r="X202" s="192">
        <v>0</v>
      </c>
      <c r="Y202" s="192">
        <f t="shared" si="4"/>
        <v>0</v>
      </c>
      <c r="Z202" s="193">
        <f t="shared" si="5"/>
        <v>0</v>
      </c>
      <c r="AA202" s="186" t="s">
        <v>282</v>
      </c>
      <c r="AB202" s="186" t="s">
        <v>288</v>
      </c>
      <c r="AC202" s="192">
        <f>VLOOKUP(A202,orig_GT_results_full_summary!$A$3:$AK$25,34, FALSE)</f>
        <v>0</v>
      </c>
      <c r="AD202" s="192">
        <v>0</v>
      </c>
      <c r="AE202" s="192">
        <v>0</v>
      </c>
      <c r="AF202" s="194">
        <f t="shared" si="6"/>
        <v>0</v>
      </c>
      <c r="AG202" s="53">
        <f t="shared" si="7"/>
        <v>0</v>
      </c>
    </row>
    <row r="203" spans="1:33" ht="16">
      <c r="A203" s="192">
        <v>31880720</v>
      </c>
      <c r="B203" s="192" t="str">
        <f>VLOOKUP(A203,orig_GT_results_full_summary!$A$3:$B$25,2, FALSE)</f>
        <v>D1</v>
      </c>
      <c r="C203" s="192">
        <v>94</v>
      </c>
      <c r="D203" s="186" t="s">
        <v>366</v>
      </c>
      <c r="E203" s="195">
        <v>2</v>
      </c>
      <c r="F203" s="186" t="s">
        <v>25</v>
      </c>
      <c r="G203" s="186" t="s">
        <v>290</v>
      </c>
      <c r="H203" s="186">
        <f>VLOOKUP(A203,orig_GT_results_full_summary!$A$3:$AK$25,8, FALSE)</f>
        <v>1</v>
      </c>
      <c r="I203" s="196">
        <v>1</v>
      </c>
      <c r="J203" s="197">
        <v>0.5</v>
      </c>
      <c r="K203" s="192">
        <f t="shared" si="0"/>
        <v>1</v>
      </c>
      <c r="L203" s="193">
        <f t="shared" si="1"/>
        <v>0.52631578947368418</v>
      </c>
      <c r="M203" s="186" t="s">
        <v>50</v>
      </c>
      <c r="N203" s="186" t="s">
        <v>288</v>
      </c>
      <c r="O203" s="192">
        <f>VLOOKUP(A203,orig_GT_results_full_summary!$A$3:$AK$25,16, FALSE)</f>
        <v>1</v>
      </c>
      <c r="P203" s="192">
        <v>0</v>
      </c>
      <c r="Q203" s="192">
        <v>0</v>
      </c>
      <c r="R203" s="192">
        <f t="shared" si="2"/>
        <v>0</v>
      </c>
      <c r="S203" s="193">
        <f t="shared" si="3"/>
        <v>0</v>
      </c>
      <c r="T203" s="186" t="s">
        <v>15</v>
      </c>
      <c r="U203" s="186" t="s">
        <v>288</v>
      </c>
      <c r="V203" s="192">
        <f>VLOOKUP(A203,orig_GT_results_full_summary!$A$3:$AK$25,25, FALSE)</f>
        <v>1</v>
      </c>
      <c r="W203" s="192">
        <v>0</v>
      </c>
      <c r="X203" s="192">
        <v>0</v>
      </c>
      <c r="Y203" s="192">
        <f t="shared" si="4"/>
        <v>0</v>
      </c>
      <c r="Z203" s="193">
        <f t="shared" si="5"/>
        <v>0</v>
      </c>
      <c r="AA203" s="186" t="s">
        <v>282</v>
      </c>
      <c r="AB203" s="186" t="s">
        <v>288</v>
      </c>
      <c r="AC203" s="192">
        <f>VLOOKUP(A203,orig_GT_results_full_summary!$A$3:$AK$25,34, FALSE)</f>
        <v>0</v>
      </c>
      <c r="AD203" s="192">
        <v>0</v>
      </c>
      <c r="AE203" s="192">
        <v>0</v>
      </c>
      <c r="AF203" s="194">
        <f t="shared" si="6"/>
        <v>0</v>
      </c>
      <c r="AG203" s="53">
        <f t="shared" si="7"/>
        <v>0</v>
      </c>
    </row>
    <row r="204" spans="1:33" ht="16">
      <c r="A204" s="192">
        <v>31880720</v>
      </c>
      <c r="B204" s="192" t="str">
        <f>VLOOKUP(A204,orig_GT_results_full_summary!$A$3:$B$25,2, FALSE)</f>
        <v>D1</v>
      </c>
      <c r="C204" s="192">
        <v>95</v>
      </c>
      <c r="D204" s="186" t="s">
        <v>366</v>
      </c>
      <c r="E204" s="195">
        <v>2</v>
      </c>
      <c r="F204" s="186" t="s">
        <v>25</v>
      </c>
      <c r="G204" s="186" t="s">
        <v>290</v>
      </c>
      <c r="H204" s="186">
        <f>VLOOKUP(A204,orig_GT_results_full_summary!$A$3:$AK$25,8, FALSE)</f>
        <v>1</v>
      </c>
      <c r="I204" s="196">
        <v>1</v>
      </c>
      <c r="J204" s="197">
        <v>0.5</v>
      </c>
      <c r="K204" s="192">
        <f t="shared" si="0"/>
        <v>1</v>
      </c>
      <c r="L204" s="193">
        <f t="shared" si="1"/>
        <v>0.52631578947368418</v>
      </c>
      <c r="M204" s="186" t="s">
        <v>50</v>
      </c>
      <c r="N204" s="186" t="s">
        <v>288</v>
      </c>
      <c r="O204" s="192">
        <f>VLOOKUP(A204,orig_GT_results_full_summary!$A$3:$AK$25,16, FALSE)</f>
        <v>1</v>
      </c>
      <c r="P204" s="192">
        <v>0</v>
      </c>
      <c r="Q204" s="192">
        <v>0</v>
      </c>
      <c r="R204" s="192">
        <f t="shared" si="2"/>
        <v>0</v>
      </c>
      <c r="S204" s="193">
        <f t="shared" si="3"/>
        <v>0</v>
      </c>
      <c r="T204" s="186" t="s">
        <v>15</v>
      </c>
      <c r="U204" s="186" t="s">
        <v>288</v>
      </c>
      <c r="V204" s="192">
        <f>VLOOKUP(A204,orig_GT_results_full_summary!$A$3:$AK$25,25, FALSE)</f>
        <v>1</v>
      </c>
      <c r="W204" s="192">
        <v>0</v>
      </c>
      <c r="X204" s="192">
        <v>0</v>
      </c>
      <c r="Y204" s="192">
        <f t="shared" si="4"/>
        <v>0</v>
      </c>
      <c r="Z204" s="193">
        <f t="shared" si="5"/>
        <v>0</v>
      </c>
      <c r="AA204" s="186" t="s">
        <v>282</v>
      </c>
      <c r="AB204" s="186" t="s">
        <v>288</v>
      </c>
      <c r="AC204" s="192">
        <f>VLOOKUP(A204,orig_GT_results_full_summary!$A$3:$AK$25,34, FALSE)</f>
        <v>0</v>
      </c>
      <c r="AD204" s="192">
        <v>0</v>
      </c>
      <c r="AE204" s="192">
        <v>0</v>
      </c>
      <c r="AF204" s="194">
        <f t="shared" si="6"/>
        <v>0</v>
      </c>
      <c r="AG204" s="53">
        <f t="shared" si="7"/>
        <v>0</v>
      </c>
    </row>
    <row r="205" spans="1:33" ht="16">
      <c r="A205" s="192">
        <v>31880720</v>
      </c>
      <c r="B205" s="192" t="str">
        <f>VLOOKUP(A205,orig_GT_results_full_summary!$A$3:$B$25,2, FALSE)</f>
        <v>D1</v>
      </c>
      <c r="C205" s="192">
        <v>96</v>
      </c>
      <c r="D205" s="186" t="s">
        <v>367</v>
      </c>
      <c r="E205" s="195">
        <v>2</v>
      </c>
      <c r="F205" s="186" t="s">
        <v>25</v>
      </c>
      <c r="G205" s="186" t="s">
        <v>290</v>
      </c>
      <c r="H205" s="186">
        <f>VLOOKUP(A205,orig_GT_results_full_summary!$A$3:$AK$25,8, FALSE)</f>
        <v>1</v>
      </c>
      <c r="I205" s="196">
        <v>1</v>
      </c>
      <c r="J205" s="197">
        <v>0.5</v>
      </c>
      <c r="K205" s="192">
        <f t="shared" si="0"/>
        <v>1</v>
      </c>
      <c r="L205" s="193">
        <f t="shared" si="1"/>
        <v>0.52631578947368418</v>
      </c>
      <c r="M205" s="186" t="s">
        <v>50</v>
      </c>
      <c r="N205" s="186" t="s">
        <v>288</v>
      </c>
      <c r="O205" s="192">
        <f>VLOOKUP(A205,orig_GT_results_full_summary!$A$3:$AK$25,16, FALSE)</f>
        <v>1</v>
      </c>
      <c r="P205" s="192">
        <v>0</v>
      </c>
      <c r="Q205" s="192">
        <v>0</v>
      </c>
      <c r="R205" s="192">
        <f t="shared" si="2"/>
        <v>0</v>
      </c>
      <c r="S205" s="193">
        <f t="shared" si="3"/>
        <v>0</v>
      </c>
      <c r="T205" s="186" t="s">
        <v>15</v>
      </c>
      <c r="U205" s="186" t="s">
        <v>288</v>
      </c>
      <c r="V205" s="192">
        <f>VLOOKUP(A205,orig_GT_results_full_summary!$A$3:$AK$25,25, FALSE)</f>
        <v>1</v>
      </c>
      <c r="W205" s="192">
        <v>0</v>
      </c>
      <c r="X205" s="192">
        <v>0</v>
      </c>
      <c r="Y205" s="192">
        <f t="shared" si="4"/>
        <v>0</v>
      </c>
      <c r="Z205" s="193">
        <f t="shared" si="5"/>
        <v>0</v>
      </c>
      <c r="AA205" s="186" t="s">
        <v>282</v>
      </c>
      <c r="AB205" s="186" t="s">
        <v>288</v>
      </c>
      <c r="AC205" s="192">
        <f>VLOOKUP(A205,orig_GT_results_full_summary!$A$3:$AK$25,34, FALSE)</f>
        <v>0</v>
      </c>
      <c r="AD205" s="192">
        <v>0</v>
      </c>
      <c r="AE205" s="192">
        <v>0</v>
      </c>
      <c r="AF205" s="194">
        <f t="shared" si="6"/>
        <v>0</v>
      </c>
      <c r="AG205" s="53">
        <f t="shared" si="7"/>
        <v>0</v>
      </c>
    </row>
    <row r="206" spans="1:33" ht="16">
      <c r="A206" s="192">
        <v>31880720</v>
      </c>
      <c r="B206" s="192" t="str">
        <f>VLOOKUP(A206,orig_GT_results_full_summary!$A$3:$B$25,2, FALSE)</f>
        <v>D1</v>
      </c>
      <c r="C206" s="192">
        <v>97</v>
      </c>
      <c r="D206" s="186" t="s">
        <v>367</v>
      </c>
      <c r="E206" s="195">
        <v>2</v>
      </c>
      <c r="F206" s="186" t="s">
        <v>25</v>
      </c>
      <c r="G206" s="186" t="s">
        <v>290</v>
      </c>
      <c r="H206" s="186">
        <f>VLOOKUP(A206,orig_GT_results_full_summary!$A$3:$AK$25,8, FALSE)</f>
        <v>1</v>
      </c>
      <c r="I206" s="196">
        <v>1</v>
      </c>
      <c r="J206" s="197">
        <v>0.5</v>
      </c>
      <c r="K206" s="192">
        <f t="shared" si="0"/>
        <v>1</v>
      </c>
      <c r="L206" s="193">
        <f t="shared" si="1"/>
        <v>0.52631578947368418</v>
      </c>
      <c r="M206" s="186" t="s">
        <v>50</v>
      </c>
      <c r="N206" s="186" t="s">
        <v>288</v>
      </c>
      <c r="O206" s="192">
        <f>VLOOKUP(A206,orig_GT_results_full_summary!$A$3:$AK$25,16, FALSE)</f>
        <v>1</v>
      </c>
      <c r="P206" s="192">
        <v>0</v>
      </c>
      <c r="Q206" s="192">
        <v>0</v>
      </c>
      <c r="R206" s="192">
        <f t="shared" si="2"/>
        <v>0</v>
      </c>
      <c r="S206" s="193">
        <f t="shared" si="3"/>
        <v>0</v>
      </c>
      <c r="T206" s="186" t="s">
        <v>15</v>
      </c>
      <c r="U206" s="186" t="s">
        <v>288</v>
      </c>
      <c r="V206" s="192">
        <f>VLOOKUP(A206,orig_GT_results_full_summary!$A$3:$AK$25,25, FALSE)</f>
        <v>1</v>
      </c>
      <c r="W206" s="192">
        <v>0</v>
      </c>
      <c r="X206" s="192">
        <v>0</v>
      </c>
      <c r="Y206" s="192">
        <f t="shared" si="4"/>
        <v>0</v>
      </c>
      <c r="Z206" s="193">
        <f t="shared" si="5"/>
        <v>0</v>
      </c>
      <c r="AA206" s="186" t="s">
        <v>282</v>
      </c>
      <c r="AB206" s="186" t="s">
        <v>288</v>
      </c>
      <c r="AC206" s="192">
        <f>VLOOKUP(A206,orig_GT_results_full_summary!$A$3:$AK$25,34, FALSE)</f>
        <v>0</v>
      </c>
      <c r="AD206" s="192">
        <v>0</v>
      </c>
      <c r="AE206" s="192">
        <v>0</v>
      </c>
      <c r="AF206" s="194">
        <f t="shared" si="6"/>
        <v>0</v>
      </c>
      <c r="AG206" s="53">
        <f t="shared" si="7"/>
        <v>0</v>
      </c>
    </row>
    <row r="207" spans="1:33" ht="16">
      <c r="A207" s="192">
        <v>31880720</v>
      </c>
      <c r="B207" s="192" t="str">
        <f>VLOOKUP(A207,orig_GT_results_full_summary!$A$3:$B$25,2, FALSE)</f>
        <v>D1</v>
      </c>
      <c r="C207" s="192">
        <v>98</v>
      </c>
      <c r="D207" s="186" t="s">
        <v>367</v>
      </c>
      <c r="E207" s="195">
        <v>2</v>
      </c>
      <c r="F207" s="186" t="s">
        <v>25</v>
      </c>
      <c r="G207" s="186" t="s">
        <v>290</v>
      </c>
      <c r="H207" s="186">
        <f>VLOOKUP(A207,orig_GT_results_full_summary!$A$3:$AK$25,8, FALSE)</f>
        <v>1</v>
      </c>
      <c r="I207" s="196">
        <v>1</v>
      </c>
      <c r="J207" s="197">
        <v>0.5</v>
      </c>
      <c r="K207" s="192">
        <f t="shared" si="0"/>
        <v>1</v>
      </c>
      <c r="L207" s="193">
        <f t="shared" si="1"/>
        <v>0.52631578947368418</v>
      </c>
      <c r="M207" s="186" t="s">
        <v>50</v>
      </c>
      <c r="N207" s="186" t="s">
        <v>288</v>
      </c>
      <c r="O207" s="192">
        <f>VLOOKUP(A207,orig_GT_results_full_summary!$A$3:$AK$25,16, FALSE)</f>
        <v>1</v>
      </c>
      <c r="P207" s="192">
        <v>0</v>
      </c>
      <c r="Q207" s="192">
        <v>0</v>
      </c>
      <c r="R207" s="192">
        <f t="shared" si="2"/>
        <v>0</v>
      </c>
      <c r="S207" s="193">
        <f t="shared" si="3"/>
        <v>0</v>
      </c>
      <c r="T207" s="186" t="s">
        <v>15</v>
      </c>
      <c r="U207" s="186" t="s">
        <v>288</v>
      </c>
      <c r="V207" s="192">
        <f>VLOOKUP(A207,orig_GT_results_full_summary!$A$3:$AK$25,25, FALSE)</f>
        <v>1</v>
      </c>
      <c r="W207" s="192">
        <v>0</v>
      </c>
      <c r="X207" s="192">
        <v>0</v>
      </c>
      <c r="Y207" s="192">
        <f t="shared" si="4"/>
        <v>0</v>
      </c>
      <c r="Z207" s="193">
        <f t="shared" si="5"/>
        <v>0</v>
      </c>
      <c r="AA207" s="186" t="s">
        <v>282</v>
      </c>
      <c r="AB207" s="186" t="s">
        <v>288</v>
      </c>
      <c r="AC207" s="192">
        <f>VLOOKUP(A207,orig_GT_results_full_summary!$A$3:$AK$25,34, FALSE)</f>
        <v>0</v>
      </c>
      <c r="AD207" s="192">
        <v>0</v>
      </c>
      <c r="AE207" s="192">
        <v>0</v>
      </c>
      <c r="AF207" s="194">
        <f t="shared" si="6"/>
        <v>0</v>
      </c>
      <c r="AG207" s="53">
        <f t="shared" si="7"/>
        <v>0</v>
      </c>
    </row>
    <row r="208" spans="1:33" ht="16">
      <c r="A208" s="192">
        <v>31880720</v>
      </c>
      <c r="B208" s="192" t="str">
        <f>VLOOKUP(A208,orig_GT_results_full_summary!$A$3:$B$25,2, FALSE)</f>
        <v>D1</v>
      </c>
      <c r="C208" s="192">
        <v>99</v>
      </c>
      <c r="D208" s="186" t="s">
        <v>368</v>
      </c>
      <c r="E208" s="195">
        <v>2</v>
      </c>
      <c r="F208" s="186" t="s">
        <v>25</v>
      </c>
      <c r="G208" s="186" t="s">
        <v>290</v>
      </c>
      <c r="H208" s="186">
        <f>VLOOKUP(A208,orig_GT_results_full_summary!$A$3:$AK$25,8, FALSE)</f>
        <v>1</v>
      </c>
      <c r="I208" s="196">
        <v>1</v>
      </c>
      <c r="J208" s="197">
        <v>0.5</v>
      </c>
      <c r="K208" s="192">
        <f t="shared" si="0"/>
        <v>1</v>
      </c>
      <c r="L208" s="193">
        <f t="shared" si="1"/>
        <v>0.52631578947368418</v>
      </c>
      <c r="M208" s="186" t="s">
        <v>50</v>
      </c>
      <c r="N208" s="186" t="s">
        <v>287</v>
      </c>
      <c r="O208" s="192">
        <f>VLOOKUP(A208,orig_GT_results_full_summary!$A$3:$AK$25,16, FALSE)</f>
        <v>1</v>
      </c>
      <c r="P208" s="192">
        <v>1</v>
      </c>
      <c r="Q208" s="192">
        <v>0.5</v>
      </c>
      <c r="R208" s="192">
        <f t="shared" si="2"/>
        <v>1</v>
      </c>
      <c r="S208" s="193">
        <f t="shared" si="3"/>
        <v>0.52631578947368418</v>
      </c>
      <c r="T208" s="186" t="s">
        <v>15</v>
      </c>
      <c r="U208" s="186" t="s">
        <v>288</v>
      </c>
      <c r="V208" s="192">
        <f>VLOOKUP(A208,orig_GT_results_full_summary!$A$3:$AK$25,25, FALSE)</f>
        <v>1</v>
      </c>
      <c r="W208" s="192">
        <v>0</v>
      </c>
      <c r="X208" s="192">
        <v>0</v>
      </c>
      <c r="Y208" s="192">
        <f t="shared" si="4"/>
        <v>0</v>
      </c>
      <c r="Z208" s="193">
        <f t="shared" si="5"/>
        <v>0</v>
      </c>
      <c r="AA208" s="186" t="s">
        <v>282</v>
      </c>
      <c r="AB208" s="186" t="s">
        <v>288</v>
      </c>
      <c r="AC208" s="192">
        <f>VLOOKUP(A208,orig_GT_results_full_summary!$A$3:$AK$25,34, FALSE)</f>
        <v>0</v>
      </c>
      <c r="AD208" s="192">
        <v>0</v>
      </c>
      <c r="AE208" s="192">
        <v>0</v>
      </c>
      <c r="AF208" s="194">
        <f t="shared" si="6"/>
        <v>0</v>
      </c>
      <c r="AG208" s="53">
        <f t="shared" si="7"/>
        <v>0</v>
      </c>
    </row>
    <row r="209" spans="1:33" ht="16">
      <c r="A209" s="192">
        <v>31880720</v>
      </c>
      <c r="B209" s="192" t="str">
        <f>VLOOKUP(A209,orig_GT_results_full_summary!$A$3:$B$25,2, FALSE)</f>
        <v>D1</v>
      </c>
      <c r="C209" s="192">
        <v>100</v>
      </c>
      <c r="D209" s="186" t="s">
        <v>368</v>
      </c>
      <c r="E209" s="195">
        <v>2</v>
      </c>
      <c r="F209" s="186" t="s">
        <v>25</v>
      </c>
      <c r="G209" s="186" t="s">
        <v>290</v>
      </c>
      <c r="H209" s="186">
        <f>VLOOKUP(A209,orig_GT_results_full_summary!$A$3:$AK$25,8, FALSE)</f>
        <v>1</v>
      </c>
      <c r="I209" s="196">
        <v>1</v>
      </c>
      <c r="J209" s="197">
        <v>0.5</v>
      </c>
      <c r="K209" s="192">
        <f t="shared" si="0"/>
        <v>1</v>
      </c>
      <c r="L209" s="193">
        <f t="shared" si="1"/>
        <v>0.52631578947368418</v>
      </c>
      <c r="M209" s="186" t="s">
        <v>50</v>
      </c>
      <c r="N209" s="186" t="s">
        <v>287</v>
      </c>
      <c r="O209" s="192">
        <f>VLOOKUP(A209,orig_GT_results_full_summary!$A$3:$AK$25,16, FALSE)</f>
        <v>1</v>
      </c>
      <c r="P209" s="192">
        <v>1</v>
      </c>
      <c r="Q209" s="192">
        <v>0.5</v>
      </c>
      <c r="R209" s="192">
        <f t="shared" si="2"/>
        <v>1</v>
      </c>
      <c r="S209" s="193">
        <f t="shared" si="3"/>
        <v>0.52631578947368418</v>
      </c>
      <c r="T209" s="186" t="s">
        <v>15</v>
      </c>
      <c r="U209" s="186" t="s">
        <v>288</v>
      </c>
      <c r="V209" s="192">
        <f>VLOOKUP(A209,orig_GT_results_full_summary!$A$3:$AK$25,25, FALSE)</f>
        <v>1</v>
      </c>
      <c r="W209" s="192">
        <v>0</v>
      </c>
      <c r="X209" s="192">
        <v>0</v>
      </c>
      <c r="Y209" s="192">
        <f t="shared" si="4"/>
        <v>0</v>
      </c>
      <c r="Z209" s="193">
        <f t="shared" si="5"/>
        <v>0</v>
      </c>
      <c r="AA209" s="186" t="s">
        <v>282</v>
      </c>
      <c r="AB209" s="186" t="s">
        <v>288</v>
      </c>
      <c r="AC209" s="192">
        <f>VLOOKUP(A209,orig_GT_results_full_summary!$A$3:$AK$25,34, FALSE)</f>
        <v>0</v>
      </c>
      <c r="AD209" s="192">
        <v>0</v>
      </c>
      <c r="AE209" s="192">
        <v>0</v>
      </c>
      <c r="AF209" s="194">
        <f t="shared" si="6"/>
        <v>0</v>
      </c>
      <c r="AG209" s="53">
        <f t="shared" si="7"/>
        <v>0</v>
      </c>
    </row>
    <row r="210" spans="1:33" ht="16">
      <c r="A210" s="192">
        <v>31880720</v>
      </c>
      <c r="B210" s="192" t="str">
        <f>VLOOKUP(A210,orig_GT_results_full_summary!$A$3:$B$25,2, FALSE)</f>
        <v>D1</v>
      </c>
      <c r="C210" s="192">
        <v>101</v>
      </c>
      <c r="D210" s="186" t="s">
        <v>369</v>
      </c>
      <c r="E210" s="195">
        <v>2</v>
      </c>
      <c r="F210" s="186" t="s">
        <v>25</v>
      </c>
      <c r="G210" s="186" t="s">
        <v>290</v>
      </c>
      <c r="H210" s="186">
        <f>VLOOKUP(A210,orig_GT_results_full_summary!$A$3:$AK$25,8, FALSE)</f>
        <v>1</v>
      </c>
      <c r="I210" s="196">
        <v>1</v>
      </c>
      <c r="J210" s="197">
        <v>0.5</v>
      </c>
      <c r="K210" s="192">
        <f t="shared" si="0"/>
        <v>1</v>
      </c>
      <c r="L210" s="193">
        <f t="shared" si="1"/>
        <v>0.52631578947368418</v>
      </c>
      <c r="M210" s="186" t="s">
        <v>50</v>
      </c>
      <c r="N210" s="186" t="s">
        <v>288</v>
      </c>
      <c r="O210" s="192">
        <f>VLOOKUP(A210,orig_GT_results_full_summary!$A$3:$AK$25,16, FALSE)</f>
        <v>1</v>
      </c>
      <c r="P210" s="192">
        <v>0</v>
      </c>
      <c r="Q210" s="192">
        <v>0</v>
      </c>
      <c r="R210" s="192">
        <f t="shared" si="2"/>
        <v>0</v>
      </c>
      <c r="S210" s="193">
        <f t="shared" si="3"/>
        <v>0</v>
      </c>
      <c r="T210" s="186" t="s">
        <v>15</v>
      </c>
      <c r="U210" s="186" t="s">
        <v>288</v>
      </c>
      <c r="V210" s="192">
        <f>VLOOKUP(A210,orig_GT_results_full_summary!$A$3:$AK$25,25, FALSE)</f>
        <v>1</v>
      </c>
      <c r="W210" s="192">
        <v>0</v>
      </c>
      <c r="X210" s="192">
        <v>0</v>
      </c>
      <c r="Y210" s="192">
        <f t="shared" si="4"/>
        <v>0</v>
      </c>
      <c r="Z210" s="193">
        <f t="shared" si="5"/>
        <v>0</v>
      </c>
      <c r="AA210" s="186" t="s">
        <v>282</v>
      </c>
      <c r="AB210" s="186" t="s">
        <v>288</v>
      </c>
      <c r="AC210" s="192">
        <f>VLOOKUP(A210,orig_GT_results_full_summary!$A$3:$AK$25,34, FALSE)</f>
        <v>0</v>
      </c>
      <c r="AD210" s="192">
        <v>0</v>
      </c>
      <c r="AE210" s="192">
        <v>0</v>
      </c>
      <c r="AF210" s="194">
        <f t="shared" si="6"/>
        <v>0</v>
      </c>
      <c r="AG210" s="53">
        <f t="shared" si="7"/>
        <v>0</v>
      </c>
    </row>
    <row r="211" spans="1:33" ht="16">
      <c r="A211" s="192">
        <v>31880720</v>
      </c>
      <c r="B211" s="192" t="str">
        <f>VLOOKUP(A211,orig_GT_results_full_summary!$A$3:$B$25,2, FALSE)</f>
        <v>D1</v>
      </c>
      <c r="C211" s="192">
        <v>102</v>
      </c>
      <c r="D211" s="186" t="s">
        <v>358</v>
      </c>
      <c r="E211" s="195">
        <v>2</v>
      </c>
      <c r="F211" s="186" t="s">
        <v>25</v>
      </c>
      <c r="G211" s="186" t="s">
        <v>290</v>
      </c>
      <c r="H211" s="186">
        <f>VLOOKUP(A211,orig_GT_results_full_summary!$A$3:$AK$25,8, FALSE)</f>
        <v>1</v>
      </c>
      <c r="I211" s="196">
        <v>1</v>
      </c>
      <c r="J211" s="197">
        <v>0.5</v>
      </c>
      <c r="K211" s="192">
        <f t="shared" si="0"/>
        <v>1</v>
      </c>
      <c r="L211" s="193">
        <f t="shared" si="1"/>
        <v>0.52631578947368418</v>
      </c>
      <c r="M211" s="186" t="s">
        <v>50</v>
      </c>
      <c r="N211" s="186" t="s">
        <v>288</v>
      </c>
      <c r="O211" s="192">
        <f>VLOOKUP(A211,orig_GT_results_full_summary!$A$3:$AK$25,16, FALSE)</f>
        <v>1</v>
      </c>
      <c r="P211" s="192">
        <v>0</v>
      </c>
      <c r="Q211" s="192">
        <v>0</v>
      </c>
      <c r="R211" s="192">
        <f t="shared" si="2"/>
        <v>0</v>
      </c>
      <c r="S211" s="193">
        <f t="shared" si="3"/>
        <v>0</v>
      </c>
      <c r="T211" s="186" t="s">
        <v>15</v>
      </c>
      <c r="U211" s="186" t="s">
        <v>288</v>
      </c>
      <c r="V211" s="192">
        <f>VLOOKUP(A211,orig_GT_results_full_summary!$A$3:$AK$25,25, FALSE)</f>
        <v>1</v>
      </c>
      <c r="W211" s="192">
        <v>0</v>
      </c>
      <c r="X211" s="192">
        <v>0</v>
      </c>
      <c r="Y211" s="192">
        <f t="shared" si="4"/>
        <v>0</v>
      </c>
      <c r="Z211" s="193">
        <f t="shared" si="5"/>
        <v>0</v>
      </c>
      <c r="AA211" s="186" t="s">
        <v>282</v>
      </c>
      <c r="AB211" s="186" t="s">
        <v>288</v>
      </c>
      <c r="AC211" s="192">
        <f>VLOOKUP(A211,orig_GT_results_full_summary!$A$3:$AK$25,34, FALSE)</f>
        <v>0</v>
      </c>
      <c r="AD211" s="192">
        <v>0</v>
      </c>
      <c r="AE211" s="192">
        <v>0</v>
      </c>
      <c r="AF211" s="194">
        <f t="shared" si="6"/>
        <v>0</v>
      </c>
      <c r="AG211" s="53">
        <f t="shared" si="7"/>
        <v>0</v>
      </c>
    </row>
    <row r="212" spans="1:33" ht="16">
      <c r="A212" s="192">
        <v>31880720</v>
      </c>
      <c r="B212" s="192" t="str">
        <f>VLOOKUP(A212,orig_GT_results_full_summary!$A$3:$B$25,2, FALSE)</f>
        <v>D1</v>
      </c>
      <c r="C212" s="192">
        <v>103</v>
      </c>
      <c r="D212" s="186" t="s">
        <v>358</v>
      </c>
      <c r="E212" s="195">
        <v>2</v>
      </c>
      <c r="F212" s="186" t="s">
        <v>25</v>
      </c>
      <c r="G212" s="186" t="s">
        <v>290</v>
      </c>
      <c r="H212" s="186">
        <f>VLOOKUP(A212,orig_GT_results_full_summary!$A$3:$AK$25,8, FALSE)</f>
        <v>1</v>
      </c>
      <c r="I212" s="196">
        <v>1</v>
      </c>
      <c r="J212" s="197">
        <v>0.5</v>
      </c>
      <c r="K212" s="192">
        <f t="shared" si="0"/>
        <v>1</v>
      </c>
      <c r="L212" s="193">
        <f t="shared" si="1"/>
        <v>0.52631578947368418</v>
      </c>
      <c r="M212" s="186" t="s">
        <v>50</v>
      </c>
      <c r="N212" s="186" t="s">
        <v>288</v>
      </c>
      <c r="O212" s="192">
        <f>VLOOKUP(A212,orig_GT_results_full_summary!$A$3:$AK$25,16, FALSE)</f>
        <v>1</v>
      </c>
      <c r="P212" s="192">
        <v>0</v>
      </c>
      <c r="Q212" s="192">
        <v>0</v>
      </c>
      <c r="R212" s="192">
        <f t="shared" si="2"/>
        <v>0</v>
      </c>
      <c r="S212" s="193">
        <f t="shared" si="3"/>
        <v>0</v>
      </c>
      <c r="T212" s="186" t="s">
        <v>15</v>
      </c>
      <c r="U212" s="186" t="s">
        <v>288</v>
      </c>
      <c r="V212" s="192">
        <f>VLOOKUP(A212,orig_GT_results_full_summary!$A$3:$AK$25,25, FALSE)</f>
        <v>1</v>
      </c>
      <c r="W212" s="192">
        <v>0</v>
      </c>
      <c r="X212" s="192">
        <v>0</v>
      </c>
      <c r="Y212" s="192">
        <f t="shared" si="4"/>
        <v>0</v>
      </c>
      <c r="Z212" s="193">
        <f t="shared" si="5"/>
        <v>0</v>
      </c>
      <c r="AA212" s="186" t="s">
        <v>282</v>
      </c>
      <c r="AB212" s="186" t="s">
        <v>288</v>
      </c>
      <c r="AC212" s="192">
        <f>VLOOKUP(A212,orig_GT_results_full_summary!$A$3:$AK$25,34, FALSE)</f>
        <v>0</v>
      </c>
      <c r="AD212" s="192">
        <v>0</v>
      </c>
      <c r="AE212" s="192">
        <v>0</v>
      </c>
      <c r="AF212" s="194">
        <f t="shared" si="6"/>
        <v>0</v>
      </c>
      <c r="AG212" s="53">
        <f t="shared" si="7"/>
        <v>0</v>
      </c>
    </row>
    <row r="213" spans="1:33" ht="16">
      <c r="A213" s="192">
        <v>31880720</v>
      </c>
      <c r="B213" s="192" t="str">
        <f>VLOOKUP(A213,orig_GT_results_full_summary!$A$3:$B$25,2, FALSE)</f>
        <v>D1</v>
      </c>
      <c r="C213" s="192">
        <v>104</v>
      </c>
      <c r="D213" s="186" t="s">
        <v>358</v>
      </c>
      <c r="E213" s="195">
        <v>2</v>
      </c>
      <c r="F213" s="186" t="s">
        <v>25</v>
      </c>
      <c r="G213" s="186" t="s">
        <v>290</v>
      </c>
      <c r="H213" s="186">
        <f>VLOOKUP(A213,orig_GT_results_full_summary!$A$3:$AK$25,8, FALSE)</f>
        <v>1</v>
      </c>
      <c r="I213" s="196">
        <v>1</v>
      </c>
      <c r="J213" s="197">
        <v>0.5</v>
      </c>
      <c r="K213" s="192">
        <f t="shared" si="0"/>
        <v>1</v>
      </c>
      <c r="L213" s="193">
        <f t="shared" si="1"/>
        <v>0.52631578947368418</v>
      </c>
      <c r="M213" s="186" t="s">
        <v>50</v>
      </c>
      <c r="N213" s="186" t="s">
        <v>288</v>
      </c>
      <c r="O213" s="192">
        <f>VLOOKUP(A213,orig_GT_results_full_summary!$A$3:$AK$25,16, FALSE)</f>
        <v>1</v>
      </c>
      <c r="P213" s="192">
        <v>0</v>
      </c>
      <c r="Q213" s="192">
        <v>0</v>
      </c>
      <c r="R213" s="192">
        <f t="shared" si="2"/>
        <v>0</v>
      </c>
      <c r="S213" s="193">
        <f t="shared" si="3"/>
        <v>0</v>
      </c>
      <c r="T213" s="186" t="s">
        <v>15</v>
      </c>
      <c r="U213" s="186" t="s">
        <v>288</v>
      </c>
      <c r="V213" s="192">
        <f>VLOOKUP(A213,orig_GT_results_full_summary!$A$3:$AK$25,25, FALSE)</f>
        <v>1</v>
      </c>
      <c r="W213" s="192">
        <v>0</v>
      </c>
      <c r="X213" s="192">
        <v>0</v>
      </c>
      <c r="Y213" s="192">
        <f t="shared" si="4"/>
        <v>0</v>
      </c>
      <c r="Z213" s="193">
        <f t="shared" si="5"/>
        <v>0</v>
      </c>
      <c r="AA213" s="186" t="s">
        <v>282</v>
      </c>
      <c r="AB213" s="186" t="s">
        <v>288</v>
      </c>
      <c r="AC213" s="192">
        <f>VLOOKUP(A213,orig_GT_results_full_summary!$A$3:$AK$25,34, FALSE)</f>
        <v>0</v>
      </c>
      <c r="AD213" s="192">
        <v>0</v>
      </c>
      <c r="AE213" s="192">
        <v>0</v>
      </c>
      <c r="AF213" s="194">
        <f t="shared" si="6"/>
        <v>0</v>
      </c>
      <c r="AG213" s="53">
        <f t="shared" si="7"/>
        <v>0</v>
      </c>
    </row>
    <row r="214" spans="1:33" ht="16">
      <c r="A214" s="192">
        <v>31880720</v>
      </c>
      <c r="B214" s="192" t="str">
        <f>VLOOKUP(A214,orig_GT_results_full_summary!$A$3:$B$25,2, FALSE)</f>
        <v>D1</v>
      </c>
      <c r="C214" s="192">
        <v>105</v>
      </c>
      <c r="D214" s="186" t="s">
        <v>359</v>
      </c>
      <c r="E214" s="195">
        <v>2</v>
      </c>
      <c r="F214" s="186" t="s">
        <v>25</v>
      </c>
      <c r="G214" s="186" t="s">
        <v>290</v>
      </c>
      <c r="H214" s="186">
        <f>VLOOKUP(A214,orig_GT_results_full_summary!$A$3:$AK$25,8, FALSE)</f>
        <v>1</v>
      </c>
      <c r="I214" s="196">
        <v>1</v>
      </c>
      <c r="J214" s="197">
        <v>0.5</v>
      </c>
      <c r="K214" s="192">
        <f t="shared" si="0"/>
        <v>1</v>
      </c>
      <c r="L214" s="193">
        <f t="shared" si="1"/>
        <v>0.52631578947368418</v>
      </c>
      <c r="M214" s="186" t="s">
        <v>50</v>
      </c>
      <c r="N214" s="186" t="s">
        <v>288</v>
      </c>
      <c r="O214" s="192">
        <f>VLOOKUP(A214,orig_GT_results_full_summary!$A$3:$AK$25,16, FALSE)</f>
        <v>1</v>
      </c>
      <c r="P214" s="192">
        <v>0</v>
      </c>
      <c r="Q214" s="192">
        <v>0</v>
      </c>
      <c r="R214" s="192">
        <f t="shared" si="2"/>
        <v>0</v>
      </c>
      <c r="S214" s="193">
        <f t="shared" si="3"/>
        <v>0</v>
      </c>
      <c r="T214" s="186" t="s">
        <v>15</v>
      </c>
      <c r="U214" s="186" t="s">
        <v>288</v>
      </c>
      <c r="V214" s="192">
        <f>VLOOKUP(A214,orig_GT_results_full_summary!$A$3:$AK$25,25, FALSE)</f>
        <v>1</v>
      </c>
      <c r="W214" s="192">
        <v>0</v>
      </c>
      <c r="X214" s="192">
        <v>0</v>
      </c>
      <c r="Y214" s="192">
        <f t="shared" si="4"/>
        <v>0</v>
      </c>
      <c r="Z214" s="193">
        <f t="shared" si="5"/>
        <v>0</v>
      </c>
      <c r="AA214" s="186" t="s">
        <v>282</v>
      </c>
      <c r="AB214" s="186" t="s">
        <v>288</v>
      </c>
      <c r="AC214" s="192">
        <f>VLOOKUP(A214,orig_GT_results_full_summary!$A$3:$AK$25,34, FALSE)</f>
        <v>0</v>
      </c>
      <c r="AD214" s="192">
        <v>0</v>
      </c>
      <c r="AE214" s="192">
        <v>0</v>
      </c>
      <c r="AF214" s="194">
        <f t="shared" si="6"/>
        <v>0</v>
      </c>
      <c r="AG214" s="53">
        <f t="shared" si="7"/>
        <v>0</v>
      </c>
    </row>
    <row r="215" spans="1:33" ht="16">
      <c r="A215" s="192">
        <v>31880720</v>
      </c>
      <c r="B215" s="192" t="str">
        <f>VLOOKUP(A215,orig_GT_results_full_summary!$A$3:$B$25,2, FALSE)</f>
        <v>D1</v>
      </c>
      <c r="C215" s="192">
        <v>106</v>
      </c>
      <c r="D215" s="186" t="s">
        <v>359</v>
      </c>
      <c r="E215" s="195">
        <v>2</v>
      </c>
      <c r="F215" s="186" t="s">
        <v>25</v>
      </c>
      <c r="G215" s="186" t="s">
        <v>290</v>
      </c>
      <c r="H215" s="186">
        <f>VLOOKUP(A215,orig_GT_results_full_summary!$A$3:$AK$25,8, FALSE)</f>
        <v>1</v>
      </c>
      <c r="I215" s="196">
        <v>1</v>
      </c>
      <c r="J215" s="197">
        <v>0.5</v>
      </c>
      <c r="K215" s="192">
        <f t="shared" si="0"/>
        <v>1</v>
      </c>
      <c r="L215" s="193">
        <f t="shared" si="1"/>
        <v>0.52631578947368418</v>
      </c>
      <c r="M215" s="186" t="s">
        <v>50</v>
      </c>
      <c r="N215" s="186" t="s">
        <v>288</v>
      </c>
      <c r="O215" s="192">
        <f>VLOOKUP(A215,orig_GT_results_full_summary!$A$3:$AK$25,16, FALSE)</f>
        <v>1</v>
      </c>
      <c r="P215" s="192">
        <v>0</v>
      </c>
      <c r="Q215" s="192">
        <v>0</v>
      </c>
      <c r="R215" s="192">
        <f t="shared" si="2"/>
        <v>0</v>
      </c>
      <c r="S215" s="193">
        <f t="shared" si="3"/>
        <v>0</v>
      </c>
      <c r="T215" s="186" t="s">
        <v>15</v>
      </c>
      <c r="U215" s="186" t="s">
        <v>288</v>
      </c>
      <c r="V215" s="192">
        <f>VLOOKUP(A215,orig_GT_results_full_summary!$A$3:$AK$25,25, FALSE)</f>
        <v>1</v>
      </c>
      <c r="W215" s="192">
        <v>0</v>
      </c>
      <c r="X215" s="192">
        <v>0</v>
      </c>
      <c r="Y215" s="192">
        <f t="shared" si="4"/>
        <v>0</v>
      </c>
      <c r="Z215" s="193">
        <f t="shared" si="5"/>
        <v>0</v>
      </c>
      <c r="AA215" s="186" t="s">
        <v>282</v>
      </c>
      <c r="AB215" s="186" t="s">
        <v>288</v>
      </c>
      <c r="AC215" s="192">
        <f>VLOOKUP(A215,orig_GT_results_full_summary!$A$3:$AK$25,34, FALSE)</f>
        <v>0</v>
      </c>
      <c r="AD215" s="192">
        <v>0</v>
      </c>
      <c r="AE215" s="192">
        <v>0</v>
      </c>
      <c r="AF215" s="194">
        <f t="shared" si="6"/>
        <v>0</v>
      </c>
      <c r="AG215" s="53">
        <f t="shared" si="7"/>
        <v>0</v>
      </c>
    </row>
    <row r="216" spans="1:33" ht="16">
      <c r="A216" s="192">
        <v>31880720</v>
      </c>
      <c r="B216" s="192" t="str">
        <f>VLOOKUP(A216,orig_GT_results_full_summary!$A$3:$B$25,2, FALSE)</f>
        <v>D1</v>
      </c>
      <c r="C216" s="192">
        <v>107</v>
      </c>
      <c r="D216" s="186" t="s">
        <v>359</v>
      </c>
      <c r="E216" s="195">
        <v>2</v>
      </c>
      <c r="F216" s="186" t="s">
        <v>25</v>
      </c>
      <c r="G216" s="186" t="s">
        <v>290</v>
      </c>
      <c r="H216" s="186">
        <f>VLOOKUP(A216,orig_GT_results_full_summary!$A$3:$AK$25,8, FALSE)</f>
        <v>1</v>
      </c>
      <c r="I216" s="196">
        <v>1</v>
      </c>
      <c r="J216" s="197">
        <v>0.5</v>
      </c>
      <c r="K216" s="192">
        <f t="shared" si="0"/>
        <v>1</v>
      </c>
      <c r="L216" s="193">
        <f t="shared" si="1"/>
        <v>0.52631578947368418</v>
      </c>
      <c r="M216" s="186" t="s">
        <v>50</v>
      </c>
      <c r="N216" s="186" t="s">
        <v>288</v>
      </c>
      <c r="O216" s="192">
        <f>VLOOKUP(A216,orig_GT_results_full_summary!$A$3:$AK$25,16, FALSE)</f>
        <v>1</v>
      </c>
      <c r="P216" s="192">
        <v>0</v>
      </c>
      <c r="Q216" s="192">
        <v>0</v>
      </c>
      <c r="R216" s="192">
        <f t="shared" si="2"/>
        <v>0</v>
      </c>
      <c r="S216" s="193">
        <f t="shared" si="3"/>
        <v>0</v>
      </c>
      <c r="T216" s="186" t="s">
        <v>15</v>
      </c>
      <c r="U216" s="186" t="s">
        <v>288</v>
      </c>
      <c r="V216" s="192">
        <f>VLOOKUP(A216,orig_GT_results_full_summary!$A$3:$AK$25,25, FALSE)</f>
        <v>1</v>
      </c>
      <c r="W216" s="192">
        <v>0</v>
      </c>
      <c r="X216" s="192">
        <v>0</v>
      </c>
      <c r="Y216" s="192">
        <f t="shared" si="4"/>
        <v>0</v>
      </c>
      <c r="Z216" s="193">
        <f t="shared" si="5"/>
        <v>0</v>
      </c>
      <c r="AA216" s="186" t="s">
        <v>282</v>
      </c>
      <c r="AB216" s="186" t="s">
        <v>288</v>
      </c>
      <c r="AC216" s="192">
        <f>VLOOKUP(A216,orig_GT_results_full_summary!$A$3:$AK$25,34, FALSE)</f>
        <v>0</v>
      </c>
      <c r="AD216" s="192">
        <v>0</v>
      </c>
      <c r="AE216" s="192">
        <v>0</v>
      </c>
      <c r="AF216" s="194">
        <f t="shared" si="6"/>
        <v>0</v>
      </c>
      <c r="AG216" s="53">
        <f t="shared" si="7"/>
        <v>0</v>
      </c>
    </row>
    <row r="217" spans="1:33" ht="16">
      <c r="A217" s="192">
        <v>31880720</v>
      </c>
      <c r="B217" s="192" t="str">
        <f>VLOOKUP(A217,orig_GT_results_full_summary!$A$3:$B$25,2, FALSE)</f>
        <v>D1</v>
      </c>
      <c r="C217" s="192">
        <v>108</v>
      </c>
      <c r="D217" s="186" t="s">
        <v>360</v>
      </c>
      <c r="E217" s="195">
        <v>2</v>
      </c>
      <c r="F217" s="186" t="s">
        <v>25</v>
      </c>
      <c r="G217" s="186" t="s">
        <v>290</v>
      </c>
      <c r="H217" s="186">
        <f>VLOOKUP(A217,orig_GT_results_full_summary!$A$3:$AK$25,8, FALSE)</f>
        <v>1</v>
      </c>
      <c r="I217" s="196">
        <v>1</v>
      </c>
      <c r="J217" s="197">
        <v>0.5</v>
      </c>
      <c r="K217" s="192">
        <f t="shared" si="0"/>
        <v>1</v>
      </c>
      <c r="L217" s="193">
        <f t="shared" si="1"/>
        <v>0.52631578947368418</v>
      </c>
      <c r="M217" s="186" t="s">
        <v>50</v>
      </c>
      <c r="N217" s="186" t="s">
        <v>288</v>
      </c>
      <c r="O217" s="192">
        <f>VLOOKUP(A217,orig_GT_results_full_summary!$A$3:$AK$25,16, FALSE)</f>
        <v>1</v>
      </c>
      <c r="P217" s="192">
        <v>0</v>
      </c>
      <c r="Q217" s="192">
        <v>0</v>
      </c>
      <c r="R217" s="192">
        <f t="shared" si="2"/>
        <v>0</v>
      </c>
      <c r="S217" s="193">
        <f t="shared" si="3"/>
        <v>0</v>
      </c>
      <c r="T217" s="186" t="s">
        <v>15</v>
      </c>
      <c r="U217" s="186" t="s">
        <v>288</v>
      </c>
      <c r="V217" s="192">
        <f>VLOOKUP(A217,orig_GT_results_full_summary!$A$3:$AK$25,25, FALSE)</f>
        <v>1</v>
      </c>
      <c r="W217" s="192">
        <v>0</v>
      </c>
      <c r="X217" s="192">
        <v>0</v>
      </c>
      <c r="Y217" s="192">
        <f t="shared" si="4"/>
        <v>0</v>
      </c>
      <c r="Z217" s="193">
        <f t="shared" si="5"/>
        <v>0</v>
      </c>
      <c r="AA217" s="186" t="s">
        <v>282</v>
      </c>
      <c r="AB217" s="186" t="s">
        <v>288</v>
      </c>
      <c r="AC217" s="192">
        <f>VLOOKUP(A217,orig_GT_results_full_summary!$A$3:$AK$25,34, FALSE)</f>
        <v>0</v>
      </c>
      <c r="AD217" s="192">
        <v>0</v>
      </c>
      <c r="AE217" s="192">
        <v>0</v>
      </c>
      <c r="AF217" s="194">
        <f t="shared" si="6"/>
        <v>0</v>
      </c>
      <c r="AG217" s="53">
        <f t="shared" si="7"/>
        <v>0</v>
      </c>
    </row>
    <row r="218" spans="1:33" ht="16">
      <c r="A218" s="192">
        <v>31880720</v>
      </c>
      <c r="B218" s="192" t="str">
        <f>VLOOKUP(A218,orig_GT_results_full_summary!$A$3:$B$25,2, FALSE)</f>
        <v>D1</v>
      </c>
      <c r="C218" s="192">
        <v>109</v>
      </c>
      <c r="D218" s="186" t="s">
        <v>360</v>
      </c>
      <c r="E218" s="195">
        <v>2</v>
      </c>
      <c r="F218" s="186" t="s">
        <v>25</v>
      </c>
      <c r="G218" s="186" t="s">
        <v>290</v>
      </c>
      <c r="H218" s="186">
        <f>VLOOKUP(A218,orig_GT_results_full_summary!$A$3:$AK$25,8, FALSE)</f>
        <v>1</v>
      </c>
      <c r="I218" s="196">
        <v>1</v>
      </c>
      <c r="J218" s="197">
        <v>0.5</v>
      </c>
      <c r="K218" s="192">
        <f t="shared" si="0"/>
        <v>1</v>
      </c>
      <c r="L218" s="193">
        <f t="shared" si="1"/>
        <v>0.52631578947368418</v>
      </c>
      <c r="M218" s="186" t="s">
        <v>50</v>
      </c>
      <c r="N218" s="186" t="s">
        <v>288</v>
      </c>
      <c r="O218" s="192">
        <f>VLOOKUP(A218,orig_GT_results_full_summary!$A$3:$AK$25,16, FALSE)</f>
        <v>1</v>
      </c>
      <c r="P218" s="192">
        <v>0</v>
      </c>
      <c r="Q218" s="192">
        <v>0</v>
      </c>
      <c r="R218" s="192">
        <f t="shared" si="2"/>
        <v>0</v>
      </c>
      <c r="S218" s="193">
        <f t="shared" si="3"/>
        <v>0</v>
      </c>
      <c r="T218" s="186" t="s">
        <v>15</v>
      </c>
      <c r="U218" s="186" t="s">
        <v>288</v>
      </c>
      <c r="V218" s="192">
        <f>VLOOKUP(A218,orig_GT_results_full_summary!$A$3:$AK$25,25, FALSE)</f>
        <v>1</v>
      </c>
      <c r="W218" s="192">
        <v>0</v>
      </c>
      <c r="X218" s="192">
        <v>0</v>
      </c>
      <c r="Y218" s="192">
        <f t="shared" si="4"/>
        <v>0</v>
      </c>
      <c r="Z218" s="193">
        <f t="shared" si="5"/>
        <v>0</v>
      </c>
      <c r="AA218" s="186" t="s">
        <v>282</v>
      </c>
      <c r="AB218" s="186" t="s">
        <v>288</v>
      </c>
      <c r="AC218" s="192">
        <f>VLOOKUP(A218,orig_GT_results_full_summary!$A$3:$AK$25,34, FALSE)</f>
        <v>0</v>
      </c>
      <c r="AD218" s="192">
        <v>0</v>
      </c>
      <c r="AE218" s="192">
        <v>0</v>
      </c>
      <c r="AF218" s="194">
        <f t="shared" si="6"/>
        <v>0</v>
      </c>
      <c r="AG218" s="53">
        <f t="shared" si="7"/>
        <v>0</v>
      </c>
    </row>
    <row r="219" spans="1:33" ht="16">
      <c r="A219" s="192">
        <v>31880720</v>
      </c>
      <c r="B219" s="192" t="str">
        <f>VLOOKUP(A219,orig_GT_results_full_summary!$A$3:$B$25,2, FALSE)</f>
        <v>D1</v>
      </c>
      <c r="C219" s="192">
        <v>110</v>
      </c>
      <c r="D219" s="186" t="s">
        <v>360</v>
      </c>
      <c r="E219" s="195">
        <v>2</v>
      </c>
      <c r="F219" s="186" t="s">
        <v>25</v>
      </c>
      <c r="G219" s="186" t="s">
        <v>290</v>
      </c>
      <c r="H219" s="186">
        <f>VLOOKUP(A219,orig_GT_results_full_summary!$A$3:$AK$25,8, FALSE)</f>
        <v>1</v>
      </c>
      <c r="I219" s="196">
        <v>1</v>
      </c>
      <c r="J219" s="197">
        <v>0.5</v>
      </c>
      <c r="K219" s="192">
        <f t="shared" si="0"/>
        <v>1</v>
      </c>
      <c r="L219" s="193">
        <f t="shared" si="1"/>
        <v>0.52631578947368418</v>
      </c>
      <c r="M219" s="186" t="s">
        <v>50</v>
      </c>
      <c r="N219" s="186" t="s">
        <v>288</v>
      </c>
      <c r="O219" s="192">
        <f>VLOOKUP(A219,orig_GT_results_full_summary!$A$3:$AK$25,16, FALSE)</f>
        <v>1</v>
      </c>
      <c r="P219" s="192">
        <v>0</v>
      </c>
      <c r="Q219" s="192">
        <v>0</v>
      </c>
      <c r="R219" s="192">
        <f t="shared" si="2"/>
        <v>0</v>
      </c>
      <c r="S219" s="193">
        <f t="shared" si="3"/>
        <v>0</v>
      </c>
      <c r="T219" s="186" t="s">
        <v>15</v>
      </c>
      <c r="U219" s="186" t="s">
        <v>288</v>
      </c>
      <c r="V219" s="192">
        <f>VLOOKUP(A219,orig_GT_results_full_summary!$A$3:$AK$25,25, FALSE)</f>
        <v>1</v>
      </c>
      <c r="W219" s="192">
        <v>0</v>
      </c>
      <c r="X219" s="192">
        <v>0</v>
      </c>
      <c r="Y219" s="192">
        <f t="shared" si="4"/>
        <v>0</v>
      </c>
      <c r="Z219" s="193">
        <f t="shared" si="5"/>
        <v>0</v>
      </c>
      <c r="AA219" s="186" t="s">
        <v>282</v>
      </c>
      <c r="AB219" s="186" t="s">
        <v>288</v>
      </c>
      <c r="AC219" s="192">
        <f>VLOOKUP(A219,orig_GT_results_full_summary!$A$3:$AK$25,34, FALSE)</f>
        <v>0</v>
      </c>
      <c r="AD219" s="192">
        <v>0</v>
      </c>
      <c r="AE219" s="192">
        <v>0</v>
      </c>
      <c r="AF219" s="194">
        <f t="shared" si="6"/>
        <v>0</v>
      </c>
      <c r="AG219" s="53">
        <f t="shared" si="7"/>
        <v>0</v>
      </c>
    </row>
    <row r="220" spans="1:33" ht="16">
      <c r="A220" s="192">
        <v>31880720</v>
      </c>
      <c r="B220" s="192" t="str">
        <f>VLOOKUP(A220,orig_GT_results_full_summary!$A$3:$B$25,2, FALSE)</f>
        <v>D1</v>
      </c>
      <c r="C220" s="192">
        <v>111</v>
      </c>
      <c r="D220" s="186" t="s">
        <v>361</v>
      </c>
      <c r="E220" s="195">
        <v>2</v>
      </c>
      <c r="F220" s="186" t="s">
        <v>25</v>
      </c>
      <c r="G220" s="186" t="s">
        <v>290</v>
      </c>
      <c r="H220" s="186">
        <f>VLOOKUP(A220,orig_GT_results_full_summary!$A$3:$AK$25,8, FALSE)</f>
        <v>1</v>
      </c>
      <c r="I220" s="196">
        <v>1</v>
      </c>
      <c r="J220" s="197">
        <v>0.5</v>
      </c>
      <c r="K220" s="192">
        <f t="shared" si="0"/>
        <v>1</v>
      </c>
      <c r="L220" s="193">
        <f t="shared" si="1"/>
        <v>0.52631578947368418</v>
      </c>
      <c r="M220" s="186" t="s">
        <v>50</v>
      </c>
      <c r="N220" s="186" t="s">
        <v>288</v>
      </c>
      <c r="O220" s="192">
        <f>VLOOKUP(A220,orig_GT_results_full_summary!$A$3:$AK$25,16, FALSE)</f>
        <v>1</v>
      </c>
      <c r="P220" s="192">
        <v>0</v>
      </c>
      <c r="Q220" s="192">
        <v>0</v>
      </c>
      <c r="R220" s="192">
        <f t="shared" si="2"/>
        <v>0</v>
      </c>
      <c r="S220" s="193">
        <f t="shared" si="3"/>
        <v>0</v>
      </c>
      <c r="T220" s="186" t="s">
        <v>15</v>
      </c>
      <c r="U220" s="186" t="s">
        <v>288</v>
      </c>
      <c r="V220" s="192">
        <f>VLOOKUP(A220,orig_GT_results_full_summary!$A$3:$AK$25,25, FALSE)</f>
        <v>1</v>
      </c>
      <c r="W220" s="192">
        <v>0</v>
      </c>
      <c r="X220" s="192">
        <v>0</v>
      </c>
      <c r="Y220" s="192">
        <f t="shared" si="4"/>
        <v>0</v>
      </c>
      <c r="Z220" s="193">
        <f t="shared" si="5"/>
        <v>0</v>
      </c>
      <c r="AA220" s="186" t="s">
        <v>282</v>
      </c>
      <c r="AB220" s="186" t="s">
        <v>288</v>
      </c>
      <c r="AC220" s="192">
        <f>VLOOKUP(A220,orig_GT_results_full_summary!$A$3:$AK$25,34, FALSE)</f>
        <v>0</v>
      </c>
      <c r="AD220" s="192">
        <v>0</v>
      </c>
      <c r="AE220" s="192">
        <v>0</v>
      </c>
      <c r="AF220" s="194">
        <f t="shared" si="6"/>
        <v>0</v>
      </c>
      <c r="AG220" s="53">
        <f t="shared" si="7"/>
        <v>0</v>
      </c>
    </row>
    <row r="221" spans="1:33" ht="16">
      <c r="A221" s="192">
        <v>31880720</v>
      </c>
      <c r="B221" s="192" t="str">
        <f>VLOOKUP(A221,orig_GT_results_full_summary!$A$3:$B$25,2, FALSE)</f>
        <v>D1</v>
      </c>
      <c r="C221" s="192">
        <v>112</v>
      </c>
      <c r="D221" s="186" t="s">
        <v>361</v>
      </c>
      <c r="E221" s="195">
        <v>2</v>
      </c>
      <c r="F221" s="186" t="s">
        <v>25</v>
      </c>
      <c r="G221" s="186" t="s">
        <v>290</v>
      </c>
      <c r="H221" s="186">
        <f>VLOOKUP(A221,orig_GT_results_full_summary!$A$3:$AK$25,8, FALSE)</f>
        <v>1</v>
      </c>
      <c r="I221" s="196">
        <v>1</v>
      </c>
      <c r="J221" s="197">
        <v>0.5</v>
      </c>
      <c r="K221" s="192">
        <f t="shared" si="0"/>
        <v>1</v>
      </c>
      <c r="L221" s="193">
        <f t="shared" si="1"/>
        <v>0.52631578947368418</v>
      </c>
      <c r="M221" s="186" t="s">
        <v>50</v>
      </c>
      <c r="N221" s="186" t="s">
        <v>288</v>
      </c>
      <c r="O221" s="192">
        <f>VLOOKUP(A221,orig_GT_results_full_summary!$A$3:$AK$25,16, FALSE)</f>
        <v>1</v>
      </c>
      <c r="P221" s="192">
        <v>0</v>
      </c>
      <c r="Q221" s="192">
        <v>0</v>
      </c>
      <c r="R221" s="192">
        <f t="shared" si="2"/>
        <v>0</v>
      </c>
      <c r="S221" s="193">
        <f t="shared" si="3"/>
        <v>0</v>
      </c>
      <c r="T221" s="186" t="s">
        <v>15</v>
      </c>
      <c r="U221" s="186" t="s">
        <v>288</v>
      </c>
      <c r="V221" s="192">
        <f>VLOOKUP(A221,orig_GT_results_full_summary!$A$3:$AK$25,25, FALSE)</f>
        <v>1</v>
      </c>
      <c r="W221" s="192">
        <v>0</v>
      </c>
      <c r="X221" s="192">
        <v>0</v>
      </c>
      <c r="Y221" s="192">
        <f t="shared" si="4"/>
        <v>0</v>
      </c>
      <c r="Z221" s="193">
        <f t="shared" si="5"/>
        <v>0</v>
      </c>
      <c r="AA221" s="186" t="s">
        <v>282</v>
      </c>
      <c r="AB221" s="186" t="s">
        <v>288</v>
      </c>
      <c r="AC221" s="192">
        <f>VLOOKUP(A221,orig_GT_results_full_summary!$A$3:$AK$25,34, FALSE)</f>
        <v>0</v>
      </c>
      <c r="AD221" s="192">
        <v>0</v>
      </c>
      <c r="AE221" s="192">
        <v>0</v>
      </c>
      <c r="AF221" s="194">
        <f t="shared" si="6"/>
        <v>0</v>
      </c>
      <c r="AG221" s="53">
        <f t="shared" si="7"/>
        <v>0</v>
      </c>
    </row>
    <row r="222" spans="1:33" ht="16">
      <c r="A222" s="192">
        <v>31880720</v>
      </c>
      <c r="B222" s="192" t="str">
        <f>VLOOKUP(A222,orig_GT_results_full_summary!$A$3:$B$25,2, FALSE)</f>
        <v>D1</v>
      </c>
      <c r="C222" s="192">
        <v>113</v>
      </c>
      <c r="D222" s="186" t="s">
        <v>361</v>
      </c>
      <c r="E222" s="195">
        <v>2</v>
      </c>
      <c r="F222" s="186" t="s">
        <v>25</v>
      </c>
      <c r="G222" s="186" t="s">
        <v>290</v>
      </c>
      <c r="H222" s="186">
        <f>VLOOKUP(A222,orig_GT_results_full_summary!$A$3:$AK$25,8, FALSE)</f>
        <v>1</v>
      </c>
      <c r="I222" s="196">
        <v>1</v>
      </c>
      <c r="J222" s="197">
        <v>0.5</v>
      </c>
      <c r="K222" s="192">
        <f t="shared" si="0"/>
        <v>1</v>
      </c>
      <c r="L222" s="193">
        <f t="shared" si="1"/>
        <v>0.52631578947368418</v>
      </c>
      <c r="M222" s="186" t="s">
        <v>50</v>
      </c>
      <c r="N222" s="186" t="s">
        <v>288</v>
      </c>
      <c r="O222" s="192">
        <f>VLOOKUP(A222,orig_GT_results_full_summary!$A$3:$AK$25,16, FALSE)</f>
        <v>1</v>
      </c>
      <c r="P222" s="192">
        <v>0</v>
      </c>
      <c r="Q222" s="192">
        <v>0</v>
      </c>
      <c r="R222" s="192">
        <f t="shared" si="2"/>
        <v>0</v>
      </c>
      <c r="S222" s="193">
        <f t="shared" si="3"/>
        <v>0</v>
      </c>
      <c r="T222" s="186" t="s">
        <v>15</v>
      </c>
      <c r="U222" s="186" t="s">
        <v>288</v>
      </c>
      <c r="V222" s="192">
        <f>VLOOKUP(A222,orig_GT_results_full_summary!$A$3:$AK$25,25, FALSE)</f>
        <v>1</v>
      </c>
      <c r="W222" s="192">
        <v>0</v>
      </c>
      <c r="X222" s="192">
        <v>0</v>
      </c>
      <c r="Y222" s="192">
        <f t="shared" si="4"/>
        <v>0</v>
      </c>
      <c r="Z222" s="193">
        <f t="shared" si="5"/>
        <v>0</v>
      </c>
      <c r="AA222" s="186" t="s">
        <v>282</v>
      </c>
      <c r="AB222" s="186" t="s">
        <v>288</v>
      </c>
      <c r="AC222" s="192">
        <f>VLOOKUP(A222,orig_GT_results_full_summary!$A$3:$AK$25,34, FALSE)</f>
        <v>0</v>
      </c>
      <c r="AD222" s="192">
        <v>0</v>
      </c>
      <c r="AE222" s="192">
        <v>0</v>
      </c>
      <c r="AF222" s="194">
        <f t="shared" si="6"/>
        <v>0</v>
      </c>
      <c r="AG222" s="53">
        <f t="shared" si="7"/>
        <v>0</v>
      </c>
    </row>
    <row r="223" spans="1:33" ht="16">
      <c r="A223" s="192">
        <v>31880720</v>
      </c>
      <c r="B223" s="192" t="str">
        <f>VLOOKUP(A223,orig_GT_results_full_summary!$A$3:$B$25,2, FALSE)</f>
        <v>D1</v>
      </c>
      <c r="C223" s="192">
        <v>114</v>
      </c>
      <c r="D223" s="186" t="s">
        <v>362</v>
      </c>
      <c r="E223" s="195">
        <v>2</v>
      </c>
      <c r="F223" s="186" t="s">
        <v>25</v>
      </c>
      <c r="G223" s="186" t="s">
        <v>290</v>
      </c>
      <c r="H223" s="186">
        <f>VLOOKUP(A223,orig_GT_results_full_summary!$A$3:$AK$25,8, FALSE)</f>
        <v>1</v>
      </c>
      <c r="I223" s="196">
        <v>1</v>
      </c>
      <c r="J223" s="197">
        <v>0.5</v>
      </c>
      <c r="K223" s="192">
        <f t="shared" si="0"/>
        <v>1</v>
      </c>
      <c r="L223" s="193">
        <f t="shared" si="1"/>
        <v>0.52631578947368418</v>
      </c>
      <c r="M223" s="186" t="s">
        <v>50</v>
      </c>
      <c r="N223" s="186" t="s">
        <v>288</v>
      </c>
      <c r="O223" s="192">
        <f>VLOOKUP(A223,orig_GT_results_full_summary!$A$3:$AK$25,16, FALSE)</f>
        <v>1</v>
      </c>
      <c r="P223" s="192">
        <v>0</v>
      </c>
      <c r="Q223" s="192">
        <v>0</v>
      </c>
      <c r="R223" s="192">
        <f t="shared" si="2"/>
        <v>0</v>
      </c>
      <c r="S223" s="193">
        <f t="shared" si="3"/>
        <v>0</v>
      </c>
      <c r="T223" s="186" t="s">
        <v>15</v>
      </c>
      <c r="U223" s="186" t="s">
        <v>288</v>
      </c>
      <c r="V223" s="192">
        <f>VLOOKUP(A223,orig_GT_results_full_summary!$A$3:$AK$25,25, FALSE)</f>
        <v>1</v>
      </c>
      <c r="W223" s="192">
        <v>0</v>
      </c>
      <c r="X223" s="192">
        <v>0</v>
      </c>
      <c r="Y223" s="192">
        <f t="shared" si="4"/>
        <v>0</v>
      </c>
      <c r="Z223" s="193">
        <f t="shared" si="5"/>
        <v>0</v>
      </c>
      <c r="AA223" s="186" t="s">
        <v>282</v>
      </c>
      <c r="AB223" s="186" t="s">
        <v>288</v>
      </c>
      <c r="AC223" s="192">
        <f>VLOOKUP(A223,orig_GT_results_full_summary!$A$3:$AK$25,34, FALSE)</f>
        <v>0</v>
      </c>
      <c r="AD223" s="192">
        <v>0</v>
      </c>
      <c r="AE223" s="192">
        <v>0</v>
      </c>
      <c r="AF223" s="194">
        <f t="shared" si="6"/>
        <v>0</v>
      </c>
      <c r="AG223" s="53">
        <f t="shared" si="7"/>
        <v>0</v>
      </c>
    </row>
    <row r="224" spans="1:33" ht="16">
      <c r="A224" s="192">
        <v>31880720</v>
      </c>
      <c r="B224" s="192" t="str">
        <f>VLOOKUP(A224,orig_GT_results_full_summary!$A$3:$B$25,2, FALSE)</f>
        <v>D1</v>
      </c>
      <c r="C224" s="192">
        <v>115</v>
      </c>
      <c r="D224" s="186" t="s">
        <v>362</v>
      </c>
      <c r="E224" s="195">
        <v>2</v>
      </c>
      <c r="F224" s="186" t="s">
        <v>25</v>
      </c>
      <c r="G224" s="186" t="s">
        <v>290</v>
      </c>
      <c r="H224" s="186">
        <f>VLOOKUP(A224,orig_GT_results_full_summary!$A$3:$AK$25,8, FALSE)</f>
        <v>1</v>
      </c>
      <c r="I224" s="196">
        <v>1</v>
      </c>
      <c r="J224" s="197">
        <v>0.5</v>
      </c>
      <c r="K224" s="192">
        <f t="shared" si="0"/>
        <v>1</v>
      </c>
      <c r="L224" s="193">
        <f t="shared" si="1"/>
        <v>0.52631578947368418</v>
      </c>
      <c r="M224" s="186" t="s">
        <v>50</v>
      </c>
      <c r="N224" s="186" t="s">
        <v>288</v>
      </c>
      <c r="O224" s="192">
        <f>VLOOKUP(A224,orig_GT_results_full_summary!$A$3:$AK$25,16, FALSE)</f>
        <v>1</v>
      </c>
      <c r="P224" s="192">
        <v>0</v>
      </c>
      <c r="Q224" s="192">
        <v>0</v>
      </c>
      <c r="R224" s="192">
        <f t="shared" si="2"/>
        <v>0</v>
      </c>
      <c r="S224" s="193">
        <f t="shared" si="3"/>
        <v>0</v>
      </c>
      <c r="T224" s="186" t="s">
        <v>15</v>
      </c>
      <c r="U224" s="186" t="s">
        <v>288</v>
      </c>
      <c r="V224" s="192">
        <f>VLOOKUP(A224,orig_GT_results_full_summary!$A$3:$AK$25,25, FALSE)</f>
        <v>1</v>
      </c>
      <c r="W224" s="192">
        <v>0</v>
      </c>
      <c r="X224" s="192">
        <v>0</v>
      </c>
      <c r="Y224" s="192">
        <f t="shared" si="4"/>
        <v>0</v>
      </c>
      <c r="Z224" s="193">
        <f t="shared" si="5"/>
        <v>0</v>
      </c>
      <c r="AA224" s="186" t="s">
        <v>282</v>
      </c>
      <c r="AB224" s="186" t="s">
        <v>288</v>
      </c>
      <c r="AC224" s="192">
        <f>VLOOKUP(A224,orig_GT_results_full_summary!$A$3:$AK$25,34, FALSE)</f>
        <v>0</v>
      </c>
      <c r="AD224" s="192">
        <v>0</v>
      </c>
      <c r="AE224" s="192">
        <v>0</v>
      </c>
      <c r="AF224" s="194">
        <f t="shared" si="6"/>
        <v>0</v>
      </c>
      <c r="AG224" s="53">
        <f t="shared" si="7"/>
        <v>0</v>
      </c>
    </row>
    <row r="225" spans="1:33" ht="16">
      <c r="A225" s="192">
        <v>31880720</v>
      </c>
      <c r="B225" s="192" t="str">
        <f>VLOOKUP(A225,orig_GT_results_full_summary!$A$3:$B$25,2, FALSE)</f>
        <v>D1</v>
      </c>
      <c r="C225" s="192">
        <v>116</v>
      </c>
      <c r="D225" s="186" t="s">
        <v>362</v>
      </c>
      <c r="E225" s="195">
        <v>2</v>
      </c>
      <c r="F225" s="186" t="s">
        <v>25</v>
      </c>
      <c r="G225" s="186" t="s">
        <v>290</v>
      </c>
      <c r="H225" s="186">
        <f>VLOOKUP(A225,orig_GT_results_full_summary!$A$3:$AK$25,8, FALSE)</f>
        <v>1</v>
      </c>
      <c r="I225" s="196">
        <v>1</v>
      </c>
      <c r="J225" s="197">
        <v>0.5</v>
      </c>
      <c r="K225" s="192">
        <f t="shared" si="0"/>
        <v>1</v>
      </c>
      <c r="L225" s="193">
        <f t="shared" si="1"/>
        <v>0.52631578947368418</v>
      </c>
      <c r="M225" s="186" t="s">
        <v>50</v>
      </c>
      <c r="N225" s="186" t="s">
        <v>288</v>
      </c>
      <c r="O225" s="192">
        <f>VLOOKUP(A225,orig_GT_results_full_summary!$A$3:$AK$25,16, FALSE)</f>
        <v>1</v>
      </c>
      <c r="P225" s="192">
        <v>0</v>
      </c>
      <c r="Q225" s="192">
        <v>0</v>
      </c>
      <c r="R225" s="192">
        <f t="shared" si="2"/>
        <v>0</v>
      </c>
      <c r="S225" s="193">
        <f t="shared" si="3"/>
        <v>0</v>
      </c>
      <c r="T225" s="186" t="s">
        <v>15</v>
      </c>
      <c r="U225" s="186" t="s">
        <v>288</v>
      </c>
      <c r="V225" s="192">
        <f>VLOOKUP(A225,orig_GT_results_full_summary!$A$3:$AK$25,25, FALSE)</f>
        <v>1</v>
      </c>
      <c r="W225" s="192">
        <v>0</v>
      </c>
      <c r="X225" s="192">
        <v>0</v>
      </c>
      <c r="Y225" s="192">
        <f t="shared" si="4"/>
        <v>0</v>
      </c>
      <c r="Z225" s="193">
        <f t="shared" si="5"/>
        <v>0</v>
      </c>
      <c r="AA225" s="186" t="s">
        <v>282</v>
      </c>
      <c r="AB225" s="186" t="s">
        <v>288</v>
      </c>
      <c r="AC225" s="192">
        <f>VLOOKUP(A225,orig_GT_results_full_summary!$A$3:$AK$25,34, FALSE)</f>
        <v>0</v>
      </c>
      <c r="AD225" s="192">
        <v>0</v>
      </c>
      <c r="AE225" s="192">
        <v>0</v>
      </c>
      <c r="AF225" s="194">
        <f t="shared" si="6"/>
        <v>0</v>
      </c>
      <c r="AG225" s="53">
        <f t="shared" si="7"/>
        <v>0</v>
      </c>
    </row>
    <row r="226" spans="1:33" ht="16">
      <c r="A226" s="192">
        <v>31880720</v>
      </c>
      <c r="B226" s="192" t="str">
        <f>VLOOKUP(A226,orig_GT_results_full_summary!$A$3:$B$25,2, FALSE)</f>
        <v>D1</v>
      </c>
      <c r="C226" s="192">
        <v>117</v>
      </c>
      <c r="D226" s="186" t="s">
        <v>363</v>
      </c>
      <c r="E226" s="195">
        <v>2</v>
      </c>
      <c r="F226" s="186" t="s">
        <v>25</v>
      </c>
      <c r="G226" s="186" t="s">
        <v>290</v>
      </c>
      <c r="H226" s="186">
        <f>VLOOKUP(A226,orig_GT_results_full_summary!$A$3:$AK$25,8, FALSE)</f>
        <v>1</v>
      </c>
      <c r="I226" s="196">
        <v>1</v>
      </c>
      <c r="J226" s="197">
        <v>0.5</v>
      </c>
      <c r="K226" s="192">
        <f t="shared" si="0"/>
        <v>1</v>
      </c>
      <c r="L226" s="193">
        <f t="shared" si="1"/>
        <v>0.52631578947368418</v>
      </c>
      <c r="M226" s="186" t="s">
        <v>50</v>
      </c>
      <c r="N226" s="186" t="s">
        <v>288</v>
      </c>
      <c r="O226" s="192">
        <f>VLOOKUP(A226,orig_GT_results_full_summary!$A$3:$AK$25,16, FALSE)</f>
        <v>1</v>
      </c>
      <c r="P226" s="192">
        <v>0</v>
      </c>
      <c r="Q226" s="192">
        <v>0</v>
      </c>
      <c r="R226" s="192">
        <f t="shared" si="2"/>
        <v>0</v>
      </c>
      <c r="S226" s="193">
        <f t="shared" si="3"/>
        <v>0</v>
      </c>
      <c r="T226" s="186" t="s">
        <v>15</v>
      </c>
      <c r="U226" s="186" t="s">
        <v>288</v>
      </c>
      <c r="V226" s="192">
        <f>VLOOKUP(A226,orig_GT_results_full_summary!$A$3:$AK$25,25, FALSE)</f>
        <v>1</v>
      </c>
      <c r="W226" s="192">
        <v>0</v>
      </c>
      <c r="X226" s="192">
        <v>0</v>
      </c>
      <c r="Y226" s="192">
        <f t="shared" si="4"/>
        <v>0</v>
      </c>
      <c r="Z226" s="193">
        <f t="shared" si="5"/>
        <v>0</v>
      </c>
      <c r="AA226" s="186" t="s">
        <v>282</v>
      </c>
      <c r="AB226" s="186" t="s">
        <v>288</v>
      </c>
      <c r="AC226" s="192">
        <f>VLOOKUP(A226,orig_GT_results_full_summary!$A$3:$AK$25,34, FALSE)</f>
        <v>0</v>
      </c>
      <c r="AD226" s="192">
        <v>0</v>
      </c>
      <c r="AE226" s="192">
        <v>0</v>
      </c>
      <c r="AF226" s="194">
        <f t="shared" si="6"/>
        <v>0</v>
      </c>
      <c r="AG226" s="53">
        <f t="shared" si="7"/>
        <v>0</v>
      </c>
    </row>
    <row r="227" spans="1:33" ht="16">
      <c r="A227" s="192">
        <v>31880720</v>
      </c>
      <c r="B227" s="192" t="str">
        <f>VLOOKUP(A227,orig_GT_results_full_summary!$A$3:$B$25,2, FALSE)</f>
        <v>D1</v>
      </c>
      <c r="C227" s="192">
        <v>118</v>
      </c>
      <c r="D227" s="186" t="s">
        <v>363</v>
      </c>
      <c r="E227" s="195">
        <v>2</v>
      </c>
      <c r="F227" s="186" t="s">
        <v>25</v>
      </c>
      <c r="G227" s="186" t="s">
        <v>290</v>
      </c>
      <c r="H227" s="186">
        <f>VLOOKUP(A227,orig_GT_results_full_summary!$A$3:$AK$25,8, FALSE)</f>
        <v>1</v>
      </c>
      <c r="I227" s="196">
        <v>1</v>
      </c>
      <c r="J227" s="197">
        <v>0.5</v>
      </c>
      <c r="K227" s="192">
        <f t="shared" si="0"/>
        <v>1</v>
      </c>
      <c r="L227" s="193">
        <f t="shared" si="1"/>
        <v>0.52631578947368418</v>
      </c>
      <c r="M227" s="186" t="s">
        <v>50</v>
      </c>
      <c r="N227" s="186" t="s">
        <v>288</v>
      </c>
      <c r="O227" s="192">
        <f>VLOOKUP(A227,orig_GT_results_full_summary!$A$3:$AK$25,16, FALSE)</f>
        <v>1</v>
      </c>
      <c r="P227" s="192">
        <v>0</v>
      </c>
      <c r="Q227" s="192">
        <v>0</v>
      </c>
      <c r="R227" s="192">
        <f t="shared" si="2"/>
        <v>0</v>
      </c>
      <c r="S227" s="193">
        <f t="shared" si="3"/>
        <v>0</v>
      </c>
      <c r="T227" s="186" t="s">
        <v>15</v>
      </c>
      <c r="U227" s="186" t="s">
        <v>288</v>
      </c>
      <c r="V227" s="192">
        <f>VLOOKUP(A227,orig_GT_results_full_summary!$A$3:$AK$25,25, FALSE)</f>
        <v>1</v>
      </c>
      <c r="W227" s="192">
        <v>0</v>
      </c>
      <c r="X227" s="192">
        <v>0</v>
      </c>
      <c r="Y227" s="192">
        <f t="shared" si="4"/>
        <v>0</v>
      </c>
      <c r="Z227" s="193">
        <f t="shared" si="5"/>
        <v>0</v>
      </c>
      <c r="AA227" s="186" t="s">
        <v>282</v>
      </c>
      <c r="AB227" s="186" t="s">
        <v>288</v>
      </c>
      <c r="AC227" s="192">
        <f>VLOOKUP(A227,orig_GT_results_full_summary!$A$3:$AK$25,34, FALSE)</f>
        <v>0</v>
      </c>
      <c r="AD227" s="192">
        <v>0</v>
      </c>
      <c r="AE227" s="192">
        <v>0</v>
      </c>
      <c r="AF227" s="194">
        <f t="shared" si="6"/>
        <v>0</v>
      </c>
      <c r="AG227" s="53">
        <f t="shared" si="7"/>
        <v>0</v>
      </c>
    </row>
    <row r="228" spans="1:33" ht="16">
      <c r="A228" s="192">
        <v>31880720</v>
      </c>
      <c r="B228" s="192" t="str">
        <f>VLOOKUP(A228,orig_GT_results_full_summary!$A$3:$B$25,2, FALSE)</f>
        <v>D1</v>
      </c>
      <c r="C228" s="192">
        <v>119</v>
      </c>
      <c r="D228" s="186" t="s">
        <v>363</v>
      </c>
      <c r="E228" s="195">
        <v>2</v>
      </c>
      <c r="F228" s="186" t="s">
        <v>25</v>
      </c>
      <c r="G228" s="186" t="s">
        <v>290</v>
      </c>
      <c r="H228" s="186">
        <f>VLOOKUP(A228,orig_GT_results_full_summary!$A$3:$AK$25,8, FALSE)</f>
        <v>1</v>
      </c>
      <c r="I228" s="196">
        <v>1</v>
      </c>
      <c r="J228" s="197">
        <v>0.5</v>
      </c>
      <c r="K228" s="192">
        <f t="shared" si="0"/>
        <v>1</v>
      </c>
      <c r="L228" s="193">
        <f t="shared" si="1"/>
        <v>0.52631578947368418</v>
      </c>
      <c r="M228" s="186" t="s">
        <v>50</v>
      </c>
      <c r="N228" s="186" t="s">
        <v>288</v>
      </c>
      <c r="O228" s="192">
        <f>VLOOKUP(A228,orig_GT_results_full_summary!$A$3:$AK$25,16, FALSE)</f>
        <v>1</v>
      </c>
      <c r="P228" s="192">
        <v>0</v>
      </c>
      <c r="Q228" s="192">
        <v>0</v>
      </c>
      <c r="R228" s="192">
        <f t="shared" si="2"/>
        <v>0</v>
      </c>
      <c r="S228" s="193">
        <f t="shared" si="3"/>
        <v>0</v>
      </c>
      <c r="T228" s="186" t="s">
        <v>15</v>
      </c>
      <c r="U228" s="186" t="s">
        <v>288</v>
      </c>
      <c r="V228" s="192">
        <f>VLOOKUP(A228,orig_GT_results_full_summary!$A$3:$AK$25,25, FALSE)</f>
        <v>1</v>
      </c>
      <c r="W228" s="192">
        <v>0</v>
      </c>
      <c r="X228" s="192">
        <v>0</v>
      </c>
      <c r="Y228" s="192">
        <f t="shared" si="4"/>
        <v>0</v>
      </c>
      <c r="Z228" s="193">
        <f t="shared" si="5"/>
        <v>0</v>
      </c>
      <c r="AA228" s="186" t="s">
        <v>282</v>
      </c>
      <c r="AB228" s="186" t="s">
        <v>288</v>
      </c>
      <c r="AC228" s="192">
        <f>VLOOKUP(A228,orig_GT_results_full_summary!$A$3:$AK$25,34, FALSE)</f>
        <v>0</v>
      </c>
      <c r="AD228" s="192">
        <v>0</v>
      </c>
      <c r="AE228" s="192">
        <v>0</v>
      </c>
      <c r="AF228" s="194">
        <f t="shared" si="6"/>
        <v>0</v>
      </c>
      <c r="AG228" s="53">
        <f t="shared" si="7"/>
        <v>0</v>
      </c>
    </row>
    <row r="229" spans="1:33" ht="16">
      <c r="A229" s="192">
        <v>31880720</v>
      </c>
      <c r="B229" s="192" t="str">
        <f>VLOOKUP(A229,orig_GT_results_full_summary!$A$3:$B$25,2, FALSE)</f>
        <v>D1</v>
      </c>
      <c r="C229" s="192">
        <v>120</v>
      </c>
      <c r="D229" s="186" t="s">
        <v>345</v>
      </c>
      <c r="E229" s="195">
        <v>2</v>
      </c>
      <c r="F229" s="186" t="s">
        <v>25</v>
      </c>
      <c r="G229" s="186" t="s">
        <v>294</v>
      </c>
      <c r="H229" s="186">
        <f>VLOOKUP(A229,orig_GT_results_full_summary!$A$3:$AK$25,8, FALSE)</f>
        <v>1</v>
      </c>
      <c r="I229" s="196">
        <v>1</v>
      </c>
      <c r="J229" s="197">
        <v>1</v>
      </c>
      <c r="K229" s="192">
        <f t="shared" si="0"/>
        <v>1</v>
      </c>
      <c r="L229" s="193">
        <f t="shared" si="1"/>
        <v>1</v>
      </c>
      <c r="M229" s="186" t="s">
        <v>50</v>
      </c>
      <c r="N229" s="186" t="s">
        <v>288</v>
      </c>
      <c r="O229" s="192">
        <f>VLOOKUP(A229,orig_GT_results_full_summary!$A$3:$AK$25,16, FALSE)</f>
        <v>1</v>
      </c>
      <c r="P229" s="192">
        <v>0</v>
      </c>
      <c r="Q229" s="192">
        <v>0</v>
      </c>
      <c r="R229" s="192">
        <f t="shared" si="2"/>
        <v>0</v>
      </c>
      <c r="S229" s="193">
        <f t="shared" si="3"/>
        <v>0</v>
      </c>
      <c r="T229" s="186" t="s">
        <v>15</v>
      </c>
      <c r="U229" s="186" t="s">
        <v>288</v>
      </c>
      <c r="V229" s="192">
        <f>VLOOKUP(A229,orig_GT_results_full_summary!$A$3:$AK$25,25, FALSE)</f>
        <v>1</v>
      </c>
      <c r="W229" s="192">
        <v>0</v>
      </c>
      <c r="X229" s="192">
        <v>0</v>
      </c>
      <c r="Y229" s="192">
        <f t="shared" si="4"/>
        <v>0</v>
      </c>
      <c r="Z229" s="193">
        <f t="shared" si="5"/>
        <v>0</v>
      </c>
      <c r="AA229" s="186" t="s">
        <v>282</v>
      </c>
      <c r="AB229" s="186" t="s">
        <v>288</v>
      </c>
      <c r="AC229" s="192">
        <f>VLOOKUP(A229,orig_GT_results_full_summary!$A$3:$AK$25,34, FALSE)</f>
        <v>0</v>
      </c>
      <c r="AD229" s="192">
        <v>0</v>
      </c>
      <c r="AE229" s="192">
        <v>0</v>
      </c>
      <c r="AF229" s="194">
        <f t="shared" si="6"/>
        <v>0</v>
      </c>
      <c r="AG229" s="53">
        <f t="shared" si="7"/>
        <v>0</v>
      </c>
    </row>
    <row r="230" spans="1:33" ht="16">
      <c r="A230" s="192">
        <v>31880720</v>
      </c>
      <c r="B230" s="192" t="str">
        <f>VLOOKUP(A230,orig_GT_results_full_summary!$A$3:$B$25,2, FALSE)</f>
        <v>D1</v>
      </c>
      <c r="C230" s="192">
        <v>121</v>
      </c>
      <c r="D230" s="186" t="s">
        <v>345</v>
      </c>
      <c r="E230" s="195">
        <v>2</v>
      </c>
      <c r="F230" s="186" t="s">
        <v>25</v>
      </c>
      <c r="G230" s="186" t="s">
        <v>294</v>
      </c>
      <c r="H230" s="186">
        <f>VLOOKUP(A230,orig_GT_results_full_summary!$A$3:$AK$25,8, FALSE)</f>
        <v>1</v>
      </c>
      <c r="I230" s="196">
        <v>1</v>
      </c>
      <c r="J230" s="197">
        <v>1</v>
      </c>
      <c r="K230" s="192">
        <f t="shared" si="0"/>
        <v>1</v>
      </c>
      <c r="L230" s="193">
        <f t="shared" si="1"/>
        <v>1</v>
      </c>
      <c r="M230" s="186" t="s">
        <v>50</v>
      </c>
      <c r="N230" s="186" t="s">
        <v>288</v>
      </c>
      <c r="O230" s="192">
        <f>VLOOKUP(A230,orig_GT_results_full_summary!$A$3:$AK$25,16, FALSE)</f>
        <v>1</v>
      </c>
      <c r="P230" s="192">
        <v>0</v>
      </c>
      <c r="Q230" s="192">
        <v>0</v>
      </c>
      <c r="R230" s="192">
        <f t="shared" si="2"/>
        <v>0</v>
      </c>
      <c r="S230" s="193">
        <f t="shared" si="3"/>
        <v>0</v>
      </c>
      <c r="T230" s="186" t="s">
        <v>15</v>
      </c>
      <c r="U230" s="186" t="s">
        <v>288</v>
      </c>
      <c r="V230" s="192">
        <f>VLOOKUP(A230,orig_GT_results_full_summary!$A$3:$AK$25,25, FALSE)</f>
        <v>1</v>
      </c>
      <c r="W230" s="192">
        <v>0</v>
      </c>
      <c r="X230" s="192">
        <v>0</v>
      </c>
      <c r="Y230" s="192">
        <f t="shared" si="4"/>
        <v>0</v>
      </c>
      <c r="Z230" s="193">
        <f t="shared" si="5"/>
        <v>0</v>
      </c>
      <c r="AA230" s="186" t="s">
        <v>282</v>
      </c>
      <c r="AB230" s="186" t="s">
        <v>288</v>
      </c>
      <c r="AC230" s="192">
        <f>VLOOKUP(A230,orig_GT_results_full_summary!$A$3:$AK$25,34, FALSE)</f>
        <v>0</v>
      </c>
      <c r="AD230" s="192">
        <v>0</v>
      </c>
      <c r="AE230" s="192">
        <v>0</v>
      </c>
      <c r="AF230" s="194">
        <f t="shared" si="6"/>
        <v>0</v>
      </c>
      <c r="AG230" s="53">
        <f t="shared" si="7"/>
        <v>0</v>
      </c>
    </row>
    <row r="231" spans="1:33" ht="16">
      <c r="A231" s="192">
        <v>31880720</v>
      </c>
      <c r="B231" s="192" t="str">
        <f>VLOOKUP(A231,orig_GT_results_full_summary!$A$3:$B$25,2, FALSE)</f>
        <v>D1</v>
      </c>
      <c r="C231" s="192">
        <v>122</v>
      </c>
      <c r="D231" s="186" t="s">
        <v>345</v>
      </c>
      <c r="E231" s="195">
        <v>2</v>
      </c>
      <c r="F231" s="186" t="s">
        <v>25</v>
      </c>
      <c r="G231" s="186" t="s">
        <v>294</v>
      </c>
      <c r="H231" s="186">
        <f>VLOOKUP(A231,orig_GT_results_full_summary!$A$3:$AK$25,8, FALSE)</f>
        <v>1</v>
      </c>
      <c r="I231" s="196">
        <v>1</v>
      </c>
      <c r="J231" s="197">
        <v>1</v>
      </c>
      <c r="K231" s="192">
        <f t="shared" si="0"/>
        <v>1</v>
      </c>
      <c r="L231" s="193">
        <f t="shared" si="1"/>
        <v>1</v>
      </c>
      <c r="M231" s="186" t="s">
        <v>50</v>
      </c>
      <c r="N231" s="186" t="s">
        <v>288</v>
      </c>
      <c r="O231" s="192">
        <f>VLOOKUP(A231,orig_GT_results_full_summary!$A$3:$AK$25,16, FALSE)</f>
        <v>1</v>
      </c>
      <c r="P231" s="192">
        <v>0</v>
      </c>
      <c r="Q231" s="192">
        <v>0</v>
      </c>
      <c r="R231" s="192">
        <f t="shared" si="2"/>
        <v>0</v>
      </c>
      <c r="S231" s="193">
        <f t="shared" si="3"/>
        <v>0</v>
      </c>
      <c r="T231" s="186" t="s">
        <v>15</v>
      </c>
      <c r="U231" s="186" t="s">
        <v>288</v>
      </c>
      <c r="V231" s="192">
        <f>VLOOKUP(A231,orig_GT_results_full_summary!$A$3:$AK$25,25, FALSE)</f>
        <v>1</v>
      </c>
      <c r="W231" s="192">
        <v>0</v>
      </c>
      <c r="X231" s="192">
        <v>0</v>
      </c>
      <c r="Y231" s="192">
        <f t="shared" si="4"/>
        <v>0</v>
      </c>
      <c r="Z231" s="193">
        <f t="shared" si="5"/>
        <v>0</v>
      </c>
      <c r="AA231" s="186" t="s">
        <v>282</v>
      </c>
      <c r="AB231" s="186" t="s">
        <v>288</v>
      </c>
      <c r="AC231" s="192">
        <f>VLOOKUP(A231,orig_GT_results_full_summary!$A$3:$AK$25,34, FALSE)</f>
        <v>0</v>
      </c>
      <c r="AD231" s="192">
        <v>0</v>
      </c>
      <c r="AE231" s="192">
        <v>0</v>
      </c>
      <c r="AF231" s="194">
        <f t="shared" si="6"/>
        <v>0</v>
      </c>
      <c r="AG231" s="53">
        <f t="shared" si="7"/>
        <v>0</v>
      </c>
    </row>
    <row r="232" spans="1:33" ht="16">
      <c r="A232" s="192">
        <v>31880720</v>
      </c>
      <c r="B232" s="192" t="str">
        <f>VLOOKUP(A232,orig_GT_results_full_summary!$A$3:$B$25,2, FALSE)</f>
        <v>D1</v>
      </c>
      <c r="C232" s="192">
        <v>123</v>
      </c>
      <c r="D232" s="186" t="s">
        <v>334</v>
      </c>
      <c r="E232" s="195">
        <v>2</v>
      </c>
      <c r="F232" s="186" t="s">
        <v>25</v>
      </c>
      <c r="G232" s="186" t="s">
        <v>294</v>
      </c>
      <c r="H232" s="186">
        <f>VLOOKUP(A232,orig_GT_results_full_summary!$A$3:$AK$25,8, FALSE)</f>
        <v>1</v>
      </c>
      <c r="I232" s="196">
        <v>1</v>
      </c>
      <c r="J232" s="197">
        <v>1</v>
      </c>
      <c r="K232" s="192">
        <f t="shared" si="0"/>
        <v>1</v>
      </c>
      <c r="L232" s="193">
        <f t="shared" si="1"/>
        <v>1</v>
      </c>
      <c r="M232" s="186" t="s">
        <v>50</v>
      </c>
      <c r="N232" s="186" t="s">
        <v>288</v>
      </c>
      <c r="O232" s="192">
        <f>VLOOKUP(A232,orig_GT_results_full_summary!$A$3:$AK$25,16, FALSE)</f>
        <v>1</v>
      </c>
      <c r="P232" s="192">
        <v>0</v>
      </c>
      <c r="Q232" s="192">
        <v>0</v>
      </c>
      <c r="R232" s="192">
        <f t="shared" si="2"/>
        <v>0</v>
      </c>
      <c r="S232" s="193">
        <f t="shared" si="3"/>
        <v>0</v>
      </c>
      <c r="T232" s="186" t="s">
        <v>15</v>
      </c>
      <c r="U232" s="186" t="s">
        <v>288</v>
      </c>
      <c r="V232" s="192">
        <f>VLOOKUP(A232,orig_GT_results_full_summary!$A$3:$AK$25,25, FALSE)</f>
        <v>1</v>
      </c>
      <c r="W232" s="192">
        <v>0</v>
      </c>
      <c r="X232" s="192">
        <v>0</v>
      </c>
      <c r="Y232" s="192">
        <f t="shared" si="4"/>
        <v>0</v>
      </c>
      <c r="Z232" s="193">
        <f t="shared" si="5"/>
        <v>0</v>
      </c>
      <c r="AA232" s="186" t="s">
        <v>282</v>
      </c>
      <c r="AB232" s="186" t="s">
        <v>288</v>
      </c>
      <c r="AC232" s="192">
        <f>VLOOKUP(A232,orig_GT_results_full_summary!$A$3:$AK$25,34, FALSE)</f>
        <v>0</v>
      </c>
      <c r="AD232" s="192">
        <v>0</v>
      </c>
      <c r="AE232" s="192">
        <v>0</v>
      </c>
      <c r="AF232" s="194">
        <f t="shared" si="6"/>
        <v>0</v>
      </c>
      <c r="AG232" s="53">
        <f t="shared" si="7"/>
        <v>0</v>
      </c>
    </row>
    <row r="233" spans="1:33" ht="16">
      <c r="A233" s="192">
        <v>31880720</v>
      </c>
      <c r="B233" s="192" t="str">
        <f>VLOOKUP(A233,orig_GT_results_full_summary!$A$3:$B$25,2, FALSE)</f>
        <v>D1</v>
      </c>
      <c r="C233" s="192">
        <v>124</v>
      </c>
      <c r="D233" s="186" t="s">
        <v>334</v>
      </c>
      <c r="E233" s="195">
        <v>2</v>
      </c>
      <c r="F233" s="186" t="s">
        <v>25</v>
      </c>
      <c r="G233" s="186" t="s">
        <v>294</v>
      </c>
      <c r="H233" s="186">
        <f>VLOOKUP(A233,orig_GT_results_full_summary!$A$3:$AK$25,8, FALSE)</f>
        <v>1</v>
      </c>
      <c r="I233" s="196">
        <v>1</v>
      </c>
      <c r="J233" s="197">
        <v>1</v>
      </c>
      <c r="K233" s="192">
        <f t="shared" si="0"/>
        <v>1</v>
      </c>
      <c r="L233" s="193">
        <f t="shared" si="1"/>
        <v>1</v>
      </c>
      <c r="M233" s="186" t="s">
        <v>50</v>
      </c>
      <c r="N233" s="186" t="s">
        <v>288</v>
      </c>
      <c r="O233" s="192">
        <f>VLOOKUP(A233,orig_GT_results_full_summary!$A$3:$AK$25,16, FALSE)</f>
        <v>1</v>
      </c>
      <c r="P233" s="192">
        <v>0</v>
      </c>
      <c r="Q233" s="192">
        <v>0</v>
      </c>
      <c r="R233" s="192">
        <f t="shared" si="2"/>
        <v>0</v>
      </c>
      <c r="S233" s="193">
        <f t="shared" si="3"/>
        <v>0</v>
      </c>
      <c r="T233" s="186" t="s">
        <v>15</v>
      </c>
      <c r="U233" s="186" t="s">
        <v>288</v>
      </c>
      <c r="V233" s="192">
        <f>VLOOKUP(A233,orig_GT_results_full_summary!$A$3:$AK$25,25, FALSE)</f>
        <v>1</v>
      </c>
      <c r="W233" s="192">
        <v>0</v>
      </c>
      <c r="X233" s="192">
        <v>0</v>
      </c>
      <c r="Y233" s="192">
        <f t="shared" si="4"/>
        <v>0</v>
      </c>
      <c r="Z233" s="193">
        <f t="shared" si="5"/>
        <v>0</v>
      </c>
      <c r="AA233" s="186" t="s">
        <v>282</v>
      </c>
      <c r="AB233" s="186" t="s">
        <v>288</v>
      </c>
      <c r="AC233" s="192">
        <f>VLOOKUP(A233,orig_GT_results_full_summary!$A$3:$AK$25,34, FALSE)</f>
        <v>0</v>
      </c>
      <c r="AD233" s="192">
        <v>0</v>
      </c>
      <c r="AE233" s="192">
        <v>0</v>
      </c>
      <c r="AF233" s="194">
        <f t="shared" si="6"/>
        <v>0</v>
      </c>
      <c r="AG233" s="53">
        <f t="shared" si="7"/>
        <v>0</v>
      </c>
    </row>
    <row r="234" spans="1:33" ht="16">
      <c r="A234" s="192">
        <v>31880720</v>
      </c>
      <c r="B234" s="192" t="str">
        <f>VLOOKUP(A234,orig_GT_results_full_summary!$A$3:$B$25,2, FALSE)</f>
        <v>D1</v>
      </c>
      <c r="C234" s="192">
        <v>125</v>
      </c>
      <c r="D234" s="186" t="s">
        <v>334</v>
      </c>
      <c r="E234" s="195">
        <v>2</v>
      </c>
      <c r="F234" s="186" t="s">
        <v>25</v>
      </c>
      <c r="G234" s="186" t="s">
        <v>294</v>
      </c>
      <c r="H234" s="186">
        <f>VLOOKUP(A234,orig_GT_results_full_summary!$A$3:$AK$25,8, FALSE)</f>
        <v>1</v>
      </c>
      <c r="I234" s="196">
        <v>1</v>
      </c>
      <c r="J234" s="197">
        <v>1</v>
      </c>
      <c r="K234" s="192">
        <f t="shared" si="0"/>
        <v>1</v>
      </c>
      <c r="L234" s="193">
        <f t="shared" si="1"/>
        <v>1</v>
      </c>
      <c r="M234" s="186" t="s">
        <v>50</v>
      </c>
      <c r="N234" s="186" t="s">
        <v>288</v>
      </c>
      <c r="O234" s="192">
        <f>VLOOKUP(A234,orig_GT_results_full_summary!$A$3:$AK$25,16, FALSE)</f>
        <v>1</v>
      </c>
      <c r="P234" s="192">
        <v>0</v>
      </c>
      <c r="Q234" s="192">
        <v>0</v>
      </c>
      <c r="R234" s="192">
        <f t="shared" si="2"/>
        <v>0</v>
      </c>
      <c r="S234" s="193">
        <f t="shared" si="3"/>
        <v>0</v>
      </c>
      <c r="T234" s="186" t="s">
        <v>15</v>
      </c>
      <c r="U234" s="186" t="s">
        <v>288</v>
      </c>
      <c r="V234" s="192">
        <f>VLOOKUP(A234,orig_GT_results_full_summary!$A$3:$AK$25,25, FALSE)</f>
        <v>1</v>
      </c>
      <c r="W234" s="192">
        <v>0</v>
      </c>
      <c r="X234" s="192">
        <v>0</v>
      </c>
      <c r="Y234" s="192">
        <f t="shared" si="4"/>
        <v>0</v>
      </c>
      <c r="Z234" s="193">
        <f t="shared" si="5"/>
        <v>0</v>
      </c>
      <c r="AA234" s="186" t="s">
        <v>282</v>
      </c>
      <c r="AB234" s="186" t="s">
        <v>288</v>
      </c>
      <c r="AC234" s="192">
        <f>VLOOKUP(A234,orig_GT_results_full_summary!$A$3:$AK$25,34, FALSE)</f>
        <v>0</v>
      </c>
      <c r="AD234" s="192">
        <v>0</v>
      </c>
      <c r="AE234" s="192">
        <v>0</v>
      </c>
      <c r="AF234" s="194">
        <f t="shared" si="6"/>
        <v>0</v>
      </c>
      <c r="AG234" s="53">
        <f t="shared" si="7"/>
        <v>0</v>
      </c>
    </row>
    <row r="235" spans="1:33" ht="16">
      <c r="A235" s="192">
        <v>31880720</v>
      </c>
      <c r="B235" s="192" t="str">
        <f>VLOOKUP(A235,orig_GT_results_full_summary!$A$3:$B$25,2, FALSE)</f>
        <v>D1</v>
      </c>
      <c r="C235" s="192">
        <v>126</v>
      </c>
      <c r="D235" s="186" t="s">
        <v>364</v>
      </c>
      <c r="E235" s="195">
        <v>2</v>
      </c>
      <c r="F235" s="186" t="s">
        <v>25</v>
      </c>
      <c r="G235" s="186" t="s">
        <v>290</v>
      </c>
      <c r="H235" s="186">
        <f>VLOOKUP(A235,orig_GT_results_full_summary!$A$3:$AK$25,8, FALSE)</f>
        <v>1</v>
      </c>
      <c r="I235" s="196">
        <v>1</v>
      </c>
      <c r="J235" s="197">
        <v>0.5</v>
      </c>
      <c r="K235" s="192">
        <f t="shared" si="0"/>
        <v>1</v>
      </c>
      <c r="L235" s="193">
        <f t="shared" si="1"/>
        <v>0.52631578947368418</v>
      </c>
      <c r="M235" s="186" t="s">
        <v>50</v>
      </c>
      <c r="N235" s="186" t="s">
        <v>288</v>
      </c>
      <c r="O235" s="192">
        <f>VLOOKUP(A235,orig_GT_results_full_summary!$A$3:$AK$25,16, FALSE)</f>
        <v>1</v>
      </c>
      <c r="P235" s="192">
        <v>0</v>
      </c>
      <c r="Q235" s="192">
        <v>0</v>
      </c>
      <c r="R235" s="192">
        <f t="shared" si="2"/>
        <v>0</v>
      </c>
      <c r="S235" s="193">
        <f t="shared" si="3"/>
        <v>0</v>
      </c>
      <c r="T235" s="186" t="s">
        <v>15</v>
      </c>
      <c r="U235" s="186" t="s">
        <v>288</v>
      </c>
      <c r="V235" s="192">
        <f>VLOOKUP(A235,orig_GT_results_full_summary!$A$3:$AK$25,25, FALSE)</f>
        <v>1</v>
      </c>
      <c r="W235" s="192">
        <v>0</v>
      </c>
      <c r="X235" s="192">
        <v>0</v>
      </c>
      <c r="Y235" s="192">
        <f t="shared" si="4"/>
        <v>0</v>
      </c>
      <c r="Z235" s="193">
        <f t="shared" si="5"/>
        <v>0</v>
      </c>
      <c r="AA235" s="186" t="s">
        <v>282</v>
      </c>
      <c r="AB235" s="186" t="s">
        <v>288</v>
      </c>
      <c r="AC235" s="192">
        <f>VLOOKUP(A235,orig_GT_results_full_summary!$A$3:$AK$25,34, FALSE)</f>
        <v>0</v>
      </c>
      <c r="AD235" s="192">
        <v>0</v>
      </c>
      <c r="AE235" s="192">
        <v>0</v>
      </c>
      <c r="AF235" s="194">
        <f t="shared" si="6"/>
        <v>0</v>
      </c>
      <c r="AG235" s="53">
        <f t="shared" si="7"/>
        <v>0</v>
      </c>
    </row>
    <row r="236" spans="1:33" ht="16">
      <c r="A236" s="192">
        <v>31880720</v>
      </c>
      <c r="B236" s="192" t="str">
        <f>VLOOKUP(A236,orig_GT_results_full_summary!$A$3:$B$25,2, FALSE)</f>
        <v>D1</v>
      </c>
      <c r="C236" s="192">
        <v>127</v>
      </c>
      <c r="D236" s="186" t="s">
        <v>364</v>
      </c>
      <c r="E236" s="195">
        <v>2</v>
      </c>
      <c r="F236" s="186" t="s">
        <v>25</v>
      </c>
      <c r="G236" s="186" t="s">
        <v>290</v>
      </c>
      <c r="H236" s="186">
        <f>VLOOKUP(A236,orig_GT_results_full_summary!$A$3:$AK$25,8, FALSE)</f>
        <v>1</v>
      </c>
      <c r="I236" s="196">
        <v>1</v>
      </c>
      <c r="J236" s="197">
        <v>0.5</v>
      </c>
      <c r="K236" s="192">
        <f t="shared" si="0"/>
        <v>1</v>
      </c>
      <c r="L236" s="193">
        <f t="shared" si="1"/>
        <v>0.52631578947368418</v>
      </c>
      <c r="M236" s="186" t="s">
        <v>50</v>
      </c>
      <c r="N236" s="186" t="s">
        <v>288</v>
      </c>
      <c r="O236" s="192">
        <f>VLOOKUP(A236,orig_GT_results_full_summary!$A$3:$AK$25,16, FALSE)</f>
        <v>1</v>
      </c>
      <c r="P236" s="192">
        <v>0</v>
      </c>
      <c r="Q236" s="192">
        <v>0</v>
      </c>
      <c r="R236" s="192">
        <f t="shared" si="2"/>
        <v>0</v>
      </c>
      <c r="S236" s="193">
        <f t="shared" si="3"/>
        <v>0</v>
      </c>
      <c r="T236" s="186" t="s">
        <v>15</v>
      </c>
      <c r="U236" s="186" t="s">
        <v>288</v>
      </c>
      <c r="V236" s="192">
        <f>VLOOKUP(A236,orig_GT_results_full_summary!$A$3:$AK$25,25, FALSE)</f>
        <v>1</v>
      </c>
      <c r="W236" s="192">
        <v>0</v>
      </c>
      <c r="X236" s="192">
        <v>0</v>
      </c>
      <c r="Y236" s="192">
        <f t="shared" si="4"/>
        <v>0</v>
      </c>
      <c r="Z236" s="193">
        <f t="shared" si="5"/>
        <v>0</v>
      </c>
      <c r="AA236" s="186" t="s">
        <v>282</v>
      </c>
      <c r="AB236" s="186" t="s">
        <v>288</v>
      </c>
      <c r="AC236" s="192">
        <f>VLOOKUP(A236,orig_GT_results_full_summary!$A$3:$AK$25,34, FALSE)</f>
        <v>0</v>
      </c>
      <c r="AD236" s="192">
        <v>0</v>
      </c>
      <c r="AE236" s="192">
        <v>0</v>
      </c>
      <c r="AF236" s="194">
        <f t="shared" si="6"/>
        <v>0</v>
      </c>
      <c r="AG236" s="53">
        <f t="shared" si="7"/>
        <v>0</v>
      </c>
    </row>
    <row r="237" spans="1:33" ht="16">
      <c r="A237" s="192">
        <v>31880720</v>
      </c>
      <c r="B237" s="192" t="str">
        <f>VLOOKUP(A237,orig_GT_results_full_summary!$A$3:$B$25,2, FALSE)</f>
        <v>D1</v>
      </c>
      <c r="C237" s="192">
        <v>128</v>
      </c>
      <c r="D237" s="186" t="s">
        <v>365</v>
      </c>
      <c r="E237" s="195">
        <v>2</v>
      </c>
      <c r="F237" s="186" t="s">
        <v>25</v>
      </c>
      <c r="G237" s="186" t="s">
        <v>290</v>
      </c>
      <c r="H237" s="186">
        <f>VLOOKUP(A237,orig_GT_results_full_summary!$A$3:$AK$25,8, FALSE)</f>
        <v>1</v>
      </c>
      <c r="I237" s="196">
        <v>1</v>
      </c>
      <c r="J237" s="197">
        <v>0.5</v>
      </c>
      <c r="K237" s="192">
        <f t="shared" si="0"/>
        <v>1</v>
      </c>
      <c r="L237" s="193">
        <f t="shared" si="1"/>
        <v>0.52631578947368418</v>
      </c>
      <c r="M237" s="186" t="s">
        <v>50</v>
      </c>
      <c r="N237" s="186" t="s">
        <v>288</v>
      </c>
      <c r="O237" s="192">
        <f>VLOOKUP(A237,orig_GT_results_full_summary!$A$3:$AK$25,16, FALSE)</f>
        <v>1</v>
      </c>
      <c r="P237" s="192">
        <v>0</v>
      </c>
      <c r="Q237" s="192">
        <v>0</v>
      </c>
      <c r="R237" s="192">
        <f t="shared" si="2"/>
        <v>0</v>
      </c>
      <c r="S237" s="193">
        <f t="shared" si="3"/>
        <v>0</v>
      </c>
      <c r="T237" s="186" t="s">
        <v>15</v>
      </c>
      <c r="U237" s="186" t="s">
        <v>287</v>
      </c>
      <c r="V237" s="192">
        <f>VLOOKUP(A237,orig_GT_results_full_summary!$A$3:$AK$25,25, FALSE)</f>
        <v>1</v>
      </c>
      <c r="W237" s="192">
        <v>1</v>
      </c>
      <c r="X237" s="192">
        <v>0.5</v>
      </c>
      <c r="Y237" s="192">
        <f t="shared" si="4"/>
        <v>1</v>
      </c>
      <c r="Z237" s="193">
        <f t="shared" si="5"/>
        <v>0.52631578947368418</v>
      </c>
      <c r="AA237" s="186" t="s">
        <v>282</v>
      </c>
      <c r="AB237" s="186" t="s">
        <v>288</v>
      </c>
      <c r="AC237" s="192">
        <f>VLOOKUP(A237,orig_GT_results_full_summary!$A$3:$AK$25,34, FALSE)</f>
        <v>0</v>
      </c>
      <c r="AD237" s="192">
        <v>0</v>
      </c>
      <c r="AE237" s="192">
        <v>0</v>
      </c>
      <c r="AF237" s="194">
        <f t="shared" si="6"/>
        <v>0</v>
      </c>
      <c r="AG237" s="53">
        <f t="shared" si="7"/>
        <v>0</v>
      </c>
    </row>
    <row r="238" spans="1:33" ht="16">
      <c r="A238" s="192">
        <v>31880720</v>
      </c>
      <c r="B238" s="192" t="str">
        <f>VLOOKUP(A238,orig_GT_results_full_summary!$A$3:$B$25,2, FALSE)</f>
        <v>D1</v>
      </c>
      <c r="C238" s="192">
        <v>129</v>
      </c>
      <c r="D238" s="186" t="s">
        <v>365</v>
      </c>
      <c r="E238" s="195">
        <v>2</v>
      </c>
      <c r="F238" s="186" t="s">
        <v>25</v>
      </c>
      <c r="G238" s="186" t="s">
        <v>290</v>
      </c>
      <c r="H238" s="186">
        <f>VLOOKUP(A238,orig_GT_results_full_summary!$A$3:$AK$25,8, FALSE)</f>
        <v>1</v>
      </c>
      <c r="I238" s="196">
        <v>1</v>
      </c>
      <c r="J238" s="197">
        <v>0.5</v>
      </c>
      <c r="K238" s="192">
        <f t="shared" si="0"/>
        <v>1</v>
      </c>
      <c r="L238" s="193">
        <f t="shared" si="1"/>
        <v>0.52631578947368418</v>
      </c>
      <c r="M238" s="186" t="s">
        <v>50</v>
      </c>
      <c r="N238" s="186" t="s">
        <v>288</v>
      </c>
      <c r="O238" s="192">
        <f>VLOOKUP(A238,orig_GT_results_full_summary!$A$3:$AK$25,16, FALSE)</f>
        <v>1</v>
      </c>
      <c r="P238" s="192">
        <v>0</v>
      </c>
      <c r="Q238" s="192">
        <v>0</v>
      </c>
      <c r="R238" s="192">
        <f t="shared" si="2"/>
        <v>0</v>
      </c>
      <c r="S238" s="193">
        <f t="shared" si="3"/>
        <v>0</v>
      </c>
      <c r="T238" s="186" t="s">
        <v>15</v>
      </c>
      <c r="U238" s="186" t="s">
        <v>287</v>
      </c>
      <c r="V238" s="192">
        <f>VLOOKUP(A238,orig_GT_results_full_summary!$A$3:$AK$25,25, FALSE)</f>
        <v>1</v>
      </c>
      <c r="W238" s="192">
        <v>1</v>
      </c>
      <c r="X238" s="192">
        <v>0.5</v>
      </c>
      <c r="Y238" s="192">
        <f t="shared" si="4"/>
        <v>1</v>
      </c>
      <c r="Z238" s="193">
        <f t="shared" si="5"/>
        <v>0.52631578947368418</v>
      </c>
      <c r="AA238" s="186" t="s">
        <v>282</v>
      </c>
      <c r="AB238" s="186" t="s">
        <v>288</v>
      </c>
      <c r="AC238" s="192">
        <f>VLOOKUP(A238,orig_GT_results_full_summary!$A$3:$AK$25,34, FALSE)</f>
        <v>0</v>
      </c>
      <c r="AD238" s="192">
        <v>0</v>
      </c>
      <c r="AE238" s="192">
        <v>0</v>
      </c>
      <c r="AF238" s="194">
        <f t="shared" si="6"/>
        <v>0</v>
      </c>
      <c r="AG238" s="53">
        <f t="shared" si="7"/>
        <v>0</v>
      </c>
    </row>
    <row r="239" spans="1:33" ht="16">
      <c r="A239" s="192">
        <v>31880720</v>
      </c>
      <c r="B239" s="192" t="str">
        <f>VLOOKUP(A239,orig_GT_results_full_summary!$A$3:$B$25,2, FALSE)</f>
        <v>D1</v>
      </c>
      <c r="C239" s="192">
        <v>130</v>
      </c>
      <c r="D239" s="186" t="s">
        <v>365</v>
      </c>
      <c r="E239" s="195">
        <v>2</v>
      </c>
      <c r="F239" s="186" t="s">
        <v>25</v>
      </c>
      <c r="G239" s="186" t="s">
        <v>290</v>
      </c>
      <c r="H239" s="186">
        <f>VLOOKUP(A239,orig_GT_results_full_summary!$A$3:$AK$25,8, FALSE)</f>
        <v>1</v>
      </c>
      <c r="I239" s="196">
        <v>1</v>
      </c>
      <c r="J239" s="197">
        <v>0.5</v>
      </c>
      <c r="K239" s="192">
        <f t="shared" si="0"/>
        <v>1</v>
      </c>
      <c r="L239" s="193">
        <f t="shared" si="1"/>
        <v>0.52631578947368418</v>
      </c>
      <c r="M239" s="186" t="s">
        <v>50</v>
      </c>
      <c r="N239" s="186" t="s">
        <v>288</v>
      </c>
      <c r="O239" s="192">
        <f>VLOOKUP(A239,orig_GT_results_full_summary!$A$3:$AK$25,16, FALSE)</f>
        <v>1</v>
      </c>
      <c r="P239" s="192">
        <v>0</v>
      </c>
      <c r="Q239" s="192">
        <v>0</v>
      </c>
      <c r="R239" s="192">
        <f t="shared" si="2"/>
        <v>0</v>
      </c>
      <c r="S239" s="193">
        <f t="shared" si="3"/>
        <v>0</v>
      </c>
      <c r="T239" s="186" t="s">
        <v>15</v>
      </c>
      <c r="U239" s="186" t="s">
        <v>287</v>
      </c>
      <c r="V239" s="192">
        <f>VLOOKUP(A239,orig_GT_results_full_summary!$A$3:$AK$25,25, FALSE)</f>
        <v>1</v>
      </c>
      <c r="W239" s="192">
        <v>1</v>
      </c>
      <c r="X239" s="192">
        <v>0.5</v>
      </c>
      <c r="Y239" s="192">
        <f t="shared" si="4"/>
        <v>1</v>
      </c>
      <c r="Z239" s="193">
        <f t="shared" si="5"/>
        <v>0.52631578947368418</v>
      </c>
      <c r="AA239" s="186" t="s">
        <v>282</v>
      </c>
      <c r="AB239" s="186" t="s">
        <v>288</v>
      </c>
      <c r="AC239" s="192">
        <f>VLOOKUP(A239,orig_GT_results_full_summary!$A$3:$AK$25,34, FALSE)</f>
        <v>0</v>
      </c>
      <c r="AD239" s="192">
        <v>0</v>
      </c>
      <c r="AE239" s="192">
        <v>0</v>
      </c>
      <c r="AF239" s="194">
        <f t="shared" si="6"/>
        <v>0</v>
      </c>
      <c r="AG239" s="53">
        <f t="shared" si="7"/>
        <v>0</v>
      </c>
    </row>
    <row r="240" spans="1:33" ht="16">
      <c r="A240" s="192">
        <v>31880720</v>
      </c>
      <c r="B240" s="192" t="str">
        <f>VLOOKUP(A240,orig_GT_results_full_summary!$A$3:$B$25,2, FALSE)</f>
        <v>D1</v>
      </c>
      <c r="C240" s="192">
        <v>131</v>
      </c>
      <c r="D240" s="186" t="s">
        <v>365</v>
      </c>
      <c r="E240" s="195">
        <v>2</v>
      </c>
      <c r="F240" s="186" t="s">
        <v>25</v>
      </c>
      <c r="G240" s="186" t="s">
        <v>290</v>
      </c>
      <c r="H240" s="186">
        <f>VLOOKUP(A240,orig_GT_results_full_summary!$A$3:$AK$25,8, FALSE)</f>
        <v>1</v>
      </c>
      <c r="I240" s="196">
        <v>1</v>
      </c>
      <c r="J240" s="197">
        <v>0.5</v>
      </c>
      <c r="K240" s="192">
        <f t="shared" si="0"/>
        <v>1</v>
      </c>
      <c r="L240" s="193">
        <f t="shared" si="1"/>
        <v>0.52631578947368418</v>
      </c>
      <c r="M240" s="186" t="s">
        <v>50</v>
      </c>
      <c r="N240" s="186" t="s">
        <v>288</v>
      </c>
      <c r="O240" s="192">
        <f>VLOOKUP(A240,orig_GT_results_full_summary!$A$3:$AK$25,16, FALSE)</f>
        <v>1</v>
      </c>
      <c r="P240" s="192">
        <v>0</v>
      </c>
      <c r="Q240" s="192">
        <v>0</v>
      </c>
      <c r="R240" s="192">
        <f t="shared" si="2"/>
        <v>0</v>
      </c>
      <c r="S240" s="193">
        <f t="shared" si="3"/>
        <v>0</v>
      </c>
      <c r="T240" s="186" t="s">
        <v>15</v>
      </c>
      <c r="U240" s="186" t="s">
        <v>287</v>
      </c>
      <c r="V240" s="192">
        <f>VLOOKUP(A240,orig_GT_results_full_summary!$A$3:$AK$25,25, FALSE)</f>
        <v>1</v>
      </c>
      <c r="W240" s="192">
        <v>1</v>
      </c>
      <c r="X240" s="192">
        <v>0.5</v>
      </c>
      <c r="Y240" s="192">
        <f t="shared" si="4"/>
        <v>1</v>
      </c>
      <c r="Z240" s="193">
        <f t="shared" si="5"/>
        <v>0.52631578947368418</v>
      </c>
      <c r="AA240" s="186" t="s">
        <v>282</v>
      </c>
      <c r="AB240" s="186" t="s">
        <v>288</v>
      </c>
      <c r="AC240" s="192">
        <f>VLOOKUP(A240,orig_GT_results_full_summary!$A$3:$AK$25,34, FALSE)</f>
        <v>0</v>
      </c>
      <c r="AD240" s="192">
        <v>0</v>
      </c>
      <c r="AE240" s="192">
        <v>0</v>
      </c>
      <c r="AF240" s="194">
        <f t="shared" si="6"/>
        <v>0</v>
      </c>
      <c r="AG240" s="53">
        <f t="shared" si="7"/>
        <v>0</v>
      </c>
    </row>
    <row r="241" spans="1:33" ht="16">
      <c r="A241" s="192">
        <v>31880720</v>
      </c>
      <c r="B241" s="192" t="str">
        <f>VLOOKUP(A241,orig_GT_results_full_summary!$A$3:$B$25,2, FALSE)</f>
        <v>D1</v>
      </c>
      <c r="C241" s="192">
        <v>132</v>
      </c>
      <c r="D241" s="186" t="s">
        <v>365</v>
      </c>
      <c r="E241" s="195">
        <v>2</v>
      </c>
      <c r="F241" s="186" t="s">
        <v>25</v>
      </c>
      <c r="G241" s="186" t="s">
        <v>290</v>
      </c>
      <c r="H241" s="186">
        <f>VLOOKUP(A241,orig_GT_results_full_summary!$A$3:$AK$25,8, FALSE)</f>
        <v>1</v>
      </c>
      <c r="I241" s="196">
        <v>1</v>
      </c>
      <c r="J241" s="197">
        <v>0.5</v>
      </c>
      <c r="K241" s="192">
        <f t="shared" si="0"/>
        <v>1</v>
      </c>
      <c r="L241" s="193">
        <f t="shared" si="1"/>
        <v>0.52631578947368418</v>
      </c>
      <c r="M241" s="186" t="s">
        <v>50</v>
      </c>
      <c r="N241" s="186" t="s">
        <v>288</v>
      </c>
      <c r="O241" s="192">
        <f>VLOOKUP(A241,orig_GT_results_full_summary!$A$3:$AK$25,16, FALSE)</f>
        <v>1</v>
      </c>
      <c r="P241" s="192">
        <v>0</v>
      </c>
      <c r="Q241" s="192">
        <v>0</v>
      </c>
      <c r="R241" s="192">
        <f t="shared" si="2"/>
        <v>0</v>
      </c>
      <c r="S241" s="193">
        <f t="shared" si="3"/>
        <v>0</v>
      </c>
      <c r="T241" s="186" t="s">
        <v>15</v>
      </c>
      <c r="U241" s="186" t="s">
        <v>287</v>
      </c>
      <c r="V241" s="192">
        <f>VLOOKUP(A241,orig_GT_results_full_summary!$A$3:$AK$25,25, FALSE)</f>
        <v>1</v>
      </c>
      <c r="W241" s="192">
        <v>1</v>
      </c>
      <c r="X241" s="192">
        <v>0.5</v>
      </c>
      <c r="Y241" s="192">
        <f t="shared" si="4"/>
        <v>1</v>
      </c>
      <c r="Z241" s="193">
        <f t="shared" si="5"/>
        <v>0.52631578947368418</v>
      </c>
      <c r="AA241" s="186" t="s">
        <v>282</v>
      </c>
      <c r="AB241" s="186" t="s">
        <v>288</v>
      </c>
      <c r="AC241" s="192">
        <f>VLOOKUP(A241,orig_GT_results_full_summary!$A$3:$AK$25,34, FALSE)</f>
        <v>0</v>
      </c>
      <c r="AD241" s="192">
        <v>0</v>
      </c>
      <c r="AE241" s="192">
        <v>0</v>
      </c>
      <c r="AF241" s="194">
        <f t="shared" si="6"/>
        <v>0</v>
      </c>
      <c r="AG241" s="53">
        <f t="shared" si="7"/>
        <v>0</v>
      </c>
    </row>
    <row r="242" spans="1:33" ht="16">
      <c r="A242" s="192">
        <v>31880720</v>
      </c>
      <c r="B242" s="192" t="str">
        <f>VLOOKUP(A242,orig_GT_results_full_summary!$A$3:$B$25,2, FALSE)</f>
        <v>D1</v>
      </c>
      <c r="C242" s="192">
        <v>133</v>
      </c>
      <c r="D242" s="186" t="s">
        <v>365</v>
      </c>
      <c r="E242" s="195">
        <v>2</v>
      </c>
      <c r="F242" s="186" t="s">
        <v>25</v>
      </c>
      <c r="G242" s="186" t="s">
        <v>290</v>
      </c>
      <c r="H242" s="186">
        <f>VLOOKUP(A242,orig_GT_results_full_summary!$A$3:$AK$25,8, FALSE)</f>
        <v>1</v>
      </c>
      <c r="I242" s="196">
        <v>1</v>
      </c>
      <c r="J242" s="197">
        <v>0.5</v>
      </c>
      <c r="K242" s="192">
        <f t="shared" si="0"/>
        <v>1</v>
      </c>
      <c r="L242" s="193">
        <f t="shared" si="1"/>
        <v>0.52631578947368418</v>
      </c>
      <c r="M242" s="186" t="s">
        <v>50</v>
      </c>
      <c r="N242" s="186" t="s">
        <v>288</v>
      </c>
      <c r="O242" s="192">
        <f>VLOOKUP(A242,orig_GT_results_full_summary!$A$3:$AK$25,16, FALSE)</f>
        <v>1</v>
      </c>
      <c r="P242" s="192">
        <v>0</v>
      </c>
      <c r="Q242" s="192">
        <v>0</v>
      </c>
      <c r="R242" s="192">
        <f t="shared" si="2"/>
        <v>0</v>
      </c>
      <c r="S242" s="193">
        <f t="shared" si="3"/>
        <v>0</v>
      </c>
      <c r="T242" s="186" t="s">
        <v>15</v>
      </c>
      <c r="U242" s="186" t="s">
        <v>287</v>
      </c>
      <c r="V242" s="192">
        <f>VLOOKUP(A242,orig_GT_results_full_summary!$A$3:$AK$25,25, FALSE)</f>
        <v>1</v>
      </c>
      <c r="W242" s="192">
        <v>1</v>
      </c>
      <c r="X242" s="192">
        <v>0.5</v>
      </c>
      <c r="Y242" s="192">
        <f t="shared" si="4"/>
        <v>1</v>
      </c>
      <c r="Z242" s="193">
        <f t="shared" si="5"/>
        <v>0.52631578947368418</v>
      </c>
      <c r="AA242" s="186" t="s">
        <v>282</v>
      </c>
      <c r="AB242" s="186" t="s">
        <v>288</v>
      </c>
      <c r="AC242" s="192">
        <f>VLOOKUP(A242,orig_GT_results_full_summary!$A$3:$AK$25,34, FALSE)</f>
        <v>0</v>
      </c>
      <c r="AD242" s="192">
        <v>0</v>
      </c>
      <c r="AE242" s="192">
        <v>0</v>
      </c>
      <c r="AF242" s="194">
        <f t="shared" si="6"/>
        <v>0</v>
      </c>
      <c r="AG242" s="53">
        <f t="shared" si="7"/>
        <v>0</v>
      </c>
    </row>
    <row r="243" spans="1:33" ht="16">
      <c r="A243" s="192">
        <v>31880720</v>
      </c>
      <c r="B243" s="192" t="str">
        <f>VLOOKUP(A243,orig_GT_results_full_summary!$A$3:$B$25,2, FALSE)</f>
        <v>D1</v>
      </c>
      <c r="C243" s="192">
        <v>134</v>
      </c>
      <c r="D243" s="186" t="s">
        <v>365</v>
      </c>
      <c r="E243" s="195">
        <v>2</v>
      </c>
      <c r="F243" s="186" t="s">
        <v>25</v>
      </c>
      <c r="G243" s="186" t="s">
        <v>290</v>
      </c>
      <c r="H243" s="186">
        <f>VLOOKUP(A243,orig_GT_results_full_summary!$A$3:$AK$25,8, FALSE)</f>
        <v>1</v>
      </c>
      <c r="I243" s="196">
        <v>1</v>
      </c>
      <c r="J243" s="197">
        <v>0.5</v>
      </c>
      <c r="K243" s="192">
        <f t="shared" si="0"/>
        <v>1</v>
      </c>
      <c r="L243" s="193">
        <f t="shared" si="1"/>
        <v>0.52631578947368418</v>
      </c>
      <c r="M243" s="186" t="s">
        <v>50</v>
      </c>
      <c r="N243" s="186" t="s">
        <v>288</v>
      </c>
      <c r="O243" s="192">
        <f>VLOOKUP(A243,orig_GT_results_full_summary!$A$3:$AK$25,16, FALSE)</f>
        <v>1</v>
      </c>
      <c r="P243" s="192">
        <v>0</v>
      </c>
      <c r="Q243" s="192">
        <v>0</v>
      </c>
      <c r="R243" s="192">
        <f t="shared" si="2"/>
        <v>0</v>
      </c>
      <c r="S243" s="193">
        <f t="shared" si="3"/>
        <v>0</v>
      </c>
      <c r="T243" s="186" t="s">
        <v>15</v>
      </c>
      <c r="U243" s="186" t="s">
        <v>287</v>
      </c>
      <c r="V243" s="192">
        <f>VLOOKUP(A243,orig_GT_results_full_summary!$A$3:$AK$25,25, FALSE)</f>
        <v>1</v>
      </c>
      <c r="W243" s="192">
        <v>1</v>
      </c>
      <c r="X243" s="192">
        <v>0.5</v>
      </c>
      <c r="Y243" s="192">
        <f t="shared" si="4"/>
        <v>1</v>
      </c>
      <c r="Z243" s="193">
        <f t="shared" si="5"/>
        <v>0.52631578947368418</v>
      </c>
      <c r="AA243" s="186" t="s">
        <v>282</v>
      </c>
      <c r="AB243" s="186" t="s">
        <v>288</v>
      </c>
      <c r="AC243" s="192">
        <f>VLOOKUP(A243,orig_GT_results_full_summary!$A$3:$AK$25,34, FALSE)</f>
        <v>0</v>
      </c>
      <c r="AD243" s="192">
        <v>0</v>
      </c>
      <c r="AE243" s="192">
        <v>0</v>
      </c>
      <c r="AF243" s="194">
        <f t="shared" si="6"/>
        <v>0</v>
      </c>
      <c r="AG243" s="53">
        <f t="shared" si="7"/>
        <v>0</v>
      </c>
    </row>
    <row r="244" spans="1:33" ht="16">
      <c r="A244" s="192">
        <v>31880720</v>
      </c>
      <c r="B244" s="192" t="str">
        <f>VLOOKUP(A244,orig_GT_results_full_summary!$A$3:$B$25,2, FALSE)</f>
        <v>D1</v>
      </c>
      <c r="C244" s="192">
        <v>135</v>
      </c>
      <c r="D244" s="186" t="s">
        <v>365</v>
      </c>
      <c r="E244" s="195">
        <v>2</v>
      </c>
      <c r="F244" s="186" t="s">
        <v>25</v>
      </c>
      <c r="G244" s="186" t="s">
        <v>290</v>
      </c>
      <c r="H244" s="186">
        <f>VLOOKUP(A244,orig_GT_results_full_summary!$A$3:$AK$25,8, FALSE)</f>
        <v>1</v>
      </c>
      <c r="I244" s="196">
        <v>1</v>
      </c>
      <c r="J244" s="197">
        <v>0.5</v>
      </c>
      <c r="K244" s="192">
        <f t="shared" si="0"/>
        <v>1</v>
      </c>
      <c r="L244" s="193">
        <f t="shared" si="1"/>
        <v>0.52631578947368418</v>
      </c>
      <c r="M244" s="186" t="s">
        <v>50</v>
      </c>
      <c r="N244" s="186" t="s">
        <v>288</v>
      </c>
      <c r="O244" s="192">
        <f>VLOOKUP(A244,orig_GT_results_full_summary!$A$3:$AK$25,16, FALSE)</f>
        <v>1</v>
      </c>
      <c r="P244" s="192">
        <v>0</v>
      </c>
      <c r="Q244" s="192">
        <v>0</v>
      </c>
      <c r="R244" s="192">
        <f t="shared" si="2"/>
        <v>0</v>
      </c>
      <c r="S244" s="193">
        <f t="shared" si="3"/>
        <v>0</v>
      </c>
      <c r="T244" s="186" t="s">
        <v>15</v>
      </c>
      <c r="U244" s="186" t="s">
        <v>287</v>
      </c>
      <c r="V244" s="192">
        <f>VLOOKUP(A244,orig_GT_results_full_summary!$A$3:$AK$25,25, FALSE)</f>
        <v>1</v>
      </c>
      <c r="W244" s="192">
        <v>1</v>
      </c>
      <c r="X244" s="192">
        <v>0.5</v>
      </c>
      <c r="Y244" s="192">
        <f t="shared" si="4"/>
        <v>1</v>
      </c>
      <c r="Z244" s="193">
        <f t="shared" si="5"/>
        <v>0.52631578947368418</v>
      </c>
      <c r="AA244" s="186" t="s">
        <v>282</v>
      </c>
      <c r="AB244" s="186" t="s">
        <v>288</v>
      </c>
      <c r="AC244" s="192">
        <f>VLOOKUP(A244,orig_GT_results_full_summary!$A$3:$AK$25,34, FALSE)</f>
        <v>0</v>
      </c>
      <c r="AD244" s="192">
        <v>0</v>
      </c>
      <c r="AE244" s="192">
        <v>0</v>
      </c>
      <c r="AF244" s="194">
        <f t="shared" si="6"/>
        <v>0</v>
      </c>
      <c r="AG244" s="53">
        <f t="shared" si="7"/>
        <v>0</v>
      </c>
    </row>
    <row r="245" spans="1:33" ht="16">
      <c r="A245" s="192">
        <v>31880720</v>
      </c>
      <c r="B245" s="192" t="str">
        <f>VLOOKUP(A245,orig_GT_results_full_summary!$A$3:$B$25,2, FALSE)</f>
        <v>D1</v>
      </c>
      <c r="C245" s="192">
        <v>139</v>
      </c>
      <c r="D245" s="186" t="s">
        <v>365</v>
      </c>
      <c r="E245" s="195">
        <v>2</v>
      </c>
      <c r="F245" s="186" t="s">
        <v>25</v>
      </c>
      <c r="G245" s="186" t="s">
        <v>290</v>
      </c>
      <c r="H245" s="186">
        <f>VLOOKUP(A245,orig_GT_results_full_summary!$A$3:$AK$25,8, FALSE)</f>
        <v>1</v>
      </c>
      <c r="I245" s="196">
        <v>1</v>
      </c>
      <c r="J245" s="197">
        <v>0.5</v>
      </c>
      <c r="K245" s="192">
        <f t="shared" si="0"/>
        <v>1</v>
      </c>
      <c r="L245" s="193">
        <f t="shared" si="1"/>
        <v>0.52631578947368418</v>
      </c>
      <c r="M245" s="186" t="s">
        <v>50</v>
      </c>
      <c r="N245" s="186" t="s">
        <v>288</v>
      </c>
      <c r="O245" s="192">
        <f>VLOOKUP(A245,orig_GT_results_full_summary!$A$3:$AK$25,16, FALSE)</f>
        <v>1</v>
      </c>
      <c r="P245" s="192">
        <v>0</v>
      </c>
      <c r="Q245" s="192">
        <v>0</v>
      </c>
      <c r="R245" s="192">
        <f t="shared" si="2"/>
        <v>0</v>
      </c>
      <c r="S245" s="193">
        <f t="shared" si="3"/>
        <v>0</v>
      </c>
      <c r="T245" s="186" t="s">
        <v>15</v>
      </c>
      <c r="U245" s="186" t="s">
        <v>287</v>
      </c>
      <c r="V245" s="192">
        <f>VLOOKUP(A245,orig_GT_results_full_summary!$A$3:$AK$25,25, FALSE)</f>
        <v>1</v>
      </c>
      <c r="W245" s="192">
        <v>1</v>
      </c>
      <c r="X245" s="192">
        <v>0.5</v>
      </c>
      <c r="Y245" s="192">
        <f t="shared" si="4"/>
        <v>1</v>
      </c>
      <c r="Z245" s="193">
        <f t="shared" si="5"/>
        <v>0.52631578947368418</v>
      </c>
      <c r="AA245" s="186" t="s">
        <v>282</v>
      </c>
      <c r="AB245" s="186" t="s">
        <v>288</v>
      </c>
      <c r="AC245" s="192">
        <f>VLOOKUP(A245,orig_GT_results_full_summary!$A$3:$AK$25,34, FALSE)</f>
        <v>0</v>
      </c>
      <c r="AD245" s="192">
        <v>0</v>
      </c>
      <c r="AE245" s="192">
        <v>0</v>
      </c>
      <c r="AF245" s="194">
        <f t="shared" si="6"/>
        <v>0</v>
      </c>
      <c r="AG245" s="53">
        <f t="shared" si="7"/>
        <v>0</v>
      </c>
    </row>
    <row r="246" spans="1:33" ht="16">
      <c r="A246" s="192">
        <v>31880720</v>
      </c>
      <c r="B246" s="192" t="str">
        <f>VLOOKUP(A246,orig_GT_results_full_summary!$A$3:$B$25,2, FALSE)</f>
        <v>D1</v>
      </c>
      <c r="C246" s="192">
        <v>140</v>
      </c>
      <c r="D246" s="186" t="s">
        <v>366</v>
      </c>
      <c r="E246" s="195">
        <v>2</v>
      </c>
      <c r="F246" s="186" t="s">
        <v>25</v>
      </c>
      <c r="G246" s="186" t="s">
        <v>290</v>
      </c>
      <c r="H246" s="186">
        <f>VLOOKUP(A246,orig_GT_results_full_summary!$A$3:$AK$25,8, FALSE)</f>
        <v>1</v>
      </c>
      <c r="I246" s="196">
        <v>1</v>
      </c>
      <c r="J246" s="197">
        <v>0.5</v>
      </c>
      <c r="K246" s="192">
        <f t="shared" si="0"/>
        <v>1</v>
      </c>
      <c r="L246" s="193">
        <f t="shared" si="1"/>
        <v>0.52631578947368418</v>
      </c>
      <c r="M246" s="186" t="s">
        <v>50</v>
      </c>
      <c r="N246" s="186" t="s">
        <v>288</v>
      </c>
      <c r="O246" s="192">
        <f>VLOOKUP(A246,orig_GT_results_full_summary!$A$3:$AK$25,16, FALSE)</f>
        <v>1</v>
      </c>
      <c r="P246" s="192">
        <v>0</v>
      </c>
      <c r="Q246" s="192">
        <v>0</v>
      </c>
      <c r="R246" s="192">
        <f t="shared" si="2"/>
        <v>0</v>
      </c>
      <c r="S246" s="193">
        <f t="shared" si="3"/>
        <v>0</v>
      </c>
      <c r="T246" s="186" t="s">
        <v>15</v>
      </c>
      <c r="U246" s="186" t="s">
        <v>288</v>
      </c>
      <c r="V246" s="192">
        <f>VLOOKUP(A246,orig_GT_results_full_summary!$A$3:$AK$25,25, FALSE)</f>
        <v>1</v>
      </c>
      <c r="W246" s="192">
        <v>0</v>
      </c>
      <c r="X246" s="192">
        <v>0</v>
      </c>
      <c r="Y246" s="192">
        <f t="shared" si="4"/>
        <v>0</v>
      </c>
      <c r="Z246" s="193">
        <f t="shared" si="5"/>
        <v>0</v>
      </c>
      <c r="AA246" s="186" t="s">
        <v>282</v>
      </c>
      <c r="AB246" s="186" t="s">
        <v>288</v>
      </c>
      <c r="AC246" s="192">
        <f>VLOOKUP(A246,orig_GT_results_full_summary!$A$3:$AK$25,34, FALSE)</f>
        <v>0</v>
      </c>
      <c r="AD246" s="192">
        <v>0</v>
      </c>
      <c r="AE246" s="192">
        <v>0</v>
      </c>
      <c r="AF246" s="194">
        <f t="shared" si="6"/>
        <v>0</v>
      </c>
      <c r="AG246" s="53">
        <f t="shared" si="7"/>
        <v>0</v>
      </c>
    </row>
    <row r="247" spans="1:33" ht="16">
      <c r="A247" s="192">
        <v>31880720</v>
      </c>
      <c r="B247" s="192" t="str">
        <f>VLOOKUP(A247,orig_GT_results_full_summary!$A$3:$B$25,2, FALSE)</f>
        <v>D1</v>
      </c>
      <c r="C247" s="192">
        <v>141</v>
      </c>
      <c r="D247" s="186" t="s">
        <v>366</v>
      </c>
      <c r="E247" s="195">
        <v>2</v>
      </c>
      <c r="F247" s="186" t="s">
        <v>25</v>
      </c>
      <c r="G247" s="186" t="s">
        <v>290</v>
      </c>
      <c r="H247" s="186">
        <f>VLOOKUP(A247,orig_GT_results_full_summary!$A$3:$AK$25,8, FALSE)</f>
        <v>1</v>
      </c>
      <c r="I247" s="196">
        <v>1</v>
      </c>
      <c r="J247" s="197">
        <v>0.5</v>
      </c>
      <c r="K247" s="192">
        <f t="shared" si="0"/>
        <v>1</v>
      </c>
      <c r="L247" s="193">
        <f t="shared" si="1"/>
        <v>0.52631578947368418</v>
      </c>
      <c r="M247" s="186" t="s">
        <v>50</v>
      </c>
      <c r="N247" s="186" t="s">
        <v>288</v>
      </c>
      <c r="O247" s="192">
        <f>VLOOKUP(A247,orig_GT_results_full_summary!$A$3:$AK$25,16, FALSE)</f>
        <v>1</v>
      </c>
      <c r="P247" s="192">
        <v>0</v>
      </c>
      <c r="Q247" s="192">
        <v>0</v>
      </c>
      <c r="R247" s="192">
        <f t="shared" si="2"/>
        <v>0</v>
      </c>
      <c r="S247" s="193">
        <f t="shared" si="3"/>
        <v>0</v>
      </c>
      <c r="T247" s="186" t="s">
        <v>15</v>
      </c>
      <c r="U247" s="186" t="s">
        <v>288</v>
      </c>
      <c r="V247" s="192">
        <f>VLOOKUP(A247,orig_GT_results_full_summary!$A$3:$AK$25,25, FALSE)</f>
        <v>1</v>
      </c>
      <c r="W247" s="192">
        <v>0</v>
      </c>
      <c r="X247" s="192">
        <v>0</v>
      </c>
      <c r="Y247" s="192">
        <f t="shared" si="4"/>
        <v>0</v>
      </c>
      <c r="Z247" s="193">
        <f t="shared" si="5"/>
        <v>0</v>
      </c>
      <c r="AA247" s="186" t="s">
        <v>282</v>
      </c>
      <c r="AB247" s="186" t="s">
        <v>288</v>
      </c>
      <c r="AC247" s="192">
        <f>VLOOKUP(A247,orig_GT_results_full_summary!$A$3:$AK$25,34, FALSE)</f>
        <v>0</v>
      </c>
      <c r="AD247" s="192">
        <v>0</v>
      </c>
      <c r="AE247" s="192">
        <v>0</v>
      </c>
      <c r="AF247" s="194">
        <f t="shared" si="6"/>
        <v>0</v>
      </c>
      <c r="AG247" s="53">
        <f t="shared" si="7"/>
        <v>0</v>
      </c>
    </row>
    <row r="248" spans="1:33" ht="16">
      <c r="A248" s="192">
        <v>31880720</v>
      </c>
      <c r="B248" s="192" t="str">
        <f>VLOOKUP(A248,orig_GT_results_full_summary!$A$3:$B$25,2, FALSE)</f>
        <v>D1</v>
      </c>
      <c r="C248" s="192">
        <v>142</v>
      </c>
      <c r="D248" s="186" t="s">
        <v>366</v>
      </c>
      <c r="E248" s="195">
        <v>2</v>
      </c>
      <c r="F248" s="186" t="s">
        <v>25</v>
      </c>
      <c r="G248" s="186" t="s">
        <v>290</v>
      </c>
      <c r="H248" s="186">
        <f>VLOOKUP(A248,orig_GT_results_full_summary!$A$3:$AK$25,8, FALSE)</f>
        <v>1</v>
      </c>
      <c r="I248" s="196">
        <v>1</v>
      </c>
      <c r="J248" s="197">
        <v>0.5</v>
      </c>
      <c r="K248" s="192">
        <f t="shared" si="0"/>
        <v>1</v>
      </c>
      <c r="L248" s="193">
        <f t="shared" si="1"/>
        <v>0.52631578947368418</v>
      </c>
      <c r="M248" s="186" t="s">
        <v>50</v>
      </c>
      <c r="N248" s="186" t="s">
        <v>288</v>
      </c>
      <c r="O248" s="192">
        <f>VLOOKUP(A248,orig_GT_results_full_summary!$A$3:$AK$25,16, FALSE)</f>
        <v>1</v>
      </c>
      <c r="P248" s="192">
        <v>0</v>
      </c>
      <c r="Q248" s="192">
        <v>0</v>
      </c>
      <c r="R248" s="192">
        <f t="shared" si="2"/>
        <v>0</v>
      </c>
      <c r="S248" s="193">
        <f t="shared" si="3"/>
        <v>0</v>
      </c>
      <c r="T248" s="186" t="s">
        <v>15</v>
      </c>
      <c r="U248" s="186" t="s">
        <v>288</v>
      </c>
      <c r="V248" s="192">
        <f>VLOOKUP(A248,orig_GT_results_full_summary!$A$3:$AK$25,25, FALSE)</f>
        <v>1</v>
      </c>
      <c r="W248" s="192">
        <v>0</v>
      </c>
      <c r="X248" s="192">
        <v>0</v>
      </c>
      <c r="Y248" s="192">
        <f t="shared" si="4"/>
        <v>0</v>
      </c>
      <c r="Z248" s="193">
        <f t="shared" si="5"/>
        <v>0</v>
      </c>
      <c r="AA248" s="186" t="s">
        <v>282</v>
      </c>
      <c r="AB248" s="186" t="s">
        <v>288</v>
      </c>
      <c r="AC248" s="192">
        <f>VLOOKUP(A248,orig_GT_results_full_summary!$A$3:$AK$25,34, FALSE)</f>
        <v>0</v>
      </c>
      <c r="AD248" s="192">
        <v>0</v>
      </c>
      <c r="AE248" s="192">
        <v>0</v>
      </c>
      <c r="AF248" s="194">
        <f t="shared" si="6"/>
        <v>0</v>
      </c>
      <c r="AG248" s="53">
        <f t="shared" si="7"/>
        <v>0</v>
      </c>
    </row>
    <row r="249" spans="1:33" ht="16">
      <c r="A249" s="192">
        <v>31880720</v>
      </c>
      <c r="B249" s="192" t="str">
        <f>VLOOKUP(A249,orig_GT_results_full_summary!$A$3:$B$25,2, FALSE)</f>
        <v>D1</v>
      </c>
      <c r="C249" s="192">
        <v>143</v>
      </c>
      <c r="D249" s="186" t="s">
        <v>366</v>
      </c>
      <c r="E249" s="195">
        <v>2</v>
      </c>
      <c r="F249" s="186" t="s">
        <v>25</v>
      </c>
      <c r="G249" s="186" t="s">
        <v>290</v>
      </c>
      <c r="H249" s="186">
        <f>VLOOKUP(A249,orig_GT_results_full_summary!$A$3:$AK$25,8, FALSE)</f>
        <v>1</v>
      </c>
      <c r="I249" s="196">
        <v>1</v>
      </c>
      <c r="J249" s="197">
        <v>0.5</v>
      </c>
      <c r="K249" s="192">
        <f t="shared" si="0"/>
        <v>1</v>
      </c>
      <c r="L249" s="193">
        <f t="shared" si="1"/>
        <v>0.52631578947368418</v>
      </c>
      <c r="M249" s="186" t="s">
        <v>50</v>
      </c>
      <c r="N249" s="186" t="s">
        <v>288</v>
      </c>
      <c r="O249" s="192">
        <f>VLOOKUP(A249,orig_GT_results_full_summary!$A$3:$AK$25,16, FALSE)</f>
        <v>1</v>
      </c>
      <c r="P249" s="192">
        <v>0</v>
      </c>
      <c r="Q249" s="192">
        <v>0</v>
      </c>
      <c r="R249" s="192">
        <f t="shared" si="2"/>
        <v>0</v>
      </c>
      <c r="S249" s="193">
        <f t="shared" si="3"/>
        <v>0</v>
      </c>
      <c r="T249" s="186" t="s">
        <v>15</v>
      </c>
      <c r="U249" s="186" t="s">
        <v>288</v>
      </c>
      <c r="V249" s="192">
        <f>VLOOKUP(A249,orig_GT_results_full_summary!$A$3:$AK$25,25, FALSE)</f>
        <v>1</v>
      </c>
      <c r="W249" s="192">
        <v>0</v>
      </c>
      <c r="X249" s="192">
        <v>0</v>
      </c>
      <c r="Y249" s="192">
        <f t="shared" si="4"/>
        <v>0</v>
      </c>
      <c r="Z249" s="193">
        <f t="shared" si="5"/>
        <v>0</v>
      </c>
      <c r="AA249" s="186" t="s">
        <v>282</v>
      </c>
      <c r="AB249" s="186" t="s">
        <v>288</v>
      </c>
      <c r="AC249" s="192">
        <f>VLOOKUP(A249,orig_GT_results_full_summary!$A$3:$AK$25,34, FALSE)</f>
        <v>0</v>
      </c>
      <c r="AD249" s="192">
        <v>0</v>
      </c>
      <c r="AE249" s="192">
        <v>0</v>
      </c>
      <c r="AF249" s="194">
        <f t="shared" si="6"/>
        <v>0</v>
      </c>
      <c r="AG249" s="53">
        <f t="shared" si="7"/>
        <v>0</v>
      </c>
    </row>
    <row r="250" spans="1:33" ht="16">
      <c r="A250" s="192">
        <v>31880720</v>
      </c>
      <c r="B250" s="192" t="str">
        <f>VLOOKUP(A250,orig_GT_results_full_summary!$A$3:$B$25,2, FALSE)</f>
        <v>D1</v>
      </c>
      <c r="C250" s="192">
        <v>144</v>
      </c>
      <c r="D250" s="186" t="s">
        <v>366</v>
      </c>
      <c r="E250" s="195">
        <v>2</v>
      </c>
      <c r="F250" s="186" t="s">
        <v>25</v>
      </c>
      <c r="G250" s="186" t="s">
        <v>290</v>
      </c>
      <c r="H250" s="186">
        <f>VLOOKUP(A250,orig_GT_results_full_summary!$A$3:$AK$25,8, FALSE)</f>
        <v>1</v>
      </c>
      <c r="I250" s="196">
        <v>1</v>
      </c>
      <c r="J250" s="197">
        <v>0.5</v>
      </c>
      <c r="K250" s="192">
        <f t="shared" si="0"/>
        <v>1</v>
      </c>
      <c r="L250" s="193">
        <f t="shared" si="1"/>
        <v>0.52631578947368418</v>
      </c>
      <c r="M250" s="186" t="s">
        <v>50</v>
      </c>
      <c r="N250" s="186" t="s">
        <v>288</v>
      </c>
      <c r="O250" s="192">
        <f>VLOOKUP(A250,orig_GT_results_full_summary!$A$3:$AK$25,16, FALSE)</f>
        <v>1</v>
      </c>
      <c r="P250" s="192">
        <v>0</v>
      </c>
      <c r="Q250" s="192">
        <v>0</v>
      </c>
      <c r="R250" s="192">
        <f t="shared" si="2"/>
        <v>0</v>
      </c>
      <c r="S250" s="193">
        <f t="shared" si="3"/>
        <v>0</v>
      </c>
      <c r="T250" s="186" t="s">
        <v>15</v>
      </c>
      <c r="U250" s="186" t="s">
        <v>288</v>
      </c>
      <c r="V250" s="192">
        <f>VLOOKUP(A250,orig_GT_results_full_summary!$A$3:$AK$25,25, FALSE)</f>
        <v>1</v>
      </c>
      <c r="W250" s="192">
        <v>0</v>
      </c>
      <c r="X250" s="192">
        <v>0</v>
      </c>
      <c r="Y250" s="192">
        <f t="shared" si="4"/>
        <v>0</v>
      </c>
      <c r="Z250" s="193">
        <f t="shared" si="5"/>
        <v>0</v>
      </c>
      <c r="AA250" s="186" t="s">
        <v>282</v>
      </c>
      <c r="AB250" s="186" t="s">
        <v>288</v>
      </c>
      <c r="AC250" s="192">
        <f>VLOOKUP(A250,orig_GT_results_full_summary!$A$3:$AK$25,34, FALSE)</f>
        <v>0</v>
      </c>
      <c r="AD250" s="192">
        <v>0</v>
      </c>
      <c r="AE250" s="192">
        <v>0</v>
      </c>
      <c r="AF250" s="194">
        <f t="shared" si="6"/>
        <v>0</v>
      </c>
      <c r="AG250" s="53">
        <f t="shared" si="7"/>
        <v>0</v>
      </c>
    </row>
    <row r="251" spans="1:33" ht="16">
      <c r="A251" s="192">
        <v>31880720</v>
      </c>
      <c r="B251" s="192" t="str">
        <f>VLOOKUP(A251,orig_GT_results_full_summary!$A$3:$B$25,2, FALSE)</f>
        <v>D1</v>
      </c>
      <c r="C251" s="192">
        <v>145</v>
      </c>
      <c r="D251" s="186" t="s">
        <v>367</v>
      </c>
      <c r="E251" s="195">
        <v>2</v>
      </c>
      <c r="F251" s="186" t="s">
        <v>25</v>
      </c>
      <c r="G251" s="186" t="s">
        <v>290</v>
      </c>
      <c r="H251" s="186">
        <f>VLOOKUP(A251,orig_GT_results_full_summary!$A$3:$AK$25,8, FALSE)</f>
        <v>1</v>
      </c>
      <c r="I251" s="196">
        <v>1</v>
      </c>
      <c r="J251" s="197">
        <v>0.5</v>
      </c>
      <c r="K251" s="192">
        <f t="shared" si="0"/>
        <v>1</v>
      </c>
      <c r="L251" s="193">
        <f t="shared" si="1"/>
        <v>0.52631578947368418</v>
      </c>
      <c r="M251" s="186" t="s">
        <v>50</v>
      </c>
      <c r="N251" s="186" t="s">
        <v>288</v>
      </c>
      <c r="O251" s="192">
        <f>VLOOKUP(A251,orig_GT_results_full_summary!$A$3:$AK$25,16, FALSE)</f>
        <v>1</v>
      </c>
      <c r="P251" s="192">
        <v>0</v>
      </c>
      <c r="Q251" s="192">
        <v>0</v>
      </c>
      <c r="R251" s="192">
        <f t="shared" si="2"/>
        <v>0</v>
      </c>
      <c r="S251" s="193">
        <f t="shared" si="3"/>
        <v>0</v>
      </c>
      <c r="T251" s="186" t="s">
        <v>15</v>
      </c>
      <c r="U251" s="186" t="s">
        <v>288</v>
      </c>
      <c r="V251" s="192">
        <f>VLOOKUP(A251,orig_GT_results_full_summary!$A$3:$AK$25,25, FALSE)</f>
        <v>1</v>
      </c>
      <c r="W251" s="192">
        <v>0</v>
      </c>
      <c r="X251" s="192">
        <v>0</v>
      </c>
      <c r="Y251" s="192">
        <f t="shared" si="4"/>
        <v>0</v>
      </c>
      <c r="Z251" s="193">
        <f t="shared" si="5"/>
        <v>0</v>
      </c>
      <c r="AA251" s="186" t="s">
        <v>282</v>
      </c>
      <c r="AB251" s="186" t="s">
        <v>288</v>
      </c>
      <c r="AC251" s="192">
        <f>VLOOKUP(A251,orig_GT_results_full_summary!$A$3:$AK$25,34, FALSE)</f>
        <v>0</v>
      </c>
      <c r="AD251" s="192">
        <v>0</v>
      </c>
      <c r="AE251" s="192">
        <v>0</v>
      </c>
      <c r="AF251" s="194">
        <f t="shared" si="6"/>
        <v>0</v>
      </c>
      <c r="AG251" s="53">
        <f t="shared" si="7"/>
        <v>0</v>
      </c>
    </row>
    <row r="252" spans="1:33" ht="16">
      <c r="A252" s="192">
        <v>31880720</v>
      </c>
      <c r="B252" s="192" t="str">
        <f>VLOOKUP(A252,orig_GT_results_full_summary!$A$3:$B$25,2, FALSE)</f>
        <v>D1</v>
      </c>
      <c r="C252" s="192">
        <v>146</v>
      </c>
      <c r="D252" s="186" t="s">
        <v>367</v>
      </c>
      <c r="E252" s="195">
        <v>2</v>
      </c>
      <c r="F252" s="186" t="s">
        <v>25</v>
      </c>
      <c r="G252" s="186" t="s">
        <v>290</v>
      </c>
      <c r="H252" s="186">
        <f>VLOOKUP(A252,orig_GT_results_full_summary!$A$3:$AK$25,8, FALSE)</f>
        <v>1</v>
      </c>
      <c r="I252" s="196">
        <v>1</v>
      </c>
      <c r="J252" s="197">
        <v>0.5</v>
      </c>
      <c r="K252" s="192">
        <f t="shared" si="0"/>
        <v>1</v>
      </c>
      <c r="L252" s="193">
        <f t="shared" si="1"/>
        <v>0.52631578947368418</v>
      </c>
      <c r="M252" s="186" t="s">
        <v>50</v>
      </c>
      <c r="N252" s="186" t="s">
        <v>288</v>
      </c>
      <c r="O252" s="192">
        <f>VLOOKUP(A252,orig_GT_results_full_summary!$A$3:$AK$25,16, FALSE)</f>
        <v>1</v>
      </c>
      <c r="P252" s="192">
        <v>0</v>
      </c>
      <c r="Q252" s="192">
        <v>0</v>
      </c>
      <c r="R252" s="192">
        <f t="shared" si="2"/>
        <v>0</v>
      </c>
      <c r="S252" s="193">
        <f t="shared" si="3"/>
        <v>0</v>
      </c>
      <c r="T252" s="186" t="s">
        <v>15</v>
      </c>
      <c r="U252" s="186" t="s">
        <v>288</v>
      </c>
      <c r="V252" s="192">
        <f>VLOOKUP(A252,orig_GT_results_full_summary!$A$3:$AK$25,25, FALSE)</f>
        <v>1</v>
      </c>
      <c r="W252" s="192">
        <v>0</v>
      </c>
      <c r="X252" s="192">
        <v>0</v>
      </c>
      <c r="Y252" s="192">
        <f t="shared" si="4"/>
        <v>0</v>
      </c>
      <c r="Z252" s="193">
        <f t="shared" si="5"/>
        <v>0</v>
      </c>
      <c r="AA252" s="186" t="s">
        <v>282</v>
      </c>
      <c r="AB252" s="186" t="s">
        <v>288</v>
      </c>
      <c r="AC252" s="192">
        <f>VLOOKUP(A252,orig_GT_results_full_summary!$A$3:$AK$25,34, FALSE)</f>
        <v>0</v>
      </c>
      <c r="AD252" s="192">
        <v>0</v>
      </c>
      <c r="AE252" s="192">
        <v>0</v>
      </c>
      <c r="AF252" s="194">
        <f t="shared" si="6"/>
        <v>0</v>
      </c>
      <c r="AG252" s="53">
        <f t="shared" si="7"/>
        <v>0</v>
      </c>
    </row>
    <row r="253" spans="1:33" ht="16">
      <c r="A253" s="192">
        <v>31880720</v>
      </c>
      <c r="B253" s="192" t="str">
        <f>VLOOKUP(A253,orig_GT_results_full_summary!$A$3:$B$25,2, FALSE)</f>
        <v>D1</v>
      </c>
      <c r="C253" s="192">
        <v>147</v>
      </c>
      <c r="D253" s="186" t="s">
        <v>367</v>
      </c>
      <c r="E253" s="195">
        <v>2</v>
      </c>
      <c r="F253" s="186" t="s">
        <v>25</v>
      </c>
      <c r="G253" s="186" t="s">
        <v>290</v>
      </c>
      <c r="H253" s="186">
        <f>VLOOKUP(A253,orig_GT_results_full_summary!$A$3:$AK$25,8, FALSE)</f>
        <v>1</v>
      </c>
      <c r="I253" s="196">
        <v>1</v>
      </c>
      <c r="J253" s="197">
        <v>0.5</v>
      </c>
      <c r="K253" s="192">
        <f t="shared" si="0"/>
        <v>1</v>
      </c>
      <c r="L253" s="193">
        <f t="shared" si="1"/>
        <v>0.52631578947368418</v>
      </c>
      <c r="M253" s="186" t="s">
        <v>50</v>
      </c>
      <c r="N253" s="186" t="s">
        <v>288</v>
      </c>
      <c r="O253" s="192">
        <f>VLOOKUP(A253,orig_GT_results_full_summary!$A$3:$AK$25,16, FALSE)</f>
        <v>1</v>
      </c>
      <c r="P253" s="192">
        <v>0</v>
      </c>
      <c r="Q253" s="192">
        <v>0</v>
      </c>
      <c r="R253" s="192">
        <f t="shared" si="2"/>
        <v>0</v>
      </c>
      <c r="S253" s="193">
        <f t="shared" si="3"/>
        <v>0</v>
      </c>
      <c r="T253" s="186" t="s">
        <v>15</v>
      </c>
      <c r="U253" s="186" t="s">
        <v>288</v>
      </c>
      <c r="V253" s="192">
        <f>VLOOKUP(A253,orig_GT_results_full_summary!$A$3:$AK$25,25, FALSE)</f>
        <v>1</v>
      </c>
      <c r="W253" s="192">
        <v>0</v>
      </c>
      <c r="X253" s="192">
        <v>0</v>
      </c>
      <c r="Y253" s="192">
        <f t="shared" si="4"/>
        <v>0</v>
      </c>
      <c r="Z253" s="193">
        <f t="shared" si="5"/>
        <v>0</v>
      </c>
      <c r="AA253" s="186" t="s">
        <v>282</v>
      </c>
      <c r="AB253" s="186" t="s">
        <v>288</v>
      </c>
      <c r="AC253" s="192">
        <f>VLOOKUP(A253,orig_GT_results_full_summary!$A$3:$AK$25,34, FALSE)</f>
        <v>0</v>
      </c>
      <c r="AD253" s="192">
        <v>0</v>
      </c>
      <c r="AE253" s="192">
        <v>0</v>
      </c>
      <c r="AF253" s="194">
        <f t="shared" si="6"/>
        <v>0</v>
      </c>
      <c r="AG253" s="53">
        <f t="shared" si="7"/>
        <v>0</v>
      </c>
    </row>
    <row r="254" spans="1:33" ht="16">
      <c r="A254" s="192">
        <v>31880720</v>
      </c>
      <c r="B254" s="192" t="str">
        <f>VLOOKUP(A254,orig_GT_results_full_summary!$A$3:$B$25,2, FALSE)</f>
        <v>D1</v>
      </c>
      <c r="C254" s="192">
        <v>148</v>
      </c>
      <c r="D254" s="186" t="s">
        <v>368</v>
      </c>
      <c r="E254" s="195">
        <v>2</v>
      </c>
      <c r="F254" s="186" t="s">
        <v>25</v>
      </c>
      <c r="G254" s="186" t="s">
        <v>290</v>
      </c>
      <c r="H254" s="186">
        <f>VLOOKUP(A254,orig_GT_results_full_summary!$A$3:$AK$25,8, FALSE)</f>
        <v>1</v>
      </c>
      <c r="I254" s="196">
        <v>1</v>
      </c>
      <c r="J254" s="197">
        <v>0.5</v>
      </c>
      <c r="K254" s="192">
        <f t="shared" si="0"/>
        <v>1</v>
      </c>
      <c r="L254" s="193">
        <f t="shared" si="1"/>
        <v>0.52631578947368418</v>
      </c>
      <c r="M254" s="186" t="s">
        <v>50</v>
      </c>
      <c r="N254" s="186" t="s">
        <v>287</v>
      </c>
      <c r="O254" s="192">
        <f>VLOOKUP(A254,orig_GT_results_full_summary!$A$3:$AK$25,16, FALSE)</f>
        <v>1</v>
      </c>
      <c r="P254" s="192">
        <v>1</v>
      </c>
      <c r="Q254" s="192">
        <v>0.5</v>
      </c>
      <c r="R254" s="192">
        <f t="shared" si="2"/>
        <v>1</v>
      </c>
      <c r="S254" s="193">
        <f t="shared" si="3"/>
        <v>0.52631578947368418</v>
      </c>
      <c r="T254" s="186" t="s">
        <v>15</v>
      </c>
      <c r="U254" s="186" t="s">
        <v>288</v>
      </c>
      <c r="V254" s="192">
        <f>VLOOKUP(A254,orig_GT_results_full_summary!$A$3:$AK$25,25, FALSE)</f>
        <v>1</v>
      </c>
      <c r="W254" s="192">
        <v>0</v>
      </c>
      <c r="X254" s="192">
        <v>0</v>
      </c>
      <c r="Y254" s="192">
        <f t="shared" si="4"/>
        <v>0</v>
      </c>
      <c r="Z254" s="193">
        <f t="shared" si="5"/>
        <v>0</v>
      </c>
      <c r="AA254" s="186" t="s">
        <v>282</v>
      </c>
      <c r="AB254" s="186" t="s">
        <v>288</v>
      </c>
      <c r="AC254" s="192">
        <f>VLOOKUP(A254,orig_GT_results_full_summary!$A$3:$AK$25,34, FALSE)</f>
        <v>0</v>
      </c>
      <c r="AD254" s="192">
        <v>0</v>
      </c>
      <c r="AE254" s="192">
        <v>0</v>
      </c>
      <c r="AF254" s="194">
        <f t="shared" si="6"/>
        <v>0</v>
      </c>
      <c r="AG254" s="53">
        <f t="shared" si="7"/>
        <v>0</v>
      </c>
    </row>
    <row r="255" spans="1:33" ht="16">
      <c r="A255" s="192">
        <v>31880720</v>
      </c>
      <c r="B255" s="192" t="str">
        <f>VLOOKUP(A255,orig_GT_results_full_summary!$A$3:$B$25,2, FALSE)</f>
        <v>D1</v>
      </c>
      <c r="C255" s="192">
        <v>149</v>
      </c>
      <c r="D255" s="186" t="s">
        <v>368</v>
      </c>
      <c r="E255" s="195">
        <v>2</v>
      </c>
      <c r="F255" s="186" t="s">
        <v>25</v>
      </c>
      <c r="G255" s="186" t="s">
        <v>290</v>
      </c>
      <c r="H255" s="186">
        <f>VLOOKUP(A255,orig_GT_results_full_summary!$A$3:$AK$25,8, FALSE)</f>
        <v>1</v>
      </c>
      <c r="I255" s="196">
        <v>1</v>
      </c>
      <c r="J255" s="197">
        <v>0.5</v>
      </c>
      <c r="K255" s="192">
        <f t="shared" si="0"/>
        <v>1</v>
      </c>
      <c r="L255" s="193">
        <f t="shared" si="1"/>
        <v>0.52631578947368418</v>
      </c>
      <c r="M255" s="186" t="s">
        <v>50</v>
      </c>
      <c r="N255" s="186" t="s">
        <v>287</v>
      </c>
      <c r="O255" s="192">
        <f>VLOOKUP(A255,orig_GT_results_full_summary!$A$3:$AK$25,16, FALSE)</f>
        <v>1</v>
      </c>
      <c r="P255" s="192">
        <v>1</v>
      </c>
      <c r="Q255" s="192">
        <v>0.5</v>
      </c>
      <c r="R255" s="192">
        <f t="shared" si="2"/>
        <v>1</v>
      </c>
      <c r="S255" s="193">
        <f t="shared" si="3"/>
        <v>0.52631578947368418</v>
      </c>
      <c r="T255" s="186" t="s">
        <v>15</v>
      </c>
      <c r="U255" s="186" t="s">
        <v>288</v>
      </c>
      <c r="V255" s="192">
        <f>VLOOKUP(A255,orig_GT_results_full_summary!$A$3:$AK$25,25, FALSE)</f>
        <v>1</v>
      </c>
      <c r="W255" s="192">
        <v>0</v>
      </c>
      <c r="X255" s="192">
        <v>0</v>
      </c>
      <c r="Y255" s="192">
        <f t="shared" si="4"/>
        <v>0</v>
      </c>
      <c r="Z255" s="193">
        <f t="shared" si="5"/>
        <v>0</v>
      </c>
      <c r="AA255" s="186" t="s">
        <v>282</v>
      </c>
      <c r="AB255" s="186" t="s">
        <v>288</v>
      </c>
      <c r="AC255" s="192">
        <f>VLOOKUP(A255,orig_GT_results_full_summary!$A$3:$AK$25,34, FALSE)</f>
        <v>0</v>
      </c>
      <c r="AD255" s="192">
        <v>0</v>
      </c>
      <c r="AE255" s="192">
        <v>0</v>
      </c>
      <c r="AF255" s="194">
        <f t="shared" si="6"/>
        <v>0</v>
      </c>
      <c r="AG255" s="53">
        <f t="shared" si="7"/>
        <v>0</v>
      </c>
    </row>
    <row r="256" spans="1:33" ht="16">
      <c r="A256" s="192">
        <v>31880720</v>
      </c>
      <c r="B256" s="192" t="str">
        <f>VLOOKUP(A256,orig_GT_results_full_summary!$A$3:$B$25,2, FALSE)</f>
        <v>D1</v>
      </c>
      <c r="C256" s="192">
        <v>150</v>
      </c>
      <c r="D256" s="186" t="s">
        <v>369</v>
      </c>
      <c r="E256" s="195">
        <v>2</v>
      </c>
      <c r="F256" s="186" t="s">
        <v>25</v>
      </c>
      <c r="G256" s="186" t="s">
        <v>290</v>
      </c>
      <c r="H256" s="186">
        <f>VLOOKUP(A256,orig_GT_results_full_summary!$A$3:$AK$25,8, FALSE)</f>
        <v>1</v>
      </c>
      <c r="I256" s="196">
        <v>1</v>
      </c>
      <c r="J256" s="197">
        <v>0.5</v>
      </c>
      <c r="K256" s="192">
        <f t="shared" si="0"/>
        <v>1</v>
      </c>
      <c r="L256" s="193">
        <f t="shared" si="1"/>
        <v>0.52631578947368418</v>
      </c>
      <c r="M256" s="186" t="s">
        <v>50</v>
      </c>
      <c r="N256" s="186" t="s">
        <v>288</v>
      </c>
      <c r="O256" s="192">
        <f>VLOOKUP(A256,orig_GT_results_full_summary!$A$3:$AK$25,16, FALSE)</f>
        <v>1</v>
      </c>
      <c r="P256" s="192">
        <v>0</v>
      </c>
      <c r="Q256" s="192">
        <v>0</v>
      </c>
      <c r="R256" s="192">
        <f t="shared" si="2"/>
        <v>0</v>
      </c>
      <c r="S256" s="193">
        <f t="shared" si="3"/>
        <v>0</v>
      </c>
      <c r="T256" s="186" t="s">
        <v>15</v>
      </c>
      <c r="U256" s="186" t="s">
        <v>288</v>
      </c>
      <c r="V256" s="192">
        <f>VLOOKUP(A256,orig_GT_results_full_summary!$A$3:$AK$25,25, FALSE)</f>
        <v>1</v>
      </c>
      <c r="W256" s="192">
        <v>0</v>
      </c>
      <c r="X256" s="192">
        <v>0</v>
      </c>
      <c r="Y256" s="192">
        <f t="shared" si="4"/>
        <v>0</v>
      </c>
      <c r="Z256" s="193">
        <f t="shared" si="5"/>
        <v>0</v>
      </c>
      <c r="AA256" s="186" t="s">
        <v>282</v>
      </c>
      <c r="AB256" s="186" t="s">
        <v>288</v>
      </c>
      <c r="AC256" s="192">
        <f>VLOOKUP(A256,orig_GT_results_full_summary!$A$3:$AK$25,34, FALSE)</f>
        <v>0</v>
      </c>
      <c r="AD256" s="192">
        <v>0</v>
      </c>
      <c r="AE256" s="192">
        <v>0</v>
      </c>
      <c r="AF256" s="194">
        <f t="shared" si="6"/>
        <v>0</v>
      </c>
      <c r="AG256" s="53">
        <f t="shared" si="7"/>
        <v>0</v>
      </c>
    </row>
    <row r="257" spans="2:33" ht="16">
      <c r="B257" s="186" t="s">
        <v>144</v>
      </c>
      <c r="C257" s="192">
        <v>138</v>
      </c>
      <c r="D257" s="186" t="s">
        <v>18</v>
      </c>
      <c r="E257" s="193">
        <v>1</v>
      </c>
      <c r="F257" s="186" t="s">
        <v>370</v>
      </c>
      <c r="G257" s="186" t="s">
        <v>285</v>
      </c>
      <c r="H257" s="198">
        <f>VLOOKUP(B257,orig_GT_results_full_summary!$B$3:$AK$25,7, FALSE)</f>
        <v>4</v>
      </c>
      <c r="I257" s="192">
        <v>1</v>
      </c>
      <c r="J257" s="192">
        <v>1</v>
      </c>
      <c r="K257" s="192">
        <f t="shared" si="0"/>
        <v>0.25</v>
      </c>
      <c r="L257" s="193">
        <f t="shared" si="1"/>
        <v>0.76923076923076927</v>
      </c>
      <c r="M257" s="186" t="s">
        <v>282</v>
      </c>
      <c r="N257" s="186" t="s">
        <v>281</v>
      </c>
      <c r="O257" s="199">
        <f>VLOOKUP(B257,orig_GT_results_full_summary!$B$3:$AK$25,15, FALSE)</f>
        <v>0</v>
      </c>
      <c r="P257" s="192">
        <v>0</v>
      </c>
      <c r="Q257" s="192">
        <v>0</v>
      </c>
      <c r="R257" s="192">
        <f t="shared" si="2"/>
        <v>0</v>
      </c>
      <c r="S257" s="193">
        <f t="shared" si="3"/>
        <v>0</v>
      </c>
      <c r="T257" s="186" t="s">
        <v>371</v>
      </c>
      <c r="U257" s="186" t="s">
        <v>281</v>
      </c>
      <c r="V257" s="200">
        <f>VLOOKUP(B257,orig_GT_results_full_summary!$B$3:$AK$25,24, FALSE)</f>
        <v>1</v>
      </c>
      <c r="W257" s="192">
        <v>0</v>
      </c>
      <c r="X257" s="192">
        <v>0</v>
      </c>
      <c r="Y257" s="192">
        <f t="shared" si="4"/>
        <v>0</v>
      </c>
      <c r="Z257" s="193">
        <f t="shared" si="5"/>
        <v>0</v>
      </c>
      <c r="AA257" s="186" t="s">
        <v>282</v>
      </c>
      <c r="AB257" s="186" t="s">
        <v>281</v>
      </c>
      <c r="AC257" s="192">
        <f>VLOOKUP(B257,orig_GT_results_full_summary!$B$3:$AK$25,33, FALSE)</f>
        <v>0</v>
      </c>
      <c r="AD257" s="192">
        <v>0</v>
      </c>
      <c r="AE257" s="192">
        <v>0</v>
      </c>
      <c r="AF257" s="194">
        <f t="shared" si="6"/>
        <v>0</v>
      </c>
      <c r="AG257" s="53">
        <f t="shared" si="7"/>
        <v>0</v>
      </c>
    </row>
    <row r="258" spans="2:33" ht="16">
      <c r="B258" s="186" t="s">
        <v>144</v>
      </c>
      <c r="C258" s="192">
        <v>222</v>
      </c>
      <c r="D258" s="186" t="s">
        <v>372</v>
      </c>
      <c r="E258" s="193">
        <v>2</v>
      </c>
      <c r="F258" s="186" t="s">
        <v>370</v>
      </c>
      <c r="G258" s="186" t="s">
        <v>287</v>
      </c>
      <c r="H258" s="198">
        <f>VLOOKUP(B258,orig_GT_results_full_summary!$B$3:$AK$25,7, FALSE)</f>
        <v>4</v>
      </c>
      <c r="I258" s="192">
        <v>1</v>
      </c>
      <c r="J258" s="192">
        <v>0.5</v>
      </c>
      <c r="K258" s="192">
        <f t="shared" si="0"/>
        <v>0.25</v>
      </c>
      <c r="L258" s="193">
        <f t="shared" si="1"/>
        <v>0.45454545454545453</v>
      </c>
      <c r="M258" s="186" t="s">
        <v>282</v>
      </c>
      <c r="N258" s="186" t="s">
        <v>288</v>
      </c>
      <c r="O258" s="199">
        <f>VLOOKUP(B258,orig_GT_results_full_summary!$B$3:$AK$25,15, FALSE)</f>
        <v>0</v>
      </c>
      <c r="P258" s="192">
        <v>0</v>
      </c>
      <c r="Q258" s="192">
        <v>0</v>
      </c>
      <c r="R258" s="192">
        <f t="shared" si="2"/>
        <v>0</v>
      </c>
      <c r="S258" s="193">
        <f t="shared" si="3"/>
        <v>0</v>
      </c>
      <c r="T258" s="186" t="s">
        <v>371</v>
      </c>
      <c r="U258" s="186" t="s">
        <v>288</v>
      </c>
      <c r="V258" s="200">
        <f>VLOOKUP(B258,orig_GT_results_full_summary!$B$3:$AK$25,24, FALSE)</f>
        <v>1</v>
      </c>
      <c r="W258" s="192">
        <v>0</v>
      </c>
      <c r="X258" s="192">
        <v>0</v>
      </c>
      <c r="Y258" s="192">
        <f t="shared" si="4"/>
        <v>0</v>
      </c>
      <c r="Z258" s="193">
        <f t="shared" si="5"/>
        <v>0</v>
      </c>
      <c r="AA258" s="186" t="s">
        <v>282</v>
      </c>
      <c r="AB258" s="186" t="s">
        <v>288</v>
      </c>
      <c r="AC258" s="192">
        <f>VLOOKUP(B258,orig_GT_results_full_summary!$B$3:$AK$25,33, FALSE)</f>
        <v>0</v>
      </c>
      <c r="AD258" s="192">
        <v>0</v>
      </c>
      <c r="AE258" s="192">
        <v>0</v>
      </c>
      <c r="AF258" s="194">
        <f t="shared" si="6"/>
        <v>0</v>
      </c>
      <c r="AG258" s="53">
        <f t="shared" si="7"/>
        <v>0</v>
      </c>
    </row>
    <row r="259" spans="2:33" ht="16">
      <c r="B259" s="186" t="s">
        <v>144</v>
      </c>
      <c r="C259" s="192">
        <v>221</v>
      </c>
      <c r="D259" s="186" t="s">
        <v>372</v>
      </c>
      <c r="E259" s="193">
        <v>2</v>
      </c>
      <c r="F259" s="186" t="s">
        <v>370</v>
      </c>
      <c r="G259" s="186" t="s">
        <v>287</v>
      </c>
      <c r="H259" s="198">
        <f>VLOOKUP(B259,orig_GT_results_full_summary!$B$3:$AK$25,7, FALSE)</f>
        <v>4</v>
      </c>
      <c r="I259" s="192">
        <v>1</v>
      </c>
      <c r="J259" s="192">
        <v>0.5</v>
      </c>
      <c r="K259" s="192">
        <f t="shared" si="0"/>
        <v>0.25</v>
      </c>
      <c r="L259" s="193">
        <f t="shared" si="1"/>
        <v>0.45454545454545453</v>
      </c>
      <c r="M259" s="186" t="s">
        <v>282</v>
      </c>
      <c r="N259" s="186" t="s">
        <v>288</v>
      </c>
      <c r="O259" s="199">
        <f>VLOOKUP(B259,orig_GT_results_full_summary!$B$3:$AK$25,15, FALSE)</f>
        <v>0</v>
      </c>
      <c r="P259" s="192">
        <v>0</v>
      </c>
      <c r="Q259" s="192">
        <v>0</v>
      </c>
      <c r="R259" s="192">
        <f t="shared" si="2"/>
        <v>0</v>
      </c>
      <c r="S259" s="193">
        <f t="shared" si="3"/>
        <v>0</v>
      </c>
      <c r="T259" s="186" t="s">
        <v>371</v>
      </c>
      <c r="U259" s="186" t="s">
        <v>288</v>
      </c>
      <c r="V259" s="200">
        <f>VLOOKUP(B259,orig_GT_results_full_summary!$B$3:$AK$25,24, FALSE)</f>
        <v>1</v>
      </c>
      <c r="W259" s="192">
        <v>0</v>
      </c>
      <c r="X259" s="192">
        <v>0</v>
      </c>
      <c r="Y259" s="192">
        <f t="shared" si="4"/>
        <v>0</v>
      </c>
      <c r="Z259" s="193">
        <f t="shared" si="5"/>
        <v>0</v>
      </c>
      <c r="AA259" s="186" t="s">
        <v>282</v>
      </c>
      <c r="AB259" s="186" t="s">
        <v>288</v>
      </c>
      <c r="AC259" s="192">
        <f>VLOOKUP(B259,orig_GT_results_full_summary!$B$3:$AK$25,33, FALSE)</f>
        <v>0</v>
      </c>
      <c r="AD259" s="192">
        <v>0</v>
      </c>
      <c r="AE259" s="192">
        <v>0</v>
      </c>
      <c r="AF259" s="194">
        <f t="shared" si="6"/>
        <v>0</v>
      </c>
      <c r="AG259" s="53">
        <f t="shared" si="7"/>
        <v>0</v>
      </c>
    </row>
    <row r="260" spans="2:33" ht="16">
      <c r="B260" s="186" t="s">
        <v>144</v>
      </c>
      <c r="C260" s="192">
        <v>180</v>
      </c>
      <c r="D260" s="186" t="s">
        <v>373</v>
      </c>
      <c r="E260" s="193">
        <v>2</v>
      </c>
      <c r="F260" s="186" t="s">
        <v>370</v>
      </c>
      <c r="G260" s="186" t="s">
        <v>290</v>
      </c>
      <c r="H260" s="198">
        <f>VLOOKUP(B260,orig_GT_results_full_summary!$B$3:$AK$25,7, FALSE)</f>
        <v>4</v>
      </c>
      <c r="I260" s="192">
        <v>1</v>
      </c>
      <c r="J260" s="192">
        <v>0.5</v>
      </c>
      <c r="K260" s="192">
        <f t="shared" si="0"/>
        <v>0.25</v>
      </c>
      <c r="L260" s="193">
        <f t="shared" si="1"/>
        <v>0.45454545454545453</v>
      </c>
      <c r="M260" s="186" t="s">
        <v>282</v>
      </c>
      <c r="N260" s="186" t="s">
        <v>288</v>
      </c>
      <c r="O260" s="199">
        <f>VLOOKUP(B260,orig_GT_results_full_summary!$B$3:$AK$25,15, FALSE)</f>
        <v>0</v>
      </c>
      <c r="P260" s="192">
        <v>0</v>
      </c>
      <c r="Q260" s="192">
        <v>0</v>
      </c>
      <c r="R260" s="192">
        <f t="shared" si="2"/>
        <v>0</v>
      </c>
      <c r="S260" s="193">
        <f t="shared" si="3"/>
        <v>0</v>
      </c>
      <c r="T260" s="186" t="s">
        <v>371</v>
      </c>
      <c r="U260" s="186" t="s">
        <v>288</v>
      </c>
      <c r="V260" s="200">
        <f>VLOOKUP(B260,orig_GT_results_full_summary!$B$3:$AK$25,24, FALSE)</f>
        <v>1</v>
      </c>
      <c r="W260" s="192">
        <v>0</v>
      </c>
      <c r="X260" s="192">
        <v>0</v>
      </c>
      <c r="Y260" s="192">
        <f t="shared" si="4"/>
        <v>0</v>
      </c>
      <c r="Z260" s="193">
        <f t="shared" si="5"/>
        <v>0</v>
      </c>
      <c r="AA260" s="186" t="s">
        <v>282</v>
      </c>
      <c r="AB260" s="186" t="s">
        <v>288</v>
      </c>
      <c r="AC260" s="192">
        <f>VLOOKUP(B260,orig_GT_results_full_summary!$B$3:$AK$25,33, FALSE)</f>
        <v>0</v>
      </c>
      <c r="AD260" s="192">
        <v>0</v>
      </c>
      <c r="AE260" s="192">
        <v>0</v>
      </c>
      <c r="AF260" s="194">
        <f t="shared" si="6"/>
        <v>0</v>
      </c>
      <c r="AG260" s="53">
        <f t="shared" si="7"/>
        <v>0</v>
      </c>
    </row>
    <row r="261" spans="2:33" ht="16">
      <c r="B261" s="186" t="s">
        <v>144</v>
      </c>
      <c r="C261" s="192">
        <v>228</v>
      </c>
      <c r="D261" s="186" t="s">
        <v>313</v>
      </c>
      <c r="E261" s="193">
        <v>2</v>
      </c>
      <c r="F261" s="186" t="s">
        <v>370</v>
      </c>
      <c r="G261" s="186" t="s">
        <v>288</v>
      </c>
      <c r="H261" s="198">
        <f>VLOOKUP(B261,orig_GT_results_full_summary!$B$3:$AK$25,7, FALSE)</f>
        <v>4</v>
      </c>
      <c r="I261" s="192">
        <v>0</v>
      </c>
      <c r="J261" s="192">
        <v>0</v>
      </c>
      <c r="K261" s="192">
        <f t="shared" si="0"/>
        <v>0</v>
      </c>
      <c r="L261" s="193">
        <f t="shared" si="1"/>
        <v>0</v>
      </c>
      <c r="M261" s="186" t="s">
        <v>282</v>
      </c>
      <c r="N261" s="186" t="s">
        <v>288</v>
      </c>
      <c r="O261" s="199">
        <f>VLOOKUP(B261,orig_GT_results_full_summary!$B$3:$AK$25,15, FALSE)</f>
        <v>0</v>
      </c>
      <c r="P261" s="192">
        <v>0</v>
      </c>
      <c r="Q261" s="192">
        <v>0</v>
      </c>
      <c r="R261" s="192">
        <f t="shared" si="2"/>
        <v>0</v>
      </c>
      <c r="S261" s="193">
        <f t="shared" si="3"/>
        <v>0</v>
      </c>
      <c r="T261" s="186" t="s">
        <v>371</v>
      </c>
      <c r="U261" s="186" t="s">
        <v>288</v>
      </c>
      <c r="V261" s="200">
        <f>VLOOKUP(B261,orig_GT_results_full_summary!$B$3:$AK$25,24, FALSE)</f>
        <v>1</v>
      </c>
      <c r="W261" s="192">
        <v>0</v>
      </c>
      <c r="X261" s="192">
        <v>0</v>
      </c>
      <c r="Y261" s="192">
        <f t="shared" si="4"/>
        <v>0</v>
      </c>
      <c r="Z261" s="193">
        <f t="shared" si="5"/>
        <v>0</v>
      </c>
      <c r="AA261" s="186" t="s">
        <v>282</v>
      </c>
      <c r="AB261" s="186" t="s">
        <v>288</v>
      </c>
      <c r="AC261" s="192">
        <f>VLOOKUP(B261,orig_GT_results_full_summary!$B$3:$AK$25,33, FALSE)</f>
        <v>0</v>
      </c>
      <c r="AD261" s="192">
        <v>0</v>
      </c>
      <c r="AE261" s="192">
        <v>0</v>
      </c>
      <c r="AF261" s="194">
        <f t="shared" si="6"/>
        <v>0</v>
      </c>
      <c r="AG261" s="53">
        <f t="shared" si="7"/>
        <v>0</v>
      </c>
    </row>
    <row r="262" spans="2:33" ht="16">
      <c r="B262" s="186" t="s">
        <v>144</v>
      </c>
      <c r="C262" s="192">
        <v>245</v>
      </c>
      <c r="D262" s="186" t="s">
        <v>374</v>
      </c>
      <c r="E262" s="193">
        <v>2</v>
      </c>
      <c r="F262" s="186" t="s">
        <v>370</v>
      </c>
      <c r="G262" s="186" t="s">
        <v>288</v>
      </c>
      <c r="H262" s="198">
        <f>VLOOKUP(B262,orig_GT_results_full_summary!$B$3:$AK$25,7, FALSE)</f>
        <v>4</v>
      </c>
      <c r="I262" s="192">
        <v>0</v>
      </c>
      <c r="J262" s="192">
        <v>0</v>
      </c>
      <c r="K262" s="192">
        <f t="shared" si="0"/>
        <v>0</v>
      </c>
      <c r="L262" s="193">
        <f t="shared" si="1"/>
        <v>0</v>
      </c>
      <c r="M262" s="186" t="s">
        <v>282</v>
      </c>
      <c r="N262" s="186" t="s">
        <v>288</v>
      </c>
      <c r="O262" s="199">
        <f>VLOOKUP(B262,orig_GT_results_full_summary!$B$3:$AK$25,15, FALSE)</f>
        <v>0</v>
      </c>
      <c r="P262" s="192">
        <v>0</v>
      </c>
      <c r="Q262" s="192">
        <v>0</v>
      </c>
      <c r="R262" s="192">
        <f t="shared" si="2"/>
        <v>0</v>
      </c>
      <c r="S262" s="193">
        <f t="shared" si="3"/>
        <v>0</v>
      </c>
      <c r="T262" s="186" t="s">
        <v>371</v>
      </c>
      <c r="U262" s="186" t="s">
        <v>288</v>
      </c>
      <c r="V262" s="200">
        <f>VLOOKUP(B262,orig_GT_results_full_summary!$B$3:$AK$25,24, FALSE)</f>
        <v>1</v>
      </c>
      <c r="W262" s="192">
        <v>0</v>
      </c>
      <c r="X262" s="192">
        <v>0</v>
      </c>
      <c r="Y262" s="192">
        <f t="shared" si="4"/>
        <v>0</v>
      </c>
      <c r="Z262" s="193">
        <f t="shared" si="5"/>
        <v>0</v>
      </c>
      <c r="AA262" s="186" t="s">
        <v>282</v>
      </c>
      <c r="AB262" s="186" t="s">
        <v>288</v>
      </c>
      <c r="AC262" s="192">
        <f>VLOOKUP(B262,orig_GT_results_full_summary!$B$3:$AK$25,33, FALSE)</f>
        <v>0</v>
      </c>
      <c r="AD262" s="192">
        <v>0</v>
      </c>
      <c r="AE262" s="192">
        <v>0</v>
      </c>
      <c r="AF262" s="194">
        <f t="shared" si="6"/>
        <v>0</v>
      </c>
      <c r="AG262" s="53">
        <f t="shared" si="7"/>
        <v>0</v>
      </c>
    </row>
    <row r="263" spans="2:33" ht="16">
      <c r="B263" s="186" t="s">
        <v>144</v>
      </c>
      <c r="C263" s="192">
        <v>304</v>
      </c>
      <c r="D263" s="186" t="s">
        <v>372</v>
      </c>
      <c r="E263" s="193">
        <v>2</v>
      </c>
      <c r="F263" s="186" t="s">
        <v>370</v>
      </c>
      <c r="G263" s="186" t="s">
        <v>287</v>
      </c>
      <c r="H263" s="198">
        <f>VLOOKUP(B263,orig_GT_results_full_summary!$B$3:$AK$25,7, FALSE)</f>
        <v>4</v>
      </c>
      <c r="I263" s="192">
        <v>1</v>
      </c>
      <c r="J263" s="192">
        <v>0.5</v>
      </c>
      <c r="K263" s="192">
        <f t="shared" si="0"/>
        <v>0.25</v>
      </c>
      <c r="L263" s="193">
        <f t="shared" si="1"/>
        <v>0.45454545454545453</v>
      </c>
      <c r="M263" s="186" t="s">
        <v>282</v>
      </c>
      <c r="N263" s="186" t="s">
        <v>288</v>
      </c>
      <c r="O263" s="199">
        <f>VLOOKUP(B263,orig_GT_results_full_summary!$B$3:$AK$25,15, FALSE)</f>
        <v>0</v>
      </c>
      <c r="P263" s="192">
        <v>0</v>
      </c>
      <c r="Q263" s="192">
        <v>0</v>
      </c>
      <c r="R263" s="192">
        <f t="shared" si="2"/>
        <v>0</v>
      </c>
      <c r="S263" s="193">
        <f t="shared" si="3"/>
        <v>0</v>
      </c>
      <c r="T263" s="186" t="s">
        <v>371</v>
      </c>
      <c r="U263" s="186" t="s">
        <v>288</v>
      </c>
      <c r="V263" s="200">
        <f>VLOOKUP(B263,orig_GT_results_full_summary!$B$3:$AK$25,24, FALSE)</f>
        <v>1</v>
      </c>
      <c r="W263" s="192">
        <v>0</v>
      </c>
      <c r="X263" s="192">
        <v>0</v>
      </c>
      <c r="Y263" s="192">
        <f t="shared" si="4"/>
        <v>0</v>
      </c>
      <c r="Z263" s="193">
        <f t="shared" si="5"/>
        <v>0</v>
      </c>
      <c r="AA263" s="186" t="s">
        <v>282</v>
      </c>
      <c r="AB263" s="186" t="s">
        <v>288</v>
      </c>
      <c r="AC263" s="192">
        <f>VLOOKUP(B263,orig_GT_results_full_summary!$B$3:$AK$25,33, FALSE)</f>
        <v>0</v>
      </c>
      <c r="AD263" s="192">
        <v>0</v>
      </c>
      <c r="AE263" s="192">
        <v>0</v>
      </c>
      <c r="AF263" s="194">
        <f t="shared" si="6"/>
        <v>0</v>
      </c>
      <c r="AG263" s="53">
        <f t="shared" si="7"/>
        <v>0</v>
      </c>
    </row>
    <row r="264" spans="2:33" ht="16">
      <c r="B264" s="186" t="s">
        <v>144</v>
      </c>
      <c r="C264" s="192">
        <v>305</v>
      </c>
      <c r="D264" s="186" t="s">
        <v>372</v>
      </c>
      <c r="E264" s="193">
        <v>2</v>
      </c>
      <c r="F264" s="186" t="s">
        <v>370</v>
      </c>
      <c r="G264" s="186" t="s">
        <v>287</v>
      </c>
      <c r="H264" s="198">
        <f>VLOOKUP(B264,orig_GT_results_full_summary!$B$3:$AK$25,7, FALSE)</f>
        <v>4</v>
      </c>
      <c r="I264" s="192">
        <v>1</v>
      </c>
      <c r="J264" s="192">
        <v>0.5</v>
      </c>
      <c r="K264" s="192">
        <f t="shared" si="0"/>
        <v>0.25</v>
      </c>
      <c r="L264" s="193">
        <f t="shared" si="1"/>
        <v>0.45454545454545453</v>
      </c>
      <c r="M264" s="186" t="s">
        <v>282</v>
      </c>
      <c r="N264" s="186" t="s">
        <v>288</v>
      </c>
      <c r="O264" s="199">
        <f>VLOOKUP(B264,orig_GT_results_full_summary!$B$3:$AK$25,15, FALSE)</f>
        <v>0</v>
      </c>
      <c r="P264" s="192">
        <v>0</v>
      </c>
      <c r="Q264" s="192">
        <v>0</v>
      </c>
      <c r="R264" s="192">
        <f t="shared" si="2"/>
        <v>0</v>
      </c>
      <c r="S264" s="193">
        <f t="shared" si="3"/>
        <v>0</v>
      </c>
      <c r="T264" s="186" t="s">
        <v>371</v>
      </c>
      <c r="U264" s="186" t="s">
        <v>288</v>
      </c>
      <c r="V264" s="200">
        <f>VLOOKUP(B264,orig_GT_results_full_summary!$B$3:$AK$25,24, FALSE)</f>
        <v>1</v>
      </c>
      <c r="W264" s="192">
        <v>0</v>
      </c>
      <c r="X264" s="192">
        <v>0</v>
      </c>
      <c r="Y264" s="192">
        <f t="shared" si="4"/>
        <v>0</v>
      </c>
      <c r="Z264" s="193">
        <f t="shared" si="5"/>
        <v>0</v>
      </c>
      <c r="AA264" s="186" t="s">
        <v>282</v>
      </c>
      <c r="AB264" s="186" t="s">
        <v>288</v>
      </c>
      <c r="AC264" s="192">
        <f>VLOOKUP(B264,orig_GT_results_full_summary!$B$3:$AK$25,33, FALSE)</f>
        <v>0</v>
      </c>
      <c r="AD264" s="192">
        <v>0</v>
      </c>
      <c r="AE264" s="192">
        <v>0</v>
      </c>
      <c r="AF264" s="194">
        <f t="shared" si="6"/>
        <v>0</v>
      </c>
      <c r="AG264" s="53">
        <f t="shared" si="7"/>
        <v>0</v>
      </c>
    </row>
    <row r="265" spans="2:33" ht="16">
      <c r="B265" s="186" t="s">
        <v>144</v>
      </c>
      <c r="C265" s="192">
        <v>263</v>
      </c>
      <c r="D265" s="186" t="s">
        <v>373</v>
      </c>
      <c r="E265" s="193">
        <v>2</v>
      </c>
      <c r="F265" s="186" t="s">
        <v>370</v>
      </c>
      <c r="G265" s="186" t="s">
        <v>290</v>
      </c>
      <c r="H265" s="198">
        <f>VLOOKUP(B265,orig_GT_results_full_summary!$B$3:$AK$25,7, FALSE)</f>
        <v>4</v>
      </c>
      <c r="I265" s="192">
        <v>1</v>
      </c>
      <c r="J265" s="192">
        <v>0.5</v>
      </c>
      <c r="K265" s="192">
        <f t="shared" si="0"/>
        <v>0.25</v>
      </c>
      <c r="L265" s="193">
        <f t="shared" si="1"/>
        <v>0.45454545454545453</v>
      </c>
      <c r="M265" s="186" t="s">
        <v>282</v>
      </c>
      <c r="N265" s="186" t="s">
        <v>288</v>
      </c>
      <c r="O265" s="199">
        <f>VLOOKUP(B265,orig_GT_results_full_summary!$B$3:$AK$25,15, FALSE)</f>
        <v>0</v>
      </c>
      <c r="P265" s="192">
        <v>0</v>
      </c>
      <c r="Q265" s="192">
        <v>0</v>
      </c>
      <c r="R265" s="192">
        <f t="shared" si="2"/>
        <v>0</v>
      </c>
      <c r="S265" s="193">
        <f t="shared" si="3"/>
        <v>0</v>
      </c>
      <c r="T265" s="186" t="s">
        <v>371</v>
      </c>
      <c r="U265" s="186" t="s">
        <v>288</v>
      </c>
      <c r="V265" s="200">
        <f>VLOOKUP(B265,orig_GT_results_full_summary!$B$3:$AK$25,24, FALSE)</f>
        <v>1</v>
      </c>
      <c r="W265" s="192">
        <v>0</v>
      </c>
      <c r="X265" s="192">
        <v>0</v>
      </c>
      <c r="Y265" s="192">
        <f t="shared" si="4"/>
        <v>0</v>
      </c>
      <c r="Z265" s="193">
        <f t="shared" si="5"/>
        <v>0</v>
      </c>
      <c r="AA265" s="186" t="s">
        <v>282</v>
      </c>
      <c r="AB265" s="186" t="s">
        <v>288</v>
      </c>
      <c r="AC265" s="192">
        <f>VLOOKUP(B265,orig_GT_results_full_summary!$B$3:$AK$25,33, FALSE)</f>
        <v>0</v>
      </c>
      <c r="AD265" s="192">
        <v>0</v>
      </c>
      <c r="AE265" s="192">
        <v>0</v>
      </c>
      <c r="AF265" s="194">
        <f t="shared" si="6"/>
        <v>0</v>
      </c>
      <c r="AG265" s="53">
        <f t="shared" si="7"/>
        <v>0</v>
      </c>
    </row>
    <row r="266" spans="2:33" ht="16">
      <c r="B266" s="186" t="s">
        <v>144</v>
      </c>
      <c r="C266" s="192">
        <v>328</v>
      </c>
      <c r="D266" s="186" t="s">
        <v>374</v>
      </c>
      <c r="E266" s="193">
        <v>2</v>
      </c>
      <c r="F266" s="186" t="s">
        <v>370</v>
      </c>
      <c r="G266" s="186" t="s">
        <v>288</v>
      </c>
      <c r="H266" s="198">
        <f>VLOOKUP(B266,orig_GT_results_full_summary!$B$3:$AK$25,7, FALSE)</f>
        <v>4</v>
      </c>
      <c r="I266" s="192">
        <v>0</v>
      </c>
      <c r="J266" s="192">
        <v>0</v>
      </c>
      <c r="K266" s="192">
        <f t="shared" si="0"/>
        <v>0</v>
      </c>
      <c r="L266" s="193">
        <f t="shared" si="1"/>
        <v>0</v>
      </c>
      <c r="M266" s="186" t="s">
        <v>282</v>
      </c>
      <c r="N266" s="186" t="s">
        <v>288</v>
      </c>
      <c r="O266" s="199">
        <f>VLOOKUP(B266,orig_GT_results_full_summary!$B$3:$AK$25,15, FALSE)</f>
        <v>0</v>
      </c>
      <c r="P266" s="192">
        <v>0</v>
      </c>
      <c r="Q266" s="192">
        <v>0</v>
      </c>
      <c r="R266" s="192">
        <f t="shared" si="2"/>
        <v>0</v>
      </c>
      <c r="S266" s="193">
        <f t="shared" si="3"/>
        <v>0</v>
      </c>
      <c r="T266" s="186" t="s">
        <v>371</v>
      </c>
      <c r="U266" s="186" t="s">
        <v>288</v>
      </c>
      <c r="V266" s="200">
        <f>VLOOKUP(B266,orig_GT_results_full_summary!$B$3:$AK$25,24, FALSE)</f>
        <v>1</v>
      </c>
      <c r="W266" s="192">
        <v>0</v>
      </c>
      <c r="X266" s="192">
        <v>0</v>
      </c>
      <c r="Y266" s="192">
        <f t="shared" si="4"/>
        <v>0</v>
      </c>
      <c r="Z266" s="193">
        <f t="shared" si="5"/>
        <v>0</v>
      </c>
      <c r="AA266" s="186" t="s">
        <v>282</v>
      </c>
      <c r="AB266" s="186" t="s">
        <v>288</v>
      </c>
      <c r="AC266" s="192">
        <f>VLOOKUP(B266,orig_GT_results_full_summary!$B$3:$AK$25,33, FALSE)</f>
        <v>0</v>
      </c>
      <c r="AD266" s="192">
        <v>0</v>
      </c>
      <c r="AE266" s="192">
        <v>0</v>
      </c>
      <c r="AF266" s="194">
        <f t="shared" si="6"/>
        <v>0</v>
      </c>
      <c r="AG266" s="53">
        <f t="shared" si="7"/>
        <v>0</v>
      </c>
    </row>
    <row r="267" spans="2:33" ht="16">
      <c r="B267" s="186" t="s">
        <v>137</v>
      </c>
      <c r="C267" s="192">
        <v>140</v>
      </c>
      <c r="D267" s="186" t="s">
        <v>18</v>
      </c>
      <c r="E267" s="193">
        <v>1</v>
      </c>
      <c r="F267" s="186" t="s">
        <v>29</v>
      </c>
      <c r="G267" s="186" t="s">
        <v>285</v>
      </c>
      <c r="H267" s="198">
        <f>VLOOKUP(B267,orig_GT_results_full_summary!$B$3:$AK$25,7, FALSE)</f>
        <v>4</v>
      </c>
      <c r="I267" s="192">
        <v>1</v>
      </c>
      <c r="J267" s="192">
        <v>1</v>
      </c>
      <c r="K267" s="192">
        <f t="shared" si="0"/>
        <v>0.25</v>
      </c>
      <c r="L267" s="193">
        <f t="shared" si="1"/>
        <v>0.76923076923076927</v>
      </c>
      <c r="M267" s="186" t="s">
        <v>282</v>
      </c>
      <c r="N267" s="186" t="s">
        <v>281</v>
      </c>
      <c r="O267" s="199">
        <f>VLOOKUP(B267,orig_GT_results_full_summary!$B$3:$AK$25,15, FALSE)</f>
        <v>0</v>
      </c>
      <c r="P267" s="192">
        <v>0</v>
      </c>
      <c r="Q267" s="192">
        <v>0</v>
      </c>
      <c r="R267" s="192">
        <f t="shared" si="2"/>
        <v>0</v>
      </c>
      <c r="S267" s="193">
        <f t="shared" si="3"/>
        <v>0</v>
      </c>
      <c r="T267" s="186" t="s">
        <v>282</v>
      </c>
      <c r="U267" s="186" t="s">
        <v>281</v>
      </c>
      <c r="V267" s="200">
        <f>VLOOKUP(B267,orig_GT_results_full_summary!$B$3:$AK$25,24, FALSE)</f>
        <v>0</v>
      </c>
      <c r="W267" s="192">
        <v>0</v>
      </c>
      <c r="X267" s="192">
        <v>0</v>
      </c>
      <c r="Y267" s="192">
        <f t="shared" si="4"/>
        <v>0</v>
      </c>
      <c r="Z267" s="193">
        <f t="shared" si="5"/>
        <v>0</v>
      </c>
      <c r="AA267" s="186" t="s">
        <v>282</v>
      </c>
      <c r="AB267" s="186" t="s">
        <v>281</v>
      </c>
      <c r="AC267" s="192">
        <f>VLOOKUP(B267,orig_GT_results_full_summary!$B$3:$AK$25,33, FALSE)</f>
        <v>0</v>
      </c>
      <c r="AD267" s="192">
        <v>0</v>
      </c>
      <c r="AE267" s="192">
        <v>0</v>
      </c>
      <c r="AF267" s="194">
        <f t="shared" si="6"/>
        <v>0</v>
      </c>
      <c r="AG267" s="53">
        <f t="shared" si="7"/>
        <v>0</v>
      </c>
    </row>
    <row r="268" spans="2:33" ht="16">
      <c r="B268" s="186" t="s">
        <v>137</v>
      </c>
      <c r="C268" s="192">
        <v>139</v>
      </c>
      <c r="D268" s="186" t="s">
        <v>18</v>
      </c>
      <c r="E268" s="193">
        <v>1</v>
      </c>
      <c r="F268" s="186" t="s">
        <v>29</v>
      </c>
      <c r="G268" s="186" t="s">
        <v>285</v>
      </c>
      <c r="H268" s="198">
        <f>VLOOKUP(B268,orig_GT_results_full_summary!$B$3:$AK$25,7, FALSE)</f>
        <v>4</v>
      </c>
      <c r="I268" s="192">
        <v>1</v>
      </c>
      <c r="J268" s="192">
        <v>1</v>
      </c>
      <c r="K268" s="192">
        <f t="shared" si="0"/>
        <v>0.25</v>
      </c>
      <c r="L268" s="193">
        <f t="shared" si="1"/>
        <v>0.76923076923076927</v>
      </c>
      <c r="M268" s="186" t="s">
        <v>282</v>
      </c>
      <c r="N268" s="186" t="s">
        <v>281</v>
      </c>
      <c r="O268" s="199">
        <f>VLOOKUP(B268,orig_GT_results_full_summary!$B$3:$AK$25,15, FALSE)</f>
        <v>0</v>
      </c>
      <c r="P268" s="192">
        <v>0</v>
      </c>
      <c r="Q268" s="192">
        <v>0</v>
      </c>
      <c r="R268" s="192">
        <f t="shared" si="2"/>
        <v>0</v>
      </c>
      <c r="S268" s="193">
        <f t="shared" si="3"/>
        <v>0</v>
      </c>
      <c r="T268" s="186" t="s">
        <v>282</v>
      </c>
      <c r="U268" s="186" t="s">
        <v>281</v>
      </c>
      <c r="V268" s="200">
        <f>VLOOKUP(B268,orig_GT_results_full_summary!$B$3:$AK$25,24, FALSE)</f>
        <v>0</v>
      </c>
      <c r="W268" s="192">
        <v>0</v>
      </c>
      <c r="X268" s="192">
        <v>0</v>
      </c>
      <c r="Y268" s="192">
        <f t="shared" si="4"/>
        <v>0</v>
      </c>
      <c r="Z268" s="193">
        <f t="shared" si="5"/>
        <v>0</v>
      </c>
      <c r="AA268" s="186" t="s">
        <v>282</v>
      </c>
      <c r="AB268" s="186" t="s">
        <v>281</v>
      </c>
      <c r="AC268" s="192">
        <f>VLOOKUP(B268,orig_GT_results_full_summary!$B$3:$AK$25,33, FALSE)</f>
        <v>0</v>
      </c>
      <c r="AD268" s="192">
        <v>0</v>
      </c>
      <c r="AE268" s="192">
        <v>0</v>
      </c>
      <c r="AF268" s="194">
        <f t="shared" si="6"/>
        <v>0</v>
      </c>
      <c r="AG268" s="53">
        <f t="shared" si="7"/>
        <v>0</v>
      </c>
    </row>
    <row r="269" spans="2:33" ht="16">
      <c r="B269" s="186" t="s">
        <v>137</v>
      </c>
      <c r="C269" s="192">
        <v>163</v>
      </c>
      <c r="D269" s="186" t="s">
        <v>375</v>
      </c>
      <c r="E269" s="193">
        <v>1</v>
      </c>
      <c r="F269" s="186" t="s">
        <v>29</v>
      </c>
      <c r="G269" s="186" t="s">
        <v>281</v>
      </c>
      <c r="H269" s="198">
        <f>VLOOKUP(B269,orig_GT_results_full_summary!$B$3:$AK$25,7, FALSE)</f>
        <v>4</v>
      </c>
      <c r="I269" s="192">
        <v>0</v>
      </c>
      <c r="J269" s="192">
        <v>0</v>
      </c>
      <c r="K269" s="192">
        <f t="shared" si="0"/>
        <v>0</v>
      </c>
      <c r="L269" s="193">
        <f t="shared" si="1"/>
        <v>0</v>
      </c>
      <c r="M269" s="186" t="s">
        <v>282</v>
      </c>
      <c r="N269" s="186" t="s">
        <v>281</v>
      </c>
      <c r="O269" s="199">
        <f>VLOOKUP(B269,orig_GT_results_full_summary!$B$3:$AK$25,15, FALSE)</f>
        <v>0</v>
      </c>
      <c r="P269" s="192">
        <v>0</v>
      </c>
      <c r="Q269" s="192">
        <v>0</v>
      </c>
      <c r="R269" s="192">
        <f t="shared" si="2"/>
        <v>0</v>
      </c>
      <c r="S269" s="193">
        <f t="shared" si="3"/>
        <v>0</v>
      </c>
      <c r="T269" s="186" t="s">
        <v>282</v>
      </c>
      <c r="U269" s="186" t="s">
        <v>281</v>
      </c>
      <c r="V269" s="200">
        <f>VLOOKUP(B269,orig_GT_results_full_summary!$B$3:$AK$25,24, FALSE)</f>
        <v>0</v>
      </c>
      <c r="W269" s="192">
        <v>0</v>
      </c>
      <c r="X269" s="192">
        <v>0</v>
      </c>
      <c r="Y269" s="192">
        <f t="shared" si="4"/>
        <v>0</v>
      </c>
      <c r="Z269" s="193">
        <f t="shared" si="5"/>
        <v>0</v>
      </c>
      <c r="AA269" s="186" t="s">
        <v>282</v>
      </c>
      <c r="AB269" s="186" t="s">
        <v>281</v>
      </c>
      <c r="AC269" s="192">
        <f>VLOOKUP(B269,orig_GT_results_full_summary!$B$3:$AK$25,33, FALSE)</f>
        <v>0</v>
      </c>
      <c r="AD269" s="192">
        <v>0</v>
      </c>
      <c r="AE269" s="192">
        <v>0</v>
      </c>
      <c r="AF269" s="194">
        <f t="shared" si="6"/>
        <v>0</v>
      </c>
      <c r="AG269" s="53">
        <f t="shared" si="7"/>
        <v>0</v>
      </c>
    </row>
    <row r="270" spans="2:33" ht="16">
      <c r="B270" s="186" t="s">
        <v>137</v>
      </c>
      <c r="C270" s="192">
        <v>146</v>
      </c>
      <c r="D270" s="186" t="s">
        <v>310</v>
      </c>
      <c r="E270" s="193">
        <v>1</v>
      </c>
      <c r="F270" s="186" t="s">
        <v>29</v>
      </c>
      <c r="G270" s="186" t="s">
        <v>281</v>
      </c>
      <c r="H270" s="198">
        <f>VLOOKUP(B270,orig_GT_results_full_summary!$B$3:$AK$25,7, FALSE)</f>
        <v>4</v>
      </c>
      <c r="I270" s="192">
        <v>0</v>
      </c>
      <c r="J270" s="192">
        <v>0</v>
      </c>
      <c r="K270" s="192">
        <f t="shared" si="0"/>
        <v>0</v>
      </c>
      <c r="L270" s="193">
        <f t="shared" si="1"/>
        <v>0</v>
      </c>
      <c r="M270" s="186" t="s">
        <v>282</v>
      </c>
      <c r="N270" s="186" t="s">
        <v>281</v>
      </c>
      <c r="O270" s="199">
        <f>VLOOKUP(B270,orig_GT_results_full_summary!$B$3:$AK$25,15, FALSE)</f>
        <v>0</v>
      </c>
      <c r="P270" s="192">
        <v>0</v>
      </c>
      <c r="Q270" s="192">
        <v>0</v>
      </c>
      <c r="R270" s="192">
        <f t="shared" si="2"/>
        <v>0</v>
      </c>
      <c r="S270" s="193">
        <f t="shared" si="3"/>
        <v>0</v>
      </c>
      <c r="T270" s="186" t="s">
        <v>282</v>
      </c>
      <c r="U270" s="186" t="s">
        <v>281</v>
      </c>
      <c r="V270" s="200">
        <f>VLOOKUP(B270,orig_GT_results_full_summary!$B$3:$AK$25,24, FALSE)</f>
        <v>0</v>
      </c>
      <c r="W270" s="192">
        <v>0</v>
      </c>
      <c r="X270" s="192">
        <v>0</v>
      </c>
      <c r="Y270" s="192">
        <f t="shared" si="4"/>
        <v>0</v>
      </c>
      <c r="Z270" s="193">
        <f t="shared" si="5"/>
        <v>0</v>
      </c>
      <c r="AA270" s="186" t="s">
        <v>282</v>
      </c>
      <c r="AB270" s="186" t="s">
        <v>281</v>
      </c>
      <c r="AC270" s="192">
        <f>VLOOKUP(B270,orig_GT_results_full_summary!$B$3:$AK$25,33, FALSE)</f>
        <v>0</v>
      </c>
      <c r="AD270" s="192">
        <v>0</v>
      </c>
      <c r="AE270" s="192">
        <v>0</v>
      </c>
      <c r="AF270" s="194">
        <f t="shared" si="6"/>
        <v>0</v>
      </c>
      <c r="AG270" s="53">
        <f t="shared" si="7"/>
        <v>0</v>
      </c>
    </row>
    <row r="271" spans="2:33" ht="16">
      <c r="B271" s="186" t="s">
        <v>137</v>
      </c>
      <c r="C271" s="192">
        <v>132</v>
      </c>
      <c r="D271" s="186" t="s">
        <v>376</v>
      </c>
      <c r="E271" s="193">
        <v>1</v>
      </c>
      <c r="F271" s="186" t="s">
        <v>29</v>
      </c>
      <c r="G271" s="186" t="s">
        <v>281</v>
      </c>
      <c r="H271" s="198">
        <f>VLOOKUP(B271,orig_GT_results_full_summary!$B$3:$AK$25,7, FALSE)</f>
        <v>4</v>
      </c>
      <c r="I271" s="192">
        <v>0</v>
      </c>
      <c r="J271" s="192">
        <v>0</v>
      </c>
      <c r="K271" s="192">
        <f t="shared" si="0"/>
        <v>0</v>
      </c>
      <c r="L271" s="193">
        <f t="shared" si="1"/>
        <v>0</v>
      </c>
      <c r="M271" s="186" t="s">
        <v>282</v>
      </c>
      <c r="N271" s="186" t="s">
        <v>281</v>
      </c>
      <c r="O271" s="199">
        <f>VLOOKUP(B271,orig_GT_results_full_summary!$B$3:$AK$25,15, FALSE)</f>
        <v>0</v>
      </c>
      <c r="P271" s="192">
        <v>0</v>
      </c>
      <c r="Q271" s="192">
        <v>0</v>
      </c>
      <c r="R271" s="192">
        <f t="shared" si="2"/>
        <v>0</v>
      </c>
      <c r="S271" s="193">
        <f t="shared" si="3"/>
        <v>0</v>
      </c>
      <c r="T271" s="186" t="s">
        <v>282</v>
      </c>
      <c r="U271" s="186" t="s">
        <v>281</v>
      </c>
      <c r="V271" s="200">
        <f>VLOOKUP(B271,orig_GT_results_full_summary!$B$3:$AK$25,24, FALSE)</f>
        <v>0</v>
      </c>
      <c r="W271" s="192">
        <v>0</v>
      </c>
      <c r="X271" s="192">
        <v>0</v>
      </c>
      <c r="Y271" s="192">
        <f t="shared" si="4"/>
        <v>0</v>
      </c>
      <c r="Z271" s="193">
        <f t="shared" si="5"/>
        <v>0</v>
      </c>
      <c r="AA271" s="186" t="s">
        <v>282</v>
      </c>
      <c r="AB271" s="186" t="s">
        <v>281</v>
      </c>
      <c r="AC271" s="192">
        <f>VLOOKUP(B271,orig_GT_results_full_summary!$B$3:$AK$25,33, FALSE)</f>
        <v>0</v>
      </c>
      <c r="AD271" s="192">
        <v>0</v>
      </c>
      <c r="AE271" s="192">
        <v>0</v>
      </c>
      <c r="AF271" s="194">
        <f t="shared" si="6"/>
        <v>0</v>
      </c>
      <c r="AG271" s="53">
        <f t="shared" si="7"/>
        <v>0</v>
      </c>
    </row>
    <row r="272" spans="2:33" ht="16">
      <c r="B272" s="186" t="s">
        <v>137</v>
      </c>
      <c r="C272" s="192">
        <v>506</v>
      </c>
      <c r="D272" s="186" t="s">
        <v>367</v>
      </c>
      <c r="E272" s="193">
        <v>2</v>
      </c>
      <c r="F272" s="186" t="s">
        <v>29</v>
      </c>
      <c r="G272" s="186" t="s">
        <v>294</v>
      </c>
      <c r="H272" s="198">
        <f>VLOOKUP(B272,orig_GT_results_full_summary!$B$3:$AK$25,7, FALSE)</f>
        <v>4</v>
      </c>
      <c r="I272" s="192">
        <v>2</v>
      </c>
      <c r="J272" s="192">
        <v>1</v>
      </c>
      <c r="K272" s="192">
        <f t="shared" si="0"/>
        <v>0.5</v>
      </c>
      <c r="L272" s="193">
        <f t="shared" si="1"/>
        <v>0.90909090909090906</v>
      </c>
      <c r="M272" s="186" t="s">
        <v>282</v>
      </c>
      <c r="N272" s="186" t="s">
        <v>288</v>
      </c>
      <c r="O272" s="199">
        <f>VLOOKUP(B272,orig_GT_results_full_summary!$B$3:$AK$25,15, FALSE)</f>
        <v>0</v>
      </c>
      <c r="P272" s="192">
        <v>0</v>
      </c>
      <c r="Q272" s="192">
        <v>0</v>
      </c>
      <c r="R272" s="192">
        <f t="shared" si="2"/>
        <v>0</v>
      </c>
      <c r="S272" s="193">
        <f t="shared" si="3"/>
        <v>0</v>
      </c>
      <c r="T272" s="186" t="s">
        <v>282</v>
      </c>
      <c r="U272" s="186" t="s">
        <v>288</v>
      </c>
      <c r="V272" s="200">
        <f>VLOOKUP(B272,orig_GT_results_full_summary!$B$3:$AK$25,24, FALSE)</f>
        <v>0</v>
      </c>
      <c r="W272" s="192">
        <v>0</v>
      </c>
      <c r="X272" s="192">
        <v>0</v>
      </c>
      <c r="Y272" s="192">
        <f t="shared" si="4"/>
        <v>0</v>
      </c>
      <c r="Z272" s="193">
        <f t="shared" si="5"/>
        <v>0</v>
      </c>
      <c r="AA272" s="186" t="s">
        <v>282</v>
      </c>
      <c r="AB272" s="186" t="s">
        <v>288</v>
      </c>
      <c r="AC272" s="192">
        <f>VLOOKUP(B272,orig_GT_results_full_summary!$B$3:$AK$25,33, FALSE)</f>
        <v>0</v>
      </c>
      <c r="AD272" s="192">
        <v>0</v>
      </c>
      <c r="AE272" s="192">
        <v>0</v>
      </c>
      <c r="AF272" s="194">
        <f t="shared" si="6"/>
        <v>0</v>
      </c>
      <c r="AG272" s="53">
        <f t="shared" si="7"/>
        <v>0</v>
      </c>
    </row>
    <row r="273" spans="2:33" ht="16">
      <c r="B273" s="186" t="s">
        <v>137</v>
      </c>
      <c r="C273" s="192">
        <v>508</v>
      </c>
      <c r="D273" s="186" t="s">
        <v>377</v>
      </c>
      <c r="E273" s="193">
        <v>2</v>
      </c>
      <c r="F273" s="186" t="s">
        <v>29</v>
      </c>
      <c r="G273" s="186" t="s">
        <v>294</v>
      </c>
      <c r="H273" s="198">
        <f>VLOOKUP(B273,orig_GT_results_full_summary!$B$3:$AK$25,7, FALSE)</f>
        <v>4</v>
      </c>
      <c r="I273" s="192">
        <v>2</v>
      </c>
      <c r="J273" s="192">
        <v>1</v>
      </c>
      <c r="K273" s="192">
        <f t="shared" si="0"/>
        <v>0.5</v>
      </c>
      <c r="L273" s="193">
        <f t="shared" si="1"/>
        <v>0.90909090909090906</v>
      </c>
      <c r="M273" s="186" t="s">
        <v>282</v>
      </c>
      <c r="N273" s="186" t="s">
        <v>288</v>
      </c>
      <c r="O273" s="199">
        <f>VLOOKUP(B273,orig_GT_results_full_summary!$B$3:$AK$25,15, FALSE)</f>
        <v>0</v>
      </c>
      <c r="P273" s="192">
        <v>0</v>
      </c>
      <c r="Q273" s="192">
        <v>0</v>
      </c>
      <c r="R273" s="192">
        <f t="shared" si="2"/>
        <v>0</v>
      </c>
      <c r="S273" s="193">
        <f t="shared" si="3"/>
        <v>0</v>
      </c>
      <c r="T273" s="186" t="s">
        <v>282</v>
      </c>
      <c r="U273" s="186" t="s">
        <v>288</v>
      </c>
      <c r="V273" s="200">
        <f>VLOOKUP(B273,orig_GT_results_full_summary!$B$3:$AK$25,24, FALSE)</f>
        <v>0</v>
      </c>
      <c r="W273" s="192">
        <v>0</v>
      </c>
      <c r="X273" s="192">
        <v>0</v>
      </c>
      <c r="Y273" s="192">
        <f t="shared" si="4"/>
        <v>0</v>
      </c>
      <c r="Z273" s="193">
        <f t="shared" si="5"/>
        <v>0</v>
      </c>
      <c r="AA273" s="186" t="s">
        <v>282</v>
      </c>
      <c r="AB273" s="186" t="s">
        <v>288</v>
      </c>
      <c r="AC273" s="192">
        <f>VLOOKUP(B273,orig_GT_results_full_summary!$B$3:$AK$25,33, FALSE)</f>
        <v>0</v>
      </c>
      <c r="AD273" s="192">
        <v>0</v>
      </c>
      <c r="AE273" s="192">
        <v>0</v>
      </c>
      <c r="AF273" s="194">
        <f t="shared" si="6"/>
        <v>0</v>
      </c>
      <c r="AG273" s="53">
        <f t="shared" si="7"/>
        <v>0</v>
      </c>
    </row>
    <row r="274" spans="2:33" ht="16">
      <c r="B274" s="186" t="s">
        <v>137</v>
      </c>
      <c r="C274" s="192">
        <v>511</v>
      </c>
      <c r="D274" s="186" t="s">
        <v>378</v>
      </c>
      <c r="E274" s="193">
        <v>2</v>
      </c>
      <c r="F274" s="186" t="s">
        <v>29</v>
      </c>
      <c r="G274" s="186" t="s">
        <v>294</v>
      </c>
      <c r="H274" s="198">
        <f>VLOOKUP(B274,orig_GT_results_full_summary!$B$3:$AK$25,7, FALSE)</f>
        <v>4</v>
      </c>
      <c r="I274" s="192">
        <v>2</v>
      </c>
      <c r="J274" s="192">
        <v>1</v>
      </c>
      <c r="K274" s="192">
        <f t="shared" si="0"/>
        <v>0.5</v>
      </c>
      <c r="L274" s="193">
        <f t="shared" si="1"/>
        <v>0.90909090909090906</v>
      </c>
      <c r="M274" s="186" t="s">
        <v>282</v>
      </c>
      <c r="N274" s="186" t="s">
        <v>288</v>
      </c>
      <c r="O274" s="199">
        <f>VLOOKUP(B274,orig_GT_results_full_summary!$B$3:$AK$25,15, FALSE)</f>
        <v>0</v>
      </c>
      <c r="P274" s="192">
        <v>0</v>
      </c>
      <c r="Q274" s="192">
        <v>0</v>
      </c>
      <c r="R274" s="192">
        <f t="shared" si="2"/>
        <v>0</v>
      </c>
      <c r="S274" s="193">
        <f t="shared" si="3"/>
        <v>0</v>
      </c>
      <c r="T274" s="186" t="s">
        <v>282</v>
      </c>
      <c r="U274" s="186" t="s">
        <v>288</v>
      </c>
      <c r="V274" s="200">
        <f>VLOOKUP(B274,orig_GT_results_full_summary!$B$3:$AK$25,24, FALSE)</f>
        <v>0</v>
      </c>
      <c r="W274" s="192">
        <v>0</v>
      </c>
      <c r="X274" s="192">
        <v>0</v>
      </c>
      <c r="Y274" s="192">
        <f t="shared" si="4"/>
        <v>0</v>
      </c>
      <c r="Z274" s="193">
        <f t="shared" si="5"/>
        <v>0</v>
      </c>
      <c r="AA274" s="186" t="s">
        <v>282</v>
      </c>
      <c r="AB274" s="186" t="s">
        <v>288</v>
      </c>
      <c r="AC274" s="192">
        <f>VLOOKUP(B274,orig_GT_results_full_summary!$B$3:$AK$25,33, FALSE)</f>
        <v>0</v>
      </c>
      <c r="AD274" s="192">
        <v>0</v>
      </c>
      <c r="AE274" s="192">
        <v>0</v>
      </c>
      <c r="AF274" s="194">
        <f t="shared" si="6"/>
        <v>0</v>
      </c>
      <c r="AG274" s="53">
        <f t="shared" si="7"/>
        <v>0</v>
      </c>
    </row>
    <row r="275" spans="2:33" ht="16">
      <c r="B275" s="186" t="s">
        <v>137</v>
      </c>
      <c r="C275" s="192">
        <v>516</v>
      </c>
      <c r="D275" s="186" t="s">
        <v>379</v>
      </c>
      <c r="E275" s="193">
        <v>2</v>
      </c>
      <c r="F275" s="186" t="s">
        <v>29</v>
      </c>
      <c r="G275" s="186" t="s">
        <v>294</v>
      </c>
      <c r="H275" s="198">
        <f>VLOOKUP(B275,orig_GT_results_full_summary!$B$3:$AK$25,7, FALSE)</f>
        <v>4</v>
      </c>
      <c r="I275" s="192">
        <v>2</v>
      </c>
      <c r="J275" s="192">
        <v>1</v>
      </c>
      <c r="K275" s="192">
        <f t="shared" si="0"/>
        <v>0.5</v>
      </c>
      <c r="L275" s="193">
        <f t="shared" si="1"/>
        <v>0.90909090909090906</v>
      </c>
      <c r="M275" s="186" t="s">
        <v>282</v>
      </c>
      <c r="N275" s="186" t="s">
        <v>288</v>
      </c>
      <c r="O275" s="199">
        <f>VLOOKUP(B275,orig_GT_results_full_summary!$B$3:$AK$25,15, FALSE)</f>
        <v>0</v>
      </c>
      <c r="P275" s="192">
        <v>0</v>
      </c>
      <c r="Q275" s="192">
        <v>0</v>
      </c>
      <c r="R275" s="192">
        <f t="shared" si="2"/>
        <v>0</v>
      </c>
      <c r="S275" s="193">
        <f t="shared" si="3"/>
        <v>0</v>
      </c>
      <c r="T275" s="186" t="s">
        <v>282</v>
      </c>
      <c r="U275" s="186" t="s">
        <v>288</v>
      </c>
      <c r="V275" s="200">
        <f>VLOOKUP(B275,orig_GT_results_full_summary!$B$3:$AK$25,24, FALSE)</f>
        <v>0</v>
      </c>
      <c r="W275" s="192">
        <v>0</v>
      </c>
      <c r="X275" s="192">
        <v>0</v>
      </c>
      <c r="Y275" s="192">
        <f t="shared" si="4"/>
        <v>0</v>
      </c>
      <c r="Z275" s="193">
        <f t="shared" si="5"/>
        <v>0</v>
      </c>
      <c r="AA275" s="186" t="s">
        <v>282</v>
      </c>
      <c r="AB275" s="186" t="s">
        <v>288</v>
      </c>
      <c r="AC275" s="192">
        <f>VLOOKUP(B275,orig_GT_results_full_summary!$B$3:$AK$25,33, FALSE)</f>
        <v>0</v>
      </c>
      <c r="AD275" s="192">
        <v>0</v>
      </c>
      <c r="AE275" s="192">
        <v>0</v>
      </c>
      <c r="AF275" s="194">
        <f t="shared" si="6"/>
        <v>0</v>
      </c>
      <c r="AG275" s="53">
        <f t="shared" si="7"/>
        <v>0</v>
      </c>
    </row>
    <row r="276" spans="2:33" ht="16">
      <c r="B276" s="186" t="s">
        <v>137</v>
      </c>
      <c r="C276" s="192">
        <v>519</v>
      </c>
      <c r="D276" s="186" t="s">
        <v>380</v>
      </c>
      <c r="E276" s="193">
        <v>2</v>
      </c>
      <c r="F276" s="186" t="s">
        <v>29</v>
      </c>
      <c r="G276" s="186" t="s">
        <v>287</v>
      </c>
      <c r="H276" s="198">
        <f>VLOOKUP(B276,orig_GT_results_full_summary!$B$3:$AK$25,7, FALSE)</f>
        <v>4</v>
      </c>
      <c r="I276" s="192">
        <v>1</v>
      </c>
      <c r="J276" s="192">
        <v>0.5</v>
      </c>
      <c r="K276" s="192">
        <f t="shared" si="0"/>
        <v>0.25</v>
      </c>
      <c r="L276" s="193">
        <f t="shared" si="1"/>
        <v>0.45454545454545453</v>
      </c>
      <c r="M276" s="186" t="s">
        <v>282</v>
      </c>
      <c r="N276" s="186" t="s">
        <v>288</v>
      </c>
      <c r="O276" s="199">
        <f>VLOOKUP(B276,orig_GT_results_full_summary!$B$3:$AK$25,15, FALSE)</f>
        <v>0</v>
      </c>
      <c r="P276" s="192">
        <v>0</v>
      </c>
      <c r="Q276" s="192">
        <v>0</v>
      </c>
      <c r="R276" s="192">
        <f t="shared" si="2"/>
        <v>0</v>
      </c>
      <c r="S276" s="193">
        <f t="shared" si="3"/>
        <v>0</v>
      </c>
      <c r="T276" s="186" t="s">
        <v>282</v>
      </c>
      <c r="U276" s="186" t="s">
        <v>288</v>
      </c>
      <c r="V276" s="200">
        <f>VLOOKUP(B276,orig_GT_results_full_summary!$B$3:$AK$25,24, FALSE)</f>
        <v>0</v>
      </c>
      <c r="W276" s="192">
        <v>0</v>
      </c>
      <c r="X276" s="192">
        <v>0</v>
      </c>
      <c r="Y276" s="192">
        <f t="shared" si="4"/>
        <v>0</v>
      </c>
      <c r="Z276" s="193">
        <f t="shared" si="5"/>
        <v>0</v>
      </c>
      <c r="AA276" s="186" t="s">
        <v>282</v>
      </c>
      <c r="AB276" s="186" t="s">
        <v>288</v>
      </c>
      <c r="AC276" s="192">
        <f>VLOOKUP(B276,orig_GT_results_full_summary!$B$3:$AK$25,33, FALSE)</f>
        <v>0</v>
      </c>
      <c r="AD276" s="192">
        <v>0</v>
      </c>
      <c r="AE276" s="192">
        <v>0</v>
      </c>
      <c r="AF276" s="194">
        <f t="shared" si="6"/>
        <v>0</v>
      </c>
      <c r="AG276" s="53">
        <f t="shared" si="7"/>
        <v>0</v>
      </c>
    </row>
    <row r="277" spans="2:33" ht="16">
      <c r="B277" s="186" t="s">
        <v>137</v>
      </c>
      <c r="C277" s="192">
        <v>524</v>
      </c>
      <c r="D277" s="186" t="s">
        <v>372</v>
      </c>
      <c r="E277" s="193">
        <v>2</v>
      </c>
      <c r="F277" s="186" t="s">
        <v>29</v>
      </c>
      <c r="G277" s="186" t="s">
        <v>287</v>
      </c>
      <c r="H277" s="198">
        <f>VLOOKUP(B277,orig_GT_results_full_summary!$B$3:$AK$25,7, FALSE)</f>
        <v>4</v>
      </c>
      <c r="I277" s="192">
        <v>1</v>
      </c>
      <c r="J277" s="192">
        <v>0.5</v>
      </c>
      <c r="K277" s="192">
        <f t="shared" si="0"/>
        <v>0.25</v>
      </c>
      <c r="L277" s="193">
        <f t="shared" si="1"/>
        <v>0.45454545454545453</v>
      </c>
      <c r="M277" s="186" t="s">
        <v>282</v>
      </c>
      <c r="N277" s="186" t="s">
        <v>288</v>
      </c>
      <c r="O277" s="199">
        <f>VLOOKUP(B277,orig_GT_results_full_summary!$B$3:$AK$25,15, FALSE)</f>
        <v>0</v>
      </c>
      <c r="P277" s="192">
        <v>0</v>
      </c>
      <c r="Q277" s="192">
        <v>0</v>
      </c>
      <c r="R277" s="192">
        <f t="shared" si="2"/>
        <v>0</v>
      </c>
      <c r="S277" s="193">
        <f t="shared" si="3"/>
        <v>0</v>
      </c>
      <c r="T277" s="186" t="s">
        <v>282</v>
      </c>
      <c r="U277" s="186" t="s">
        <v>288</v>
      </c>
      <c r="V277" s="200">
        <f>VLOOKUP(B277,orig_GT_results_full_summary!$B$3:$AK$25,24, FALSE)</f>
        <v>0</v>
      </c>
      <c r="W277" s="192">
        <v>0</v>
      </c>
      <c r="X277" s="192">
        <v>0</v>
      </c>
      <c r="Y277" s="192">
        <f t="shared" si="4"/>
        <v>0</v>
      </c>
      <c r="Z277" s="193">
        <f t="shared" si="5"/>
        <v>0</v>
      </c>
      <c r="AA277" s="186" t="s">
        <v>282</v>
      </c>
      <c r="AB277" s="186" t="s">
        <v>288</v>
      </c>
      <c r="AC277" s="192">
        <f>VLOOKUP(B277,orig_GT_results_full_summary!$B$3:$AK$25,33, FALSE)</f>
        <v>0</v>
      </c>
      <c r="AD277" s="192">
        <v>0</v>
      </c>
      <c r="AE277" s="192">
        <v>0</v>
      </c>
      <c r="AF277" s="194">
        <f t="shared" si="6"/>
        <v>0</v>
      </c>
      <c r="AG277" s="53">
        <f t="shared" si="7"/>
        <v>0</v>
      </c>
    </row>
    <row r="278" spans="2:33" ht="16">
      <c r="B278" s="186" t="s">
        <v>137</v>
      </c>
      <c r="C278" s="192">
        <v>527</v>
      </c>
      <c r="D278" s="186" t="s">
        <v>381</v>
      </c>
      <c r="E278" s="193">
        <v>2</v>
      </c>
      <c r="F278" s="186" t="s">
        <v>29</v>
      </c>
      <c r="G278" s="186" t="s">
        <v>287</v>
      </c>
      <c r="H278" s="198">
        <f>VLOOKUP(B278,orig_GT_results_full_summary!$B$3:$AK$25,7, FALSE)</f>
        <v>4</v>
      </c>
      <c r="I278" s="192">
        <v>1</v>
      </c>
      <c r="J278" s="192">
        <v>0.5</v>
      </c>
      <c r="K278" s="192">
        <f t="shared" si="0"/>
        <v>0.25</v>
      </c>
      <c r="L278" s="193">
        <f t="shared" si="1"/>
        <v>0.45454545454545453</v>
      </c>
      <c r="M278" s="186" t="s">
        <v>282</v>
      </c>
      <c r="N278" s="186" t="s">
        <v>288</v>
      </c>
      <c r="O278" s="199">
        <f>VLOOKUP(B278,orig_GT_results_full_summary!$B$3:$AK$25,15, FALSE)</f>
        <v>0</v>
      </c>
      <c r="P278" s="192">
        <v>0</v>
      </c>
      <c r="Q278" s="192">
        <v>0</v>
      </c>
      <c r="R278" s="192">
        <f t="shared" si="2"/>
        <v>0</v>
      </c>
      <c r="S278" s="193">
        <f t="shared" si="3"/>
        <v>0</v>
      </c>
      <c r="T278" s="186" t="s">
        <v>282</v>
      </c>
      <c r="U278" s="186" t="s">
        <v>288</v>
      </c>
      <c r="V278" s="200">
        <f>VLOOKUP(B278,orig_GT_results_full_summary!$B$3:$AK$25,24, FALSE)</f>
        <v>0</v>
      </c>
      <c r="W278" s="192">
        <v>0</v>
      </c>
      <c r="X278" s="192">
        <v>0</v>
      </c>
      <c r="Y278" s="192">
        <f t="shared" si="4"/>
        <v>0</v>
      </c>
      <c r="Z278" s="193">
        <f t="shared" si="5"/>
        <v>0</v>
      </c>
      <c r="AA278" s="186" t="s">
        <v>282</v>
      </c>
      <c r="AB278" s="186" t="s">
        <v>288</v>
      </c>
      <c r="AC278" s="192">
        <f>VLOOKUP(B278,orig_GT_results_full_summary!$B$3:$AK$25,33, FALSE)</f>
        <v>0</v>
      </c>
      <c r="AD278" s="192">
        <v>0</v>
      </c>
      <c r="AE278" s="192">
        <v>0</v>
      </c>
      <c r="AF278" s="194">
        <f t="shared" si="6"/>
        <v>0</v>
      </c>
      <c r="AG278" s="53">
        <f t="shared" si="7"/>
        <v>0</v>
      </c>
    </row>
    <row r="279" spans="2:33" ht="16">
      <c r="B279" s="186" t="s">
        <v>137</v>
      </c>
      <c r="C279" s="192">
        <v>528</v>
      </c>
      <c r="D279" s="186" t="s">
        <v>381</v>
      </c>
      <c r="E279" s="193">
        <v>2</v>
      </c>
      <c r="F279" s="186" t="s">
        <v>29</v>
      </c>
      <c r="G279" s="186" t="s">
        <v>287</v>
      </c>
      <c r="H279" s="198">
        <f>VLOOKUP(B279,orig_GT_results_full_summary!$B$3:$AK$25,7, FALSE)</f>
        <v>4</v>
      </c>
      <c r="I279" s="192">
        <v>1</v>
      </c>
      <c r="J279" s="192">
        <v>0.5</v>
      </c>
      <c r="K279" s="192">
        <f t="shared" si="0"/>
        <v>0.25</v>
      </c>
      <c r="L279" s="193">
        <f t="shared" si="1"/>
        <v>0.45454545454545453</v>
      </c>
      <c r="M279" s="186" t="s">
        <v>282</v>
      </c>
      <c r="N279" s="186" t="s">
        <v>288</v>
      </c>
      <c r="O279" s="199">
        <f>VLOOKUP(B279,orig_GT_results_full_summary!$B$3:$AK$25,15, FALSE)</f>
        <v>0</v>
      </c>
      <c r="P279" s="192">
        <v>0</v>
      </c>
      <c r="Q279" s="192">
        <v>0</v>
      </c>
      <c r="R279" s="192">
        <f t="shared" si="2"/>
        <v>0</v>
      </c>
      <c r="S279" s="193">
        <f t="shared" si="3"/>
        <v>0</v>
      </c>
      <c r="T279" s="186" t="s">
        <v>282</v>
      </c>
      <c r="U279" s="186" t="s">
        <v>288</v>
      </c>
      <c r="V279" s="200">
        <f>VLOOKUP(B279,orig_GT_results_full_summary!$B$3:$AK$25,24, FALSE)</f>
        <v>0</v>
      </c>
      <c r="W279" s="192">
        <v>0</v>
      </c>
      <c r="X279" s="192">
        <v>0</v>
      </c>
      <c r="Y279" s="192">
        <f t="shared" si="4"/>
        <v>0</v>
      </c>
      <c r="Z279" s="193">
        <f t="shared" si="5"/>
        <v>0</v>
      </c>
      <c r="AA279" s="186" t="s">
        <v>282</v>
      </c>
      <c r="AB279" s="186" t="s">
        <v>288</v>
      </c>
      <c r="AC279" s="192">
        <f>VLOOKUP(B279,orig_GT_results_full_summary!$B$3:$AK$25,33, FALSE)</f>
        <v>0</v>
      </c>
      <c r="AD279" s="192">
        <v>0</v>
      </c>
      <c r="AE279" s="192">
        <v>0</v>
      </c>
      <c r="AF279" s="194">
        <f t="shared" si="6"/>
        <v>0</v>
      </c>
      <c r="AG279" s="53">
        <f t="shared" si="7"/>
        <v>0</v>
      </c>
    </row>
    <row r="280" spans="2:33" ht="16">
      <c r="B280" s="186" t="s">
        <v>137</v>
      </c>
      <c r="C280" s="192">
        <v>529</v>
      </c>
      <c r="D280" s="186" t="s">
        <v>382</v>
      </c>
      <c r="E280" s="193">
        <v>2</v>
      </c>
      <c r="F280" s="186" t="s">
        <v>29</v>
      </c>
      <c r="G280" s="186" t="s">
        <v>287</v>
      </c>
      <c r="H280" s="198">
        <f>VLOOKUP(B280,orig_GT_results_full_summary!$B$3:$AK$25,7, FALSE)</f>
        <v>4</v>
      </c>
      <c r="I280" s="192">
        <v>1</v>
      </c>
      <c r="J280" s="192">
        <v>0.5</v>
      </c>
      <c r="K280" s="192">
        <f t="shared" si="0"/>
        <v>0.25</v>
      </c>
      <c r="L280" s="193">
        <f t="shared" si="1"/>
        <v>0.45454545454545453</v>
      </c>
      <c r="M280" s="186" t="s">
        <v>282</v>
      </c>
      <c r="N280" s="186" t="s">
        <v>288</v>
      </c>
      <c r="O280" s="199">
        <f>VLOOKUP(B280,orig_GT_results_full_summary!$B$3:$AK$25,15, FALSE)</f>
        <v>0</v>
      </c>
      <c r="P280" s="192">
        <v>0</v>
      </c>
      <c r="Q280" s="192">
        <v>0</v>
      </c>
      <c r="R280" s="192">
        <f t="shared" si="2"/>
        <v>0</v>
      </c>
      <c r="S280" s="193">
        <f t="shared" si="3"/>
        <v>0</v>
      </c>
      <c r="T280" s="186" t="s">
        <v>282</v>
      </c>
      <c r="U280" s="186" t="s">
        <v>288</v>
      </c>
      <c r="V280" s="200">
        <f>VLOOKUP(B280,orig_GT_results_full_summary!$B$3:$AK$25,24, FALSE)</f>
        <v>0</v>
      </c>
      <c r="W280" s="192">
        <v>0</v>
      </c>
      <c r="X280" s="192">
        <v>0</v>
      </c>
      <c r="Y280" s="192">
        <f t="shared" si="4"/>
        <v>0</v>
      </c>
      <c r="Z280" s="193">
        <f t="shared" si="5"/>
        <v>0</v>
      </c>
      <c r="AA280" s="186" t="s">
        <v>282</v>
      </c>
      <c r="AB280" s="186" t="s">
        <v>288</v>
      </c>
      <c r="AC280" s="192">
        <f>VLOOKUP(B280,orig_GT_results_full_summary!$B$3:$AK$25,33, FALSE)</f>
        <v>0</v>
      </c>
      <c r="AD280" s="192">
        <v>0</v>
      </c>
      <c r="AE280" s="192">
        <v>0</v>
      </c>
      <c r="AF280" s="194">
        <f t="shared" si="6"/>
        <v>0</v>
      </c>
      <c r="AG280" s="53">
        <f t="shared" si="7"/>
        <v>0</v>
      </c>
    </row>
    <row r="281" spans="2:33" ht="16">
      <c r="B281" s="186" t="s">
        <v>137</v>
      </c>
      <c r="C281" s="192">
        <v>530</v>
      </c>
      <c r="D281" s="186" t="s">
        <v>382</v>
      </c>
      <c r="E281" s="193">
        <v>2</v>
      </c>
      <c r="F281" s="186" t="s">
        <v>29</v>
      </c>
      <c r="G281" s="186" t="s">
        <v>287</v>
      </c>
      <c r="H281" s="198">
        <f>VLOOKUP(B281,orig_GT_results_full_summary!$B$3:$AK$25,7, FALSE)</f>
        <v>4</v>
      </c>
      <c r="I281" s="192">
        <v>1</v>
      </c>
      <c r="J281" s="192">
        <v>0.5</v>
      </c>
      <c r="K281" s="192">
        <f t="shared" si="0"/>
        <v>0.25</v>
      </c>
      <c r="L281" s="193">
        <f t="shared" si="1"/>
        <v>0.45454545454545453</v>
      </c>
      <c r="M281" s="186" t="s">
        <v>282</v>
      </c>
      <c r="N281" s="186" t="s">
        <v>288</v>
      </c>
      <c r="O281" s="199">
        <f>VLOOKUP(B281,orig_GT_results_full_summary!$B$3:$AK$25,15, FALSE)</f>
        <v>0</v>
      </c>
      <c r="P281" s="192">
        <v>0</v>
      </c>
      <c r="Q281" s="192">
        <v>0</v>
      </c>
      <c r="R281" s="192">
        <f t="shared" si="2"/>
        <v>0</v>
      </c>
      <c r="S281" s="193">
        <f t="shared" si="3"/>
        <v>0</v>
      </c>
      <c r="T281" s="186" t="s">
        <v>282</v>
      </c>
      <c r="U281" s="186" t="s">
        <v>288</v>
      </c>
      <c r="V281" s="200">
        <f>VLOOKUP(B281,orig_GT_results_full_summary!$B$3:$AK$25,24, FALSE)</f>
        <v>0</v>
      </c>
      <c r="W281" s="192">
        <v>0</v>
      </c>
      <c r="X281" s="192">
        <v>0</v>
      </c>
      <c r="Y281" s="192">
        <f t="shared" si="4"/>
        <v>0</v>
      </c>
      <c r="Z281" s="193">
        <f t="shared" si="5"/>
        <v>0</v>
      </c>
      <c r="AA281" s="186" t="s">
        <v>282</v>
      </c>
      <c r="AB281" s="186" t="s">
        <v>288</v>
      </c>
      <c r="AC281" s="192">
        <f>VLOOKUP(B281,orig_GT_results_full_summary!$B$3:$AK$25,33, FALSE)</f>
        <v>0</v>
      </c>
      <c r="AD281" s="192">
        <v>0</v>
      </c>
      <c r="AE281" s="192">
        <v>0</v>
      </c>
      <c r="AF281" s="194">
        <f t="shared" si="6"/>
        <v>0</v>
      </c>
      <c r="AG281" s="53">
        <f t="shared" si="7"/>
        <v>0</v>
      </c>
    </row>
    <row r="282" spans="2:33" ht="16">
      <c r="B282" s="186" t="s">
        <v>137</v>
      </c>
      <c r="C282" s="192">
        <v>531</v>
      </c>
      <c r="D282" s="186" t="s">
        <v>382</v>
      </c>
      <c r="E282" s="193">
        <v>2</v>
      </c>
      <c r="F282" s="186" t="s">
        <v>29</v>
      </c>
      <c r="G282" s="186" t="s">
        <v>287</v>
      </c>
      <c r="H282" s="198">
        <f>VLOOKUP(B282,orig_GT_results_full_summary!$B$3:$AK$25,7, FALSE)</f>
        <v>4</v>
      </c>
      <c r="I282" s="192">
        <v>1</v>
      </c>
      <c r="J282" s="192">
        <v>0.5</v>
      </c>
      <c r="K282" s="192">
        <f t="shared" si="0"/>
        <v>0.25</v>
      </c>
      <c r="L282" s="193">
        <f t="shared" si="1"/>
        <v>0.45454545454545453</v>
      </c>
      <c r="M282" s="186" t="s">
        <v>282</v>
      </c>
      <c r="N282" s="186" t="s">
        <v>288</v>
      </c>
      <c r="O282" s="199">
        <f>VLOOKUP(B282,orig_GT_results_full_summary!$B$3:$AK$25,15, FALSE)</f>
        <v>0</v>
      </c>
      <c r="P282" s="192">
        <v>0</v>
      </c>
      <c r="Q282" s="192">
        <v>0</v>
      </c>
      <c r="R282" s="192">
        <f t="shared" si="2"/>
        <v>0</v>
      </c>
      <c r="S282" s="193">
        <f t="shared" si="3"/>
        <v>0</v>
      </c>
      <c r="T282" s="186" t="s">
        <v>282</v>
      </c>
      <c r="U282" s="186" t="s">
        <v>288</v>
      </c>
      <c r="V282" s="200">
        <f>VLOOKUP(B282,orig_GT_results_full_summary!$B$3:$AK$25,24, FALSE)</f>
        <v>0</v>
      </c>
      <c r="W282" s="192">
        <v>0</v>
      </c>
      <c r="X282" s="192">
        <v>0</v>
      </c>
      <c r="Y282" s="192">
        <f t="shared" si="4"/>
        <v>0</v>
      </c>
      <c r="Z282" s="193">
        <f t="shared" si="5"/>
        <v>0</v>
      </c>
      <c r="AA282" s="186" t="s">
        <v>282</v>
      </c>
      <c r="AB282" s="186" t="s">
        <v>288</v>
      </c>
      <c r="AC282" s="192">
        <f>VLOOKUP(B282,orig_GT_results_full_summary!$B$3:$AK$25,33, FALSE)</f>
        <v>0</v>
      </c>
      <c r="AD282" s="192">
        <v>0</v>
      </c>
      <c r="AE282" s="192">
        <v>0</v>
      </c>
      <c r="AF282" s="194">
        <f t="shared" si="6"/>
        <v>0</v>
      </c>
      <c r="AG282" s="53">
        <f t="shared" si="7"/>
        <v>0</v>
      </c>
    </row>
    <row r="283" spans="2:33" ht="16">
      <c r="B283" s="186" t="s">
        <v>137</v>
      </c>
      <c r="C283" s="192">
        <v>532</v>
      </c>
      <c r="D283" s="186" t="s">
        <v>383</v>
      </c>
      <c r="E283" s="193">
        <v>2</v>
      </c>
      <c r="F283" s="186" t="s">
        <v>29</v>
      </c>
      <c r="G283" s="186" t="s">
        <v>287</v>
      </c>
      <c r="H283" s="198">
        <f>VLOOKUP(B283,orig_GT_results_full_summary!$B$3:$AK$25,7, FALSE)</f>
        <v>4</v>
      </c>
      <c r="I283" s="192">
        <v>1</v>
      </c>
      <c r="J283" s="192">
        <v>0.5</v>
      </c>
      <c r="K283" s="192">
        <f t="shared" si="0"/>
        <v>0.25</v>
      </c>
      <c r="L283" s="193">
        <f t="shared" si="1"/>
        <v>0.45454545454545453</v>
      </c>
      <c r="M283" s="186" t="s">
        <v>282</v>
      </c>
      <c r="N283" s="186" t="s">
        <v>288</v>
      </c>
      <c r="O283" s="199">
        <f>VLOOKUP(B283,orig_GT_results_full_summary!$B$3:$AK$25,15, FALSE)</f>
        <v>0</v>
      </c>
      <c r="P283" s="192">
        <v>0</v>
      </c>
      <c r="Q283" s="192">
        <v>0</v>
      </c>
      <c r="R283" s="192">
        <f t="shared" si="2"/>
        <v>0</v>
      </c>
      <c r="S283" s="193">
        <f t="shared" si="3"/>
        <v>0</v>
      </c>
      <c r="T283" s="186" t="s">
        <v>282</v>
      </c>
      <c r="U283" s="186" t="s">
        <v>288</v>
      </c>
      <c r="V283" s="200">
        <f>VLOOKUP(B283,orig_GT_results_full_summary!$B$3:$AK$25,24, FALSE)</f>
        <v>0</v>
      </c>
      <c r="W283" s="192">
        <v>0</v>
      </c>
      <c r="X283" s="192">
        <v>0</v>
      </c>
      <c r="Y283" s="192">
        <f t="shared" si="4"/>
        <v>0</v>
      </c>
      <c r="Z283" s="193">
        <f t="shared" si="5"/>
        <v>0</v>
      </c>
      <c r="AA283" s="186" t="s">
        <v>282</v>
      </c>
      <c r="AB283" s="186" t="s">
        <v>288</v>
      </c>
      <c r="AC283" s="192">
        <f>VLOOKUP(B283,orig_GT_results_full_summary!$B$3:$AK$25,33, FALSE)</f>
        <v>0</v>
      </c>
      <c r="AD283" s="192">
        <v>0</v>
      </c>
      <c r="AE283" s="192">
        <v>0</v>
      </c>
      <c r="AF283" s="194">
        <f t="shared" si="6"/>
        <v>0</v>
      </c>
      <c r="AG283" s="53">
        <f t="shared" si="7"/>
        <v>0</v>
      </c>
    </row>
    <row r="284" spans="2:33" ht="16">
      <c r="B284" s="186" t="s">
        <v>137</v>
      </c>
      <c r="C284" s="192">
        <v>533</v>
      </c>
      <c r="D284" s="186" t="s">
        <v>383</v>
      </c>
      <c r="E284" s="193">
        <v>2</v>
      </c>
      <c r="F284" s="186" t="s">
        <v>29</v>
      </c>
      <c r="G284" s="186" t="s">
        <v>287</v>
      </c>
      <c r="H284" s="198">
        <f>VLOOKUP(B284,orig_GT_results_full_summary!$B$3:$AK$25,7, FALSE)</f>
        <v>4</v>
      </c>
      <c r="I284" s="192">
        <v>1</v>
      </c>
      <c r="J284" s="192">
        <v>0.5</v>
      </c>
      <c r="K284" s="192">
        <f t="shared" si="0"/>
        <v>0.25</v>
      </c>
      <c r="L284" s="193">
        <f t="shared" si="1"/>
        <v>0.45454545454545453</v>
      </c>
      <c r="M284" s="186" t="s">
        <v>282</v>
      </c>
      <c r="N284" s="186" t="s">
        <v>288</v>
      </c>
      <c r="O284" s="199">
        <f>VLOOKUP(B284,orig_GT_results_full_summary!$B$3:$AK$25,15, FALSE)</f>
        <v>0</v>
      </c>
      <c r="P284" s="192">
        <v>0</v>
      </c>
      <c r="Q284" s="192">
        <v>0</v>
      </c>
      <c r="R284" s="192">
        <f t="shared" si="2"/>
        <v>0</v>
      </c>
      <c r="S284" s="193">
        <f t="shared" si="3"/>
        <v>0</v>
      </c>
      <c r="T284" s="186" t="s">
        <v>282</v>
      </c>
      <c r="U284" s="186" t="s">
        <v>288</v>
      </c>
      <c r="V284" s="200">
        <f>VLOOKUP(B284,orig_GT_results_full_summary!$B$3:$AK$25,24, FALSE)</f>
        <v>0</v>
      </c>
      <c r="W284" s="192">
        <v>0</v>
      </c>
      <c r="X284" s="192">
        <v>0</v>
      </c>
      <c r="Y284" s="192">
        <f t="shared" si="4"/>
        <v>0</v>
      </c>
      <c r="Z284" s="193">
        <f t="shared" si="5"/>
        <v>0</v>
      </c>
      <c r="AA284" s="186" t="s">
        <v>282</v>
      </c>
      <c r="AB284" s="186" t="s">
        <v>288</v>
      </c>
      <c r="AC284" s="192">
        <f>VLOOKUP(B284,orig_GT_results_full_summary!$B$3:$AK$25,33, FALSE)</f>
        <v>0</v>
      </c>
      <c r="AD284" s="192">
        <v>0</v>
      </c>
      <c r="AE284" s="192">
        <v>0</v>
      </c>
      <c r="AF284" s="194">
        <f t="shared" si="6"/>
        <v>0</v>
      </c>
      <c r="AG284" s="53">
        <f t="shared" si="7"/>
        <v>0</v>
      </c>
    </row>
    <row r="285" spans="2:33" ht="16">
      <c r="B285" s="186" t="s">
        <v>137</v>
      </c>
      <c r="C285" s="192">
        <v>534</v>
      </c>
      <c r="D285" s="186" t="s">
        <v>383</v>
      </c>
      <c r="E285" s="193">
        <v>2</v>
      </c>
      <c r="F285" s="186" t="s">
        <v>29</v>
      </c>
      <c r="G285" s="186" t="s">
        <v>287</v>
      </c>
      <c r="H285" s="198">
        <f>VLOOKUP(B285,orig_GT_results_full_summary!$B$3:$AK$25,7, FALSE)</f>
        <v>4</v>
      </c>
      <c r="I285" s="192">
        <v>1</v>
      </c>
      <c r="J285" s="192">
        <v>0.5</v>
      </c>
      <c r="K285" s="192">
        <f t="shared" si="0"/>
        <v>0.25</v>
      </c>
      <c r="L285" s="193">
        <f t="shared" si="1"/>
        <v>0.45454545454545453</v>
      </c>
      <c r="M285" s="186" t="s">
        <v>282</v>
      </c>
      <c r="N285" s="186" t="s">
        <v>288</v>
      </c>
      <c r="O285" s="199">
        <f>VLOOKUP(B285,orig_GT_results_full_summary!$B$3:$AK$25,15, FALSE)</f>
        <v>0</v>
      </c>
      <c r="P285" s="192">
        <v>0</v>
      </c>
      <c r="Q285" s="192">
        <v>0</v>
      </c>
      <c r="R285" s="192">
        <f t="shared" si="2"/>
        <v>0</v>
      </c>
      <c r="S285" s="193">
        <f t="shared" si="3"/>
        <v>0</v>
      </c>
      <c r="T285" s="186" t="s">
        <v>282</v>
      </c>
      <c r="U285" s="186" t="s">
        <v>288</v>
      </c>
      <c r="V285" s="200">
        <f>VLOOKUP(B285,orig_GT_results_full_summary!$B$3:$AK$25,24, FALSE)</f>
        <v>0</v>
      </c>
      <c r="W285" s="192">
        <v>0</v>
      </c>
      <c r="X285" s="192">
        <v>0</v>
      </c>
      <c r="Y285" s="192">
        <f t="shared" si="4"/>
        <v>0</v>
      </c>
      <c r="Z285" s="193">
        <f t="shared" si="5"/>
        <v>0</v>
      </c>
      <c r="AA285" s="186" t="s">
        <v>282</v>
      </c>
      <c r="AB285" s="186" t="s">
        <v>288</v>
      </c>
      <c r="AC285" s="192">
        <f>VLOOKUP(B285,orig_GT_results_full_summary!$B$3:$AK$25,33, FALSE)</f>
        <v>0</v>
      </c>
      <c r="AD285" s="192">
        <v>0</v>
      </c>
      <c r="AE285" s="192">
        <v>0</v>
      </c>
      <c r="AF285" s="194">
        <f t="shared" si="6"/>
        <v>0</v>
      </c>
      <c r="AG285" s="53">
        <f t="shared" si="7"/>
        <v>0</v>
      </c>
    </row>
    <row r="286" spans="2:33" ht="16">
      <c r="B286" s="186" t="s">
        <v>137</v>
      </c>
      <c r="C286" s="192">
        <v>535</v>
      </c>
      <c r="D286" s="186" t="s">
        <v>384</v>
      </c>
      <c r="E286" s="193">
        <v>2</v>
      </c>
      <c r="F286" s="186" t="s">
        <v>29</v>
      </c>
      <c r="G286" s="186" t="s">
        <v>287</v>
      </c>
      <c r="H286" s="198">
        <f>VLOOKUP(B286,orig_GT_results_full_summary!$B$3:$AK$25,7, FALSE)</f>
        <v>4</v>
      </c>
      <c r="I286" s="192">
        <v>1</v>
      </c>
      <c r="J286" s="192">
        <v>0.5</v>
      </c>
      <c r="K286" s="192">
        <f t="shared" si="0"/>
        <v>0.25</v>
      </c>
      <c r="L286" s="193">
        <f t="shared" si="1"/>
        <v>0.45454545454545453</v>
      </c>
      <c r="M286" s="186" t="s">
        <v>282</v>
      </c>
      <c r="N286" s="186" t="s">
        <v>288</v>
      </c>
      <c r="O286" s="199">
        <f>VLOOKUP(B286,orig_GT_results_full_summary!$B$3:$AK$25,15, FALSE)</f>
        <v>0</v>
      </c>
      <c r="P286" s="192">
        <v>0</v>
      </c>
      <c r="Q286" s="192">
        <v>0</v>
      </c>
      <c r="R286" s="192">
        <f t="shared" si="2"/>
        <v>0</v>
      </c>
      <c r="S286" s="193">
        <f t="shared" si="3"/>
        <v>0</v>
      </c>
      <c r="T286" s="186" t="s">
        <v>282</v>
      </c>
      <c r="U286" s="186" t="s">
        <v>288</v>
      </c>
      <c r="V286" s="200">
        <f>VLOOKUP(B286,orig_GT_results_full_summary!$B$3:$AK$25,24, FALSE)</f>
        <v>0</v>
      </c>
      <c r="W286" s="192">
        <v>0</v>
      </c>
      <c r="X286" s="192">
        <v>0</v>
      </c>
      <c r="Y286" s="192">
        <f t="shared" si="4"/>
        <v>0</v>
      </c>
      <c r="Z286" s="193">
        <f t="shared" si="5"/>
        <v>0</v>
      </c>
      <c r="AA286" s="186" t="s">
        <v>282</v>
      </c>
      <c r="AB286" s="186" t="s">
        <v>288</v>
      </c>
      <c r="AC286" s="192">
        <f>VLOOKUP(B286,orig_GT_results_full_summary!$B$3:$AK$25,33, FALSE)</f>
        <v>0</v>
      </c>
      <c r="AD286" s="192">
        <v>0</v>
      </c>
      <c r="AE286" s="192">
        <v>0</v>
      </c>
      <c r="AF286" s="194">
        <f t="shared" si="6"/>
        <v>0</v>
      </c>
      <c r="AG286" s="53">
        <f t="shared" si="7"/>
        <v>0</v>
      </c>
    </row>
    <row r="287" spans="2:33" ht="16">
      <c r="B287" s="186" t="s">
        <v>137</v>
      </c>
      <c r="C287" s="192">
        <v>536</v>
      </c>
      <c r="D287" s="186" t="s">
        <v>384</v>
      </c>
      <c r="E287" s="193">
        <v>2</v>
      </c>
      <c r="F287" s="186" t="s">
        <v>29</v>
      </c>
      <c r="G287" s="186" t="s">
        <v>287</v>
      </c>
      <c r="H287" s="198">
        <f>VLOOKUP(B287,orig_GT_results_full_summary!$B$3:$AK$25,7, FALSE)</f>
        <v>4</v>
      </c>
      <c r="I287" s="192">
        <v>1</v>
      </c>
      <c r="J287" s="192">
        <v>0.5</v>
      </c>
      <c r="K287" s="192">
        <f t="shared" si="0"/>
        <v>0.25</v>
      </c>
      <c r="L287" s="193">
        <f t="shared" si="1"/>
        <v>0.45454545454545453</v>
      </c>
      <c r="M287" s="186" t="s">
        <v>282</v>
      </c>
      <c r="N287" s="186" t="s">
        <v>288</v>
      </c>
      <c r="O287" s="199">
        <f>VLOOKUP(B287,orig_GT_results_full_summary!$B$3:$AK$25,15, FALSE)</f>
        <v>0</v>
      </c>
      <c r="P287" s="192">
        <v>0</v>
      </c>
      <c r="Q287" s="192">
        <v>0</v>
      </c>
      <c r="R287" s="192">
        <f t="shared" si="2"/>
        <v>0</v>
      </c>
      <c r="S287" s="193">
        <f t="shared" si="3"/>
        <v>0</v>
      </c>
      <c r="T287" s="186" t="s">
        <v>282</v>
      </c>
      <c r="U287" s="186" t="s">
        <v>288</v>
      </c>
      <c r="V287" s="200">
        <f>VLOOKUP(B287,orig_GT_results_full_summary!$B$3:$AK$25,24, FALSE)</f>
        <v>0</v>
      </c>
      <c r="W287" s="192">
        <v>0</v>
      </c>
      <c r="X287" s="192">
        <v>0</v>
      </c>
      <c r="Y287" s="192">
        <f t="shared" si="4"/>
        <v>0</v>
      </c>
      <c r="Z287" s="193">
        <f t="shared" si="5"/>
        <v>0</v>
      </c>
      <c r="AA287" s="186" t="s">
        <v>282</v>
      </c>
      <c r="AB287" s="186" t="s">
        <v>288</v>
      </c>
      <c r="AC287" s="192">
        <f>VLOOKUP(B287,orig_GT_results_full_summary!$B$3:$AK$25,33, FALSE)</f>
        <v>0</v>
      </c>
      <c r="AD287" s="192">
        <v>0</v>
      </c>
      <c r="AE287" s="192">
        <v>0</v>
      </c>
      <c r="AF287" s="194">
        <f t="shared" si="6"/>
        <v>0</v>
      </c>
      <c r="AG287" s="53">
        <f t="shared" si="7"/>
        <v>0</v>
      </c>
    </row>
    <row r="288" spans="2:33" ht="16">
      <c r="B288" s="186" t="s">
        <v>137</v>
      </c>
      <c r="C288" s="192">
        <v>538</v>
      </c>
      <c r="D288" s="186" t="s">
        <v>385</v>
      </c>
      <c r="E288" s="193">
        <v>2</v>
      </c>
      <c r="F288" s="186" t="s">
        <v>29</v>
      </c>
      <c r="G288" s="186" t="s">
        <v>287</v>
      </c>
      <c r="H288" s="198">
        <f>VLOOKUP(B288,orig_GT_results_full_summary!$B$3:$AK$25,7, FALSE)</f>
        <v>4</v>
      </c>
      <c r="I288" s="192">
        <v>1</v>
      </c>
      <c r="J288" s="192">
        <v>0.5</v>
      </c>
      <c r="K288" s="192">
        <f t="shared" si="0"/>
        <v>0.25</v>
      </c>
      <c r="L288" s="193">
        <f t="shared" si="1"/>
        <v>0.45454545454545453</v>
      </c>
      <c r="M288" s="186" t="s">
        <v>282</v>
      </c>
      <c r="N288" s="186" t="s">
        <v>288</v>
      </c>
      <c r="O288" s="199">
        <f>VLOOKUP(B288,orig_GT_results_full_summary!$B$3:$AK$25,15, FALSE)</f>
        <v>0</v>
      </c>
      <c r="P288" s="192">
        <v>0</v>
      </c>
      <c r="Q288" s="192">
        <v>0</v>
      </c>
      <c r="R288" s="192">
        <f t="shared" si="2"/>
        <v>0</v>
      </c>
      <c r="S288" s="193">
        <f t="shared" si="3"/>
        <v>0</v>
      </c>
      <c r="T288" s="186" t="s">
        <v>282</v>
      </c>
      <c r="U288" s="186" t="s">
        <v>288</v>
      </c>
      <c r="V288" s="200">
        <f>VLOOKUP(B288,orig_GT_results_full_summary!$B$3:$AK$25,24, FALSE)</f>
        <v>0</v>
      </c>
      <c r="W288" s="192">
        <v>0</v>
      </c>
      <c r="X288" s="192">
        <v>0</v>
      </c>
      <c r="Y288" s="192">
        <f t="shared" si="4"/>
        <v>0</v>
      </c>
      <c r="Z288" s="193">
        <f t="shared" si="5"/>
        <v>0</v>
      </c>
      <c r="AA288" s="186" t="s">
        <v>282</v>
      </c>
      <c r="AB288" s="186" t="s">
        <v>288</v>
      </c>
      <c r="AC288" s="192">
        <f>VLOOKUP(B288,orig_GT_results_full_summary!$B$3:$AK$25,33, FALSE)</f>
        <v>0</v>
      </c>
      <c r="AD288" s="192">
        <v>0</v>
      </c>
      <c r="AE288" s="192">
        <v>0</v>
      </c>
      <c r="AF288" s="194">
        <f t="shared" si="6"/>
        <v>0</v>
      </c>
      <c r="AG288" s="53">
        <f t="shared" si="7"/>
        <v>0</v>
      </c>
    </row>
    <row r="289" spans="2:33" ht="16">
      <c r="B289" s="186" t="s">
        <v>137</v>
      </c>
      <c r="C289" s="192">
        <v>541</v>
      </c>
      <c r="D289" s="186" t="s">
        <v>386</v>
      </c>
      <c r="E289" s="193">
        <v>2</v>
      </c>
      <c r="F289" s="186" t="s">
        <v>29</v>
      </c>
      <c r="G289" s="186" t="s">
        <v>287</v>
      </c>
      <c r="H289" s="198">
        <f>VLOOKUP(B289,orig_GT_results_full_summary!$B$3:$AK$25,7, FALSE)</f>
        <v>4</v>
      </c>
      <c r="I289" s="192">
        <v>1</v>
      </c>
      <c r="J289" s="192">
        <v>0.5</v>
      </c>
      <c r="K289" s="192">
        <f t="shared" si="0"/>
        <v>0.25</v>
      </c>
      <c r="L289" s="193">
        <f t="shared" si="1"/>
        <v>0.45454545454545453</v>
      </c>
      <c r="M289" s="186" t="s">
        <v>282</v>
      </c>
      <c r="N289" s="186" t="s">
        <v>288</v>
      </c>
      <c r="O289" s="199">
        <f>VLOOKUP(B289,orig_GT_results_full_summary!$B$3:$AK$25,15, FALSE)</f>
        <v>0</v>
      </c>
      <c r="P289" s="192">
        <v>0</v>
      </c>
      <c r="Q289" s="192">
        <v>0</v>
      </c>
      <c r="R289" s="192">
        <f t="shared" si="2"/>
        <v>0</v>
      </c>
      <c r="S289" s="193">
        <f t="shared" si="3"/>
        <v>0</v>
      </c>
      <c r="T289" s="186" t="s">
        <v>282</v>
      </c>
      <c r="U289" s="186" t="s">
        <v>288</v>
      </c>
      <c r="V289" s="200">
        <f>VLOOKUP(B289,orig_GT_results_full_summary!$B$3:$AK$25,24, FALSE)</f>
        <v>0</v>
      </c>
      <c r="W289" s="192">
        <v>0</v>
      </c>
      <c r="X289" s="192">
        <v>0</v>
      </c>
      <c r="Y289" s="192">
        <f t="shared" si="4"/>
        <v>0</v>
      </c>
      <c r="Z289" s="193">
        <f t="shared" si="5"/>
        <v>0</v>
      </c>
      <c r="AA289" s="186" t="s">
        <v>282</v>
      </c>
      <c r="AB289" s="186" t="s">
        <v>288</v>
      </c>
      <c r="AC289" s="192">
        <f>VLOOKUP(B289,orig_GT_results_full_summary!$B$3:$AK$25,33, FALSE)</f>
        <v>0</v>
      </c>
      <c r="AD289" s="192">
        <v>0</v>
      </c>
      <c r="AE289" s="192">
        <v>0</v>
      </c>
      <c r="AF289" s="194">
        <f t="shared" si="6"/>
        <v>0</v>
      </c>
      <c r="AG289" s="53">
        <f t="shared" si="7"/>
        <v>0</v>
      </c>
    </row>
    <row r="290" spans="2:33" ht="16">
      <c r="B290" s="186" t="s">
        <v>137</v>
      </c>
      <c r="C290" s="192">
        <v>542</v>
      </c>
      <c r="D290" s="186" t="s">
        <v>386</v>
      </c>
      <c r="E290" s="193">
        <v>2</v>
      </c>
      <c r="F290" s="186" t="s">
        <v>29</v>
      </c>
      <c r="G290" s="186" t="s">
        <v>287</v>
      </c>
      <c r="H290" s="198">
        <f>VLOOKUP(B290,orig_GT_results_full_summary!$B$3:$AK$25,7, FALSE)</f>
        <v>4</v>
      </c>
      <c r="I290" s="192">
        <v>1</v>
      </c>
      <c r="J290" s="192">
        <v>0.5</v>
      </c>
      <c r="K290" s="192">
        <f t="shared" si="0"/>
        <v>0.25</v>
      </c>
      <c r="L290" s="193">
        <f t="shared" si="1"/>
        <v>0.45454545454545453</v>
      </c>
      <c r="M290" s="186" t="s">
        <v>282</v>
      </c>
      <c r="N290" s="186" t="s">
        <v>288</v>
      </c>
      <c r="O290" s="199">
        <f>VLOOKUP(B290,orig_GT_results_full_summary!$B$3:$AK$25,15, FALSE)</f>
        <v>0</v>
      </c>
      <c r="P290" s="192">
        <v>0</v>
      </c>
      <c r="Q290" s="192">
        <v>0</v>
      </c>
      <c r="R290" s="192">
        <f t="shared" si="2"/>
        <v>0</v>
      </c>
      <c r="S290" s="193">
        <f t="shared" si="3"/>
        <v>0</v>
      </c>
      <c r="T290" s="186" t="s">
        <v>282</v>
      </c>
      <c r="U290" s="186" t="s">
        <v>288</v>
      </c>
      <c r="V290" s="200">
        <f>VLOOKUP(B290,orig_GT_results_full_summary!$B$3:$AK$25,24, FALSE)</f>
        <v>0</v>
      </c>
      <c r="W290" s="192">
        <v>0</v>
      </c>
      <c r="X290" s="192">
        <v>0</v>
      </c>
      <c r="Y290" s="192">
        <f t="shared" si="4"/>
        <v>0</v>
      </c>
      <c r="Z290" s="193">
        <f t="shared" si="5"/>
        <v>0</v>
      </c>
      <c r="AA290" s="186" t="s">
        <v>282</v>
      </c>
      <c r="AB290" s="186" t="s">
        <v>288</v>
      </c>
      <c r="AC290" s="192">
        <f>VLOOKUP(B290,orig_GT_results_full_summary!$B$3:$AK$25,33, FALSE)</f>
        <v>0</v>
      </c>
      <c r="AD290" s="192">
        <v>0</v>
      </c>
      <c r="AE290" s="192">
        <v>0</v>
      </c>
      <c r="AF290" s="194">
        <f t="shared" si="6"/>
        <v>0</v>
      </c>
      <c r="AG290" s="53">
        <f t="shared" si="7"/>
        <v>0</v>
      </c>
    </row>
    <row r="291" spans="2:33" ht="16">
      <c r="B291" s="186" t="s">
        <v>137</v>
      </c>
      <c r="C291" s="192">
        <v>543</v>
      </c>
      <c r="D291" s="186" t="s">
        <v>386</v>
      </c>
      <c r="E291" s="193">
        <v>2</v>
      </c>
      <c r="F291" s="186" t="s">
        <v>29</v>
      </c>
      <c r="G291" s="186" t="s">
        <v>287</v>
      </c>
      <c r="H291" s="198">
        <f>VLOOKUP(B291,orig_GT_results_full_summary!$B$3:$AK$25,7, FALSE)</f>
        <v>4</v>
      </c>
      <c r="I291" s="192">
        <v>1</v>
      </c>
      <c r="J291" s="192">
        <v>0.5</v>
      </c>
      <c r="K291" s="192">
        <f t="shared" si="0"/>
        <v>0.25</v>
      </c>
      <c r="L291" s="193">
        <f t="shared" si="1"/>
        <v>0.45454545454545453</v>
      </c>
      <c r="M291" s="186" t="s">
        <v>282</v>
      </c>
      <c r="N291" s="186" t="s">
        <v>288</v>
      </c>
      <c r="O291" s="199">
        <f>VLOOKUP(B291,orig_GT_results_full_summary!$B$3:$AK$25,15, FALSE)</f>
        <v>0</v>
      </c>
      <c r="P291" s="192">
        <v>0</v>
      </c>
      <c r="Q291" s="192">
        <v>0</v>
      </c>
      <c r="R291" s="192">
        <f t="shared" si="2"/>
        <v>0</v>
      </c>
      <c r="S291" s="193">
        <f t="shared" si="3"/>
        <v>0</v>
      </c>
      <c r="T291" s="186" t="s">
        <v>282</v>
      </c>
      <c r="U291" s="186" t="s">
        <v>288</v>
      </c>
      <c r="V291" s="200">
        <f>VLOOKUP(B291,orig_GT_results_full_summary!$B$3:$AK$25,24, FALSE)</f>
        <v>0</v>
      </c>
      <c r="W291" s="192">
        <v>0</v>
      </c>
      <c r="X291" s="192">
        <v>0</v>
      </c>
      <c r="Y291" s="192">
        <f t="shared" si="4"/>
        <v>0</v>
      </c>
      <c r="Z291" s="193">
        <f t="shared" si="5"/>
        <v>0</v>
      </c>
      <c r="AA291" s="186" t="s">
        <v>282</v>
      </c>
      <c r="AB291" s="186" t="s">
        <v>288</v>
      </c>
      <c r="AC291" s="192">
        <f>VLOOKUP(B291,orig_GT_results_full_summary!$B$3:$AK$25,33, FALSE)</f>
        <v>0</v>
      </c>
      <c r="AD291" s="192">
        <v>0</v>
      </c>
      <c r="AE291" s="192">
        <v>0</v>
      </c>
      <c r="AF291" s="194">
        <f t="shared" si="6"/>
        <v>0</v>
      </c>
      <c r="AG291" s="53">
        <f t="shared" si="7"/>
        <v>0</v>
      </c>
    </row>
    <row r="292" spans="2:33" ht="16">
      <c r="B292" s="186" t="s">
        <v>137</v>
      </c>
      <c r="C292" s="192">
        <v>544</v>
      </c>
      <c r="D292" s="186" t="s">
        <v>387</v>
      </c>
      <c r="E292" s="193">
        <v>2</v>
      </c>
      <c r="F292" s="186" t="s">
        <v>29</v>
      </c>
      <c r="G292" s="186" t="s">
        <v>287</v>
      </c>
      <c r="H292" s="198">
        <f>VLOOKUP(B292,orig_GT_results_full_summary!$B$3:$AK$25,7, FALSE)</f>
        <v>4</v>
      </c>
      <c r="I292" s="192">
        <v>1</v>
      </c>
      <c r="J292" s="192">
        <v>0.5</v>
      </c>
      <c r="K292" s="192">
        <f t="shared" si="0"/>
        <v>0.25</v>
      </c>
      <c r="L292" s="193">
        <f t="shared" si="1"/>
        <v>0.45454545454545453</v>
      </c>
      <c r="M292" s="186" t="s">
        <v>282</v>
      </c>
      <c r="N292" s="186" t="s">
        <v>288</v>
      </c>
      <c r="O292" s="199">
        <f>VLOOKUP(B292,orig_GT_results_full_summary!$B$3:$AK$25,15, FALSE)</f>
        <v>0</v>
      </c>
      <c r="P292" s="192">
        <v>0</v>
      </c>
      <c r="Q292" s="192">
        <v>0</v>
      </c>
      <c r="R292" s="192">
        <f t="shared" si="2"/>
        <v>0</v>
      </c>
      <c r="S292" s="193">
        <f t="shared" si="3"/>
        <v>0</v>
      </c>
      <c r="T292" s="186" t="s">
        <v>282</v>
      </c>
      <c r="U292" s="186" t="s">
        <v>288</v>
      </c>
      <c r="V292" s="200">
        <f>VLOOKUP(B292,orig_GT_results_full_summary!$B$3:$AK$25,24, FALSE)</f>
        <v>0</v>
      </c>
      <c r="W292" s="192">
        <v>0</v>
      </c>
      <c r="X292" s="192">
        <v>0</v>
      </c>
      <c r="Y292" s="192">
        <f t="shared" si="4"/>
        <v>0</v>
      </c>
      <c r="Z292" s="193">
        <f t="shared" si="5"/>
        <v>0</v>
      </c>
      <c r="AA292" s="186" t="s">
        <v>282</v>
      </c>
      <c r="AB292" s="186" t="s">
        <v>288</v>
      </c>
      <c r="AC292" s="192">
        <f>VLOOKUP(B292,orig_GT_results_full_summary!$B$3:$AK$25,33, FALSE)</f>
        <v>0</v>
      </c>
      <c r="AD292" s="192">
        <v>0</v>
      </c>
      <c r="AE292" s="192">
        <v>0</v>
      </c>
      <c r="AF292" s="194">
        <f t="shared" si="6"/>
        <v>0</v>
      </c>
      <c r="AG292" s="53">
        <f t="shared" si="7"/>
        <v>0</v>
      </c>
    </row>
    <row r="293" spans="2:33" ht="16">
      <c r="B293" s="186" t="s">
        <v>137</v>
      </c>
      <c r="C293" s="192">
        <v>546</v>
      </c>
      <c r="D293" s="186" t="s">
        <v>387</v>
      </c>
      <c r="E293" s="193">
        <v>2</v>
      </c>
      <c r="F293" s="186" t="s">
        <v>29</v>
      </c>
      <c r="G293" s="186" t="s">
        <v>287</v>
      </c>
      <c r="H293" s="198">
        <f>VLOOKUP(B293,orig_GT_results_full_summary!$B$3:$AK$25,7, FALSE)</f>
        <v>4</v>
      </c>
      <c r="I293" s="192">
        <v>1</v>
      </c>
      <c r="J293" s="192">
        <v>0.5</v>
      </c>
      <c r="K293" s="192">
        <f t="shared" si="0"/>
        <v>0.25</v>
      </c>
      <c r="L293" s="193">
        <f t="shared" si="1"/>
        <v>0.45454545454545453</v>
      </c>
      <c r="M293" s="186" t="s">
        <v>282</v>
      </c>
      <c r="N293" s="186" t="s">
        <v>288</v>
      </c>
      <c r="O293" s="199">
        <f>VLOOKUP(B293,orig_GT_results_full_summary!$B$3:$AK$25,15, FALSE)</f>
        <v>0</v>
      </c>
      <c r="P293" s="192">
        <v>0</v>
      </c>
      <c r="Q293" s="192">
        <v>0</v>
      </c>
      <c r="R293" s="192">
        <f t="shared" si="2"/>
        <v>0</v>
      </c>
      <c r="S293" s="193">
        <f t="shared" si="3"/>
        <v>0</v>
      </c>
      <c r="T293" s="186" t="s">
        <v>282</v>
      </c>
      <c r="U293" s="186" t="s">
        <v>288</v>
      </c>
      <c r="V293" s="200">
        <f>VLOOKUP(B293,orig_GT_results_full_summary!$B$3:$AK$25,24, FALSE)</f>
        <v>0</v>
      </c>
      <c r="W293" s="192">
        <v>0</v>
      </c>
      <c r="X293" s="192">
        <v>0</v>
      </c>
      <c r="Y293" s="192">
        <f t="shared" si="4"/>
        <v>0</v>
      </c>
      <c r="Z293" s="193">
        <f t="shared" si="5"/>
        <v>0</v>
      </c>
      <c r="AA293" s="186" t="s">
        <v>282</v>
      </c>
      <c r="AB293" s="186" t="s">
        <v>288</v>
      </c>
      <c r="AC293" s="192">
        <f>VLOOKUP(B293,orig_GT_results_full_summary!$B$3:$AK$25,33, FALSE)</f>
        <v>0</v>
      </c>
      <c r="AD293" s="192">
        <v>0</v>
      </c>
      <c r="AE293" s="192">
        <v>0</v>
      </c>
      <c r="AF293" s="194">
        <f t="shared" si="6"/>
        <v>0</v>
      </c>
      <c r="AG293" s="53">
        <f t="shared" si="7"/>
        <v>0</v>
      </c>
    </row>
    <row r="294" spans="2:33" ht="16">
      <c r="B294" s="186" t="s">
        <v>137</v>
      </c>
      <c r="C294" s="192">
        <v>547</v>
      </c>
      <c r="D294" s="186" t="s">
        <v>388</v>
      </c>
      <c r="E294" s="193">
        <v>2</v>
      </c>
      <c r="F294" s="186" t="s">
        <v>29</v>
      </c>
      <c r="G294" s="186" t="s">
        <v>287</v>
      </c>
      <c r="H294" s="198">
        <f>VLOOKUP(B294,orig_GT_results_full_summary!$B$3:$AK$25,7, FALSE)</f>
        <v>4</v>
      </c>
      <c r="I294" s="192">
        <v>1</v>
      </c>
      <c r="J294" s="192">
        <v>0.5</v>
      </c>
      <c r="K294" s="192">
        <f t="shared" si="0"/>
        <v>0.25</v>
      </c>
      <c r="L294" s="193">
        <f t="shared" si="1"/>
        <v>0.45454545454545453</v>
      </c>
      <c r="M294" s="186" t="s">
        <v>282</v>
      </c>
      <c r="N294" s="186" t="s">
        <v>288</v>
      </c>
      <c r="O294" s="199">
        <f>VLOOKUP(B294,orig_GT_results_full_summary!$B$3:$AK$25,15, FALSE)</f>
        <v>0</v>
      </c>
      <c r="P294" s="192">
        <v>0</v>
      </c>
      <c r="Q294" s="192">
        <v>0</v>
      </c>
      <c r="R294" s="192">
        <f t="shared" si="2"/>
        <v>0</v>
      </c>
      <c r="S294" s="193">
        <f t="shared" si="3"/>
        <v>0</v>
      </c>
      <c r="T294" s="186" t="s">
        <v>282</v>
      </c>
      <c r="U294" s="186" t="s">
        <v>288</v>
      </c>
      <c r="V294" s="200">
        <f>VLOOKUP(B294,orig_GT_results_full_summary!$B$3:$AK$25,24, FALSE)</f>
        <v>0</v>
      </c>
      <c r="W294" s="192">
        <v>0</v>
      </c>
      <c r="X294" s="192">
        <v>0</v>
      </c>
      <c r="Y294" s="192">
        <f t="shared" si="4"/>
        <v>0</v>
      </c>
      <c r="Z294" s="193">
        <f t="shared" si="5"/>
        <v>0</v>
      </c>
      <c r="AA294" s="186" t="s">
        <v>282</v>
      </c>
      <c r="AB294" s="186" t="s">
        <v>288</v>
      </c>
      <c r="AC294" s="192">
        <f>VLOOKUP(B294,orig_GT_results_full_summary!$B$3:$AK$25,33, FALSE)</f>
        <v>0</v>
      </c>
      <c r="AD294" s="192">
        <v>0</v>
      </c>
      <c r="AE294" s="192">
        <v>0</v>
      </c>
      <c r="AF294" s="194">
        <f t="shared" si="6"/>
        <v>0</v>
      </c>
      <c r="AG294" s="53">
        <f t="shared" si="7"/>
        <v>0</v>
      </c>
    </row>
    <row r="295" spans="2:33" ht="16">
      <c r="B295" s="186" t="s">
        <v>137</v>
      </c>
      <c r="C295" s="192">
        <v>548</v>
      </c>
      <c r="D295" s="186" t="s">
        <v>388</v>
      </c>
      <c r="E295" s="193">
        <v>2</v>
      </c>
      <c r="F295" s="186" t="s">
        <v>29</v>
      </c>
      <c r="G295" s="186" t="s">
        <v>287</v>
      </c>
      <c r="H295" s="198">
        <f>VLOOKUP(B295,orig_GT_results_full_summary!$B$3:$AK$25,7, FALSE)</f>
        <v>4</v>
      </c>
      <c r="I295" s="192">
        <v>1</v>
      </c>
      <c r="J295" s="192">
        <v>0.5</v>
      </c>
      <c r="K295" s="192">
        <f t="shared" si="0"/>
        <v>0.25</v>
      </c>
      <c r="L295" s="193">
        <f t="shared" si="1"/>
        <v>0.45454545454545453</v>
      </c>
      <c r="M295" s="186" t="s">
        <v>282</v>
      </c>
      <c r="N295" s="186" t="s">
        <v>288</v>
      </c>
      <c r="O295" s="199">
        <f>VLOOKUP(B295,orig_GT_results_full_summary!$B$3:$AK$25,15, FALSE)</f>
        <v>0</v>
      </c>
      <c r="P295" s="192">
        <v>0</v>
      </c>
      <c r="Q295" s="192">
        <v>0</v>
      </c>
      <c r="R295" s="192">
        <f t="shared" si="2"/>
        <v>0</v>
      </c>
      <c r="S295" s="193">
        <f t="shared" si="3"/>
        <v>0</v>
      </c>
      <c r="T295" s="186" t="s">
        <v>282</v>
      </c>
      <c r="U295" s="186" t="s">
        <v>288</v>
      </c>
      <c r="V295" s="200">
        <f>VLOOKUP(B295,orig_GT_results_full_summary!$B$3:$AK$25,24, FALSE)</f>
        <v>0</v>
      </c>
      <c r="W295" s="192">
        <v>0</v>
      </c>
      <c r="X295" s="192">
        <v>0</v>
      </c>
      <c r="Y295" s="192">
        <f t="shared" si="4"/>
        <v>0</v>
      </c>
      <c r="Z295" s="193">
        <f t="shared" si="5"/>
        <v>0</v>
      </c>
      <c r="AA295" s="186" t="s">
        <v>282</v>
      </c>
      <c r="AB295" s="186" t="s">
        <v>288</v>
      </c>
      <c r="AC295" s="192">
        <f>VLOOKUP(B295,orig_GT_results_full_summary!$B$3:$AK$25,33, FALSE)</f>
        <v>0</v>
      </c>
      <c r="AD295" s="192">
        <v>0</v>
      </c>
      <c r="AE295" s="192">
        <v>0</v>
      </c>
      <c r="AF295" s="194">
        <f t="shared" si="6"/>
        <v>0</v>
      </c>
      <c r="AG295" s="53">
        <f t="shared" si="7"/>
        <v>0</v>
      </c>
    </row>
    <row r="296" spans="2:33" ht="16">
      <c r="B296" s="186" t="s">
        <v>137</v>
      </c>
      <c r="C296" s="192">
        <v>549</v>
      </c>
      <c r="D296" s="186" t="s">
        <v>388</v>
      </c>
      <c r="E296" s="193">
        <v>2</v>
      </c>
      <c r="F296" s="186" t="s">
        <v>29</v>
      </c>
      <c r="G296" s="186" t="s">
        <v>287</v>
      </c>
      <c r="H296" s="198">
        <f>VLOOKUP(B296,orig_GT_results_full_summary!$B$3:$AK$25,7, FALSE)</f>
        <v>4</v>
      </c>
      <c r="I296" s="192">
        <v>1</v>
      </c>
      <c r="J296" s="192">
        <v>0.5</v>
      </c>
      <c r="K296" s="192">
        <f t="shared" si="0"/>
        <v>0.25</v>
      </c>
      <c r="L296" s="193">
        <f t="shared" si="1"/>
        <v>0.45454545454545453</v>
      </c>
      <c r="M296" s="186" t="s">
        <v>282</v>
      </c>
      <c r="N296" s="186" t="s">
        <v>288</v>
      </c>
      <c r="O296" s="199">
        <f>VLOOKUP(B296,orig_GT_results_full_summary!$B$3:$AK$25,15, FALSE)</f>
        <v>0</v>
      </c>
      <c r="P296" s="192">
        <v>0</v>
      </c>
      <c r="Q296" s="192">
        <v>0</v>
      </c>
      <c r="R296" s="192">
        <f t="shared" si="2"/>
        <v>0</v>
      </c>
      <c r="S296" s="193">
        <f t="shared" si="3"/>
        <v>0</v>
      </c>
      <c r="T296" s="186" t="s">
        <v>282</v>
      </c>
      <c r="U296" s="186" t="s">
        <v>288</v>
      </c>
      <c r="V296" s="200">
        <f>VLOOKUP(B296,orig_GT_results_full_summary!$B$3:$AK$25,24, FALSE)</f>
        <v>0</v>
      </c>
      <c r="W296" s="192">
        <v>0</v>
      </c>
      <c r="X296" s="192">
        <v>0</v>
      </c>
      <c r="Y296" s="192">
        <f t="shared" si="4"/>
        <v>0</v>
      </c>
      <c r="Z296" s="193">
        <f t="shared" si="5"/>
        <v>0</v>
      </c>
      <c r="AA296" s="186" t="s">
        <v>282</v>
      </c>
      <c r="AB296" s="186" t="s">
        <v>288</v>
      </c>
      <c r="AC296" s="192">
        <f>VLOOKUP(B296,orig_GT_results_full_summary!$B$3:$AK$25,33, FALSE)</f>
        <v>0</v>
      </c>
      <c r="AD296" s="192">
        <v>0</v>
      </c>
      <c r="AE296" s="192">
        <v>0</v>
      </c>
      <c r="AF296" s="194">
        <f t="shared" si="6"/>
        <v>0</v>
      </c>
      <c r="AG296" s="53">
        <f t="shared" si="7"/>
        <v>0</v>
      </c>
    </row>
    <row r="297" spans="2:33" ht="16">
      <c r="B297" s="186" t="s">
        <v>137</v>
      </c>
      <c r="C297" s="192">
        <v>551</v>
      </c>
      <c r="D297" s="186" t="s">
        <v>389</v>
      </c>
      <c r="E297" s="193">
        <v>2</v>
      </c>
      <c r="F297" s="186" t="s">
        <v>29</v>
      </c>
      <c r="G297" s="186" t="s">
        <v>287</v>
      </c>
      <c r="H297" s="198">
        <f>VLOOKUP(B297,orig_GT_results_full_summary!$B$3:$AK$25,7, FALSE)</f>
        <v>4</v>
      </c>
      <c r="I297" s="192">
        <v>1</v>
      </c>
      <c r="J297" s="192">
        <v>0.5</v>
      </c>
      <c r="K297" s="192">
        <f t="shared" si="0"/>
        <v>0.25</v>
      </c>
      <c r="L297" s="193">
        <f t="shared" si="1"/>
        <v>0.45454545454545453</v>
      </c>
      <c r="M297" s="186" t="s">
        <v>282</v>
      </c>
      <c r="N297" s="186" t="s">
        <v>288</v>
      </c>
      <c r="O297" s="199">
        <f>VLOOKUP(B297,orig_GT_results_full_summary!$B$3:$AK$25,15, FALSE)</f>
        <v>0</v>
      </c>
      <c r="P297" s="192">
        <v>0</v>
      </c>
      <c r="Q297" s="192">
        <v>0</v>
      </c>
      <c r="R297" s="192">
        <f t="shared" si="2"/>
        <v>0</v>
      </c>
      <c r="S297" s="193">
        <f t="shared" si="3"/>
        <v>0</v>
      </c>
      <c r="T297" s="186" t="s">
        <v>282</v>
      </c>
      <c r="U297" s="186" t="s">
        <v>288</v>
      </c>
      <c r="V297" s="200">
        <f>VLOOKUP(B297,orig_GT_results_full_summary!$B$3:$AK$25,24, FALSE)</f>
        <v>0</v>
      </c>
      <c r="W297" s="192">
        <v>0</v>
      </c>
      <c r="X297" s="192">
        <v>0</v>
      </c>
      <c r="Y297" s="192">
        <f t="shared" si="4"/>
        <v>0</v>
      </c>
      <c r="Z297" s="193">
        <f t="shared" si="5"/>
        <v>0</v>
      </c>
      <c r="AA297" s="186" t="s">
        <v>282</v>
      </c>
      <c r="AB297" s="186" t="s">
        <v>288</v>
      </c>
      <c r="AC297" s="192">
        <f>VLOOKUP(B297,orig_GT_results_full_summary!$B$3:$AK$25,33, FALSE)</f>
        <v>0</v>
      </c>
      <c r="AD297" s="192">
        <v>0</v>
      </c>
      <c r="AE297" s="192">
        <v>0</v>
      </c>
      <c r="AF297" s="194">
        <f t="shared" si="6"/>
        <v>0</v>
      </c>
      <c r="AG297" s="53">
        <f t="shared" si="7"/>
        <v>0</v>
      </c>
    </row>
    <row r="298" spans="2:33" ht="16">
      <c r="B298" s="186" t="s">
        <v>137</v>
      </c>
      <c r="C298" s="192">
        <v>552</v>
      </c>
      <c r="D298" s="186" t="s">
        <v>389</v>
      </c>
      <c r="E298" s="193">
        <v>2</v>
      </c>
      <c r="F298" s="186" t="s">
        <v>29</v>
      </c>
      <c r="G298" s="186" t="s">
        <v>287</v>
      </c>
      <c r="H298" s="198">
        <f>VLOOKUP(B298,orig_GT_results_full_summary!$B$3:$AK$25,7, FALSE)</f>
        <v>4</v>
      </c>
      <c r="I298" s="192">
        <v>1</v>
      </c>
      <c r="J298" s="192">
        <v>0.5</v>
      </c>
      <c r="K298" s="192">
        <f t="shared" si="0"/>
        <v>0.25</v>
      </c>
      <c r="L298" s="193">
        <f t="shared" si="1"/>
        <v>0.45454545454545453</v>
      </c>
      <c r="M298" s="186" t="s">
        <v>282</v>
      </c>
      <c r="N298" s="186" t="s">
        <v>288</v>
      </c>
      <c r="O298" s="199">
        <f>VLOOKUP(B298,orig_GT_results_full_summary!$B$3:$AK$25,15, FALSE)</f>
        <v>0</v>
      </c>
      <c r="P298" s="192">
        <v>0</v>
      </c>
      <c r="Q298" s="192">
        <v>0</v>
      </c>
      <c r="R298" s="192">
        <f t="shared" si="2"/>
        <v>0</v>
      </c>
      <c r="S298" s="193">
        <f t="shared" si="3"/>
        <v>0</v>
      </c>
      <c r="T298" s="186" t="s">
        <v>282</v>
      </c>
      <c r="U298" s="186" t="s">
        <v>288</v>
      </c>
      <c r="V298" s="200">
        <f>VLOOKUP(B298,orig_GT_results_full_summary!$B$3:$AK$25,24, FALSE)</f>
        <v>0</v>
      </c>
      <c r="W298" s="192">
        <v>0</v>
      </c>
      <c r="X298" s="192">
        <v>0</v>
      </c>
      <c r="Y298" s="192">
        <f t="shared" si="4"/>
        <v>0</v>
      </c>
      <c r="Z298" s="193">
        <f t="shared" si="5"/>
        <v>0</v>
      </c>
      <c r="AA298" s="186" t="s">
        <v>282</v>
      </c>
      <c r="AB298" s="186" t="s">
        <v>288</v>
      </c>
      <c r="AC298" s="192">
        <f>VLOOKUP(B298,orig_GT_results_full_summary!$B$3:$AK$25,33, FALSE)</f>
        <v>0</v>
      </c>
      <c r="AD298" s="192">
        <v>0</v>
      </c>
      <c r="AE298" s="192">
        <v>0</v>
      </c>
      <c r="AF298" s="194">
        <f t="shared" si="6"/>
        <v>0</v>
      </c>
      <c r="AG298" s="53">
        <f t="shared" si="7"/>
        <v>0</v>
      </c>
    </row>
    <row r="299" spans="2:33" ht="16">
      <c r="B299" s="186" t="s">
        <v>137</v>
      </c>
      <c r="C299" s="192">
        <v>557</v>
      </c>
      <c r="D299" s="186" t="s">
        <v>320</v>
      </c>
      <c r="E299" s="193">
        <v>2</v>
      </c>
      <c r="F299" s="186" t="s">
        <v>29</v>
      </c>
      <c r="G299" s="186" t="s">
        <v>287</v>
      </c>
      <c r="H299" s="198">
        <f>VLOOKUP(B299,orig_GT_results_full_summary!$B$3:$AK$25,7, FALSE)</f>
        <v>4</v>
      </c>
      <c r="I299" s="192">
        <v>1</v>
      </c>
      <c r="J299" s="192">
        <v>0.5</v>
      </c>
      <c r="K299" s="192">
        <f t="shared" si="0"/>
        <v>0.25</v>
      </c>
      <c r="L299" s="193">
        <f t="shared" si="1"/>
        <v>0.45454545454545453</v>
      </c>
      <c r="M299" s="186" t="s">
        <v>282</v>
      </c>
      <c r="N299" s="186" t="s">
        <v>288</v>
      </c>
      <c r="O299" s="199">
        <f>VLOOKUP(B299,orig_GT_results_full_summary!$B$3:$AK$25,15, FALSE)</f>
        <v>0</v>
      </c>
      <c r="P299" s="192">
        <v>0</v>
      </c>
      <c r="Q299" s="192">
        <v>0</v>
      </c>
      <c r="R299" s="192">
        <f t="shared" si="2"/>
        <v>0</v>
      </c>
      <c r="S299" s="193">
        <f t="shared" si="3"/>
        <v>0</v>
      </c>
      <c r="T299" s="186" t="s">
        <v>282</v>
      </c>
      <c r="U299" s="186" t="s">
        <v>288</v>
      </c>
      <c r="V299" s="200">
        <f>VLOOKUP(B299,orig_GT_results_full_summary!$B$3:$AK$25,24, FALSE)</f>
        <v>0</v>
      </c>
      <c r="W299" s="192">
        <v>0</v>
      </c>
      <c r="X299" s="192">
        <v>0</v>
      </c>
      <c r="Y299" s="192">
        <f t="shared" si="4"/>
        <v>0</v>
      </c>
      <c r="Z299" s="193">
        <f t="shared" si="5"/>
        <v>0</v>
      </c>
      <c r="AA299" s="186" t="s">
        <v>282</v>
      </c>
      <c r="AB299" s="186" t="s">
        <v>288</v>
      </c>
      <c r="AC299" s="192">
        <f>VLOOKUP(B299,orig_GT_results_full_summary!$B$3:$AK$25,33, FALSE)</f>
        <v>0</v>
      </c>
      <c r="AD299" s="192">
        <v>0</v>
      </c>
      <c r="AE299" s="192">
        <v>0</v>
      </c>
      <c r="AF299" s="194">
        <f t="shared" si="6"/>
        <v>0</v>
      </c>
      <c r="AG299" s="53">
        <f t="shared" si="7"/>
        <v>0</v>
      </c>
    </row>
    <row r="300" spans="2:33" ht="16">
      <c r="B300" s="186" t="s">
        <v>137</v>
      </c>
      <c r="C300" s="192">
        <v>559</v>
      </c>
      <c r="D300" s="186" t="s">
        <v>320</v>
      </c>
      <c r="E300" s="193">
        <v>2</v>
      </c>
      <c r="F300" s="186" t="s">
        <v>29</v>
      </c>
      <c r="G300" s="186" t="s">
        <v>287</v>
      </c>
      <c r="H300" s="198">
        <f>VLOOKUP(B300,orig_GT_results_full_summary!$B$3:$AK$25,7, FALSE)</f>
        <v>4</v>
      </c>
      <c r="I300" s="192">
        <v>1</v>
      </c>
      <c r="J300" s="192">
        <v>0.5</v>
      </c>
      <c r="K300" s="192">
        <f t="shared" si="0"/>
        <v>0.25</v>
      </c>
      <c r="L300" s="193">
        <f t="shared" si="1"/>
        <v>0.45454545454545453</v>
      </c>
      <c r="M300" s="186" t="s">
        <v>282</v>
      </c>
      <c r="N300" s="186" t="s">
        <v>288</v>
      </c>
      <c r="O300" s="199">
        <f>VLOOKUP(B300,orig_GT_results_full_summary!$B$3:$AK$25,15, FALSE)</f>
        <v>0</v>
      </c>
      <c r="P300" s="192">
        <v>0</v>
      </c>
      <c r="Q300" s="192">
        <v>0</v>
      </c>
      <c r="R300" s="192">
        <f t="shared" si="2"/>
        <v>0</v>
      </c>
      <c r="S300" s="193">
        <f t="shared" si="3"/>
        <v>0</v>
      </c>
      <c r="T300" s="186" t="s">
        <v>282</v>
      </c>
      <c r="U300" s="186" t="s">
        <v>288</v>
      </c>
      <c r="V300" s="200">
        <f>VLOOKUP(B300,orig_GT_results_full_summary!$B$3:$AK$25,24, FALSE)</f>
        <v>0</v>
      </c>
      <c r="W300" s="192">
        <v>0</v>
      </c>
      <c r="X300" s="192">
        <v>0</v>
      </c>
      <c r="Y300" s="192">
        <f t="shared" si="4"/>
        <v>0</v>
      </c>
      <c r="Z300" s="193">
        <f t="shared" si="5"/>
        <v>0</v>
      </c>
      <c r="AA300" s="186" t="s">
        <v>282</v>
      </c>
      <c r="AB300" s="186" t="s">
        <v>288</v>
      </c>
      <c r="AC300" s="192">
        <f>VLOOKUP(B300,orig_GT_results_full_summary!$B$3:$AK$25,33, FALSE)</f>
        <v>0</v>
      </c>
      <c r="AD300" s="192">
        <v>0</v>
      </c>
      <c r="AE300" s="192">
        <v>0</v>
      </c>
      <c r="AF300" s="194">
        <f t="shared" si="6"/>
        <v>0</v>
      </c>
      <c r="AG300" s="53">
        <f t="shared" si="7"/>
        <v>0</v>
      </c>
    </row>
    <row r="301" spans="2:33" ht="16">
      <c r="B301" s="186" t="s">
        <v>137</v>
      </c>
      <c r="C301" s="192">
        <v>579</v>
      </c>
      <c r="D301" s="186" t="s">
        <v>390</v>
      </c>
      <c r="E301" s="193">
        <v>2</v>
      </c>
      <c r="F301" s="186" t="s">
        <v>29</v>
      </c>
      <c r="G301" s="186" t="s">
        <v>287</v>
      </c>
      <c r="H301" s="198">
        <f>VLOOKUP(B301,orig_GT_results_full_summary!$B$3:$AK$25,7, FALSE)</f>
        <v>4</v>
      </c>
      <c r="I301" s="192">
        <v>1</v>
      </c>
      <c r="J301" s="192">
        <v>0.5</v>
      </c>
      <c r="K301" s="192">
        <f t="shared" si="0"/>
        <v>0.25</v>
      </c>
      <c r="L301" s="193">
        <f t="shared" si="1"/>
        <v>0.45454545454545453</v>
      </c>
      <c r="M301" s="186" t="s">
        <v>282</v>
      </c>
      <c r="N301" s="186" t="s">
        <v>288</v>
      </c>
      <c r="O301" s="199">
        <f>VLOOKUP(B301,orig_GT_results_full_summary!$B$3:$AK$25,15, FALSE)</f>
        <v>0</v>
      </c>
      <c r="P301" s="192">
        <v>0</v>
      </c>
      <c r="Q301" s="192">
        <v>0</v>
      </c>
      <c r="R301" s="192">
        <f t="shared" si="2"/>
        <v>0</v>
      </c>
      <c r="S301" s="193">
        <f t="shared" si="3"/>
        <v>0</v>
      </c>
      <c r="T301" s="186" t="s">
        <v>282</v>
      </c>
      <c r="U301" s="186" t="s">
        <v>288</v>
      </c>
      <c r="V301" s="200">
        <f>VLOOKUP(B301,orig_GT_results_full_summary!$B$3:$AK$25,24, FALSE)</f>
        <v>0</v>
      </c>
      <c r="W301" s="192">
        <v>0</v>
      </c>
      <c r="X301" s="192">
        <v>0</v>
      </c>
      <c r="Y301" s="192">
        <f t="shared" si="4"/>
        <v>0</v>
      </c>
      <c r="Z301" s="193">
        <f t="shared" si="5"/>
        <v>0</v>
      </c>
      <c r="AA301" s="186" t="s">
        <v>282</v>
      </c>
      <c r="AB301" s="186" t="s">
        <v>288</v>
      </c>
      <c r="AC301" s="192">
        <f>VLOOKUP(B301,orig_GT_results_full_summary!$B$3:$AK$25,33, FALSE)</f>
        <v>0</v>
      </c>
      <c r="AD301" s="192">
        <v>0</v>
      </c>
      <c r="AE301" s="192">
        <v>0</v>
      </c>
      <c r="AF301" s="194">
        <f t="shared" si="6"/>
        <v>0</v>
      </c>
      <c r="AG301" s="53">
        <f t="shared" si="7"/>
        <v>0</v>
      </c>
    </row>
    <row r="302" spans="2:33" ht="16">
      <c r="B302" s="186" t="s">
        <v>137</v>
      </c>
      <c r="C302" s="192">
        <v>558</v>
      </c>
      <c r="D302" s="186" t="s">
        <v>320</v>
      </c>
      <c r="E302" s="193">
        <v>2</v>
      </c>
      <c r="F302" s="186" t="s">
        <v>29</v>
      </c>
      <c r="G302" s="186" t="s">
        <v>287</v>
      </c>
      <c r="H302" s="198">
        <f>VLOOKUP(B302,orig_GT_results_full_summary!$B$3:$AK$25,7, FALSE)</f>
        <v>4</v>
      </c>
      <c r="I302" s="192">
        <v>1</v>
      </c>
      <c r="J302" s="192">
        <v>0.5</v>
      </c>
      <c r="K302" s="192">
        <f t="shared" si="0"/>
        <v>0.25</v>
      </c>
      <c r="L302" s="193">
        <f t="shared" si="1"/>
        <v>0.45454545454545453</v>
      </c>
      <c r="M302" s="186" t="s">
        <v>282</v>
      </c>
      <c r="N302" s="186" t="s">
        <v>288</v>
      </c>
      <c r="O302" s="199">
        <f>VLOOKUP(B302,orig_GT_results_full_summary!$B$3:$AK$25,15, FALSE)</f>
        <v>0</v>
      </c>
      <c r="P302" s="192">
        <v>0</v>
      </c>
      <c r="Q302" s="192">
        <v>0</v>
      </c>
      <c r="R302" s="192">
        <f t="shared" si="2"/>
        <v>0</v>
      </c>
      <c r="S302" s="193">
        <f t="shared" si="3"/>
        <v>0</v>
      </c>
      <c r="T302" s="186" t="s">
        <v>282</v>
      </c>
      <c r="U302" s="186" t="s">
        <v>288</v>
      </c>
      <c r="V302" s="200">
        <f>VLOOKUP(B302,orig_GT_results_full_summary!$B$3:$AK$25,24, FALSE)</f>
        <v>0</v>
      </c>
      <c r="W302" s="192">
        <v>0</v>
      </c>
      <c r="X302" s="192">
        <v>0</v>
      </c>
      <c r="Y302" s="192">
        <f t="shared" si="4"/>
        <v>0</v>
      </c>
      <c r="Z302" s="193">
        <f t="shared" si="5"/>
        <v>0</v>
      </c>
      <c r="AA302" s="186" t="s">
        <v>282</v>
      </c>
      <c r="AB302" s="186" t="s">
        <v>288</v>
      </c>
      <c r="AC302" s="192">
        <f>VLOOKUP(B302,orig_GT_results_full_summary!$B$3:$AK$25,33, FALSE)</f>
        <v>0</v>
      </c>
      <c r="AD302" s="192">
        <v>0</v>
      </c>
      <c r="AE302" s="192">
        <v>0</v>
      </c>
      <c r="AF302" s="194">
        <f t="shared" si="6"/>
        <v>0</v>
      </c>
      <c r="AG302" s="53">
        <f t="shared" si="7"/>
        <v>0</v>
      </c>
    </row>
    <row r="303" spans="2:33" ht="16">
      <c r="B303" s="186" t="s">
        <v>140</v>
      </c>
      <c r="C303" s="192">
        <v>550</v>
      </c>
      <c r="D303" s="186" t="s">
        <v>280</v>
      </c>
      <c r="E303" s="193">
        <v>1</v>
      </c>
      <c r="F303" s="186" t="s">
        <v>23</v>
      </c>
      <c r="G303" s="186" t="s">
        <v>281</v>
      </c>
      <c r="H303" s="198">
        <f>VLOOKUP(B303,orig_GT_results_full_summary!$B$3:$AK$25,7, FALSE)</f>
        <v>3</v>
      </c>
      <c r="I303" s="192">
        <v>0</v>
      </c>
      <c r="J303" s="192">
        <v>0</v>
      </c>
      <c r="K303" s="192">
        <f t="shared" si="0"/>
        <v>0</v>
      </c>
      <c r="L303" s="193">
        <f t="shared" si="1"/>
        <v>0</v>
      </c>
      <c r="M303" s="186" t="s">
        <v>282</v>
      </c>
      <c r="N303" s="186" t="s">
        <v>281</v>
      </c>
      <c r="O303" s="199">
        <f>VLOOKUP(B303,orig_GT_results_full_summary!$B$3:$AK$25,15, FALSE)</f>
        <v>0</v>
      </c>
      <c r="P303" s="192">
        <v>0</v>
      </c>
      <c r="Q303" s="192">
        <v>0</v>
      </c>
      <c r="R303" s="192">
        <f t="shared" si="2"/>
        <v>0</v>
      </c>
      <c r="S303" s="193">
        <f t="shared" si="3"/>
        <v>0</v>
      </c>
      <c r="T303" s="186" t="s">
        <v>282</v>
      </c>
      <c r="U303" s="186" t="s">
        <v>281</v>
      </c>
      <c r="V303" s="200">
        <f>VLOOKUP(B303,orig_GT_results_full_summary!$B$3:$AK$25,24, FALSE)</f>
        <v>0</v>
      </c>
      <c r="W303" s="192">
        <v>0</v>
      </c>
      <c r="X303" s="192">
        <v>0</v>
      </c>
      <c r="Y303" s="192">
        <f t="shared" si="4"/>
        <v>0</v>
      </c>
      <c r="Z303" s="193">
        <f t="shared" si="5"/>
        <v>0</v>
      </c>
      <c r="AA303" s="186" t="s">
        <v>282</v>
      </c>
      <c r="AB303" s="186" t="s">
        <v>281</v>
      </c>
      <c r="AC303" s="192">
        <f>VLOOKUP(B303,orig_GT_results_full_summary!$B$3:$AK$25,33, FALSE)</f>
        <v>0</v>
      </c>
      <c r="AD303" s="192">
        <v>0</v>
      </c>
      <c r="AE303" s="192">
        <v>0</v>
      </c>
      <c r="AF303" s="194">
        <f t="shared" si="6"/>
        <v>0</v>
      </c>
      <c r="AG303" s="53">
        <f t="shared" si="7"/>
        <v>0</v>
      </c>
    </row>
    <row r="304" spans="2:33" ht="16">
      <c r="B304" s="186" t="s">
        <v>150</v>
      </c>
      <c r="C304" s="192">
        <v>38</v>
      </c>
      <c r="D304" s="186" t="s">
        <v>15</v>
      </c>
      <c r="E304" s="193">
        <v>1</v>
      </c>
      <c r="F304" s="186" t="s">
        <v>391</v>
      </c>
      <c r="G304" s="186" t="s">
        <v>285</v>
      </c>
      <c r="H304" s="198">
        <f>VLOOKUP(B304,orig_GT_results_full_summary!$B$3:$AK$25,7, FALSE)</f>
        <v>3</v>
      </c>
      <c r="I304" s="192">
        <v>1</v>
      </c>
      <c r="J304" s="192">
        <v>1</v>
      </c>
      <c r="K304" s="192">
        <f t="shared" si="0"/>
        <v>0.33333333333333331</v>
      </c>
      <c r="L304" s="193">
        <f t="shared" si="1"/>
        <v>0.83333333333333326</v>
      </c>
      <c r="M304" s="186" t="s">
        <v>299</v>
      </c>
      <c r="N304" s="186" t="s">
        <v>281</v>
      </c>
      <c r="O304" s="199">
        <f>VLOOKUP(B304,orig_GT_results_full_summary!$B$3:$AK$25,15, FALSE)</f>
        <v>1</v>
      </c>
      <c r="P304" s="192">
        <v>0</v>
      </c>
      <c r="Q304" s="192">
        <v>0</v>
      </c>
      <c r="R304" s="192">
        <f t="shared" si="2"/>
        <v>0</v>
      </c>
      <c r="S304" s="193">
        <f t="shared" si="3"/>
        <v>0</v>
      </c>
      <c r="T304" s="186" t="s">
        <v>15</v>
      </c>
      <c r="U304" s="186" t="s">
        <v>285</v>
      </c>
      <c r="V304" s="200">
        <f>VLOOKUP(B304,orig_GT_results_full_summary!$B$3:$AK$25,24, FALSE)</f>
        <v>1</v>
      </c>
      <c r="W304" s="192">
        <v>1</v>
      </c>
      <c r="X304" s="192">
        <v>1</v>
      </c>
      <c r="Y304" s="192">
        <f t="shared" si="4"/>
        <v>1</v>
      </c>
      <c r="Z304" s="193">
        <f t="shared" si="5"/>
        <v>1</v>
      </c>
      <c r="AA304" s="186" t="s">
        <v>299</v>
      </c>
      <c r="AB304" s="186" t="s">
        <v>281</v>
      </c>
      <c r="AC304" s="192">
        <f>VLOOKUP(B304,orig_GT_results_full_summary!$B$3:$AK$25,33, FALSE)</f>
        <v>1</v>
      </c>
      <c r="AD304" s="192">
        <v>0</v>
      </c>
      <c r="AE304" s="192">
        <v>0</v>
      </c>
      <c r="AF304" s="194">
        <f t="shared" si="6"/>
        <v>0</v>
      </c>
      <c r="AG304" s="53">
        <f t="shared" si="7"/>
        <v>0</v>
      </c>
    </row>
    <row r="305" spans="2:33" ht="16">
      <c r="B305" s="186" t="s">
        <v>150</v>
      </c>
      <c r="C305" s="192">
        <v>7</v>
      </c>
      <c r="D305" s="186" t="s">
        <v>299</v>
      </c>
      <c r="E305" s="193">
        <v>1</v>
      </c>
      <c r="F305" s="186" t="s">
        <v>391</v>
      </c>
      <c r="G305" s="186" t="s">
        <v>281</v>
      </c>
      <c r="H305" s="198">
        <f>VLOOKUP(B305,orig_GT_results_full_summary!$B$3:$AK$25,7, FALSE)</f>
        <v>3</v>
      </c>
      <c r="I305" s="192">
        <v>0</v>
      </c>
      <c r="J305" s="192">
        <v>0</v>
      </c>
      <c r="K305" s="192">
        <f t="shared" si="0"/>
        <v>0</v>
      </c>
      <c r="L305" s="193">
        <f t="shared" si="1"/>
        <v>0</v>
      </c>
      <c r="M305" s="186" t="s">
        <v>299</v>
      </c>
      <c r="N305" s="186" t="s">
        <v>285</v>
      </c>
      <c r="O305" s="199">
        <f>VLOOKUP(B305,orig_GT_results_full_summary!$B$3:$AK$25,15, FALSE)</f>
        <v>1</v>
      </c>
      <c r="P305" s="192">
        <v>1</v>
      </c>
      <c r="Q305" s="192">
        <v>1</v>
      </c>
      <c r="R305" s="192">
        <f t="shared" si="2"/>
        <v>1</v>
      </c>
      <c r="S305" s="193">
        <f t="shared" si="3"/>
        <v>1</v>
      </c>
      <c r="T305" s="186" t="s">
        <v>15</v>
      </c>
      <c r="U305" s="186" t="s">
        <v>281</v>
      </c>
      <c r="V305" s="200">
        <f>VLOOKUP(B305,orig_GT_results_full_summary!$B$3:$AK$25,24, FALSE)</f>
        <v>1</v>
      </c>
      <c r="W305" s="192">
        <v>0</v>
      </c>
      <c r="X305" s="192">
        <v>0</v>
      </c>
      <c r="Y305" s="192">
        <f t="shared" si="4"/>
        <v>0</v>
      </c>
      <c r="Z305" s="193">
        <f t="shared" si="5"/>
        <v>0</v>
      </c>
      <c r="AA305" s="186" t="s">
        <v>299</v>
      </c>
      <c r="AB305" s="186" t="s">
        <v>285</v>
      </c>
      <c r="AC305" s="192">
        <f>VLOOKUP(B305,orig_GT_results_full_summary!$B$3:$AK$25,33, FALSE)</f>
        <v>1</v>
      </c>
      <c r="AD305" s="192">
        <v>1</v>
      </c>
      <c r="AE305" s="192">
        <v>1</v>
      </c>
      <c r="AF305" s="194">
        <f t="shared" si="6"/>
        <v>1</v>
      </c>
      <c r="AG305" s="53">
        <f t="shared" si="7"/>
        <v>1</v>
      </c>
    </row>
    <row r="306" spans="2:33" ht="16">
      <c r="B306" s="186" t="s">
        <v>150</v>
      </c>
      <c r="C306" s="192">
        <v>6</v>
      </c>
      <c r="D306" s="186" t="s">
        <v>299</v>
      </c>
      <c r="E306" s="193">
        <v>1</v>
      </c>
      <c r="F306" s="186" t="s">
        <v>391</v>
      </c>
      <c r="G306" s="186" t="s">
        <v>281</v>
      </c>
      <c r="H306" s="198">
        <f>VLOOKUP(B306,orig_GT_results_full_summary!$B$3:$AK$25,7, FALSE)</f>
        <v>3</v>
      </c>
      <c r="I306" s="192">
        <v>0</v>
      </c>
      <c r="J306" s="192">
        <v>0</v>
      </c>
      <c r="K306" s="192">
        <f t="shared" si="0"/>
        <v>0</v>
      </c>
      <c r="L306" s="193">
        <f t="shared" si="1"/>
        <v>0</v>
      </c>
      <c r="M306" s="186" t="s">
        <v>299</v>
      </c>
      <c r="N306" s="186" t="s">
        <v>285</v>
      </c>
      <c r="O306" s="199">
        <f>VLOOKUP(B306,orig_GT_results_full_summary!$B$3:$AK$25,15, FALSE)</f>
        <v>1</v>
      </c>
      <c r="P306" s="192">
        <v>1</v>
      </c>
      <c r="Q306" s="192">
        <v>1</v>
      </c>
      <c r="R306" s="192">
        <f t="shared" si="2"/>
        <v>1</v>
      </c>
      <c r="S306" s="193">
        <f t="shared" si="3"/>
        <v>1</v>
      </c>
      <c r="T306" s="186" t="s">
        <v>15</v>
      </c>
      <c r="U306" s="186" t="s">
        <v>281</v>
      </c>
      <c r="V306" s="200">
        <f>VLOOKUP(B306,orig_GT_results_full_summary!$B$3:$AK$25,24, FALSE)</f>
        <v>1</v>
      </c>
      <c r="W306" s="192">
        <v>0</v>
      </c>
      <c r="X306" s="192">
        <v>0</v>
      </c>
      <c r="Y306" s="192">
        <f t="shared" si="4"/>
        <v>0</v>
      </c>
      <c r="Z306" s="193">
        <f t="shared" si="5"/>
        <v>0</v>
      </c>
      <c r="AA306" s="186" t="s">
        <v>299</v>
      </c>
      <c r="AB306" s="186" t="s">
        <v>285</v>
      </c>
      <c r="AC306" s="192">
        <f>VLOOKUP(B306,orig_GT_results_full_summary!$B$3:$AK$25,33, FALSE)</f>
        <v>1</v>
      </c>
      <c r="AD306" s="192">
        <v>1</v>
      </c>
      <c r="AE306" s="192">
        <v>1</v>
      </c>
      <c r="AF306" s="194">
        <f t="shared" si="6"/>
        <v>1</v>
      </c>
      <c r="AG306" s="53">
        <f t="shared" si="7"/>
        <v>1</v>
      </c>
    </row>
    <row r="307" spans="2:33" ht="16">
      <c r="B307" s="186" t="s">
        <v>150</v>
      </c>
      <c r="C307" s="192">
        <v>46</v>
      </c>
      <c r="D307" s="186" t="s">
        <v>308</v>
      </c>
      <c r="E307" s="193">
        <v>2</v>
      </c>
      <c r="F307" s="186" t="s">
        <v>391</v>
      </c>
      <c r="G307" s="186" t="s">
        <v>287</v>
      </c>
      <c r="H307" s="198">
        <f>VLOOKUP(B307,orig_GT_results_full_summary!$B$3:$AK$25,7, FALSE)</f>
        <v>3</v>
      </c>
      <c r="I307" s="192">
        <v>1</v>
      </c>
      <c r="J307" s="192">
        <v>0.5</v>
      </c>
      <c r="K307" s="192">
        <f t="shared" si="0"/>
        <v>0.33333333333333331</v>
      </c>
      <c r="L307" s="193">
        <f t="shared" si="1"/>
        <v>0.47619047619047616</v>
      </c>
      <c r="M307" s="186" t="s">
        <v>299</v>
      </c>
      <c r="N307" s="186" t="s">
        <v>288</v>
      </c>
      <c r="O307" s="199">
        <f>VLOOKUP(B307,orig_GT_results_full_summary!$B$3:$AK$25,15, FALSE)</f>
        <v>1</v>
      </c>
      <c r="P307" s="192">
        <v>0</v>
      </c>
      <c r="Q307" s="192">
        <v>0</v>
      </c>
      <c r="R307" s="192">
        <f t="shared" si="2"/>
        <v>0</v>
      </c>
      <c r="S307" s="193">
        <f t="shared" si="3"/>
        <v>0</v>
      </c>
      <c r="T307" s="186" t="s">
        <v>15</v>
      </c>
      <c r="U307" s="186" t="s">
        <v>287</v>
      </c>
      <c r="V307" s="200">
        <f>VLOOKUP(B307,orig_GT_results_full_summary!$B$3:$AK$25,24, FALSE)</f>
        <v>1</v>
      </c>
      <c r="W307" s="192">
        <v>1</v>
      </c>
      <c r="X307" s="192">
        <v>0.5</v>
      </c>
      <c r="Y307" s="192">
        <f t="shared" si="4"/>
        <v>1</v>
      </c>
      <c r="Z307" s="193">
        <f t="shared" si="5"/>
        <v>0.52631578947368418</v>
      </c>
      <c r="AA307" s="186" t="s">
        <v>299</v>
      </c>
      <c r="AB307" s="186" t="s">
        <v>288</v>
      </c>
      <c r="AC307" s="192">
        <f>VLOOKUP(B307,orig_GT_results_full_summary!$B$3:$AK$25,33, FALSE)</f>
        <v>1</v>
      </c>
      <c r="AD307" s="192">
        <v>0</v>
      </c>
      <c r="AE307" s="192">
        <v>0</v>
      </c>
      <c r="AF307" s="194">
        <f t="shared" si="6"/>
        <v>0</v>
      </c>
      <c r="AG307" s="53">
        <f t="shared" si="7"/>
        <v>0</v>
      </c>
    </row>
    <row r="308" spans="2:33" ht="16">
      <c r="B308" s="186" t="s">
        <v>150</v>
      </c>
      <c r="C308" s="192">
        <v>50</v>
      </c>
      <c r="D308" s="186" t="s">
        <v>338</v>
      </c>
      <c r="E308" s="193">
        <v>2</v>
      </c>
      <c r="F308" s="186" t="s">
        <v>391</v>
      </c>
      <c r="G308" s="186" t="s">
        <v>287</v>
      </c>
      <c r="H308" s="198">
        <f>VLOOKUP(B308,orig_GT_results_full_summary!$B$3:$AK$25,7, FALSE)</f>
        <v>3</v>
      </c>
      <c r="I308" s="192">
        <v>1</v>
      </c>
      <c r="J308" s="192">
        <v>0.5</v>
      </c>
      <c r="K308" s="192">
        <f t="shared" si="0"/>
        <v>0.33333333333333331</v>
      </c>
      <c r="L308" s="193">
        <f t="shared" si="1"/>
        <v>0.47619047619047616</v>
      </c>
      <c r="M308" s="186" t="s">
        <v>299</v>
      </c>
      <c r="N308" s="186" t="s">
        <v>290</v>
      </c>
      <c r="O308" s="199">
        <f>VLOOKUP(B308,orig_GT_results_full_summary!$B$3:$AK$25,15, FALSE)</f>
        <v>1</v>
      </c>
      <c r="P308" s="192">
        <v>1</v>
      </c>
      <c r="Q308" s="192">
        <v>0.5</v>
      </c>
      <c r="R308" s="192">
        <f t="shared" si="2"/>
        <v>1</v>
      </c>
      <c r="S308" s="193">
        <f t="shared" si="3"/>
        <v>0.52631578947368418</v>
      </c>
      <c r="T308" s="186" t="s">
        <v>15</v>
      </c>
      <c r="U308" s="186" t="s">
        <v>287</v>
      </c>
      <c r="V308" s="200">
        <f>VLOOKUP(B308,orig_GT_results_full_summary!$B$3:$AK$25,24, FALSE)</f>
        <v>1</v>
      </c>
      <c r="W308" s="192">
        <v>1</v>
      </c>
      <c r="X308" s="192">
        <v>0.5</v>
      </c>
      <c r="Y308" s="192">
        <f t="shared" si="4"/>
        <v>1</v>
      </c>
      <c r="Z308" s="193">
        <f t="shared" si="5"/>
        <v>0.52631578947368418</v>
      </c>
      <c r="AA308" s="186" t="s">
        <v>299</v>
      </c>
      <c r="AB308" s="186" t="s">
        <v>290</v>
      </c>
      <c r="AC308" s="192">
        <f>VLOOKUP(B308,orig_GT_results_full_summary!$B$3:$AK$25,33, FALSE)</f>
        <v>1</v>
      </c>
      <c r="AD308" s="192">
        <v>1</v>
      </c>
      <c r="AE308" s="192">
        <v>0.5</v>
      </c>
      <c r="AF308" s="194">
        <f t="shared" si="6"/>
        <v>1</v>
      </c>
      <c r="AG308" s="53">
        <f t="shared" si="7"/>
        <v>0.52631578947368418</v>
      </c>
    </row>
    <row r="309" spans="2:33" ht="16">
      <c r="B309" s="186" t="s">
        <v>150</v>
      </c>
      <c r="C309" s="192">
        <v>53</v>
      </c>
      <c r="D309" s="186" t="s">
        <v>392</v>
      </c>
      <c r="E309" s="193">
        <v>2</v>
      </c>
      <c r="F309" s="186" t="s">
        <v>391</v>
      </c>
      <c r="G309" s="186" t="s">
        <v>287</v>
      </c>
      <c r="H309" s="198">
        <f>VLOOKUP(B309,orig_GT_results_full_summary!$B$3:$AK$25,7, FALSE)</f>
        <v>3</v>
      </c>
      <c r="I309" s="192">
        <v>1</v>
      </c>
      <c r="J309" s="192">
        <v>0.5</v>
      </c>
      <c r="K309" s="192">
        <f t="shared" si="0"/>
        <v>0.33333333333333331</v>
      </c>
      <c r="L309" s="193">
        <f t="shared" si="1"/>
        <v>0.47619047619047616</v>
      </c>
      <c r="M309" s="186" t="s">
        <v>299</v>
      </c>
      <c r="N309" s="186" t="s">
        <v>288</v>
      </c>
      <c r="O309" s="199">
        <f>VLOOKUP(B309,orig_GT_results_full_summary!$B$3:$AK$25,15, FALSE)</f>
        <v>1</v>
      </c>
      <c r="P309" s="192">
        <v>0</v>
      </c>
      <c r="Q309" s="192">
        <v>0</v>
      </c>
      <c r="R309" s="192">
        <f t="shared" si="2"/>
        <v>0</v>
      </c>
      <c r="S309" s="193">
        <f t="shared" si="3"/>
        <v>0</v>
      </c>
      <c r="T309" s="186" t="s">
        <v>15</v>
      </c>
      <c r="U309" s="186" t="s">
        <v>287</v>
      </c>
      <c r="V309" s="200">
        <f>VLOOKUP(B309,orig_GT_results_full_summary!$B$3:$AK$25,24, FALSE)</f>
        <v>1</v>
      </c>
      <c r="W309" s="192">
        <v>1</v>
      </c>
      <c r="X309" s="192">
        <v>0.5</v>
      </c>
      <c r="Y309" s="192">
        <f t="shared" si="4"/>
        <v>1</v>
      </c>
      <c r="Z309" s="193">
        <f t="shared" si="5"/>
        <v>0.52631578947368418</v>
      </c>
      <c r="AA309" s="186" t="s">
        <v>299</v>
      </c>
      <c r="AB309" s="186" t="s">
        <v>288</v>
      </c>
      <c r="AC309" s="192">
        <f>VLOOKUP(B309,orig_GT_results_full_summary!$B$3:$AK$25,33, FALSE)</f>
        <v>1</v>
      </c>
      <c r="AD309" s="192">
        <v>0</v>
      </c>
      <c r="AE309" s="192">
        <v>0</v>
      </c>
      <c r="AF309" s="194">
        <f t="shared" si="6"/>
        <v>0</v>
      </c>
      <c r="AG309" s="53">
        <f t="shared" si="7"/>
        <v>0</v>
      </c>
    </row>
    <row r="310" spans="2:33" ht="16">
      <c r="B310" s="186" t="s">
        <v>150</v>
      </c>
      <c r="C310" s="192">
        <v>54</v>
      </c>
      <c r="D310" s="186" t="s">
        <v>392</v>
      </c>
      <c r="E310" s="193">
        <v>2</v>
      </c>
      <c r="F310" s="186" t="s">
        <v>391</v>
      </c>
      <c r="G310" s="186" t="s">
        <v>287</v>
      </c>
      <c r="H310" s="198">
        <f>VLOOKUP(B310,orig_GT_results_full_summary!$B$3:$AK$25,7, FALSE)</f>
        <v>3</v>
      </c>
      <c r="I310" s="192">
        <v>1</v>
      </c>
      <c r="J310" s="192">
        <v>0.5</v>
      </c>
      <c r="K310" s="192">
        <f t="shared" si="0"/>
        <v>0.33333333333333331</v>
      </c>
      <c r="L310" s="193">
        <f t="shared" si="1"/>
        <v>0.47619047619047616</v>
      </c>
      <c r="M310" s="186" t="s">
        <v>299</v>
      </c>
      <c r="N310" s="186" t="s">
        <v>288</v>
      </c>
      <c r="O310" s="199">
        <f>VLOOKUP(B310,orig_GT_results_full_summary!$B$3:$AK$25,15, FALSE)</f>
        <v>1</v>
      </c>
      <c r="P310" s="192">
        <v>0</v>
      </c>
      <c r="Q310" s="192">
        <v>0</v>
      </c>
      <c r="R310" s="192">
        <f t="shared" si="2"/>
        <v>0</v>
      </c>
      <c r="S310" s="193">
        <f t="shared" si="3"/>
        <v>0</v>
      </c>
      <c r="T310" s="186" t="s">
        <v>15</v>
      </c>
      <c r="U310" s="186" t="s">
        <v>287</v>
      </c>
      <c r="V310" s="200">
        <f>VLOOKUP(B310,orig_GT_results_full_summary!$B$3:$AK$25,24, FALSE)</f>
        <v>1</v>
      </c>
      <c r="W310" s="192">
        <v>1</v>
      </c>
      <c r="X310" s="192">
        <v>0.5</v>
      </c>
      <c r="Y310" s="192">
        <f t="shared" si="4"/>
        <v>1</v>
      </c>
      <c r="Z310" s="193">
        <f t="shared" si="5"/>
        <v>0.52631578947368418</v>
      </c>
      <c r="AA310" s="186" t="s">
        <v>299</v>
      </c>
      <c r="AB310" s="186" t="s">
        <v>288</v>
      </c>
      <c r="AC310" s="192">
        <f>VLOOKUP(B310,orig_GT_results_full_summary!$B$3:$AK$25,33, FALSE)</f>
        <v>1</v>
      </c>
      <c r="AD310" s="192">
        <v>0</v>
      </c>
      <c r="AE310" s="192">
        <v>0</v>
      </c>
      <c r="AF310" s="194">
        <f t="shared" si="6"/>
        <v>0</v>
      </c>
      <c r="AG310" s="53">
        <f t="shared" si="7"/>
        <v>0</v>
      </c>
    </row>
    <row r="311" spans="2:33" ht="16">
      <c r="B311" s="186" t="s">
        <v>150</v>
      </c>
      <c r="C311" s="192">
        <v>55</v>
      </c>
      <c r="D311" s="186" t="s">
        <v>392</v>
      </c>
      <c r="E311" s="193">
        <v>2</v>
      </c>
      <c r="F311" s="186" t="s">
        <v>391</v>
      </c>
      <c r="G311" s="186" t="s">
        <v>287</v>
      </c>
      <c r="H311" s="198">
        <f>VLOOKUP(B311,orig_GT_results_full_summary!$B$3:$AK$25,7, FALSE)</f>
        <v>3</v>
      </c>
      <c r="I311" s="192">
        <v>1</v>
      </c>
      <c r="J311" s="192">
        <v>0.5</v>
      </c>
      <c r="K311" s="192">
        <f t="shared" si="0"/>
        <v>0.33333333333333331</v>
      </c>
      <c r="L311" s="193">
        <f t="shared" si="1"/>
        <v>0.47619047619047616</v>
      </c>
      <c r="M311" s="186" t="s">
        <v>299</v>
      </c>
      <c r="N311" s="186" t="s">
        <v>288</v>
      </c>
      <c r="O311" s="199">
        <f>VLOOKUP(B311,orig_GT_results_full_summary!$B$3:$AK$25,15, FALSE)</f>
        <v>1</v>
      </c>
      <c r="P311" s="192">
        <v>0</v>
      </c>
      <c r="Q311" s="192">
        <v>0</v>
      </c>
      <c r="R311" s="192">
        <f t="shared" si="2"/>
        <v>0</v>
      </c>
      <c r="S311" s="193">
        <f t="shared" si="3"/>
        <v>0</v>
      </c>
      <c r="T311" s="186" t="s">
        <v>15</v>
      </c>
      <c r="U311" s="186" t="s">
        <v>287</v>
      </c>
      <c r="V311" s="200">
        <f>VLOOKUP(B311,orig_GT_results_full_summary!$B$3:$AK$25,24, FALSE)</f>
        <v>1</v>
      </c>
      <c r="W311" s="192">
        <v>1</v>
      </c>
      <c r="X311" s="192">
        <v>0.5</v>
      </c>
      <c r="Y311" s="192">
        <f t="shared" si="4"/>
        <v>1</v>
      </c>
      <c r="Z311" s="193">
        <f t="shared" si="5"/>
        <v>0.52631578947368418</v>
      </c>
      <c r="AA311" s="186" t="s">
        <v>299</v>
      </c>
      <c r="AB311" s="186" t="s">
        <v>288</v>
      </c>
      <c r="AC311" s="192">
        <f>VLOOKUP(B311,orig_GT_results_full_summary!$B$3:$AK$25,33, FALSE)</f>
        <v>1</v>
      </c>
      <c r="AD311" s="192">
        <v>0</v>
      </c>
      <c r="AE311" s="192">
        <v>0</v>
      </c>
      <c r="AF311" s="194">
        <f t="shared" si="6"/>
        <v>0</v>
      </c>
      <c r="AG311" s="53">
        <f t="shared" si="7"/>
        <v>0</v>
      </c>
    </row>
    <row r="312" spans="2:33" ht="16">
      <c r="B312" s="186" t="s">
        <v>150</v>
      </c>
      <c r="C312" s="192">
        <v>56</v>
      </c>
      <c r="D312" s="186" t="s">
        <v>393</v>
      </c>
      <c r="E312" s="193">
        <v>2</v>
      </c>
      <c r="F312" s="186" t="s">
        <v>391</v>
      </c>
      <c r="G312" s="186" t="s">
        <v>287</v>
      </c>
      <c r="H312" s="198">
        <f>VLOOKUP(B312,orig_GT_results_full_summary!$B$3:$AK$25,7, FALSE)</f>
        <v>3</v>
      </c>
      <c r="I312" s="192">
        <v>1</v>
      </c>
      <c r="J312" s="192">
        <v>0.5</v>
      </c>
      <c r="K312" s="192">
        <f t="shared" si="0"/>
        <v>0.33333333333333331</v>
      </c>
      <c r="L312" s="193">
        <f t="shared" si="1"/>
        <v>0.47619047619047616</v>
      </c>
      <c r="M312" s="186" t="s">
        <v>299</v>
      </c>
      <c r="N312" s="186" t="s">
        <v>288</v>
      </c>
      <c r="O312" s="199">
        <f>VLOOKUP(B312,orig_GT_results_full_summary!$B$3:$AK$25,15, FALSE)</f>
        <v>1</v>
      </c>
      <c r="P312" s="192">
        <v>0</v>
      </c>
      <c r="Q312" s="192">
        <v>0</v>
      </c>
      <c r="R312" s="192">
        <f t="shared" si="2"/>
        <v>0</v>
      </c>
      <c r="S312" s="193">
        <f t="shared" si="3"/>
        <v>0</v>
      </c>
      <c r="T312" s="186" t="s">
        <v>15</v>
      </c>
      <c r="U312" s="186" t="s">
        <v>287</v>
      </c>
      <c r="V312" s="200">
        <f>VLOOKUP(B312,orig_GT_results_full_summary!$B$3:$AK$25,24, FALSE)</f>
        <v>1</v>
      </c>
      <c r="W312" s="192">
        <v>1</v>
      </c>
      <c r="X312" s="192">
        <v>0.5</v>
      </c>
      <c r="Y312" s="192">
        <f t="shared" si="4"/>
        <v>1</v>
      </c>
      <c r="Z312" s="193">
        <f t="shared" si="5"/>
        <v>0.52631578947368418</v>
      </c>
      <c r="AA312" s="186" t="s">
        <v>299</v>
      </c>
      <c r="AB312" s="186" t="s">
        <v>288</v>
      </c>
      <c r="AC312" s="192">
        <f>VLOOKUP(B312,orig_GT_results_full_summary!$B$3:$AK$25,33, FALSE)</f>
        <v>1</v>
      </c>
      <c r="AD312" s="192">
        <v>0</v>
      </c>
      <c r="AE312" s="192">
        <v>0</v>
      </c>
      <c r="AF312" s="194">
        <f t="shared" si="6"/>
        <v>0</v>
      </c>
      <c r="AG312" s="53">
        <f t="shared" si="7"/>
        <v>0</v>
      </c>
    </row>
    <row r="313" spans="2:33" ht="16">
      <c r="B313" s="186" t="s">
        <v>150</v>
      </c>
      <c r="C313" s="192">
        <v>57</v>
      </c>
      <c r="D313" s="186" t="s">
        <v>393</v>
      </c>
      <c r="E313" s="193">
        <v>2</v>
      </c>
      <c r="F313" s="186" t="s">
        <v>391</v>
      </c>
      <c r="G313" s="186" t="s">
        <v>287</v>
      </c>
      <c r="H313" s="198">
        <f>VLOOKUP(B313,orig_GT_results_full_summary!$B$3:$AK$25,7, FALSE)</f>
        <v>3</v>
      </c>
      <c r="I313" s="192">
        <v>1</v>
      </c>
      <c r="J313" s="192">
        <v>0.5</v>
      </c>
      <c r="K313" s="192">
        <f t="shared" si="0"/>
        <v>0.33333333333333331</v>
      </c>
      <c r="L313" s="193">
        <f t="shared" si="1"/>
        <v>0.47619047619047616</v>
      </c>
      <c r="M313" s="186" t="s">
        <v>299</v>
      </c>
      <c r="N313" s="186" t="s">
        <v>288</v>
      </c>
      <c r="O313" s="199">
        <f>VLOOKUP(B313,orig_GT_results_full_summary!$B$3:$AK$25,15, FALSE)</f>
        <v>1</v>
      </c>
      <c r="P313" s="192">
        <v>0</v>
      </c>
      <c r="Q313" s="192">
        <v>0</v>
      </c>
      <c r="R313" s="192">
        <f t="shared" si="2"/>
        <v>0</v>
      </c>
      <c r="S313" s="193">
        <f t="shared" si="3"/>
        <v>0</v>
      </c>
      <c r="T313" s="186" t="s">
        <v>15</v>
      </c>
      <c r="U313" s="186" t="s">
        <v>287</v>
      </c>
      <c r="V313" s="200">
        <f>VLOOKUP(B313,orig_GT_results_full_summary!$B$3:$AK$25,24, FALSE)</f>
        <v>1</v>
      </c>
      <c r="W313" s="192">
        <v>1</v>
      </c>
      <c r="X313" s="192">
        <v>0.5</v>
      </c>
      <c r="Y313" s="192">
        <f t="shared" si="4"/>
        <v>1</v>
      </c>
      <c r="Z313" s="193">
        <f t="shared" si="5"/>
        <v>0.52631578947368418</v>
      </c>
      <c r="AA313" s="186" t="s">
        <v>299</v>
      </c>
      <c r="AB313" s="186" t="s">
        <v>288</v>
      </c>
      <c r="AC313" s="192">
        <f>VLOOKUP(B313,orig_GT_results_full_summary!$B$3:$AK$25,33, FALSE)</f>
        <v>1</v>
      </c>
      <c r="AD313" s="192">
        <v>0</v>
      </c>
      <c r="AE313" s="192">
        <v>0</v>
      </c>
      <c r="AF313" s="194">
        <f t="shared" si="6"/>
        <v>0</v>
      </c>
      <c r="AG313" s="53">
        <f t="shared" si="7"/>
        <v>0</v>
      </c>
    </row>
    <row r="314" spans="2:33" ht="16">
      <c r="B314" s="186" t="s">
        <v>150</v>
      </c>
      <c r="C314" s="192">
        <v>58</v>
      </c>
      <c r="D314" s="186" t="s">
        <v>393</v>
      </c>
      <c r="E314" s="193">
        <v>2</v>
      </c>
      <c r="F314" s="186" t="s">
        <v>391</v>
      </c>
      <c r="G314" s="186" t="s">
        <v>287</v>
      </c>
      <c r="H314" s="198">
        <f>VLOOKUP(B314,orig_GT_results_full_summary!$B$3:$AK$25,7, FALSE)</f>
        <v>3</v>
      </c>
      <c r="I314" s="192">
        <v>1</v>
      </c>
      <c r="J314" s="192">
        <v>0.5</v>
      </c>
      <c r="K314" s="192">
        <f t="shared" si="0"/>
        <v>0.33333333333333331</v>
      </c>
      <c r="L314" s="193">
        <f t="shared" si="1"/>
        <v>0.47619047619047616</v>
      </c>
      <c r="M314" s="186" t="s">
        <v>299</v>
      </c>
      <c r="N314" s="186" t="s">
        <v>288</v>
      </c>
      <c r="O314" s="199">
        <f>VLOOKUP(B314,orig_GT_results_full_summary!$B$3:$AK$25,15, FALSE)</f>
        <v>1</v>
      </c>
      <c r="P314" s="192">
        <v>0</v>
      </c>
      <c r="Q314" s="192">
        <v>0</v>
      </c>
      <c r="R314" s="192">
        <f t="shared" si="2"/>
        <v>0</v>
      </c>
      <c r="S314" s="193">
        <f t="shared" si="3"/>
        <v>0</v>
      </c>
      <c r="T314" s="186" t="s">
        <v>15</v>
      </c>
      <c r="U314" s="186" t="s">
        <v>287</v>
      </c>
      <c r="V314" s="200">
        <f>VLOOKUP(B314,orig_GT_results_full_summary!$B$3:$AK$25,24, FALSE)</f>
        <v>1</v>
      </c>
      <c r="W314" s="192">
        <v>1</v>
      </c>
      <c r="X314" s="192">
        <v>0.5</v>
      </c>
      <c r="Y314" s="192">
        <f t="shared" si="4"/>
        <v>1</v>
      </c>
      <c r="Z314" s="193">
        <f t="shared" si="5"/>
        <v>0.52631578947368418</v>
      </c>
      <c r="AA314" s="186" t="s">
        <v>299</v>
      </c>
      <c r="AB314" s="186" t="s">
        <v>288</v>
      </c>
      <c r="AC314" s="192">
        <f>VLOOKUP(B314,orig_GT_results_full_summary!$B$3:$AK$25,33, FALSE)</f>
        <v>1</v>
      </c>
      <c r="AD314" s="192">
        <v>0</v>
      </c>
      <c r="AE314" s="192">
        <v>0</v>
      </c>
      <c r="AF314" s="194">
        <f t="shared" si="6"/>
        <v>0</v>
      </c>
      <c r="AG314" s="53">
        <f t="shared" si="7"/>
        <v>0</v>
      </c>
    </row>
    <row r="315" spans="2:33" ht="16">
      <c r="B315" s="186" t="s">
        <v>150</v>
      </c>
      <c r="C315" s="192">
        <v>59</v>
      </c>
      <c r="D315" s="186" t="s">
        <v>394</v>
      </c>
      <c r="E315" s="193">
        <v>2</v>
      </c>
      <c r="F315" s="186" t="s">
        <v>391</v>
      </c>
      <c r="G315" s="186" t="s">
        <v>287</v>
      </c>
      <c r="H315" s="198">
        <f>VLOOKUP(B315,orig_GT_results_full_summary!$B$3:$AK$25,7, FALSE)</f>
        <v>3</v>
      </c>
      <c r="I315" s="192">
        <v>1</v>
      </c>
      <c r="J315" s="192">
        <v>0.5</v>
      </c>
      <c r="K315" s="192">
        <f t="shared" si="0"/>
        <v>0.33333333333333331</v>
      </c>
      <c r="L315" s="193">
        <f t="shared" si="1"/>
        <v>0.47619047619047616</v>
      </c>
      <c r="M315" s="186" t="s">
        <v>299</v>
      </c>
      <c r="N315" s="186" t="s">
        <v>288</v>
      </c>
      <c r="O315" s="199">
        <f>VLOOKUP(B315,orig_GT_results_full_summary!$B$3:$AK$25,15, FALSE)</f>
        <v>1</v>
      </c>
      <c r="P315" s="192">
        <v>0</v>
      </c>
      <c r="Q315" s="192">
        <v>0</v>
      </c>
      <c r="R315" s="192">
        <f t="shared" si="2"/>
        <v>0</v>
      </c>
      <c r="S315" s="193">
        <f t="shared" si="3"/>
        <v>0</v>
      </c>
      <c r="T315" s="186" t="s">
        <v>15</v>
      </c>
      <c r="U315" s="186" t="s">
        <v>287</v>
      </c>
      <c r="V315" s="200">
        <f>VLOOKUP(B315,orig_GT_results_full_summary!$B$3:$AK$25,24, FALSE)</f>
        <v>1</v>
      </c>
      <c r="W315" s="192">
        <v>1</v>
      </c>
      <c r="X315" s="192">
        <v>0.5</v>
      </c>
      <c r="Y315" s="192">
        <f t="shared" si="4"/>
        <v>1</v>
      </c>
      <c r="Z315" s="193">
        <f t="shared" si="5"/>
        <v>0.52631578947368418</v>
      </c>
      <c r="AA315" s="186" t="s">
        <v>299</v>
      </c>
      <c r="AB315" s="186" t="s">
        <v>288</v>
      </c>
      <c r="AC315" s="192">
        <f>VLOOKUP(B315,orig_GT_results_full_summary!$B$3:$AK$25,33, FALSE)</f>
        <v>1</v>
      </c>
      <c r="AD315" s="192">
        <v>0</v>
      </c>
      <c r="AE315" s="192">
        <v>0</v>
      </c>
      <c r="AF315" s="194">
        <f t="shared" si="6"/>
        <v>0</v>
      </c>
      <c r="AG315" s="53">
        <f t="shared" si="7"/>
        <v>0</v>
      </c>
    </row>
    <row r="316" spans="2:33" ht="16">
      <c r="B316" s="186" t="s">
        <v>150</v>
      </c>
      <c r="C316" s="192">
        <v>60</v>
      </c>
      <c r="D316" s="186" t="s">
        <v>394</v>
      </c>
      <c r="E316" s="193">
        <v>2</v>
      </c>
      <c r="F316" s="186" t="s">
        <v>391</v>
      </c>
      <c r="G316" s="186" t="s">
        <v>287</v>
      </c>
      <c r="H316" s="198">
        <f>VLOOKUP(B316,orig_GT_results_full_summary!$B$3:$AK$25,7, FALSE)</f>
        <v>3</v>
      </c>
      <c r="I316" s="192">
        <v>1</v>
      </c>
      <c r="J316" s="192">
        <v>0.5</v>
      </c>
      <c r="K316" s="192">
        <f t="shared" si="0"/>
        <v>0.33333333333333331</v>
      </c>
      <c r="L316" s="193">
        <f t="shared" si="1"/>
        <v>0.47619047619047616</v>
      </c>
      <c r="M316" s="186" t="s">
        <v>299</v>
      </c>
      <c r="N316" s="186" t="s">
        <v>288</v>
      </c>
      <c r="O316" s="199">
        <f>VLOOKUP(B316,orig_GT_results_full_summary!$B$3:$AK$25,15, FALSE)</f>
        <v>1</v>
      </c>
      <c r="P316" s="192">
        <v>0</v>
      </c>
      <c r="Q316" s="192">
        <v>0</v>
      </c>
      <c r="R316" s="192">
        <f t="shared" si="2"/>
        <v>0</v>
      </c>
      <c r="S316" s="193">
        <f t="shared" si="3"/>
        <v>0</v>
      </c>
      <c r="T316" s="186" t="s">
        <v>15</v>
      </c>
      <c r="U316" s="186" t="s">
        <v>287</v>
      </c>
      <c r="V316" s="200">
        <f>VLOOKUP(B316,orig_GT_results_full_summary!$B$3:$AK$25,24, FALSE)</f>
        <v>1</v>
      </c>
      <c r="W316" s="192">
        <v>1</v>
      </c>
      <c r="X316" s="192">
        <v>0.5</v>
      </c>
      <c r="Y316" s="192">
        <f t="shared" si="4"/>
        <v>1</v>
      </c>
      <c r="Z316" s="193">
        <f t="shared" si="5"/>
        <v>0.52631578947368418</v>
      </c>
      <c r="AA316" s="186" t="s">
        <v>299</v>
      </c>
      <c r="AB316" s="186" t="s">
        <v>288</v>
      </c>
      <c r="AC316" s="192">
        <f>VLOOKUP(B316,orig_GT_results_full_summary!$B$3:$AK$25,33, FALSE)</f>
        <v>1</v>
      </c>
      <c r="AD316" s="192">
        <v>0</v>
      </c>
      <c r="AE316" s="192">
        <v>0</v>
      </c>
      <c r="AF316" s="194">
        <f t="shared" si="6"/>
        <v>0</v>
      </c>
      <c r="AG316" s="53">
        <f t="shared" si="7"/>
        <v>0</v>
      </c>
    </row>
    <row r="317" spans="2:33" ht="16">
      <c r="B317" s="186" t="s">
        <v>150</v>
      </c>
      <c r="C317" s="192">
        <v>61</v>
      </c>
      <c r="D317" s="186" t="s">
        <v>394</v>
      </c>
      <c r="E317" s="193">
        <v>2</v>
      </c>
      <c r="F317" s="186" t="s">
        <v>391</v>
      </c>
      <c r="G317" s="186" t="s">
        <v>287</v>
      </c>
      <c r="H317" s="198">
        <f>VLOOKUP(B317,orig_GT_results_full_summary!$B$3:$AK$25,7, FALSE)</f>
        <v>3</v>
      </c>
      <c r="I317" s="192">
        <v>1</v>
      </c>
      <c r="J317" s="192">
        <v>0.5</v>
      </c>
      <c r="K317" s="192">
        <f t="shared" si="0"/>
        <v>0.33333333333333331</v>
      </c>
      <c r="L317" s="193">
        <f t="shared" si="1"/>
        <v>0.47619047619047616</v>
      </c>
      <c r="M317" s="186" t="s">
        <v>299</v>
      </c>
      <c r="N317" s="186" t="s">
        <v>288</v>
      </c>
      <c r="O317" s="199">
        <f>VLOOKUP(B317,orig_GT_results_full_summary!$B$3:$AK$25,15, FALSE)</f>
        <v>1</v>
      </c>
      <c r="P317" s="192">
        <v>0</v>
      </c>
      <c r="Q317" s="192">
        <v>0</v>
      </c>
      <c r="R317" s="192">
        <f t="shared" si="2"/>
        <v>0</v>
      </c>
      <c r="S317" s="193">
        <f t="shared" si="3"/>
        <v>0</v>
      </c>
      <c r="T317" s="186" t="s">
        <v>15</v>
      </c>
      <c r="U317" s="186" t="s">
        <v>287</v>
      </c>
      <c r="V317" s="200">
        <f>VLOOKUP(B317,orig_GT_results_full_summary!$B$3:$AK$25,24, FALSE)</f>
        <v>1</v>
      </c>
      <c r="W317" s="192">
        <v>1</v>
      </c>
      <c r="X317" s="192">
        <v>0.5</v>
      </c>
      <c r="Y317" s="192">
        <f t="shared" si="4"/>
        <v>1</v>
      </c>
      <c r="Z317" s="193">
        <f t="shared" si="5"/>
        <v>0.52631578947368418</v>
      </c>
      <c r="AA317" s="186" t="s">
        <v>299</v>
      </c>
      <c r="AB317" s="186" t="s">
        <v>288</v>
      </c>
      <c r="AC317" s="192">
        <f>VLOOKUP(B317,orig_GT_results_full_summary!$B$3:$AK$25,33, FALSE)</f>
        <v>1</v>
      </c>
      <c r="AD317" s="192">
        <v>0</v>
      </c>
      <c r="AE317" s="192">
        <v>0</v>
      </c>
      <c r="AF317" s="194">
        <f t="shared" si="6"/>
        <v>0</v>
      </c>
      <c r="AG317" s="53">
        <f t="shared" si="7"/>
        <v>0</v>
      </c>
    </row>
    <row r="318" spans="2:33" ht="16">
      <c r="B318" s="186" t="s">
        <v>150</v>
      </c>
      <c r="C318" s="192">
        <v>62</v>
      </c>
      <c r="D318" s="186" t="s">
        <v>395</v>
      </c>
      <c r="E318" s="193">
        <v>2</v>
      </c>
      <c r="F318" s="186" t="s">
        <v>391</v>
      </c>
      <c r="G318" s="186" t="s">
        <v>287</v>
      </c>
      <c r="H318" s="198">
        <f>VLOOKUP(B318,orig_GT_results_full_summary!$B$3:$AK$25,7, FALSE)</f>
        <v>3</v>
      </c>
      <c r="I318" s="192">
        <v>1</v>
      </c>
      <c r="J318" s="192">
        <v>0.5</v>
      </c>
      <c r="K318" s="192">
        <f t="shared" si="0"/>
        <v>0.33333333333333331</v>
      </c>
      <c r="L318" s="193">
        <f t="shared" si="1"/>
        <v>0.47619047619047616</v>
      </c>
      <c r="M318" s="186" t="s">
        <v>299</v>
      </c>
      <c r="N318" s="186" t="s">
        <v>288</v>
      </c>
      <c r="O318" s="199">
        <f>VLOOKUP(B318,orig_GT_results_full_summary!$B$3:$AK$25,15, FALSE)</f>
        <v>1</v>
      </c>
      <c r="P318" s="192">
        <v>0</v>
      </c>
      <c r="Q318" s="192">
        <v>0</v>
      </c>
      <c r="R318" s="192">
        <f t="shared" si="2"/>
        <v>0</v>
      </c>
      <c r="S318" s="193">
        <f t="shared" si="3"/>
        <v>0</v>
      </c>
      <c r="T318" s="186" t="s">
        <v>15</v>
      </c>
      <c r="U318" s="186" t="s">
        <v>287</v>
      </c>
      <c r="V318" s="200">
        <f>VLOOKUP(B318,orig_GT_results_full_summary!$B$3:$AK$25,24, FALSE)</f>
        <v>1</v>
      </c>
      <c r="W318" s="192">
        <v>1</v>
      </c>
      <c r="X318" s="192">
        <v>0.5</v>
      </c>
      <c r="Y318" s="192">
        <f t="shared" si="4"/>
        <v>1</v>
      </c>
      <c r="Z318" s="193">
        <f t="shared" si="5"/>
        <v>0.52631578947368418</v>
      </c>
      <c r="AA318" s="186" t="s">
        <v>299</v>
      </c>
      <c r="AB318" s="186" t="s">
        <v>288</v>
      </c>
      <c r="AC318" s="192">
        <f>VLOOKUP(B318,orig_GT_results_full_summary!$B$3:$AK$25,33, FALSE)</f>
        <v>1</v>
      </c>
      <c r="AD318" s="192">
        <v>0</v>
      </c>
      <c r="AE318" s="192">
        <v>0</v>
      </c>
      <c r="AF318" s="194">
        <f t="shared" si="6"/>
        <v>0</v>
      </c>
      <c r="AG318" s="53">
        <f t="shared" si="7"/>
        <v>0</v>
      </c>
    </row>
    <row r="319" spans="2:33" ht="16">
      <c r="B319" s="186" t="s">
        <v>150</v>
      </c>
      <c r="C319" s="192">
        <v>63</v>
      </c>
      <c r="D319" s="186" t="s">
        <v>395</v>
      </c>
      <c r="E319" s="193">
        <v>2</v>
      </c>
      <c r="F319" s="186" t="s">
        <v>391</v>
      </c>
      <c r="G319" s="186" t="s">
        <v>287</v>
      </c>
      <c r="H319" s="198">
        <f>VLOOKUP(B319,orig_GT_results_full_summary!$B$3:$AK$25,7, FALSE)</f>
        <v>3</v>
      </c>
      <c r="I319" s="192">
        <v>1</v>
      </c>
      <c r="J319" s="192">
        <v>0.5</v>
      </c>
      <c r="K319" s="192">
        <f t="shared" si="0"/>
        <v>0.33333333333333331</v>
      </c>
      <c r="L319" s="193">
        <f t="shared" si="1"/>
        <v>0.47619047619047616</v>
      </c>
      <c r="M319" s="186" t="s">
        <v>299</v>
      </c>
      <c r="N319" s="186" t="s">
        <v>288</v>
      </c>
      <c r="O319" s="199">
        <f>VLOOKUP(B319,orig_GT_results_full_summary!$B$3:$AK$25,15, FALSE)</f>
        <v>1</v>
      </c>
      <c r="P319" s="192">
        <v>0</v>
      </c>
      <c r="Q319" s="192">
        <v>0</v>
      </c>
      <c r="R319" s="192">
        <f t="shared" si="2"/>
        <v>0</v>
      </c>
      <c r="S319" s="193">
        <f t="shared" si="3"/>
        <v>0</v>
      </c>
      <c r="T319" s="186" t="s">
        <v>15</v>
      </c>
      <c r="U319" s="186" t="s">
        <v>287</v>
      </c>
      <c r="V319" s="200">
        <f>VLOOKUP(B319,orig_GT_results_full_summary!$B$3:$AK$25,24, FALSE)</f>
        <v>1</v>
      </c>
      <c r="W319" s="192">
        <v>1</v>
      </c>
      <c r="X319" s="192">
        <v>0.5</v>
      </c>
      <c r="Y319" s="192">
        <f t="shared" si="4"/>
        <v>1</v>
      </c>
      <c r="Z319" s="193">
        <f t="shared" si="5"/>
        <v>0.52631578947368418</v>
      </c>
      <c r="AA319" s="186" t="s">
        <v>299</v>
      </c>
      <c r="AB319" s="186" t="s">
        <v>288</v>
      </c>
      <c r="AC319" s="192">
        <f>VLOOKUP(B319,orig_GT_results_full_summary!$B$3:$AK$25,33, FALSE)</f>
        <v>1</v>
      </c>
      <c r="AD319" s="192">
        <v>0</v>
      </c>
      <c r="AE319" s="192">
        <v>0</v>
      </c>
      <c r="AF319" s="194">
        <f t="shared" si="6"/>
        <v>0</v>
      </c>
      <c r="AG319" s="53">
        <f t="shared" si="7"/>
        <v>0</v>
      </c>
    </row>
    <row r="320" spans="2:33" ht="16">
      <c r="B320" s="186" t="s">
        <v>150</v>
      </c>
      <c r="C320" s="192">
        <v>64</v>
      </c>
      <c r="D320" s="186" t="s">
        <v>395</v>
      </c>
      <c r="E320" s="193">
        <v>2</v>
      </c>
      <c r="F320" s="186" t="s">
        <v>391</v>
      </c>
      <c r="G320" s="186" t="s">
        <v>287</v>
      </c>
      <c r="H320" s="198">
        <f>VLOOKUP(B320,orig_GT_results_full_summary!$B$3:$AK$25,7, FALSE)</f>
        <v>3</v>
      </c>
      <c r="I320" s="192">
        <v>1</v>
      </c>
      <c r="J320" s="192">
        <v>0.5</v>
      </c>
      <c r="K320" s="192">
        <f t="shared" si="0"/>
        <v>0.33333333333333331</v>
      </c>
      <c r="L320" s="193">
        <f t="shared" si="1"/>
        <v>0.47619047619047616</v>
      </c>
      <c r="M320" s="186" t="s">
        <v>299</v>
      </c>
      <c r="N320" s="186" t="s">
        <v>288</v>
      </c>
      <c r="O320" s="199">
        <f>VLOOKUP(B320,orig_GT_results_full_summary!$B$3:$AK$25,15, FALSE)</f>
        <v>1</v>
      </c>
      <c r="P320" s="192">
        <v>0</v>
      </c>
      <c r="Q320" s="192">
        <v>0</v>
      </c>
      <c r="R320" s="192">
        <f t="shared" si="2"/>
        <v>0</v>
      </c>
      <c r="S320" s="193">
        <f t="shared" si="3"/>
        <v>0</v>
      </c>
      <c r="T320" s="186" t="s">
        <v>15</v>
      </c>
      <c r="U320" s="186" t="s">
        <v>287</v>
      </c>
      <c r="V320" s="200">
        <f>VLOOKUP(B320,orig_GT_results_full_summary!$B$3:$AK$25,24, FALSE)</f>
        <v>1</v>
      </c>
      <c r="W320" s="192">
        <v>1</v>
      </c>
      <c r="X320" s="192">
        <v>0.5</v>
      </c>
      <c r="Y320" s="192">
        <f t="shared" si="4"/>
        <v>1</v>
      </c>
      <c r="Z320" s="193">
        <f t="shared" si="5"/>
        <v>0.52631578947368418</v>
      </c>
      <c r="AA320" s="186" t="s">
        <v>299</v>
      </c>
      <c r="AB320" s="186" t="s">
        <v>288</v>
      </c>
      <c r="AC320" s="192">
        <f>VLOOKUP(B320,orig_GT_results_full_summary!$B$3:$AK$25,33, FALSE)</f>
        <v>1</v>
      </c>
      <c r="AD320" s="192">
        <v>0</v>
      </c>
      <c r="AE320" s="192">
        <v>0</v>
      </c>
      <c r="AF320" s="194">
        <f t="shared" si="6"/>
        <v>0</v>
      </c>
      <c r="AG320" s="53">
        <f t="shared" si="7"/>
        <v>0</v>
      </c>
    </row>
    <row r="321" spans="2:33" ht="16">
      <c r="B321" s="186" t="s">
        <v>150</v>
      </c>
      <c r="C321" s="192">
        <v>66</v>
      </c>
      <c r="D321" s="186" t="s">
        <v>396</v>
      </c>
      <c r="E321" s="193">
        <v>2</v>
      </c>
      <c r="F321" s="186" t="s">
        <v>391</v>
      </c>
      <c r="G321" s="186" t="s">
        <v>294</v>
      </c>
      <c r="H321" s="198">
        <f>VLOOKUP(B321,orig_GT_results_full_summary!$B$3:$AK$25,7, FALSE)</f>
        <v>3</v>
      </c>
      <c r="I321" s="192">
        <v>2</v>
      </c>
      <c r="J321" s="192">
        <v>1</v>
      </c>
      <c r="K321" s="192">
        <f t="shared" si="0"/>
        <v>0.66666666666666663</v>
      </c>
      <c r="L321" s="193">
        <f t="shared" si="1"/>
        <v>0.95238095238095233</v>
      </c>
      <c r="M321" s="186" t="s">
        <v>299</v>
      </c>
      <c r="N321" s="186" t="s">
        <v>288</v>
      </c>
      <c r="O321" s="199">
        <f>VLOOKUP(B321,orig_GT_results_full_summary!$B$3:$AK$25,15, FALSE)</f>
        <v>1</v>
      </c>
      <c r="P321" s="192">
        <v>0</v>
      </c>
      <c r="Q321" s="192">
        <v>0</v>
      </c>
      <c r="R321" s="192">
        <f t="shared" si="2"/>
        <v>0</v>
      </c>
      <c r="S321" s="193">
        <f t="shared" si="3"/>
        <v>0</v>
      </c>
      <c r="T321" s="186" t="s">
        <v>15</v>
      </c>
      <c r="U321" s="186" t="s">
        <v>290</v>
      </c>
      <c r="V321" s="200">
        <f>VLOOKUP(B321,orig_GT_results_full_summary!$B$3:$AK$25,24, FALSE)</f>
        <v>1</v>
      </c>
      <c r="W321" s="192">
        <v>1</v>
      </c>
      <c r="X321" s="192">
        <v>0.5</v>
      </c>
      <c r="Y321" s="192">
        <f t="shared" si="4"/>
        <v>1</v>
      </c>
      <c r="Z321" s="193">
        <f t="shared" si="5"/>
        <v>0.52631578947368418</v>
      </c>
      <c r="AA321" s="186" t="s">
        <v>299</v>
      </c>
      <c r="AB321" s="186" t="s">
        <v>288</v>
      </c>
      <c r="AC321" s="192">
        <f>VLOOKUP(B321,orig_GT_results_full_summary!$B$3:$AK$25,33, FALSE)</f>
        <v>1</v>
      </c>
      <c r="AD321" s="192">
        <v>0</v>
      </c>
      <c r="AE321" s="192">
        <v>0</v>
      </c>
      <c r="AF321" s="194">
        <f t="shared" si="6"/>
        <v>0</v>
      </c>
      <c r="AG321" s="53">
        <f t="shared" si="7"/>
        <v>0</v>
      </c>
    </row>
    <row r="322" spans="2:33" ht="16">
      <c r="B322" s="186" t="s">
        <v>150</v>
      </c>
      <c r="C322" s="192">
        <v>70</v>
      </c>
      <c r="D322" s="186" t="s">
        <v>319</v>
      </c>
      <c r="E322" s="193">
        <v>2</v>
      </c>
      <c r="F322" s="186" t="s">
        <v>391</v>
      </c>
      <c r="G322" s="186" t="s">
        <v>287</v>
      </c>
      <c r="H322" s="198">
        <f>VLOOKUP(B322,orig_GT_results_full_summary!$B$3:$AK$25,7, FALSE)</f>
        <v>3</v>
      </c>
      <c r="I322" s="192">
        <v>1</v>
      </c>
      <c r="J322" s="192">
        <v>0.5</v>
      </c>
      <c r="K322" s="192">
        <f t="shared" si="0"/>
        <v>0.33333333333333331</v>
      </c>
      <c r="L322" s="193">
        <f t="shared" si="1"/>
        <v>0.47619047619047616</v>
      </c>
      <c r="M322" s="186" t="s">
        <v>299</v>
      </c>
      <c r="N322" s="186" t="s">
        <v>288</v>
      </c>
      <c r="O322" s="199">
        <f>VLOOKUP(B322,orig_GT_results_full_summary!$B$3:$AK$25,15, FALSE)</f>
        <v>1</v>
      </c>
      <c r="P322" s="192">
        <v>0</v>
      </c>
      <c r="Q322" s="192">
        <v>0</v>
      </c>
      <c r="R322" s="192">
        <f t="shared" si="2"/>
        <v>0</v>
      </c>
      <c r="S322" s="193">
        <f t="shared" si="3"/>
        <v>0</v>
      </c>
      <c r="T322" s="186" t="s">
        <v>15</v>
      </c>
      <c r="U322" s="186" t="s">
        <v>287</v>
      </c>
      <c r="V322" s="200">
        <f>VLOOKUP(B322,orig_GT_results_full_summary!$B$3:$AK$25,24, FALSE)</f>
        <v>1</v>
      </c>
      <c r="W322" s="192">
        <v>1</v>
      </c>
      <c r="X322" s="192">
        <v>0.5</v>
      </c>
      <c r="Y322" s="192">
        <f t="shared" si="4"/>
        <v>1</v>
      </c>
      <c r="Z322" s="193">
        <f t="shared" si="5"/>
        <v>0.52631578947368418</v>
      </c>
      <c r="AA322" s="186" t="s">
        <v>299</v>
      </c>
      <c r="AB322" s="186" t="s">
        <v>288</v>
      </c>
      <c r="AC322" s="192">
        <f>VLOOKUP(B322,orig_GT_results_full_summary!$B$3:$AK$25,33, FALSE)</f>
        <v>1</v>
      </c>
      <c r="AD322" s="192">
        <v>0</v>
      </c>
      <c r="AE322" s="192">
        <v>0</v>
      </c>
      <c r="AF322" s="194">
        <f t="shared" si="6"/>
        <v>0</v>
      </c>
      <c r="AG322" s="53">
        <f t="shared" si="7"/>
        <v>0</v>
      </c>
    </row>
    <row r="323" spans="2:33" ht="16">
      <c r="B323" s="186" t="s">
        <v>150</v>
      </c>
      <c r="C323" s="192">
        <v>71</v>
      </c>
      <c r="D323" s="186" t="s">
        <v>319</v>
      </c>
      <c r="E323" s="193">
        <v>2</v>
      </c>
      <c r="F323" s="186" t="s">
        <v>391</v>
      </c>
      <c r="G323" s="186" t="s">
        <v>287</v>
      </c>
      <c r="H323" s="198">
        <f>VLOOKUP(B323,orig_GT_results_full_summary!$B$3:$AK$25,7, FALSE)</f>
        <v>3</v>
      </c>
      <c r="I323" s="192">
        <v>1</v>
      </c>
      <c r="J323" s="192">
        <v>0.5</v>
      </c>
      <c r="K323" s="192">
        <f t="shared" si="0"/>
        <v>0.33333333333333331</v>
      </c>
      <c r="L323" s="193">
        <f t="shared" si="1"/>
        <v>0.47619047619047616</v>
      </c>
      <c r="M323" s="186" t="s">
        <v>299</v>
      </c>
      <c r="N323" s="186" t="s">
        <v>288</v>
      </c>
      <c r="O323" s="199">
        <f>VLOOKUP(B323,orig_GT_results_full_summary!$B$3:$AK$25,15, FALSE)</f>
        <v>1</v>
      </c>
      <c r="P323" s="192">
        <v>0</v>
      </c>
      <c r="Q323" s="192">
        <v>0</v>
      </c>
      <c r="R323" s="192">
        <f t="shared" si="2"/>
        <v>0</v>
      </c>
      <c r="S323" s="193">
        <f t="shared" si="3"/>
        <v>0</v>
      </c>
      <c r="T323" s="186" t="s">
        <v>15</v>
      </c>
      <c r="U323" s="186" t="s">
        <v>287</v>
      </c>
      <c r="V323" s="200">
        <f>VLOOKUP(B323,orig_GT_results_full_summary!$B$3:$AK$25,24, FALSE)</f>
        <v>1</v>
      </c>
      <c r="W323" s="192">
        <v>1</v>
      </c>
      <c r="X323" s="192">
        <v>0.5</v>
      </c>
      <c r="Y323" s="192">
        <f t="shared" si="4"/>
        <v>1</v>
      </c>
      <c r="Z323" s="193">
        <f t="shared" si="5"/>
        <v>0.52631578947368418</v>
      </c>
      <c r="AA323" s="186" t="s">
        <v>299</v>
      </c>
      <c r="AB323" s="186" t="s">
        <v>288</v>
      </c>
      <c r="AC323" s="192">
        <f>VLOOKUP(B323,orig_GT_results_full_summary!$B$3:$AK$25,33, FALSE)</f>
        <v>1</v>
      </c>
      <c r="AD323" s="192">
        <v>0</v>
      </c>
      <c r="AE323" s="192">
        <v>0</v>
      </c>
      <c r="AF323" s="194">
        <f t="shared" si="6"/>
        <v>0</v>
      </c>
      <c r="AG323" s="53">
        <f t="shared" si="7"/>
        <v>0</v>
      </c>
    </row>
    <row r="324" spans="2:33" ht="16">
      <c r="B324" s="186" t="s">
        <v>150</v>
      </c>
      <c r="C324" s="192">
        <v>72</v>
      </c>
      <c r="D324" s="186" t="s">
        <v>319</v>
      </c>
      <c r="E324" s="193">
        <v>2</v>
      </c>
      <c r="F324" s="186" t="s">
        <v>391</v>
      </c>
      <c r="G324" s="186" t="s">
        <v>287</v>
      </c>
      <c r="H324" s="198">
        <f>VLOOKUP(B324,orig_GT_results_full_summary!$B$3:$AK$25,7, FALSE)</f>
        <v>3</v>
      </c>
      <c r="I324" s="192">
        <v>1</v>
      </c>
      <c r="J324" s="192">
        <v>0.5</v>
      </c>
      <c r="K324" s="192">
        <f t="shared" si="0"/>
        <v>0.33333333333333331</v>
      </c>
      <c r="L324" s="193">
        <f t="shared" si="1"/>
        <v>0.47619047619047616</v>
      </c>
      <c r="M324" s="186" t="s">
        <v>299</v>
      </c>
      <c r="N324" s="186" t="s">
        <v>288</v>
      </c>
      <c r="O324" s="199">
        <f>VLOOKUP(B324,orig_GT_results_full_summary!$B$3:$AK$25,15, FALSE)</f>
        <v>1</v>
      </c>
      <c r="P324" s="192">
        <v>0</v>
      </c>
      <c r="Q324" s="192">
        <v>0</v>
      </c>
      <c r="R324" s="192">
        <f t="shared" si="2"/>
        <v>0</v>
      </c>
      <c r="S324" s="193">
        <f t="shared" si="3"/>
        <v>0</v>
      </c>
      <c r="T324" s="186" t="s">
        <v>15</v>
      </c>
      <c r="U324" s="186" t="s">
        <v>287</v>
      </c>
      <c r="V324" s="200">
        <f>VLOOKUP(B324,orig_GT_results_full_summary!$B$3:$AK$25,24, FALSE)</f>
        <v>1</v>
      </c>
      <c r="W324" s="192">
        <v>1</v>
      </c>
      <c r="X324" s="192">
        <v>0.5</v>
      </c>
      <c r="Y324" s="192">
        <f t="shared" si="4"/>
        <v>1</v>
      </c>
      <c r="Z324" s="193">
        <f t="shared" si="5"/>
        <v>0.52631578947368418</v>
      </c>
      <c r="AA324" s="186" t="s">
        <v>299</v>
      </c>
      <c r="AB324" s="186" t="s">
        <v>288</v>
      </c>
      <c r="AC324" s="192">
        <f>VLOOKUP(B324,orig_GT_results_full_summary!$B$3:$AK$25,33, FALSE)</f>
        <v>1</v>
      </c>
      <c r="AD324" s="192">
        <v>0</v>
      </c>
      <c r="AE324" s="192">
        <v>0</v>
      </c>
      <c r="AF324" s="194">
        <f t="shared" si="6"/>
        <v>0</v>
      </c>
      <c r="AG324" s="53">
        <f t="shared" si="7"/>
        <v>0</v>
      </c>
    </row>
    <row r="325" spans="2:33" ht="16">
      <c r="B325" s="186" t="s">
        <v>150</v>
      </c>
      <c r="C325" s="192">
        <v>73</v>
      </c>
      <c r="D325" s="186" t="s">
        <v>319</v>
      </c>
      <c r="E325" s="193">
        <v>2</v>
      </c>
      <c r="F325" s="186" t="s">
        <v>391</v>
      </c>
      <c r="G325" s="186" t="s">
        <v>287</v>
      </c>
      <c r="H325" s="198">
        <f>VLOOKUP(B325,orig_GT_results_full_summary!$B$3:$AK$25,7, FALSE)</f>
        <v>3</v>
      </c>
      <c r="I325" s="192">
        <v>1</v>
      </c>
      <c r="J325" s="192">
        <v>0.5</v>
      </c>
      <c r="K325" s="192">
        <f t="shared" si="0"/>
        <v>0.33333333333333331</v>
      </c>
      <c r="L325" s="193">
        <f t="shared" si="1"/>
        <v>0.47619047619047616</v>
      </c>
      <c r="M325" s="186" t="s">
        <v>299</v>
      </c>
      <c r="N325" s="186" t="s">
        <v>288</v>
      </c>
      <c r="O325" s="199">
        <f>VLOOKUP(B325,orig_GT_results_full_summary!$B$3:$AK$25,15, FALSE)</f>
        <v>1</v>
      </c>
      <c r="P325" s="192">
        <v>0</v>
      </c>
      <c r="Q325" s="192">
        <v>0</v>
      </c>
      <c r="R325" s="192">
        <f t="shared" si="2"/>
        <v>0</v>
      </c>
      <c r="S325" s="193">
        <f t="shared" si="3"/>
        <v>0</v>
      </c>
      <c r="T325" s="186" t="s">
        <v>15</v>
      </c>
      <c r="U325" s="186" t="s">
        <v>287</v>
      </c>
      <c r="V325" s="200">
        <f>VLOOKUP(B325,orig_GT_results_full_summary!$B$3:$AK$25,24, FALSE)</f>
        <v>1</v>
      </c>
      <c r="W325" s="192">
        <v>1</v>
      </c>
      <c r="X325" s="192">
        <v>0.5</v>
      </c>
      <c r="Y325" s="192">
        <f t="shared" si="4"/>
        <v>1</v>
      </c>
      <c r="Z325" s="193">
        <f t="shared" si="5"/>
        <v>0.52631578947368418</v>
      </c>
      <c r="AA325" s="186" t="s">
        <v>299</v>
      </c>
      <c r="AB325" s="186" t="s">
        <v>288</v>
      </c>
      <c r="AC325" s="192">
        <f>VLOOKUP(B325,orig_GT_results_full_summary!$B$3:$AK$25,33, FALSE)</f>
        <v>1</v>
      </c>
      <c r="AD325" s="192">
        <v>0</v>
      </c>
      <c r="AE325" s="192">
        <v>0</v>
      </c>
      <c r="AF325" s="194">
        <f t="shared" si="6"/>
        <v>0</v>
      </c>
      <c r="AG325" s="53">
        <f t="shared" si="7"/>
        <v>0</v>
      </c>
    </row>
    <row r="326" spans="2:33" ht="16">
      <c r="B326" s="186" t="s">
        <v>150</v>
      </c>
      <c r="C326" s="192">
        <v>75</v>
      </c>
      <c r="D326" s="186" t="s">
        <v>355</v>
      </c>
      <c r="E326" s="193">
        <v>2</v>
      </c>
      <c r="F326" s="186" t="s">
        <v>391</v>
      </c>
      <c r="G326" s="186" t="s">
        <v>294</v>
      </c>
      <c r="H326" s="198">
        <f>VLOOKUP(B326,orig_GT_results_full_summary!$B$3:$AK$25,7, FALSE)</f>
        <v>3</v>
      </c>
      <c r="I326" s="192">
        <v>2</v>
      </c>
      <c r="J326" s="192">
        <v>1</v>
      </c>
      <c r="K326" s="192">
        <f t="shared" si="0"/>
        <v>0.66666666666666663</v>
      </c>
      <c r="L326" s="193">
        <f t="shared" si="1"/>
        <v>0.95238095238095233</v>
      </c>
      <c r="M326" s="186" t="s">
        <v>299</v>
      </c>
      <c r="N326" s="186" t="s">
        <v>288</v>
      </c>
      <c r="O326" s="199">
        <f>VLOOKUP(B326,orig_GT_results_full_summary!$B$3:$AK$25,15, FALSE)</f>
        <v>1</v>
      </c>
      <c r="P326" s="192">
        <v>0</v>
      </c>
      <c r="Q326" s="192">
        <v>0</v>
      </c>
      <c r="R326" s="192">
        <f t="shared" si="2"/>
        <v>0</v>
      </c>
      <c r="S326" s="193">
        <f t="shared" si="3"/>
        <v>0</v>
      </c>
      <c r="T326" s="186" t="s">
        <v>15</v>
      </c>
      <c r="U326" s="186" t="s">
        <v>287</v>
      </c>
      <c r="V326" s="200">
        <f>VLOOKUP(B326,orig_GT_results_full_summary!$B$3:$AK$25,24, FALSE)</f>
        <v>1</v>
      </c>
      <c r="W326" s="192">
        <v>1</v>
      </c>
      <c r="X326" s="192">
        <v>0.5</v>
      </c>
      <c r="Y326" s="192">
        <f t="shared" si="4"/>
        <v>1</v>
      </c>
      <c r="Z326" s="193">
        <f t="shared" si="5"/>
        <v>0.52631578947368418</v>
      </c>
      <c r="AA326" s="186" t="s">
        <v>299</v>
      </c>
      <c r="AB326" s="186" t="s">
        <v>288</v>
      </c>
      <c r="AC326" s="192">
        <f>VLOOKUP(B326,orig_GT_results_full_summary!$B$3:$AK$25,33, FALSE)</f>
        <v>1</v>
      </c>
      <c r="AD326" s="192">
        <v>0</v>
      </c>
      <c r="AE326" s="192">
        <v>0</v>
      </c>
      <c r="AF326" s="194">
        <f t="shared" si="6"/>
        <v>0</v>
      </c>
      <c r="AG326" s="53">
        <f t="shared" si="7"/>
        <v>0</v>
      </c>
    </row>
    <row r="327" spans="2:33" ht="16">
      <c r="B327" s="186" t="s">
        <v>150</v>
      </c>
      <c r="C327" s="192">
        <v>77</v>
      </c>
      <c r="D327" s="186" t="s">
        <v>397</v>
      </c>
      <c r="E327" s="193">
        <v>2</v>
      </c>
      <c r="F327" s="186" t="s">
        <v>391</v>
      </c>
      <c r="G327" s="186" t="s">
        <v>290</v>
      </c>
      <c r="H327" s="198">
        <f>VLOOKUP(B327,orig_GT_results_full_summary!$B$3:$AK$25,7, FALSE)</f>
        <v>3</v>
      </c>
      <c r="I327" s="192">
        <v>1</v>
      </c>
      <c r="J327" s="192">
        <v>0.5</v>
      </c>
      <c r="K327" s="192">
        <f t="shared" si="0"/>
        <v>0.33333333333333331</v>
      </c>
      <c r="L327" s="193">
        <f t="shared" si="1"/>
        <v>0.47619047619047616</v>
      </c>
      <c r="M327" s="186" t="s">
        <v>299</v>
      </c>
      <c r="N327" s="186" t="s">
        <v>288</v>
      </c>
      <c r="O327" s="199">
        <f>VLOOKUP(B327,orig_GT_results_full_summary!$B$3:$AK$25,15, FALSE)</f>
        <v>1</v>
      </c>
      <c r="P327" s="192">
        <v>0</v>
      </c>
      <c r="Q327" s="192">
        <v>0</v>
      </c>
      <c r="R327" s="192">
        <f t="shared" si="2"/>
        <v>0</v>
      </c>
      <c r="S327" s="193">
        <f t="shared" si="3"/>
        <v>0</v>
      </c>
      <c r="T327" s="186" t="s">
        <v>15</v>
      </c>
      <c r="U327" s="186" t="s">
        <v>290</v>
      </c>
      <c r="V327" s="200">
        <f>VLOOKUP(B327,orig_GT_results_full_summary!$B$3:$AK$25,24, FALSE)</f>
        <v>1</v>
      </c>
      <c r="W327" s="192">
        <v>1</v>
      </c>
      <c r="X327" s="192">
        <v>0.5</v>
      </c>
      <c r="Y327" s="192">
        <f t="shared" si="4"/>
        <v>1</v>
      </c>
      <c r="Z327" s="193">
        <f t="shared" si="5"/>
        <v>0.52631578947368418</v>
      </c>
      <c r="AA327" s="186" t="s">
        <v>299</v>
      </c>
      <c r="AB327" s="186" t="s">
        <v>288</v>
      </c>
      <c r="AC327" s="192">
        <f>VLOOKUP(B327,orig_GT_results_full_summary!$B$3:$AK$25,33, FALSE)</f>
        <v>1</v>
      </c>
      <c r="AD327" s="192">
        <v>0</v>
      </c>
      <c r="AE327" s="192">
        <v>0</v>
      </c>
      <c r="AF327" s="194">
        <f t="shared" si="6"/>
        <v>0</v>
      </c>
      <c r="AG327" s="53">
        <f t="shared" si="7"/>
        <v>0</v>
      </c>
    </row>
    <row r="328" spans="2:33" ht="16">
      <c r="B328" s="186" t="s">
        <v>150</v>
      </c>
      <c r="C328" s="192">
        <v>78</v>
      </c>
      <c r="D328" s="186" t="s">
        <v>397</v>
      </c>
      <c r="E328" s="193">
        <v>2</v>
      </c>
      <c r="F328" s="186" t="s">
        <v>391</v>
      </c>
      <c r="G328" s="186" t="s">
        <v>290</v>
      </c>
      <c r="H328" s="198">
        <f>VLOOKUP(B328,orig_GT_results_full_summary!$B$3:$AK$25,7, FALSE)</f>
        <v>3</v>
      </c>
      <c r="I328" s="192">
        <v>1</v>
      </c>
      <c r="J328" s="192">
        <v>0.5</v>
      </c>
      <c r="K328" s="192">
        <f t="shared" si="0"/>
        <v>0.33333333333333331</v>
      </c>
      <c r="L328" s="193">
        <f t="shared" si="1"/>
        <v>0.47619047619047616</v>
      </c>
      <c r="M328" s="186" t="s">
        <v>299</v>
      </c>
      <c r="N328" s="186" t="s">
        <v>288</v>
      </c>
      <c r="O328" s="199">
        <f>VLOOKUP(B328,orig_GT_results_full_summary!$B$3:$AK$25,15, FALSE)</f>
        <v>1</v>
      </c>
      <c r="P328" s="192">
        <v>0</v>
      </c>
      <c r="Q328" s="192">
        <v>0</v>
      </c>
      <c r="R328" s="192">
        <f t="shared" si="2"/>
        <v>0</v>
      </c>
      <c r="S328" s="193">
        <f t="shared" si="3"/>
        <v>0</v>
      </c>
      <c r="T328" s="186" t="s">
        <v>15</v>
      </c>
      <c r="U328" s="186" t="s">
        <v>290</v>
      </c>
      <c r="V328" s="200">
        <f>VLOOKUP(B328,orig_GT_results_full_summary!$B$3:$AK$25,24, FALSE)</f>
        <v>1</v>
      </c>
      <c r="W328" s="192">
        <v>1</v>
      </c>
      <c r="X328" s="192">
        <v>0.5</v>
      </c>
      <c r="Y328" s="192">
        <f t="shared" si="4"/>
        <v>1</v>
      </c>
      <c r="Z328" s="193">
        <f t="shared" si="5"/>
        <v>0.52631578947368418</v>
      </c>
      <c r="AA328" s="186" t="s">
        <v>299</v>
      </c>
      <c r="AB328" s="186" t="s">
        <v>288</v>
      </c>
      <c r="AC328" s="192">
        <f>VLOOKUP(B328,orig_GT_results_full_summary!$B$3:$AK$25,33, FALSE)</f>
        <v>1</v>
      </c>
      <c r="AD328" s="192">
        <v>0</v>
      </c>
      <c r="AE328" s="192">
        <v>0</v>
      </c>
      <c r="AF328" s="194">
        <f t="shared" si="6"/>
        <v>0</v>
      </c>
      <c r="AG328" s="53">
        <f t="shared" si="7"/>
        <v>0</v>
      </c>
    </row>
    <row r="329" spans="2:33" ht="16">
      <c r="B329" s="186" t="s">
        <v>150</v>
      </c>
      <c r="C329" s="192">
        <v>79</v>
      </c>
      <c r="D329" s="186" t="s">
        <v>333</v>
      </c>
      <c r="E329" s="193">
        <v>2</v>
      </c>
      <c r="F329" s="186" t="s">
        <v>391</v>
      </c>
      <c r="G329" s="186" t="s">
        <v>288</v>
      </c>
      <c r="H329" s="198">
        <f>VLOOKUP(B329,orig_GT_results_full_summary!$B$3:$AK$25,7, FALSE)</f>
        <v>3</v>
      </c>
      <c r="I329" s="192">
        <v>0</v>
      </c>
      <c r="J329" s="192">
        <v>0</v>
      </c>
      <c r="K329" s="192">
        <f t="shared" si="0"/>
        <v>0</v>
      </c>
      <c r="L329" s="193">
        <f t="shared" si="1"/>
        <v>0</v>
      </c>
      <c r="M329" s="186" t="s">
        <v>299</v>
      </c>
      <c r="N329" s="186" t="s">
        <v>287</v>
      </c>
      <c r="O329" s="199">
        <f>VLOOKUP(B329,orig_GT_results_full_summary!$B$3:$AK$25,15, FALSE)</f>
        <v>1</v>
      </c>
      <c r="P329" s="192">
        <v>1</v>
      </c>
      <c r="Q329" s="192">
        <v>0.5</v>
      </c>
      <c r="R329" s="192">
        <f t="shared" si="2"/>
        <v>1</v>
      </c>
      <c r="S329" s="193">
        <f t="shared" si="3"/>
        <v>0.52631578947368418</v>
      </c>
      <c r="T329" s="186" t="s">
        <v>15</v>
      </c>
      <c r="U329" s="186" t="s">
        <v>288</v>
      </c>
      <c r="V329" s="200">
        <f>VLOOKUP(B329,orig_GT_results_full_summary!$B$3:$AK$25,24, FALSE)</f>
        <v>1</v>
      </c>
      <c r="W329" s="192">
        <v>0</v>
      </c>
      <c r="X329" s="192">
        <v>0</v>
      </c>
      <c r="Y329" s="192">
        <f t="shared" si="4"/>
        <v>0</v>
      </c>
      <c r="Z329" s="193">
        <f t="shared" si="5"/>
        <v>0</v>
      </c>
      <c r="AA329" s="186" t="s">
        <v>299</v>
      </c>
      <c r="AB329" s="186" t="s">
        <v>287</v>
      </c>
      <c r="AC329" s="192">
        <f>VLOOKUP(B329,orig_GT_results_full_summary!$B$3:$AK$25,33, FALSE)</f>
        <v>1</v>
      </c>
      <c r="AD329" s="192">
        <v>1</v>
      </c>
      <c r="AE329" s="192">
        <v>0.5</v>
      </c>
      <c r="AF329" s="194">
        <f t="shared" si="6"/>
        <v>1</v>
      </c>
      <c r="AG329" s="53">
        <f t="shared" si="7"/>
        <v>0.52631578947368418</v>
      </c>
    </row>
    <row r="330" spans="2:33" ht="16">
      <c r="B330" s="186" t="s">
        <v>150</v>
      </c>
      <c r="C330" s="192">
        <v>82</v>
      </c>
      <c r="D330" s="186" t="s">
        <v>327</v>
      </c>
      <c r="E330" s="193">
        <v>2</v>
      </c>
      <c r="F330" s="186" t="s">
        <v>391</v>
      </c>
      <c r="G330" s="186" t="s">
        <v>288</v>
      </c>
      <c r="H330" s="198">
        <f>VLOOKUP(B330,orig_GT_results_full_summary!$B$3:$AK$25,7, FALSE)</f>
        <v>3</v>
      </c>
      <c r="I330" s="192">
        <v>0</v>
      </c>
      <c r="J330" s="192">
        <v>0</v>
      </c>
      <c r="K330" s="192">
        <f t="shared" si="0"/>
        <v>0</v>
      </c>
      <c r="L330" s="193">
        <f t="shared" si="1"/>
        <v>0</v>
      </c>
      <c r="M330" s="186" t="s">
        <v>299</v>
      </c>
      <c r="N330" s="186" t="s">
        <v>290</v>
      </c>
      <c r="O330" s="199">
        <f>VLOOKUP(B330,orig_GT_results_full_summary!$B$3:$AK$25,15, FALSE)</f>
        <v>1</v>
      </c>
      <c r="P330" s="192">
        <v>1</v>
      </c>
      <c r="Q330" s="192">
        <v>0.5</v>
      </c>
      <c r="R330" s="192">
        <f t="shared" si="2"/>
        <v>1</v>
      </c>
      <c r="S330" s="193">
        <f t="shared" si="3"/>
        <v>0.52631578947368418</v>
      </c>
      <c r="T330" s="186" t="s">
        <v>15</v>
      </c>
      <c r="U330" s="186" t="s">
        <v>288</v>
      </c>
      <c r="V330" s="200">
        <f>VLOOKUP(B330,orig_GT_results_full_summary!$B$3:$AK$25,24, FALSE)</f>
        <v>1</v>
      </c>
      <c r="W330" s="192">
        <v>0</v>
      </c>
      <c r="X330" s="192">
        <v>0</v>
      </c>
      <c r="Y330" s="192">
        <f t="shared" si="4"/>
        <v>0</v>
      </c>
      <c r="Z330" s="193">
        <f t="shared" si="5"/>
        <v>0</v>
      </c>
      <c r="AA330" s="186" t="s">
        <v>299</v>
      </c>
      <c r="AB330" s="186" t="s">
        <v>290</v>
      </c>
      <c r="AC330" s="192">
        <f>VLOOKUP(B330,orig_GT_results_full_summary!$B$3:$AK$25,33, FALSE)</f>
        <v>1</v>
      </c>
      <c r="AD330" s="192">
        <v>1</v>
      </c>
      <c r="AE330" s="192">
        <v>0.5</v>
      </c>
      <c r="AF330" s="194">
        <f t="shared" si="6"/>
        <v>1</v>
      </c>
      <c r="AG330" s="53">
        <f t="shared" si="7"/>
        <v>0.52631578947368418</v>
      </c>
    </row>
    <row r="331" spans="2:33" ht="16">
      <c r="B331" s="186" t="s">
        <v>150</v>
      </c>
      <c r="C331" s="192">
        <v>83</v>
      </c>
      <c r="D331" s="186" t="s">
        <v>327</v>
      </c>
      <c r="E331" s="193">
        <v>2</v>
      </c>
      <c r="F331" s="186" t="s">
        <v>391</v>
      </c>
      <c r="G331" s="186" t="s">
        <v>288</v>
      </c>
      <c r="H331" s="198">
        <f>VLOOKUP(B331,orig_GT_results_full_summary!$B$3:$AK$25,7, FALSE)</f>
        <v>3</v>
      </c>
      <c r="I331" s="192">
        <v>0</v>
      </c>
      <c r="J331" s="192">
        <v>0</v>
      </c>
      <c r="K331" s="192">
        <f t="shared" si="0"/>
        <v>0</v>
      </c>
      <c r="L331" s="193">
        <f t="shared" si="1"/>
        <v>0</v>
      </c>
      <c r="M331" s="186" t="s">
        <v>299</v>
      </c>
      <c r="N331" s="186" t="s">
        <v>290</v>
      </c>
      <c r="O331" s="199">
        <f>VLOOKUP(B331,orig_GT_results_full_summary!$B$3:$AK$25,15, FALSE)</f>
        <v>1</v>
      </c>
      <c r="P331" s="192">
        <v>1</v>
      </c>
      <c r="Q331" s="192">
        <v>0.5</v>
      </c>
      <c r="R331" s="192">
        <f t="shared" si="2"/>
        <v>1</v>
      </c>
      <c r="S331" s="193">
        <f t="shared" si="3"/>
        <v>0.52631578947368418</v>
      </c>
      <c r="T331" s="186" t="s">
        <v>15</v>
      </c>
      <c r="U331" s="186" t="s">
        <v>288</v>
      </c>
      <c r="V331" s="200">
        <f>VLOOKUP(B331,orig_GT_results_full_summary!$B$3:$AK$25,24, FALSE)</f>
        <v>1</v>
      </c>
      <c r="W331" s="192">
        <v>0</v>
      </c>
      <c r="X331" s="192">
        <v>0</v>
      </c>
      <c r="Y331" s="192">
        <f t="shared" si="4"/>
        <v>0</v>
      </c>
      <c r="Z331" s="193">
        <f t="shared" si="5"/>
        <v>0</v>
      </c>
      <c r="AA331" s="186" t="s">
        <v>299</v>
      </c>
      <c r="AB331" s="186" t="s">
        <v>290</v>
      </c>
      <c r="AC331" s="192">
        <f>VLOOKUP(B331,orig_GT_results_full_summary!$B$3:$AK$25,33, FALSE)</f>
        <v>1</v>
      </c>
      <c r="AD331" s="192">
        <v>1</v>
      </c>
      <c r="AE331" s="192">
        <v>0.5</v>
      </c>
      <c r="AF331" s="194">
        <f t="shared" si="6"/>
        <v>1</v>
      </c>
      <c r="AG331" s="53">
        <f t="shared" si="7"/>
        <v>0.52631578947368418</v>
      </c>
    </row>
    <row r="332" spans="2:33" ht="16">
      <c r="B332" s="186" t="s">
        <v>150</v>
      </c>
      <c r="C332" s="192">
        <v>86</v>
      </c>
      <c r="D332" s="186" t="s">
        <v>330</v>
      </c>
      <c r="E332" s="193">
        <v>2</v>
      </c>
      <c r="F332" s="186" t="s">
        <v>391</v>
      </c>
      <c r="G332" s="186" t="s">
        <v>288</v>
      </c>
      <c r="H332" s="198">
        <f>VLOOKUP(B332,orig_GT_results_full_summary!$B$3:$AK$25,7, FALSE)</f>
        <v>3</v>
      </c>
      <c r="I332" s="192">
        <v>0</v>
      </c>
      <c r="J332" s="192">
        <v>0</v>
      </c>
      <c r="K332" s="192">
        <f t="shared" si="0"/>
        <v>0</v>
      </c>
      <c r="L332" s="193">
        <f t="shared" si="1"/>
        <v>0</v>
      </c>
      <c r="M332" s="186" t="s">
        <v>299</v>
      </c>
      <c r="N332" s="186" t="s">
        <v>290</v>
      </c>
      <c r="O332" s="199">
        <f>VLOOKUP(B332,orig_GT_results_full_summary!$B$3:$AK$25,15, FALSE)</f>
        <v>1</v>
      </c>
      <c r="P332" s="192">
        <v>1</v>
      </c>
      <c r="Q332" s="192">
        <v>0.5</v>
      </c>
      <c r="R332" s="192">
        <f t="shared" si="2"/>
        <v>1</v>
      </c>
      <c r="S332" s="193">
        <f t="shared" si="3"/>
        <v>0.52631578947368418</v>
      </c>
      <c r="T332" s="186" t="s">
        <v>15</v>
      </c>
      <c r="U332" s="186" t="s">
        <v>288</v>
      </c>
      <c r="V332" s="200">
        <f>VLOOKUP(B332,orig_GT_results_full_summary!$B$3:$AK$25,24, FALSE)</f>
        <v>1</v>
      </c>
      <c r="W332" s="192">
        <v>0</v>
      </c>
      <c r="X332" s="192">
        <v>0</v>
      </c>
      <c r="Y332" s="192">
        <f t="shared" si="4"/>
        <v>0</v>
      </c>
      <c r="Z332" s="193">
        <f t="shared" si="5"/>
        <v>0</v>
      </c>
      <c r="AA332" s="186" t="s">
        <v>299</v>
      </c>
      <c r="AB332" s="186" t="s">
        <v>290</v>
      </c>
      <c r="AC332" s="192">
        <f>VLOOKUP(B332,orig_GT_results_full_summary!$B$3:$AK$25,33, FALSE)</f>
        <v>1</v>
      </c>
      <c r="AD332" s="192">
        <v>1</v>
      </c>
      <c r="AE332" s="192">
        <v>0.5</v>
      </c>
      <c r="AF332" s="194">
        <f t="shared" si="6"/>
        <v>1</v>
      </c>
      <c r="AG332" s="53">
        <f t="shared" si="7"/>
        <v>0.52631578947368418</v>
      </c>
    </row>
    <row r="333" spans="2:33" ht="16">
      <c r="B333" s="186" t="s">
        <v>150</v>
      </c>
      <c r="C333" s="192">
        <v>87</v>
      </c>
      <c r="D333" s="186" t="s">
        <v>330</v>
      </c>
      <c r="E333" s="193">
        <v>2</v>
      </c>
      <c r="F333" s="186" t="s">
        <v>391</v>
      </c>
      <c r="G333" s="186" t="s">
        <v>288</v>
      </c>
      <c r="H333" s="198">
        <f>VLOOKUP(B333,orig_GT_results_full_summary!$B$3:$AK$25,7, FALSE)</f>
        <v>3</v>
      </c>
      <c r="I333" s="192">
        <v>0</v>
      </c>
      <c r="J333" s="192">
        <v>0</v>
      </c>
      <c r="K333" s="192">
        <f t="shared" si="0"/>
        <v>0</v>
      </c>
      <c r="L333" s="193">
        <f t="shared" si="1"/>
        <v>0</v>
      </c>
      <c r="M333" s="186" t="s">
        <v>299</v>
      </c>
      <c r="N333" s="186" t="s">
        <v>290</v>
      </c>
      <c r="O333" s="199">
        <f>VLOOKUP(B333,orig_GT_results_full_summary!$B$3:$AK$25,15, FALSE)</f>
        <v>1</v>
      </c>
      <c r="P333" s="192">
        <v>1</v>
      </c>
      <c r="Q333" s="192">
        <v>0.5</v>
      </c>
      <c r="R333" s="192">
        <f t="shared" si="2"/>
        <v>1</v>
      </c>
      <c r="S333" s="193">
        <f t="shared" si="3"/>
        <v>0.52631578947368418</v>
      </c>
      <c r="T333" s="186" t="s">
        <v>15</v>
      </c>
      <c r="U333" s="186" t="s">
        <v>288</v>
      </c>
      <c r="V333" s="200">
        <f>VLOOKUP(B333,orig_GT_results_full_summary!$B$3:$AK$25,24, FALSE)</f>
        <v>1</v>
      </c>
      <c r="W333" s="192">
        <v>0</v>
      </c>
      <c r="X333" s="192">
        <v>0</v>
      </c>
      <c r="Y333" s="192">
        <f t="shared" si="4"/>
        <v>0</v>
      </c>
      <c r="Z333" s="193">
        <f t="shared" si="5"/>
        <v>0</v>
      </c>
      <c r="AA333" s="186" t="s">
        <v>299</v>
      </c>
      <c r="AB333" s="186" t="s">
        <v>290</v>
      </c>
      <c r="AC333" s="192">
        <f>VLOOKUP(B333,orig_GT_results_full_summary!$B$3:$AK$25,33, FALSE)</f>
        <v>1</v>
      </c>
      <c r="AD333" s="192">
        <v>1</v>
      </c>
      <c r="AE333" s="192">
        <v>0.5</v>
      </c>
      <c r="AF333" s="194">
        <f t="shared" si="6"/>
        <v>1</v>
      </c>
      <c r="AG333" s="53">
        <f t="shared" si="7"/>
        <v>0.52631578947368418</v>
      </c>
    </row>
    <row r="334" spans="2:33" ht="16">
      <c r="B334" s="186" t="s">
        <v>150</v>
      </c>
      <c r="C334" s="192">
        <v>88</v>
      </c>
      <c r="D334" s="186" t="s">
        <v>328</v>
      </c>
      <c r="E334" s="193">
        <v>2</v>
      </c>
      <c r="F334" s="186" t="s">
        <v>391</v>
      </c>
      <c r="G334" s="186" t="s">
        <v>288</v>
      </c>
      <c r="H334" s="198">
        <f>VLOOKUP(B334,orig_GT_results_full_summary!$B$3:$AK$25,7, FALSE)</f>
        <v>3</v>
      </c>
      <c r="I334" s="192">
        <v>0</v>
      </c>
      <c r="J334" s="192">
        <v>0</v>
      </c>
      <c r="K334" s="192">
        <f t="shared" si="0"/>
        <v>0</v>
      </c>
      <c r="L334" s="193">
        <f t="shared" si="1"/>
        <v>0</v>
      </c>
      <c r="M334" s="186" t="s">
        <v>299</v>
      </c>
      <c r="N334" s="186" t="s">
        <v>290</v>
      </c>
      <c r="O334" s="199">
        <f>VLOOKUP(B334,orig_GT_results_full_summary!$B$3:$AK$25,15, FALSE)</f>
        <v>1</v>
      </c>
      <c r="P334" s="192">
        <v>1</v>
      </c>
      <c r="Q334" s="192">
        <v>0.5</v>
      </c>
      <c r="R334" s="192">
        <f t="shared" si="2"/>
        <v>1</v>
      </c>
      <c r="S334" s="193">
        <f t="shared" si="3"/>
        <v>0.52631578947368418</v>
      </c>
      <c r="T334" s="186" t="s">
        <v>15</v>
      </c>
      <c r="U334" s="186" t="s">
        <v>288</v>
      </c>
      <c r="V334" s="200">
        <f>VLOOKUP(B334,orig_GT_results_full_summary!$B$3:$AK$25,24, FALSE)</f>
        <v>1</v>
      </c>
      <c r="W334" s="192">
        <v>0</v>
      </c>
      <c r="X334" s="192">
        <v>0</v>
      </c>
      <c r="Y334" s="192">
        <f t="shared" si="4"/>
        <v>0</v>
      </c>
      <c r="Z334" s="193">
        <f t="shared" si="5"/>
        <v>0</v>
      </c>
      <c r="AA334" s="186" t="s">
        <v>299</v>
      </c>
      <c r="AB334" s="186" t="s">
        <v>290</v>
      </c>
      <c r="AC334" s="192">
        <f>VLOOKUP(B334,orig_GT_results_full_summary!$B$3:$AK$25,33, FALSE)</f>
        <v>1</v>
      </c>
      <c r="AD334" s="192">
        <v>1</v>
      </c>
      <c r="AE334" s="192">
        <v>0.5</v>
      </c>
      <c r="AF334" s="194">
        <f t="shared" si="6"/>
        <v>1</v>
      </c>
      <c r="AG334" s="53">
        <f t="shared" si="7"/>
        <v>0.52631578947368418</v>
      </c>
    </row>
    <row r="335" spans="2:33" ht="16">
      <c r="B335" s="186" t="s">
        <v>150</v>
      </c>
      <c r="C335" s="192">
        <v>89</v>
      </c>
      <c r="D335" s="186" t="s">
        <v>328</v>
      </c>
      <c r="E335" s="193">
        <v>2</v>
      </c>
      <c r="F335" s="186" t="s">
        <v>391</v>
      </c>
      <c r="G335" s="186" t="s">
        <v>288</v>
      </c>
      <c r="H335" s="198">
        <f>VLOOKUP(B335,orig_GT_results_full_summary!$B$3:$AK$25,7, FALSE)</f>
        <v>3</v>
      </c>
      <c r="I335" s="192">
        <v>0</v>
      </c>
      <c r="J335" s="192">
        <v>0</v>
      </c>
      <c r="K335" s="192">
        <f t="shared" si="0"/>
        <v>0</v>
      </c>
      <c r="L335" s="193">
        <f t="shared" si="1"/>
        <v>0</v>
      </c>
      <c r="M335" s="186" t="s">
        <v>299</v>
      </c>
      <c r="N335" s="186" t="s">
        <v>290</v>
      </c>
      <c r="O335" s="199">
        <f>VLOOKUP(B335,orig_GT_results_full_summary!$B$3:$AK$25,15, FALSE)</f>
        <v>1</v>
      </c>
      <c r="P335" s="192">
        <v>1</v>
      </c>
      <c r="Q335" s="192">
        <v>0.5</v>
      </c>
      <c r="R335" s="192">
        <f t="shared" si="2"/>
        <v>1</v>
      </c>
      <c r="S335" s="193">
        <f t="shared" si="3"/>
        <v>0.52631578947368418</v>
      </c>
      <c r="T335" s="186" t="s">
        <v>15</v>
      </c>
      <c r="U335" s="186" t="s">
        <v>288</v>
      </c>
      <c r="V335" s="200">
        <f>VLOOKUP(B335,orig_GT_results_full_summary!$B$3:$AK$25,24, FALSE)</f>
        <v>1</v>
      </c>
      <c r="W335" s="192">
        <v>0</v>
      </c>
      <c r="X335" s="192">
        <v>0</v>
      </c>
      <c r="Y335" s="192">
        <f t="shared" si="4"/>
        <v>0</v>
      </c>
      <c r="Z335" s="193">
        <f t="shared" si="5"/>
        <v>0</v>
      </c>
      <c r="AA335" s="186" t="s">
        <v>299</v>
      </c>
      <c r="AB335" s="186" t="s">
        <v>290</v>
      </c>
      <c r="AC335" s="192">
        <f>VLOOKUP(B335,orig_GT_results_full_summary!$B$3:$AK$25,33, FALSE)</f>
        <v>1</v>
      </c>
      <c r="AD335" s="192">
        <v>1</v>
      </c>
      <c r="AE335" s="192">
        <v>0.5</v>
      </c>
      <c r="AF335" s="194">
        <f t="shared" si="6"/>
        <v>1</v>
      </c>
      <c r="AG335" s="53">
        <f t="shared" si="7"/>
        <v>0.52631578947368418</v>
      </c>
    </row>
    <row r="336" spans="2:33" ht="16">
      <c r="B336" s="186" t="s">
        <v>150</v>
      </c>
      <c r="C336" s="192">
        <v>90</v>
      </c>
      <c r="D336" s="186" t="s">
        <v>328</v>
      </c>
      <c r="E336" s="193">
        <v>2</v>
      </c>
      <c r="F336" s="186" t="s">
        <v>391</v>
      </c>
      <c r="G336" s="186" t="s">
        <v>288</v>
      </c>
      <c r="H336" s="198">
        <f>VLOOKUP(B336,orig_GT_results_full_summary!$B$3:$AK$25,7, FALSE)</f>
        <v>3</v>
      </c>
      <c r="I336" s="192">
        <v>0</v>
      </c>
      <c r="J336" s="192">
        <v>0</v>
      </c>
      <c r="K336" s="192">
        <f t="shared" si="0"/>
        <v>0</v>
      </c>
      <c r="L336" s="193">
        <f t="shared" si="1"/>
        <v>0</v>
      </c>
      <c r="M336" s="186" t="s">
        <v>299</v>
      </c>
      <c r="N336" s="186" t="s">
        <v>290</v>
      </c>
      <c r="O336" s="199">
        <f>VLOOKUP(B336,orig_GT_results_full_summary!$B$3:$AK$25,15, FALSE)</f>
        <v>1</v>
      </c>
      <c r="P336" s="192">
        <v>1</v>
      </c>
      <c r="Q336" s="192">
        <v>0.5</v>
      </c>
      <c r="R336" s="192">
        <f t="shared" si="2"/>
        <v>1</v>
      </c>
      <c r="S336" s="193">
        <f t="shared" si="3"/>
        <v>0.52631578947368418</v>
      </c>
      <c r="T336" s="186" t="s">
        <v>15</v>
      </c>
      <c r="U336" s="186" t="s">
        <v>288</v>
      </c>
      <c r="V336" s="200">
        <f>VLOOKUP(B336,orig_GT_results_full_summary!$B$3:$AK$25,24, FALSE)</f>
        <v>1</v>
      </c>
      <c r="W336" s="192">
        <v>0</v>
      </c>
      <c r="X336" s="192">
        <v>0</v>
      </c>
      <c r="Y336" s="192">
        <f t="shared" si="4"/>
        <v>0</v>
      </c>
      <c r="Z336" s="193">
        <f t="shared" si="5"/>
        <v>0</v>
      </c>
      <c r="AA336" s="186" t="s">
        <v>299</v>
      </c>
      <c r="AB336" s="186" t="s">
        <v>290</v>
      </c>
      <c r="AC336" s="192">
        <f>VLOOKUP(B336,orig_GT_results_full_summary!$B$3:$AK$25,33, FALSE)</f>
        <v>1</v>
      </c>
      <c r="AD336" s="192">
        <v>1</v>
      </c>
      <c r="AE336" s="192">
        <v>0.5</v>
      </c>
      <c r="AF336" s="194">
        <f t="shared" si="6"/>
        <v>1</v>
      </c>
      <c r="AG336" s="53">
        <f t="shared" si="7"/>
        <v>0.52631578947368418</v>
      </c>
    </row>
    <row r="337" spans="2:33" ht="16">
      <c r="B337" s="186" t="s">
        <v>150</v>
      </c>
      <c r="C337" s="192">
        <v>91</v>
      </c>
      <c r="D337" s="186" t="s">
        <v>331</v>
      </c>
      <c r="E337" s="193">
        <v>2</v>
      </c>
      <c r="F337" s="186" t="s">
        <v>391</v>
      </c>
      <c r="G337" s="186" t="s">
        <v>288</v>
      </c>
      <c r="H337" s="198">
        <f>VLOOKUP(B337,orig_GT_results_full_summary!$B$3:$AK$25,7, FALSE)</f>
        <v>3</v>
      </c>
      <c r="I337" s="192">
        <v>0</v>
      </c>
      <c r="J337" s="192">
        <v>0</v>
      </c>
      <c r="K337" s="192">
        <f t="shared" si="0"/>
        <v>0</v>
      </c>
      <c r="L337" s="193">
        <f t="shared" si="1"/>
        <v>0</v>
      </c>
      <c r="M337" s="186" t="s">
        <v>299</v>
      </c>
      <c r="N337" s="186" t="s">
        <v>290</v>
      </c>
      <c r="O337" s="199">
        <f>VLOOKUP(B337,orig_GT_results_full_summary!$B$3:$AK$25,15, FALSE)</f>
        <v>1</v>
      </c>
      <c r="P337" s="192">
        <v>1</v>
      </c>
      <c r="Q337" s="192">
        <v>0.5</v>
      </c>
      <c r="R337" s="192">
        <f t="shared" si="2"/>
        <v>1</v>
      </c>
      <c r="S337" s="193">
        <f t="shared" si="3"/>
        <v>0.52631578947368418</v>
      </c>
      <c r="T337" s="186" t="s">
        <v>15</v>
      </c>
      <c r="U337" s="186" t="s">
        <v>288</v>
      </c>
      <c r="V337" s="200">
        <f>VLOOKUP(B337,orig_GT_results_full_summary!$B$3:$AK$25,24, FALSE)</f>
        <v>1</v>
      </c>
      <c r="W337" s="192">
        <v>0</v>
      </c>
      <c r="X337" s="192">
        <v>0</v>
      </c>
      <c r="Y337" s="192">
        <f t="shared" si="4"/>
        <v>0</v>
      </c>
      <c r="Z337" s="193">
        <f t="shared" si="5"/>
        <v>0</v>
      </c>
      <c r="AA337" s="186" t="s">
        <v>299</v>
      </c>
      <c r="AB337" s="186" t="s">
        <v>290</v>
      </c>
      <c r="AC337" s="192">
        <f>VLOOKUP(B337,orig_GT_results_full_summary!$B$3:$AK$25,33, FALSE)</f>
        <v>1</v>
      </c>
      <c r="AD337" s="192">
        <v>1</v>
      </c>
      <c r="AE337" s="192">
        <v>0.5</v>
      </c>
      <c r="AF337" s="194">
        <f t="shared" si="6"/>
        <v>1</v>
      </c>
      <c r="AG337" s="53">
        <f t="shared" si="7"/>
        <v>0.52631578947368418</v>
      </c>
    </row>
    <row r="338" spans="2:33" ht="16">
      <c r="B338" s="186" t="s">
        <v>150</v>
      </c>
      <c r="C338" s="192">
        <v>92</v>
      </c>
      <c r="D338" s="186" t="s">
        <v>331</v>
      </c>
      <c r="E338" s="193">
        <v>2</v>
      </c>
      <c r="F338" s="186" t="s">
        <v>391</v>
      </c>
      <c r="G338" s="186" t="s">
        <v>288</v>
      </c>
      <c r="H338" s="198">
        <f>VLOOKUP(B338,orig_GT_results_full_summary!$B$3:$AK$25,7, FALSE)</f>
        <v>3</v>
      </c>
      <c r="I338" s="192">
        <v>0</v>
      </c>
      <c r="J338" s="192">
        <v>0</v>
      </c>
      <c r="K338" s="192">
        <f t="shared" si="0"/>
        <v>0</v>
      </c>
      <c r="L338" s="193">
        <f t="shared" si="1"/>
        <v>0</v>
      </c>
      <c r="M338" s="186" t="s">
        <v>299</v>
      </c>
      <c r="N338" s="186" t="s">
        <v>290</v>
      </c>
      <c r="O338" s="199">
        <f>VLOOKUP(B338,orig_GT_results_full_summary!$B$3:$AK$25,15, FALSE)</f>
        <v>1</v>
      </c>
      <c r="P338" s="192">
        <v>1</v>
      </c>
      <c r="Q338" s="192">
        <v>0.5</v>
      </c>
      <c r="R338" s="192">
        <f t="shared" si="2"/>
        <v>1</v>
      </c>
      <c r="S338" s="193">
        <f t="shared" si="3"/>
        <v>0.52631578947368418</v>
      </c>
      <c r="T338" s="186" t="s">
        <v>15</v>
      </c>
      <c r="U338" s="186" t="s">
        <v>288</v>
      </c>
      <c r="V338" s="200">
        <f>VLOOKUP(B338,orig_GT_results_full_summary!$B$3:$AK$25,24, FALSE)</f>
        <v>1</v>
      </c>
      <c r="W338" s="192">
        <v>0</v>
      </c>
      <c r="X338" s="192">
        <v>0</v>
      </c>
      <c r="Y338" s="192">
        <f t="shared" si="4"/>
        <v>0</v>
      </c>
      <c r="Z338" s="193">
        <f t="shared" si="5"/>
        <v>0</v>
      </c>
      <c r="AA338" s="186" t="s">
        <v>299</v>
      </c>
      <c r="AB338" s="186" t="s">
        <v>290</v>
      </c>
      <c r="AC338" s="192">
        <f>VLOOKUP(B338,orig_GT_results_full_summary!$B$3:$AK$25,33, FALSE)</f>
        <v>1</v>
      </c>
      <c r="AD338" s="192">
        <v>1</v>
      </c>
      <c r="AE338" s="192">
        <v>0.5</v>
      </c>
      <c r="AF338" s="194">
        <f t="shared" si="6"/>
        <v>1</v>
      </c>
      <c r="AG338" s="53">
        <f t="shared" si="7"/>
        <v>0.52631578947368418</v>
      </c>
    </row>
    <row r="339" spans="2:33" ht="16">
      <c r="B339" s="186" t="s">
        <v>150</v>
      </c>
      <c r="C339" s="192">
        <v>93</v>
      </c>
      <c r="D339" s="186" t="s">
        <v>331</v>
      </c>
      <c r="E339" s="193">
        <v>2</v>
      </c>
      <c r="F339" s="186" t="s">
        <v>391</v>
      </c>
      <c r="G339" s="186" t="s">
        <v>288</v>
      </c>
      <c r="H339" s="198">
        <f>VLOOKUP(B339,orig_GT_results_full_summary!$B$3:$AK$25,7, FALSE)</f>
        <v>3</v>
      </c>
      <c r="I339" s="192">
        <v>0</v>
      </c>
      <c r="J339" s="192">
        <v>0</v>
      </c>
      <c r="K339" s="192">
        <f t="shared" si="0"/>
        <v>0</v>
      </c>
      <c r="L339" s="193">
        <f t="shared" si="1"/>
        <v>0</v>
      </c>
      <c r="M339" s="186" t="s">
        <v>299</v>
      </c>
      <c r="N339" s="186" t="s">
        <v>290</v>
      </c>
      <c r="O339" s="199">
        <f>VLOOKUP(B339,orig_GT_results_full_summary!$B$3:$AK$25,15, FALSE)</f>
        <v>1</v>
      </c>
      <c r="P339" s="192">
        <v>1</v>
      </c>
      <c r="Q339" s="192">
        <v>0.5</v>
      </c>
      <c r="R339" s="192">
        <f t="shared" si="2"/>
        <v>1</v>
      </c>
      <c r="S339" s="193">
        <f t="shared" si="3"/>
        <v>0.52631578947368418</v>
      </c>
      <c r="T339" s="186" t="s">
        <v>15</v>
      </c>
      <c r="U339" s="186" t="s">
        <v>288</v>
      </c>
      <c r="V339" s="200">
        <f>VLOOKUP(B339,orig_GT_results_full_summary!$B$3:$AK$25,24, FALSE)</f>
        <v>1</v>
      </c>
      <c r="W339" s="192">
        <v>0</v>
      </c>
      <c r="X339" s="192">
        <v>0</v>
      </c>
      <c r="Y339" s="192">
        <f t="shared" si="4"/>
        <v>0</v>
      </c>
      <c r="Z339" s="193">
        <f t="shared" si="5"/>
        <v>0</v>
      </c>
      <c r="AA339" s="186" t="s">
        <v>299</v>
      </c>
      <c r="AB339" s="186" t="s">
        <v>290</v>
      </c>
      <c r="AC339" s="192">
        <f>VLOOKUP(B339,orig_GT_results_full_summary!$B$3:$AK$25,33, FALSE)</f>
        <v>1</v>
      </c>
      <c r="AD339" s="192">
        <v>1</v>
      </c>
      <c r="AE339" s="192">
        <v>0.5</v>
      </c>
      <c r="AF339" s="194">
        <f t="shared" si="6"/>
        <v>1</v>
      </c>
      <c r="AG339" s="53">
        <f t="shared" si="7"/>
        <v>0.52631578947368418</v>
      </c>
    </row>
    <row r="340" spans="2:33" ht="16">
      <c r="B340" s="186" t="s">
        <v>150</v>
      </c>
      <c r="C340" s="192">
        <v>102</v>
      </c>
      <c r="D340" s="186" t="s">
        <v>339</v>
      </c>
      <c r="E340" s="193">
        <v>2</v>
      </c>
      <c r="F340" s="186" t="s">
        <v>391</v>
      </c>
      <c r="G340" s="186" t="s">
        <v>288</v>
      </c>
      <c r="H340" s="198">
        <f>VLOOKUP(B340,orig_GT_results_full_summary!$B$3:$AK$25,7, FALSE)</f>
        <v>3</v>
      </c>
      <c r="I340" s="192">
        <v>0</v>
      </c>
      <c r="J340" s="192">
        <v>0</v>
      </c>
      <c r="K340" s="192">
        <f t="shared" si="0"/>
        <v>0</v>
      </c>
      <c r="L340" s="193">
        <f t="shared" si="1"/>
        <v>0</v>
      </c>
      <c r="M340" s="186" t="s">
        <v>299</v>
      </c>
      <c r="N340" s="186" t="s">
        <v>290</v>
      </c>
      <c r="O340" s="199">
        <f>VLOOKUP(B340,orig_GT_results_full_summary!$B$3:$AK$25,15, FALSE)</f>
        <v>1</v>
      </c>
      <c r="P340" s="192">
        <v>1</v>
      </c>
      <c r="Q340" s="192">
        <v>0.5</v>
      </c>
      <c r="R340" s="192">
        <f t="shared" si="2"/>
        <v>1</v>
      </c>
      <c r="S340" s="193">
        <f t="shared" si="3"/>
        <v>0.52631578947368418</v>
      </c>
      <c r="T340" s="186" t="s">
        <v>15</v>
      </c>
      <c r="U340" s="186" t="s">
        <v>288</v>
      </c>
      <c r="V340" s="200">
        <f>VLOOKUP(B340,orig_GT_results_full_summary!$B$3:$AK$25,24, FALSE)</f>
        <v>1</v>
      </c>
      <c r="W340" s="192">
        <v>0</v>
      </c>
      <c r="X340" s="192">
        <v>0</v>
      </c>
      <c r="Y340" s="192">
        <f t="shared" si="4"/>
        <v>0</v>
      </c>
      <c r="Z340" s="193">
        <f t="shared" si="5"/>
        <v>0</v>
      </c>
      <c r="AA340" s="186" t="s">
        <v>299</v>
      </c>
      <c r="AB340" s="186" t="s">
        <v>290</v>
      </c>
      <c r="AC340" s="192">
        <f>VLOOKUP(B340,orig_GT_results_full_summary!$B$3:$AK$25,33, FALSE)</f>
        <v>1</v>
      </c>
      <c r="AD340" s="192">
        <v>1</v>
      </c>
      <c r="AE340" s="192">
        <v>0.5</v>
      </c>
      <c r="AF340" s="194">
        <f t="shared" si="6"/>
        <v>1</v>
      </c>
      <c r="AG340" s="53">
        <f t="shared" si="7"/>
        <v>0.52631578947368418</v>
      </c>
    </row>
    <row r="341" spans="2:33" ht="16">
      <c r="B341" s="186" t="s">
        <v>150</v>
      </c>
      <c r="C341" s="192">
        <v>115</v>
      </c>
      <c r="D341" s="186" t="s">
        <v>338</v>
      </c>
      <c r="E341" s="193">
        <v>2</v>
      </c>
      <c r="F341" s="186" t="s">
        <v>391</v>
      </c>
      <c r="G341" s="186" t="s">
        <v>287</v>
      </c>
      <c r="H341" s="198">
        <f>VLOOKUP(B341,orig_GT_results_full_summary!$B$3:$AK$25,7, FALSE)</f>
        <v>3</v>
      </c>
      <c r="I341" s="192">
        <v>1</v>
      </c>
      <c r="J341" s="192">
        <v>0.5</v>
      </c>
      <c r="K341" s="192">
        <f t="shared" si="0"/>
        <v>0.33333333333333331</v>
      </c>
      <c r="L341" s="193">
        <f t="shared" si="1"/>
        <v>0.47619047619047616</v>
      </c>
      <c r="M341" s="186" t="s">
        <v>299</v>
      </c>
      <c r="N341" s="186" t="s">
        <v>290</v>
      </c>
      <c r="O341" s="199">
        <f>VLOOKUP(B341,orig_GT_results_full_summary!$B$3:$AK$25,15, FALSE)</f>
        <v>1</v>
      </c>
      <c r="P341" s="192">
        <v>1</v>
      </c>
      <c r="Q341" s="192">
        <v>0.5</v>
      </c>
      <c r="R341" s="192">
        <f t="shared" si="2"/>
        <v>1</v>
      </c>
      <c r="S341" s="193">
        <f t="shared" si="3"/>
        <v>0.52631578947368418</v>
      </c>
      <c r="T341" s="186" t="s">
        <v>15</v>
      </c>
      <c r="U341" s="186" t="s">
        <v>287</v>
      </c>
      <c r="V341" s="200">
        <f>VLOOKUP(B341,orig_GT_results_full_summary!$B$3:$AK$25,24, FALSE)</f>
        <v>1</v>
      </c>
      <c r="W341" s="192">
        <v>1</v>
      </c>
      <c r="X341" s="192">
        <v>0.5</v>
      </c>
      <c r="Y341" s="192">
        <f t="shared" si="4"/>
        <v>1</v>
      </c>
      <c r="Z341" s="193">
        <f t="shared" si="5"/>
        <v>0.52631578947368418</v>
      </c>
      <c r="AA341" s="186" t="s">
        <v>299</v>
      </c>
      <c r="AB341" s="186" t="s">
        <v>290</v>
      </c>
      <c r="AC341" s="192">
        <f>VLOOKUP(B341,orig_GT_results_full_summary!$B$3:$AK$25,33, FALSE)</f>
        <v>1</v>
      </c>
      <c r="AD341" s="192">
        <v>1</v>
      </c>
      <c r="AE341" s="192">
        <v>0.5</v>
      </c>
      <c r="AF341" s="194">
        <f t="shared" si="6"/>
        <v>1</v>
      </c>
      <c r="AG341" s="53">
        <f t="shared" si="7"/>
        <v>0.52631578947368418</v>
      </c>
    </row>
    <row r="342" spans="2:33" ht="16">
      <c r="B342" s="186" t="s">
        <v>150</v>
      </c>
      <c r="C342" s="192">
        <v>116</v>
      </c>
      <c r="D342" s="186" t="s">
        <v>338</v>
      </c>
      <c r="E342" s="193">
        <v>2</v>
      </c>
      <c r="F342" s="186" t="s">
        <v>391</v>
      </c>
      <c r="G342" s="186" t="s">
        <v>287</v>
      </c>
      <c r="H342" s="198">
        <f>VLOOKUP(B342,orig_GT_results_full_summary!$B$3:$AK$25,7, FALSE)</f>
        <v>3</v>
      </c>
      <c r="I342" s="192">
        <v>1</v>
      </c>
      <c r="J342" s="192">
        <v>0.5</v>
      </c>
      <c r="K342" s="192">
        <f t="shared" si="0"/>
        <v>0.33333333333333331</v>
      </c>
      <c r="L342" s="193">
        <f t="shared" si="1"/>
        <v>0.47619047619047616</v>
      </c>
      <c r="M342" s="186" t="s">
        <v>299</v>
      </c>
      <c r="N342" s="186" t="s">
        <v>290</v>
      </c>
      <c r="O342" s="199">
        <f>VLOOKUP(B342,orig_GT_results_full_summary!$B$3:$AK$25,15, FALSE)</f>
        <v>1</v>
      </c>
      <c r="P342" s="192">
        <v>1</v>
      </c>
      <c r="Q342" s="192">
        <v>0.5</v>
      </c>
      <c r="R342" s="192">
        <f t="shared" si="2"/>
        <v>1</v>
      </c>
      <c r="S342" s="193">
        <f t="shared" si="3"/>
        <v>0.52631578947368418</v>
      </c>
      <c r="T342" s="186" t="s">
        <v>15</v>
      </c>
      <c r="U342" s="186" t="s">
        <v>287</v>
      </c>
      <c r="V342" s="200">
        <f>VLOOKUP(B342,orig_GT_results_full_summary!$B$3:$AK$25,24, FALSE)</f>
        <v>1</v>
      </c>
      <c r="W342" s="192">
        <v>1</v>
      </c>
      <c r="X342" s="192">
        <v>0.5</v>
      </c>
      <c r="Y342" s="192">
        <f t="shared" si="4"/>
        <v>1</v>
      </c>
      <c r="Z342" s="193">
        <f t="shared" si="5"/>
        <v>0.52631578947368418</v>
      </c>
      <c r="AA342" s="186" t="s">
        <v>299</v>
      </c>
      <c r="AB342" s="186" t="s">
        <v>290</v>
      </c>
      <c r="AC342" s="192">
        <f>VLOOKUP(B342,orig_GT_results_full_summary!$B$3:$AK$25,33, FALSE)</f>
        <v>1</v>
      </c>
      <c r="AD342" s="192">
        <v>1</v>
      </c>
      <c r="AE342" s="192">
        <v>0.5</v>
      </c>
      <c r="AF342" s="194">
        <f t="shared" si="6"/>
        <v>1</v>
      </c>
      <c r="AG342" s="53">
        <f t="shared" si="7"/>
        <v>0.52631578947368418</v>
      </c>
    </row>
    <row r="343" spans="2:33" ht="16">
      <c r="B343" s="186" t="s">
        <v>150</v>
      </c>
      <c r="C343" s="192">
        <v>101</v>
      </c>
      <c r="D343" s="186" t="s">
        <v>339</v>
      </c>
      <c r="E343" s="193">
        <v>2</v>
      </c>
      <c r="F343" s="186" t="s">
        <v>391</v>
      </c>
      <c r="G343" s="186" t="s">
        <v>288</v>
      </c>
      <c r="H343" s="198">
        <f>VLOOKUP(B343,orig_GT_results_full_summary!$B$3:$AK$25,7, FALSE)</f>
        <v>3</v>
      </c>
      <c r="I343" s="192">
        <v>0</v>
      </c>
      <c r="J343" s="192">
        <v>0</v>
      </c>
      <c r="K343" s="192">
        <f t="shared" si="0"/>
        <v>0</v>
      </c>
      <c r="L343" s="193">
        <f t="shared" si="1"/>
        <v>0</v>
      </c>
      <c r="M343" s="186" t="s">
        <v>299</v>
      </c>
      <c r="N343" s="186" t="s">
        <v>290</v>
      </c>
      <c r="O343" s="199">
        <f>VLOOKUP(B343,orig_GT_results_full_summary!$B$3:$AK$25,15, FALSE)</f>
        <v>1</v>
      </c>
      <c r="P343" s="192">
        <v>1</v>
      </c>
      <c r="Q343" s="192">
        <v>0.5</v>
      </c>
      <c r="R343" s="192">
        <f t="shared" si="2"/>
        <v>1</v>
      </c>
      <c r="S343" s="193">
        <f t="shared" si="3"/>
        <v>0.52631578947368418</v>
      </c>
      <c r="T343" s="186" t="s">
        <v>15</v>
      </c>
      <c r="U343" s="186" t="s">
        <v>288</v>
      </c>
      <c r="V343" s="200">
        <f>VLOOKUP(B343,orig_GT_results_full_summary!$B$3:$AK$25,24, FALSE)</f>
        <v>1</v>
      </c>
      <c r="W343" s="192">
        <v>0</v>
      </c>
      <c r="X343" s="192">
        <v>0</v>
      </c>
      <c r="Y343" s="192">
        <f t="shared" si="4"/>
        <v>0</v>
      </c>
      <c r="Z343" s="193">
        <f t="shared" si="5"/>
        <v>0</v>
      </c>
      <c r="AA343" s="186" t="s">
        <v>299</v>
      </c>
      <c r="AB343" s="186" t="s">
        <v>290</v>
      </c>
      <c r="AC343" s="192">
        <f>VLOOKUP(B343,orig_GT_results_full_summary!$B$3:$AK$25,33, FALSE)</f>
        <v>1</v>
      </c>
      <c r="AD343" s="192">
        <v>1</v>
      </c>
      <c r="AE343" s="192">
        <v>0.5</v>
      </c>
      <c r="AF343" s="194">
        <f t="shared" si="6"/>
        <v>1</v>
      </c>
      <c r="AG343" s="53">
        <f t="shared" si="7"/>
        <v>0.52631578947368418</v>
      </c>
    </row>
    <row r="344" spans="2:33" ht="16">
      <c r="B344" s="186" t="s">
        <v>150</v>
      </c>
      <c r="C344" s="192">
        <v>114</v>
      </c>
      <c r="D344" s="186" t="s">
        <v>338</v>
      </c>
      <c r="E344" s="193">
        <v>2</v>
      </c>
      <c r="F344" s="186" t="s">
        <v>391</v>
      </c>
      <c r="G344" s="186" t="s">
        <v>287</v>
      </c>
      <c r="H344" s="198">
        <f>VLOOKUP(B344,orig_GT_results_full_summary!$B$3:$AK$25,7, FALSE)</f>
        <v>3</v>
      </c>
      <c r="I344" s="192">
        <v>1</v>
      </c>
      <c r="J344" s="192">
        <v>0.5</v>
      </c>
      <c r="K344" s="192">
        <f t="shared" si="0"/>
        <v>0.33333333333333331</v>
      </c>
      <c r="L344" s="193">
        <f t="shared" si="1"/>
        <v>0.47619047619047616</v>
      </c>
      <c r="M344" s="186" t="s">
        <v>299</v>
      </c>
      <c r="N344" s="186" t="s">
        <v>290</v>
      </c>
      <c r="O344" s="199">
        <f>VLOOKUP(B344,orig_GT_results_full_summary!$B$3:$AK$25,15, FALSE)</f>
        <v>1</v>
      </c>
      <c r="P344" s="192">
        <v>1</v>
      </c>
      <c r="Q344" s="192">
        <v>0.5</v>
      </c>
      <c r="R344" s="192">
        <f t="shared" si="2"/>
        <v>1</v>
      </c>
      <c r="S344" s="193">
        <f t="shared" si="3"/>
        <v>0.52631578947368418</v>
      </c>
      <c r="T344" s="186" t="s">
        <v>15</v>
      </c>
      <c r="U344" s="186" t="s">
        <v>287</v>
      </c>
      <c r="V344" s="200">
        <f>VLOOKUP(B344,orig_GT_results_full_summary!$B$3:$AK$25,24, FALSE)</f>
        <v>1</v>
      </c>
      <c r="W344" s="192">
        <v>1</v>
      </c>
      <c r="X344" s="192">
        <v>0.5</v>
      </c>
      <c r="Y344" s="192">
        <f t="shared" si="4"/>
        <v>1</v>
      </c>
      <c r="Z344" s="193">
        <f t="shared" si="5"/>
        <v>0.52631578947368418</v>
      </c>
      <c r="AA344" s="186" t="s">
        <v>299</v>
      </c>
      <c r="AB344" s="186" t="s">
        <v>290</v>
      </c>
      <c r="AC344" s="192">
        <f>VLOOKUP(B344,orig_GT_results_full_summary!$B$3:$AK$25,33, FALSE)</f>
        <v>1</v>
      </c>
      <c r="AD344" s="192">
        <v>1</v>
      </c>
      <c r="AE344" s="192">
        <v>0.5</v>
      </c>
      <c r="AF344" s="194">
        <f t="shared" si="6"/>
        <v>1</v>
      </c>
      <c r="AG344" s="53">
        <f t="shared" si="7"/>
        <v>0.52631578947368418</v>
      </c>
    </row>
    <row r="345" spans="2:33" ht="16">
      <c r="B345" s="186" t="s">
        <v>150</v>
      </c>
      <c r="C345" s="192">
        <v>109</v>
      </c>
      <c r="D345" s="186" t="s">
        <v>338</v>
      </c>
      <c r="E345" s="193">
        <v>2</v>
      </c>
      <c r="F345" s="186" t="s">
        <v>391</v>
      </c>
      <c r="G345" s="186" t="s">
        <v>287</v>
      </c>
      <c r="H345" s="198">
        <f>VLOOKUP(B345,orig_GT_results_full_summary!$B$3:$AK$25,7, FALSE)</f>
        <v>3</v>
      </c>
      <c r="I345" s="192">
        <v>1</v>
      </c>
      <c r="J345" s="192">
        <v>0.5</v>
      </c>
      <c r="K345" s="192">
        <f t="shared" si="0"/>
        <v>0.33333333333333331</v>
      </c>
      <c r="L345" s="193">
        <f t="shared" si="1"/>
        <v>0.47619047619047616</v>
      </c>
      <c r="M345" s="186" t="s">
        <v>299</v>
      </c>
      <c r="N345" s="186" t="s">
        <v>290</v>
      </c>
      <c r="O345" s="199">
        <f>VLOOKUP(B345,orig_GT_results_full_summary!$B$3:$AK$25,15, FALSE)</f>
        <v>1</v>
      </c>
      <c r="P345" s="192">
        <v>1</v>
      </c>
      <c r="Q345" s="192">
        <v>0.5</v>
      </c>
      <c r="R345" s="192">
        <f t="shared" si="2"/>
        <v>1</v>
      </c>
      <c r="S345" s="193">
        <f t="shared" si="3"/>
        <v>0.52631578947368418</v>
      </c>
      <c r="T345" s="186" t="s">
        <v>15</v>
      </c>
      <c r="U345" s="186" t="s">
        <v>287</v>
      </c>
      <c r="V345" s="200">
        <f>VLOOKUP(B345,orig_GT_results_full_summary!$B$3:$AK$25,24, FALSE)</f>
        <v>1</v>
      </c>
      <c r="W345" s="192">
        <v>1</v>
      </c>
      <c r="X345" s="192">
        <v>0.5</v>
      </c>
      <c r="Y345" s="192">
        <f t="shared" si="4"/>
        <v>1</v>
      </c>
      <c r="Z345" s="193">
        <f t="shared" si="5"/>
        <v>0.52631578947368418</v>
      </c>
      <c r="AA345" s="186" t="s">
        <v>299</v>
      </c>
      <c r="AB345" s="186" t="s">
        <v>290</v>
      </c>
      <c r="AC345" s="192">
        <f>VLOOKUP(B345,orig_GT_results_full_summary!$B$3:$AK$25,33, FALSE)</f>
        <v>1</v>
      </c>
      <c r="AD345" s="192">
        <v>1</v>
      </c>
      <c r="AE345" s="192">
        <v>0.5</v>
      </c>
      <c r="AF345" s="194">
        <f t="shared" si="6"/>
        <v>1</v>
      </c>
      <c r="AG345" s="53">
        <f t="shared" si="7"/>
        <v>0.52631578947368418</v>
      </c>
    </row>
    <row r="346" spans="2:33" ht="16">
      <c r="B346" s="186" t="s">
        <v>150</v>
      </c>
      <c r="C346" s="192">
        <v>100</v>
      </c>
      <c r="D346" s="186" t="s">
        <v>339</v>
      </c>
      <c r="E346" s="193">
        <v>2</v>
      </c>
      <c r="F346" s="186" t="s">
        <v>391</v>
      </c>
      <c r="G346" s="186" t="s">
        <v>288</v>
      </c>
      <c r="H346" s="198">
        <f>VLOOKUP(B346,orig_GT_results_full_summary!$B$3:$AK$25,7, FALSE)</f>
        <v>3</v>
      </c>
      <c r="I346" s="192">
        <v>0</v>
      </c>
      <c r="J346" s="192">
        <v>0</v>
      </c>
      <c r="K346" s="192">
        <f t="shared" si="0"/>
        <v>0</v>
      </c>
      <c r="L346" s="193">
        <f t="shared" si="1"/>
        <v>0</v>
      </c>
      <c r="M346" s="186" t="s">
        <v>299</v>
      </c>
      <c r="N346" s="186" t="s">
        <v>290</v>
      </c>
      <c r="O346" s="199">
        <f>VLOOKUP(B346,orig_GT_results_full_summary!$B$3:$AK$25,15, FALSE)</f>
        <v>1</v>
      </c>
      <c r="P346" s="192">
        <v>1</v>
      </c>
      <c r="Q346" s="192">
        <v>0.5</v>
      </c>
      <c r="R346" s="192">
        <f t="shared" si="2"/>
        <v>1</v>
      </c>
      <c r="S346" s="193">
        <f t="shared" si="3"/>
        <v>0.52631578947368418</v>
      </c>
      <c r="T346" s="186" t="s">
        <v>15</v>
      </c>
      <c r="U346" s="186" t="s">
        <v>288</v>
      </c>
      <c r="V346" s="200">
        <f>VLOOKUP(B346,orig_GT_results_full_summary!$B$3:$AK$25,24, FALSE)</f>
        <v>1</v>
      </c>
      <c r="W346" s="192">
        <v>0</v>
      </c>
      <c r="X346" s="192">
        <v>0</v>
      </c>
      <c r="Y346" s="192">
        <f t="shared" si="4"/>
        <v>0</v>
      </c>
      <c r="Z346" s="193">
        <f t="shared" si="5"/>
        <v>0</v>
      </c>
      <c r="AA346" s="186" t="s">
        <v>299</v>
      </c>
      <c r="AB346" s="186" t="s">
        <v>290</v>
      </c>
      <c r="AC346" s="192">
        <f>VLOOKUP(B346,orig_GT_results_full_summary!$B$3:$AK$25,33, FALSE)</f>
        <v>1</v>
      </c>
      <c r="AD346" s="192">
        <v>1</v>
      </c>
      <c r="AE346" s="192">
        <v>0.5</v>
      </c>
      <c r="AF346" s="194">
        <f t="shared" si="6"/>
        <v>1</v>
      </c>
      <c r="AG346" s="53">
        <f t="shared" si="7"/>
        <v>0.52631578947368418</v>
      </c>
    </row>
    <row r="347" spans="2:33" ht="16">
      <c r="B347" s="186" t="s">
        <v>150</v>
      </c>
      <c r="C347" s="192">
        <v>118</v>
      </c>
      <c r="D347" s="186" t="s">
        <v>336</v>
      </c>
      <c r="E347" s="193">
        <v>2</v>
      </c>
      <c r="F347" s="186" t="s">
        <v>391</v>
      </c>
      <c r="G347" s="186" t="s">
        <v>288</v>
      </c>
      <c r="H347" s="198">
        <f>VLOOKUP(B347,orig_GT_results_full_summary!$B$3:$AK$25,7, FALSE)</f>
        <v>3</v>
      </c>
      <c r="I347" s="192">
        <v>0</v>
      </c>
      <c r="J347" s="192">
        <v>0</v>
      </c>
      <c r="K347" s="192">
        <f t="shared" si="0"/>
        <v>0</v>
      </c>
      <c r="L347" s="193">
        <f t="shared" si="1"/>
        <v>0</v>
      </c>
      <c r="M347" s="186" t="s">
        <v>299</v>
      </c>
      <c r="N347" s="186" t="s">
        <v>290</v>
      </c>
      <c r="O347" s="199">
        <f>VLOOKUP(B347,orig_GT_results_full_summary!$B$3:$AK$25,15, FALSE)</f>
        <v>1</v>
      </c>
      <c r="P347" s="192">
        <v>1</v>
      </c>
      <c r="Q347" s="192">
        <v>0.5</v>
      </c>
      <c r="R347" s="192">
        <f t="shared" si="2"/>
        <v>1</v>
      </c>
      <c r="S347" s="193">
        <f t="shared" si="3"/>
        <v>0.52631578947368418</v>
      </c>
      <c r="T347" s="186" t="s">
        <v>15</v>
      </c>
      <c r="U347" s="186" t="s">
        <v>288</v>
      </c>
      <c r="V347" s="200">
        <f>VLOOKUP(B347,orig_GT_results_full_summary!$B$3:$AK$25,24, FALSE)</f>
        <v>1</v>
      </c>
      <c r="W347" s="192">
        <v>0</v>
      </c>
      <c r="X347" s="192">
        <v>0</v>
      </c>
      <c r="Y347" s="192">
        <f t="shared" si="4"/>
        <v>0</v>
      </c>
      <c r="Z347" s="193">
        <f t="shared" si="5"/>
        <v>0</v>
      </c>
      <c r="AA347" s="186" t="s">
        <v>299</v>
      </c>
      <c r="AB347" s="186" t="s">
        <v>290</v>
      </c>
      <c r="AC347" s="192">
        <f>VLOOKUP(B347,orig_GT_results_full_summary!$B$3:$AK$25,33, FALSE)</f>
        <v>1</v>
      </c>
      <c r="AD347" s="192">
        <v>1</v>
      </c>
      <c r="AE347" s="192">
        <v>0.5</v>
      </c>
      <c r="AF347" s="194">
        <f t="shared" si="6"/>
        <v>1</v>
      </c>
      <c r="AG347" s="53">
        <f t="shared" si="7"/>
        <v>0.52631578947368418</v>
      </c>
    </row>
    <row r="348" spans="2:33" ht="16">
      <c r="B348" s="186" t="s">
        <v>150</v>
      </c>
      <c r="C348" s="192">
        <v>119</v>
      </c>
      <c r="D348" s="186" t="s">
        <v>333</v>
      </c>
      <c r="E348" s="193">
        <v>2</v>
      </c>
      <c r="F348" s="186" t="s">
        <v>391</v>
      </c>
      <c r="G348" s="186" t="s">
        <v>288</v>
      </c>
      <c r="H348" s="198">
        <f>VLOOKUP(B348,orig_GT_results_full_summary!$B$3:$AK$25,7, FALSE)</f>
        <v>3</v>
      </c>
      <c r="I348" s="192">
        <v>0</v>
      </c>
      <c r="J348" s="192">
        <v>0</v>
      </c>
      <c r="K348" s="192">
        <f t="shared" si="0"/>
        <v>0</v>
      </c>
      <c r="L348" s="193">
        <f t="shared" si="1"/>
        <v>0</v>
      </c>
      <c r="M348" s="186" t="s">
        <v>299</v>
      </c>
      <c r="N348" s="186" t="s">
        <v>287</v>
      </c>
      <c r="O348" s="199">
        <f>VLOOKUP(B348,orig_GT_results_full_summary!$B$3:$AK$25,15, FALSE)</f>
        <v>1</v>
      </c>
      <c r="P348" s="192">
        <v>1</v>
      </c>
      <c r="Q348" s="192">
        <v>0.5</v>
      </c>
      <c r="R348" s="192">
        <f t="shared" si="2"/>
        <v>1</v>
      </c>
      <c r="S348" s="193">
        <f t="shared" si="3"/>
        <v>0.52631578947368418</v>
      </c>
      <c r="T348" s="186" t="s">
        <v>15</v>
      </c>
      <c r="U348" s="186" t="s">
        <v>288</v>
      </c>
      <c r="V348" s="200">
        <f>VLOOKUP(B348,orig_GT_results_full_summary!$B$3:$AK$25,24, FALSE)</f>
        <v>1</v>
      </c>
      <c r="W348" s="192">
        <v>0</v>
      </c>
      <c r="X348" s="192">
        <v>0</v>
      </c>
      <c r="Y348" s="192">
        <f t="shared" si="4"/>
        <v>0</v>
      </c>
      <c r="Z348" s="193">
        <f t="shared" si="5"/>
        <v>0</v>
      </c>
      <c r="AA348" s="186" t="s">
        <v>299</v>
      </c>
      <c r="AB348" s="186" t="s">
        <v>287</v>
      </c>
      <c r="AC348" s="192">
        <f>VLOOKUP(B348,orig_GT_results_full_summary!$B$3:$AK$25,33, FALSE)</f>
        <v>1</v>
      </c>
      <c r="AD348" s="192">
        <v>1</v>
      </c>
      <c r="AE348" s="192">
        <v>0.5</v>
      </c>
      <c r="AF348" s="194">
        <f t="shared" si="6"/>
        <v>1</v>
      </c>
      <c r="AG348" s="53">
        <f t="shared" si="7"/>
        <v>0.52631578947368418</v>
      </c>
    </row>
    <row r="349" spans="2:33" ht="16">
      <c r="B349" s="186" t="s">
        <v>150</v>
      </c>
      <c r="C349" s="192">
        <v>122</v>
      </c>
      <c r="D349" s="186" t="s">
        <v>327</v>
      </c>
      <c r="E349" s="193">
        <v>2</v>
      </c>
      <c r="F349" s="186" t="s">
        <v>391</v>
      </c>
      <c r="G349" s="186" t="s">
        <v>288</v>
      </c>
      <c r="H349" s="198">
        <f>VLOOKUP(B349,orig_GT_results_full_summary!$B$3:$AK$25,7, FALSE)</f>
        <v>3</v>
      </c>
      <c r="I349" s="192">
        <v>0</v>
      </c>
      <c r="J349" s="192">
        <v>0</v>
      </c>
      <c r="K349" s="192">
        <f t="shared" si="0"/>
        <v>0</v>
      </c>
      <c r="L349" s="193">
        <f t="shared" si="1"/>
        <v>0</v>
      </c>
      <c r="M349" s="186" t="s">
        <v>299</v>
      </c>
      <c r="N349" s="186" t="s">
        <v>290</v>
      </c>
      <c r="O349" s="199">
        <f>VLOOKUP(B349,orig_GT_results_full_summary!$B$3:$AK$25,15, FALSE)</f>
        <v>1</v>
      </c>
      <c r="P349" s="192">
        <v>1</v>
      </c>
      <c r="Q349" s="192">
        <v>0.5</v>
      </c>
      <c r="R349" s="192">
        <f t="shared" si="2"/>
        <v>1</v>
      </c>
      <c r="S349" s="193">
        <f t="shared" si="3"/>
        <v>0.52631578947368418</v>
      </c>
      <c r="T349" s="186" t="s">
        <v>15</v>
      </c>
      <c r="U349" s="186" t="s">
        <v>288</v>
      </c>
      <c r="V349" s="200">
        <f>VLOOKUP(B349,orig_GT_results_full_summary!$B$3:$AK$25,24, FALSE)</f>
        <v>1</v>
      </c>
      <c r="W349" s="192">
        <v>0</v>
      </c>
      <c r="X349" s="192">
        <v>0</v>
      </c>
      <c r="Y349" s="192">
        <f t="shared" si="4"/>
        <v>0</v>
      </c>
      <c r="Z349" s="193">
        <f t="shared" si="5"/>
        <v>0</v>
      </c>
      <c r="AA349" s="186" t="s">
        <v>299</v>
      </c>
      <c r="AB349" s="186" t="s">
        <v>290</v>
      </c>
      <c r="AC349" s="192">
        <f>VLOOKUP(B349,orig_GT_results_full_summary!$B$3:$AK$25,33, FALSE)</f>
        <v>1</v>
      </c>
      <c r="AD349" s="192">
        <v>1</v>
      </c>
      <c r="AE349" s="192">
        <v>0.5</v>
      </c>
      <c r="AF349" s="194">
        <f t="shared" si="6"/>
        <v>1</v>
      </c>
      <c r="AG349" s="53">
        <f t="shared" si="7"/>
        <v>0.52631578947368418</v>
      </c>
    </row>
    <row r="350" spans="2:33" ht="16">
      <c r="B350" s="186" t="s">
        <v>150</v>
      </c>
      <c r="C350" s="192">
        <v>123</v>
      </c>
      <c r="D350" s="186" t="s">
        <v>327</v>
      </c>
      <c r="E350" s="193">
        <v>2</v>
      </c>
      <c r="F350" s="186" t="s">
        <v>391</v>
      </c>
      <c r="G350" s="186" t="s">
        <v>288</v>
      </c>
      <c r="H350" s="198">
        <f>VLOOKUP(B350,orig_GT_results_full_summary!$B$3:$AK$25,7, FALSE)</f>
        <v>3</v>
      </c>
      <c r="I350" s="192">
        <v>0</v>
      </c>
      <c r="J350" s="192">
        <v>0</v>
      </c>
      <c r="K350" s="192">
        <f t="shared" si="0"/>
        <v>0</v>
      </c>
      <c r="L350" s="193">
        <f t="shared" si="1"/>
        <v>0</v>
      </c>
      <c r="M350" s="186" t="s">
        <v>299</v>
      </c>
      <c r="N350" s="186" t="s">
        <v>290</v>
      </c>
      <c r="O350" s="199">
        <f>VLOOKUP(B350,orig_GT_results_full_summary!$B$3:$AK$25,15, FALSE)</f>
        <v>1</v>
      </c>
      <c r="P350" s="192">
        <v>1</v>
      </c>
      <c r="Q350" s="192">
        <v>0.5</v>
      </c>
      <c r="R350" s="192">
        <f t="shared" si="2"/>
        <v>1</v>
      </c>
      <c r="S350" s="193">
        <f t="shared" si="3"/>
        <v>0.52631578947368418</v>
      </c>
      <c r="T350" s="186" t="s">
        <v>15</v>
      </c>
      <c r="U350" s="186" t="s">
        <v>288</v>
      </c>
      <c r="V350" s="200">
        <f>VLOOKUP(B350,orig_GT_results_full_summary!$B$3:$AK$25,24, FALSE)</f>
        <v>1</v>
      </c>
      <c r="W350" s="192">
        <v>0</v>
      </c>
      <c r="X350" s="192">
        <v>0</v>
      </c>
      <c r="Y350" s="192">
        <f t="shared" si="4"/>
        <v>0</v>
      </c>
      <c r="Z350" s="193">
        <f t="shared" si="5"/>
        <v>0</v>
      </c>
      <c r="AA350" s="186" t="s">
        <v>299</v>
      </c>
      <c r="AB350" s="186" t="s">
        <v>290</v>
      </c>
      <c r="AC350" s="192">
        <f>VLOOKUP(B350,orig_GT_results_full_summary!$B$3:$AK$25,33, FALSE)</f>
        <v>1</v>
      </c>
      <c r="AD350" s="192">
        <v>1</v>
      </c>
      <c r="AE350" s="192">
        <v>0.5</v>
      </c>
      <c r="AF350" s="194">
        <f t="shared" si="6"/>
        <v>1</v>
      </c>
      <c r="AG350" s="53">
        <f t="shared" si="7"/>
        <v>0.52631578947368418</v>
      </c>
    </row>
    <row r="351" spans="2:33" ht="16">
      <c r="B351" s="186" t="s">
        <v>150</v>
      </c>
      <c r="C351" s="192">
        <v>124</v>
      </c>
      <c r="D351" s="186" t="s">
        <v>327</v>
      </c>
      <c r="E351" s="193">
        <v>2</v>
      </c>
      <c r="F351" s="186" t="s">
        <v>391</v>
      </c>
      <c r="G351" s="186" t="s">
        <v>288</v>
      </c>
      <c r="H351" s="198">
        <f>VLOOKUP(B351,orig_GT_results_full_summary!$B$3:$AK$25,7, FALSE)</f>
        <v>3</v>
      </c>
      <c r="I351" s="192">
        <v>0</v>
      </c>
      <c r="J351" s="192">
        <v>0</v>
      </c>
      <c r="K351" s="192">
        <f t="shared" si="0"/>
        <v>0</v>
      </c>
      <c r="L351" s="193">
        <f t="shared" si="1"/>
        <v>0</v>
      </c>
      <c r="M351" s="186" t="s">
        <v>299</v>
      </c>
      <c r="N351" s="186" t="s">
        <v>290</v>
      </c>
      <c r="O351" s="199">
        <f>VLOOKUP(B351,orig_GT_results_full_summary!$B$3:$AK$25,15, FALSE)</f>
        <v>1</v>
      </c>
      <c r="P351" s="192">
        <v>1</v>
      </c>
      <c r="Q351" s="192">
        <v>0.5</v>
      </c>
      <c r="R351" s="192">
        <f t="shared" si="2"/>
        <v>1</v>
      </c>
      <c r="S351" s="193">
        <f t="shared" si="3"/>
        <v>0.52631578947368418</v>
      </c>
      <c r="T351" s="186" t="s">
        <v>15</v>
      </c>
      <c r="U351" s="186" t="s">
        <v>288</v>
      </c>
      <c r="V351" s="200">
        <f>VLOOKUP(B351,orig_GT_results_full_summary!$B$3:$AK$25,24, FALSE)</f>
        <v>1</v>
      </c>
      <c r="W351" s="192">
        <v>0</v>
      </c>
      <c r="X351" s="192">
        <v>0</v>
      </c>
      <c r="Y351" s="192">
        <f t="shared" si="4"/>
        <v>0</v>
      </c>
      <c r="Z351" s="193">
        <f t="shared" si="5"/>
        <v>0</v>
      </c>
      <c r="AA351" s="186" t="s">
        <v>299</v>
      </c>
      <c r="AB351" s="186" t="s">
        <v>290</v>
      </c>
      <c r="AC351" s="192">
        <f>VLOOKUP(B351,orig_GT_results_full_summary!$B$3:$AK$25,33, FALSE)</f>
        <v>1</v>
      </c>
      <c r="AD351" s="192">
        <v>1</v>
      </c>
      <c r="AE351" s="192">
        <v>0.5</v>
      </c>
      <c r="AF351" s="194">
        <f t="shared" si="6"/>
        <v>1</v>
      </c>
      <c r="AG351" s="53">
        <f t="shared" si="7"/>
        <v>0.52631578947368418</v>
      </c>
    </row>
    <row r="352" spans="2:33" ht="16">
      <c r="B352" s="186" t="s">
        <v>150</v>
      </c>
      <c r="C352" s="192">
        <v>126</v>
      </c>
      <c r="D352" s="186" t="s">
        <v>330</v>
      </c>
      <c r="E352" s="193">
        <v>2</v>
      </c>
      <c r="F352" s="186" t="s">
        <v>391</v>
      </c>
      <c r="G352" s="186" t="s">
        <v>288</v>
      </c>
      <c r="H352" s="198">
        <f>VLOOKUP(B352,orig_GT_results_full_summary!$B$3:$AK$25,7, FALSE)</f>
        <v>3</v>
      </c>
      <c r="I352" s="192">
        <v>0</v>
      </c>
      <c r="J352" s="192">
        <v>0</v>
      </c>
      <c r="K352" s="192">
        <f t="shared" si="0"/>
        <v>0</v>
      </c>
      <c r="L352" s="193">
        <f t="shared" si="1"/>
        <v>0</v>
      </c>
      <c r="M352" s="186" t="s">
        <v>299</v>
      </c>
      <c r="N352" s="186" t="s">
        <v>290</v>
      </c>
      <c r="O352" s="199">
        <f>VLOOKUP(B352,orig_GT_results_full_summary!$B$3:$AK$25,15, FALSE)</f>
        <v>1</v>
      </c>
      <c r="P352" s="192">
        <v>1</v>
      </c>
      <c r="Q352" s="192">
        <v>0.5</v>
      </c>
      <c r="R352" s="192">
        <f t="shared" si="2"/>
        <v>1</v>
      </c>
      <c r="S352" s="193">
        <f t="shared" si="3"/>
        <v>0.52631578947368418</v>
      </c>
      <c r="T352" s="186" t="s">
        <v>15</v>
      </c>
      <c r="U352" s="186" t="s">
        <v>288</v>
      </c>
      <c r="V352" s="200">
        <f>VLOOKUP(B352,orig_GT_results_full_summary!$B$3:$AK$25,24, FALSE)</f>
        <v>1</v>
      </c>
      <c r="W352" s="192">
        <v>0</v>
      </c>
      <c r="X352" s="192">
        <v>0</v>
      </c>
      <c r="Y352" s="192">
        <f t="shared" si="4"/>
        <v>0</v>
      </c>
      <c r="Z352" s="193">
        <f t="shared" si="5"/>
        <v>0</v>
      </c>
      <c r="AA352" s="186" t="s">
        <v>299</v>
      </c>
      <c r="AB352" s="186" t="s">
        <v>290</v>
      </c>
      <c r="AC352" s="192">
        <f>VLOOKUP(B352,orig_GT_results_full_summary!$B$3:$AK$25,33, FALSE)</f>
        <v>1</v>
      </c>
      <c r="AD352" s="192">
        <v>1</v>
      </c>
      <c r="AE352" s="192">
        <v>0.5</v>
      </c>
      <c r="AF352" s="194">
        <f t="shared" si="6"/>
        <v>1</v>
      </c>
      <c r="AG352" s="53">
        <f t="shared" si="7"/>
        <v>0.52631578947368418</v>
      </c>
    </row>
    <row r="353" spans="2:33" ht="16">
      <c r="B353" s="186" t="s">
        <v>150</v>
      </c>
      <c r="C353" s="192">
        <v>127</v>
      </c>
      <c r="D353" s="186" t="s">
        <v>330</v>
      </c>
      <c r="E353" s="193">
        <v>2</v>
      </c>
      <c r="F353" s="186" t="s">
        <v>391</v>
      </c>
      <c r="G353" s="186" t="s">
        <v>288</v>
      </c>
      <c r="H353" s="198">
        <f>VLOOKUP(B353,orig_GT_results_full_summary!$B$3:$AK$25,7, FALSE)</f>
        <v>3</v>
      </c>
      <c r="I353" s="192">
        <v>0</v>
      </c>
      <c r="J353" s="192">
        <v>0</v>
      </c>
      <c r="K353" s="192">
        <f t="shared" si="0"/>
        <v>0</v>
      </c>
      <c r="L353" s="193">
        <f t="shared" si="1"/>
        <v>0</v>
      </c>
      <c r="M353" s="186" t="s">
        <v>299</v>
      </c>
      <c r="N353" s="186" t="s">
        <v>290</v>
      </c>
      <c r="O353" s="199">
        <f>VLOOKUP(B353,orig_GT_results_full_summary!$B$3:$AK$25,15, FALSE)</f>
        <v>1</v>
      </c>
      <c r="P353" s="192">
        <v>1</v>
      </c>
      <c r="Q353" s="192">
        <v>0.5</v>
      </c>
      <c r="R353" s="192">
        <f t="shared" si="2"/>
        <v>1</v>
      </c>
      <c r="S353" s="193">
        <f t="shared" si="3"/>
        <v>0.52631578947368418</v>
      </c>
      <c r="T353" s="186" t="s">
        <v>15</v>
      </c>
      <c r="U353" s="186" t="s">
        <v>288</v>
      </c>
      <c r="V353" s="200">
        <f>VLOOKUP(B353,orig_GT_results_full_summary!$B$3:$AK$25,24, FALSE)</f>
        <v>1</v>
      </c>
      <c r="W353" s="192">
        <v>0</v>
      </c>
      <c r="X353" s="192">
        <v>0</v>
      </c>
      <c r="Y353" s="192">
        <f t="shared" si="4"/>
        <v>0</v>
      </c>
      <c r="Z353" s="193">
        <f t="shared" si="5"/>
        <v>0</v>
      </c>
      <c r="AA353" s="186" t="s">
        <v>299</v>
      </c>
      <c r="AB353" s="186" t="s">
        <v>290</v>
      </c>
      <c r="AC353" s="192">
        <f>VLOOKUP(B353,orig_GT_results_full_summary!$B$3:$AK$25,33, FALSE)</f>
        <v>1</v>
      </c>
      <c r="AD353" s="192">
        <v>1</v>
      </c>
      <c r="AE353" s="192">
        <v>0.5</v>
      </c>
      <c r="AF353" s="194">
        <f t="shared" si="6"/>
        <v>1</v>
      </c>
      <c r="AG353" s="53">
        <f t="shared" si="7"/>
        <v>0.52631578947368418</v>
      </c>
    </row>
    <row r="354" spans="2:33" ht="16">
      <c r="B354" s="186" t="s">
        <v>150</v>
      </c>
      <c r="C354" s="192">
        <v>132</v>
      </c>
      <c r="D354" s="186" t="s">
        <v>331</v>
      </c>
      <c r="E354" s="193">
        <v>2</v>
      </c>
      <c r="F354" s="186" t="s">
        <v>391</v>
      </c>
      <c r="G354" s="186" t="s">
        <v>288</v>
      </c>
      <c r="H354" s="198">
        <f>VLOOKUP(B354,orig_GT_results_full_summary!$B$3:$AK$25,7, FALSE)</f>
        <v>3</v>
      </c>
      <c r="I354" s="192">
        <v>0</v>
      </c>
      <c r="J354" s="192">
        <v>0</v>
      </c>
      <c r="K354" s="192">
        <f t="shared" si="0"/>
        <v>0</v>
      </c>
      <c r="L354" s="193">
        <f t="shared" si="1"/>
        <v>0</v>
      </c>
      <c r="M354" s="186" t="s">
        <v>299</v>
      </c>
      <c r="N354" s="186" t="s">
        <v>290</v>
      </c>
      <c r="O354" s="199">
        <f>VLOOKUP(B354,orig_GT_results_full_summary!$B$3:$AK$25,15, FALSE)</f>
        <v>1</v>
      </c>
      <c r="P354" s="192">
        <v>1</v>
      </c>
      <c r="Q354" s="192">
        <v>0.5</v>
      </c>
      <c r="R354" s="192">
        <f t="shared" si="2"/>
        <v>1</v>
      </c>
      <c r="S354" s="193">
        <f t="shared" si="3"/>
        <v>0.52631578947368418</v>
      </c>
      <c r="T354" s="186" t="s">
        <v>15</v>
      </c>
      <c r="U354" s="186" t="s">
        <v>288</v>
      </c>
      <c r="V354" s="200">
        <f>VLOOKUP(B354,orig_GT_results_full_summary!$B$3:$AK$25,24, FALSE)</f>
        <v>1</v>
      </c>
      <c r="W354" s="192">
        <v>0</v>
      </c>
      <c r="X354" s="192">
        <v>0</v>
      </c>
      <c r="Y354" s="192">
        <f t="shared" si="4"/>
        <v>0</v>
      </c>
      <c r="Z354" s="193">
        <f t="shared" si="5"/>
        <v>0</v>
      </c>
      <c r="AA354" s="186" t="s">
        <v>299</v>
      </c>
      <c r="AB354" s="186" t="s">
        <v>290</v>
      </c>
      <c r="AC354" s="192">
        <f>VLOOKUP(B354,orig_GT_results_full_summary!$B$3:$AK$25,33, FALSE)</f>
        <v>1</v>
      </c>
      <c r="AD354" s="192">
        <v>1</v>
      </c>
      <c r="AE354" s="192">
        <v>0.5</v>
      </c>
      <c r="AF354" s="194">
        <f t="shared" si="6"/>
        <v>1</v>
      </c>
      <c r="AG354" s="53">
        <f t="shared" si="7"/>
        <v>0.52631578947368418</v>
      </c>
    </row>
    <row r="355" spans="2:33" ht="16">
      <c r="B355" s="186" t="s">
        <v>150</v>
      </c>
      <c r="C355" s="192">
        <v>133</v>
      </c>
      <c r="D355" s="186" t="s">
        <v>331</v>
      </c>
      <c r="E355" s="193">
        <v>2</v>
      </c>
      <c r="F355" s="186" t="s">
        <v>391</v>
      </c>
      <c r="G355" s="186" t="s">
        <v>288</v>
      </c>
      <c r="H355" s="198">
        <f>VLOOKUP(B355,orig_GT_results_full_summary!$B$3:$AK$25,7, FALSE)</f>
        <v>3</v>
      </c>
      <c r="I355" s="192">
        <v>0</v>
      </c>
      <c r="J355" s="192">
        <v>0</v>
      </c>
      <c r="K355" s="192">
        <f t="shared" si="0"/>
        <v>0</v>
      </c>
      <c r="L355" s="193">
        <f t="shared" si="1"/>
        <v>0</v>
      </c>
      <c r="M355" s="186" t="s">
        <v>299</v>
      </c>
      <c r="N355" s="186" t="s">
        <v>290</v>
      </c>
      <c r="O355" s="199">
        <f>VLOOKUP(B355,orig_GT_results_full_summary!$B$3:$AK$25,15, FALSE)</f>
        <v>1</v>
      </c>
      <c r="P355" s="192">
        <v>1</v>
      </c>
      <c r="Q355" s="192">
        <v>0.5</v>
      </c>
      <c r="R355" s="192">
        <f t="shared" si="2"/>
        <v>1</v>
      </c>
      <c r="S355" s="193">
        <f t="shared" si="3"/>
        <v>0.52631578947368418</v>
      </c>
      <c r="T355" s="186" t="s">
        <v>15</v>
      </c>
      <c r="U355" s="186" t="s">
        <v>288</v>
      </c>
      <c r="V355" s="200">
        <f>VLOOKUP(B355,orig_GT_results_full_summary!$B$3:$AK$25,24, FALSE)</f>
        <v>1</v>
      </c>
      <c r="W355" s="192">
        <v>0</v>
      </c>
      <c r="X355" s="192">
        <v>0</v>
      </c>
      <c r="Y355" s="192">
        <f t="shared" si="4"/>
        <v>0</v>
      </c>
      <c r="Z355" s="193">
        <f t="shared" si="5"/>
        <v>0</v>
      </c>
      <c r="AA355" s="186" t="s">
        <v>299</v>
      </c>
      <c r="AB355" s="186" t="s">
        <v>290</v>
      </c>
      <c r="AC355" s="192">
        <f>VLOOKUP(B355,orig_GT_results_full_summary!$B$3:$AK$25,33, FALSE)</f>
        <v>1</v>
      </c>
      <c r="AD355" s="192">
        <v>1</v>
      </c>
      <c r="AE355" s="192">
        <v>0.5</v>
      </c>
      <c r="AF355" s="194">
        <f t="shared" si="6"/>
        <v>1</v>
      </c>
      <c r="AG355" s="53">
        <f t="shared" si="7"/>
        <v>0.52631578947368418</v>
      </c>
    </row>
    <row r="356" spans="2:33" ht="16">
      <c r="B356" s="186" t="s">
        <v>150</v>
      </c>
      <c r="C356" s="192">
        <v>158</v>
      </c>
      <c r="D356" s="186" t="s">
        <v>336</v>
      </c>
      <c r="E356" s="193">
        <v>2</v>
      </c>
      <c r="F356" s="186" t="s">
        <v>391</v>
      </c>
      <c r="G356" s="186" t="s">
        <v>288</v>
      </c>
      <c r="H356" s="198">
        <f>VLOOKUP(B356,orig_GT_results_full_summary!$B$3:$AK$25,7, FALSE)</f>
        <v>3</v>
      </c>
      <c r="I356" s="192">
        <v>0</v>
      </c>
      <c r="J356" s="192">
        <v>0</v>
      </c>
      <c r="K356" s="192">
        <f t="shared" si="0"/>
        <v>0</v>
      </c>
      <c r="L356" s="193">
        <f t="shared" si="1"/>
        <v>0</v>
      </c>
      <c r="M356" s="186" t="s">
        <v>299</v>
      </c>
      <c r="N356" s="186" t="s">
        <v>290</v>
      </c>
      <c r="O356" s="199">
        <f>VLOOKUP(B356,orig_GT_results_full_summary!$B$3:$AK$25,15, FALSE)</f>
        <v>1</v>
      </c>
      <c r="P356" s="192">
        <v>1</v>
      </c>
      <c r="Q356" s="192">
        <v>0.5</v>
      </c>
      <c r="R356" s="192">
        <f t="shared" si="2"/>
        <v>1</v>
      </c>
      <c r="S356" s="193">
        <f t="shared" si="3"/>
        <v>0.52631578947368418</v>
      </c>
      <c r="T356" s="186" t="s">
        <v>15</v>
      </c>
      <c r="U356" s="186" t="s">
        <v>288</v>
      </c>
      <c r="V356" s="200">
        <f>VLOOKUP(B356,orig_GT_results_full_summary!$B$3:$AK$25,24, FALSE)</f>
        <v>1</v>
      </c>
      <c r="W356" s="192">
        <v>0</v>
      </c>
      <c r="X356" s="192">
        <v>0</v>
      </c>
      <c r="Y356" s="192">
        <f t="shared" si="4"/>
        <v>0</v>
      </c>
      <c r="Z356" s="193">
        <f t="shared" si="5"/>
        <v>0</v>
      </c>
      <c r="AA356" s="186" t="s">
        <v>299</v>
      </c>
      <c r="AB356" s="186" t="s">
        <v>290</v>
      </c>
      <c r="AC356" s="192">
        <f>VLOOKUP(B356,orig_GT_results_full_summary!$B$3:$AK$25,33, FALSE)</f>
        <v>1</v>
      </c>
      <c r="AD356" s="192">
        <v>1</v>
      </c>
      <c r="AE356" s="192">
        <v>0.5</v>
      </c>
      <c r="AF356" s="194">
        <f t="shared" si="6"/>
        <v>1</v>
      </c>
      <c r="AG356" s="53">
        <f t="shared" si="7"/>
        <v>0.52631578947368418</v>
      </c>
    </row>
    <row r="357" spans="2:33" ht="16">
      <c r="B357" s="186" t="s">
        <v>150</v>
      </c>
      <c r="C357" s="192">
        <v>141</v>
      </c>
      <c r="D357" s="186" t="s">
        <v>339</v>
      </c>
      <c r="E357" s="193">
        <v>2</v>
      </c>
      <c r="F357" s="186" t="s">
        <v>391</v>
      </c>
      <c r="G357" s="186" t="s">
        <v>288</v>
      </c>
      <c r="H357" s="198">
        <f>VLOOKUP(B357,orig_GT_results_full_summary!$B$3:$AK$25,7, FALSE)</f>
        <v>3</v>
      </c>
      <c r="I357" s="192">
        <v>0</v>
      </c>
      <c r="J357" s="192">
        <v>0</v>
      </c>
      <c r="K357" s="192">
        <f t="shared" si="0"/>
        <v>0</v>
      </c>
      <c r="L357" s="193">
        <f t="shared" si="1"/>
        <v>0</v>
      </c>
      <c r="M357" s="186" t="s">
        <v>299</v>
      </c>
      <c r="N357" s="186" t="s">
        <v>290</v>
      </c>
      <c r="O357" s="199">
        <f>VLOOKUP(B357,orig_GT_results_full_summary!$B$3:$AK$25,15, FALSE)</f>
        <v>1</v>
      </c>
      <c r="P357" s="192">
        <v>1</v>
      </c>
      <c r="Q357" s="192">
        <v>0.5</v>
      </c>
      <c r="R357" s="192">
        <f t="shared" si="2"/>
        <v>1</v>
      </c>
      <c r="S357" s="193">
        <f t="shared" si="3"/>
        <v>0.52631578947368418</v>
      </c>
      <c r="T357" s="186" t="s">
        <v>15</v>
      </c>
      <c r="U357" s="186" t="s">
        <v>288</v>
      </c>
      <c r="V357" s="200">
        <f>VLOOKUP(B357,orig_GT_results_full_summary!$B$3:$AK$25,24, FALSE)</f>
        <v>1</v>
      </c>
      <c r="W357" s="192">
        <v>0</v>
      </c>
      <c r="X357" s="192">
        <v>0</v>
      </c>
      <c r="Y357" s="192">
        <f t="shared" si="4"/>
        <v>0</v>
      </c>
      <c r="Z357" s="193">
        <f t="shared" si="5"/>
        <v>0</v>
      </c>
      <c r="AA357" s="186" t="s">
        <v>299</v>
      </c>
      <c r="AB357" s="186" t="s">
        <v>290</v>
      </c>
      <c r="AC357" s="192">
        <f>VLOOKUP(B357,orig_GT_results_full_summary!$B$3:$AK$25,33, FALSE)</f>
        <v>1</v>
      </c>
      <c r="AD357" s="192">
        <v>1</v>
      </c>
      <c r="AE357" s="192">
        <v>0.5</v>
      </c>
      <c r="AF357" s="194">
        <f t="shared" si="6"/>
        <v>1</v>
      </c>
      <c r="AG357" s="53">
        <f t="shared" si="7"/>
        <v>0.52631578947368418</v>
      </c>
    </row>
    <row r="358" spans="2:33" ht="16">
      <c r="B358" s="186" t="s">
        <v>150</v>
      </c>
      <c r="C358" s="192">
        <v>130</v>
      </c>
      <c r="D358" s="186" t="s">
        <v>328</v>
      </c>
      <c r="E358" s="193">
        <v>2</v>
      </c>
      <c r="F358" s="186" t="s">
        <v>391</v>
      </c>
      <c r="G358" s="186" t="s">
        <v>288</v>
      </c>
      <c r="H358" s="198">
        <f>VLOOKUP(B358,orig_GT_results_full_summary!$B$3:$AK$25,7, FALSE)</f>
        <v>3</v>
      </c>
      <c r="I358" s="192">
        <v>0</v>
      </c>
      <c r="J358" s="192">
        <v>0</v>
      </c>
      <c r="K358" s="192">
        <f t="shared" si="0"/>
        <v>0</v>
      </c>
      <c r="L358" s="193">
        <f t="shared" si="1"/>
        <v>0</v>
      </c>
      <c r="M358" s="186" t="s">
        <v>299</v>
      </c>
      <c r="N358" s="186" t="s">
        <v>290</v>
      </c>
      <c r="O358" s="199">
        <f>VLOOKUP(B358,orig_GT_results_full_summary!$B$3:$AK$25,15, FALSE)</f>
        <v>1</v>
      </c>
      <c r="P358" s="192">
        <v>1</v>
      </c>
      <c r="Q358" s="192">
        <v>0.5</v>
      </c>
      <c r="R358" s="192">
        <f t="shared" si="2"/>
        <v>1</v>
      </c>
      <c r="S358" s="193">
        <f t="shared" si="3"/>
        <v>0.52631578947368418</v>
      </c>
      <c r="T358" s="186" t="s">
        <v>15</v>
      </c>
      <c r="U358" s="186" t="s">
        <v>288</v>
      </c>
      <c r="V358" s="200">
        <f>VLOOKUP(B358,orig_GT_results_full_summary!$B$3:$AK$25,24, FALSE)</f>
        <v>1</v>
      </c>
      <c r="W358" s="192">
        <v>0</v>
      </c>
      <c r="X358" s="192">
        <v>0</v>
      </c>
      <c r="Y358" s="192">
        <f t="shared" si="4"/>
        <v>0</v>
      </c>
      <c r="Z358" s="193">
        <f t="shared" si="5"/>
        <v>0</v>
      </c>
      <c r="AA358" s="186" t="s">
        <v>299</v>
      </c>
      <c r="AB358" s="186" t="s">
        <v>290</v>
      </c>
      <c r="AC358" s="192">
        <f>VLOOKUP(B358,orig_GT_results_full_summary!$B$3:$AK$25,33, FALSE)</f>
        <v>1</v>
      </c>
      <c r="AD358" s="192">
        <v>1</v>
      </c>
      <c r="AE358" s="192">
        <v>0.5</v>
      </c>
      <c r="AF358" s="194">
        <f t="shared" si="6"/>
        <v>1</v>
      </c>
      <c r="AG358" s="53">
        <f t="shared" si="7"/>
        <v>0.52631578947368418</v>
      </c>
    </row>
    <row r="359" spans="2:33" ht="16">
      <c r="B359" s="186" t="s">
        <v>155</v>
      </c>
      <c r="C359" s="192">
        <v>40</v>
      </c>
      <c r="D359" s="186" t="s">
        <v>15</v>
      </c>
      <c r="E359" s="193">
        <v>1</v>
      </c>
      <c r="F359" s="186" t="s">
        <v>26</v>
      </c>
      <c r="G359" s="186" t="s">
        <v>285</v>
      </c>
      <c r="H359" s="198">
        <f>VLOOKUP(B359,orig_GT_results_full_summary!$B$3:$AK$25,7, FALSE)</f>
        <v>2</v>
      </c>
      <c r="I359" s="192">
        <v>1</v>
      </c>
      <c r="J359" s="192">
        <v>1</v>
      </c>
      <c r="K359" s="192">
        <f t="shared" si="0"/>
        <v>0.5</v>
      </c>
      <c r="L359" s="193">
        <f t="shared" si="1"/>
        <v>0.90909090909090906</v>
      </c>
      <c r="M359" s="186" t="s">
        <v>298</v>
      </c>
      <c r="N359" s="186" t="s">
        <v>281</v>
      </c>
      <c r="O359" s="199">
        <f>VLOOKUP(B359,orig_GT_results_full_summary!$B$3:$AK$25,15, FALSE)</f>
        <v>1</v>
      </c>
      <c r="P359" s="192">
        <v>0</v>
      </c>
      <c r="Q359" s="192">
        <v>0</v>
      </c>
      <c r="R359" s="192">
        <f t="shared" si="2"/>
        <v>0</v>
      </c>
      <c r="S359" s="193">
        <f t="shared" si="3"/>
        <v>0</v>
      </c>
      <c r="T359" s="186" t="s">
        <v>15</v>
      </c>
      <c r="U359" s="186" t="s">
        <v>285</v>
      </c>
      <c r="V359" s="200">
        <f>VLOOKUP(B359,orig_GT_results_full_summary!$B$3:$AK$25,24, FALSE)</f>
        <v>1</v>
      </c>
      <c r="W359" s="192">
        <v>1</v>
      </c>
      <c r="X359" s="192">
        <v>1</v>
      </c>
      <c r="Y359" s="192">
        <f t="shared" si="4"/>
        <v>1</v>
      </c>
      <c r="Z359" s="193">
        <f t="shared" si="5"/>
        <v>1</v>
      </c>
      <c r="AA359" s="186" t="s">
        <v>282</v>
      </c>
      <c r="AB359" s="186" t="s">
        <v>281</v>
      </c>
      <c r="AC359" s="192">
        <f>VLOOKUP(B359,orig_GT_results_full_summary!$B$3:$AK$25,33, FALSE)</f>
        <v>0</v>
      </c>
      <c r="AD359" s="192">
        <v>0</v>
      </c>
      <c r="AE359" s="192">
        <v>0</v>
      </c>
      <c r="AF359" s="194">
        <f t="shared" si="6"/>
        <v>0</v>
      </c>
      <c r="AG359" s="53">
        <f t="shared" si="7"/>
        <v>0</v>
      </c>
    </row>
    <row r="360" spans="2:33" ht="16">
      <c r="B360" s="186" t="s">
        <v>155</v>
      </c>
      <c r="C360" s="192">
        <v>34</v>
      </c>
      <c r="D360" s="186" t="s">
        <v>15</v>
      </c>
      <c r="E360" s="193">
        <v>1</v>
      </c>
      <c r="F360" s="186" t="s">
        <v>26</v>
      </c>
      <c r="G360" s="186" t="s">
        <v>285</v>
      </c>
      <c r="H360" s="198">
        <f>VLOOKUP(B360,orig_GT_results_full_summary!$B$3:$AK$25,7, FALSE)</f>
        <v>2</v>
      </c>
      <c r="I360" s="192">
        <v>1</v>
      </c>
      <c r="J360" s="192">
        <v>1</v>
      </c>
      <c r="K360" s="192">
        <f t="shared" si="0"/>
        <v>0.5</v>
      </c>
      <c r="L360" s="193">
        <f t="shared" si="1"/>
        <v>0.90909090909090906</v>
      </c>
      <c r="M360" s="186" t="s">
        <v>298</v>
      </c>
      <c r="N360" s="186" t="s">
        <v>281</v>
      </c>
      <c r="O360" s="199">
        <f>VLOOKUP(B360,orig_GT_results_full_summary!$B$3:$AK$25,15, FALSE)</f>
        <v>1</v>
      </c>
      <c r="P360" s="192">
        <v>0</v>
      </c>
      <c r="Q360" s="192">
        <v>0</v>
      </c>
      <c r="R360" s="192">
        <f t="shared" si="2"/>
        <v>0</v>
      </c>
      <c r="S360" s="193">
        <f t="shared" si="3"/>
        <v>0</v>
      </c>
      <c r="T360" s="186" t="s">
        <v>15</v>
      </c>
      <c r="U360" s="186" t="s">
        <v>285</v>
      </c>
      <c r="V360" s="200">
        <f>VLOOKUP(B360,orig_GT_results_full_summary!$B$3:$AK$25,24, FALSE)</f>
        <v>1</v>
      </c>
      <c r="W360" s="192">
        <v>1</v>
      </c>
      <c r="X360" s="192">
        <v>1</v>
      </c>
      <c r="Y360" s="192">
        <f t="shared" si="4"/>
        <v>1</v>
      </c>
      <c r="Z360" s="193">
        <f t="shared" si="5"/>
        <v>1</v>
      </c>
      <c r="AA360" s="186" t="s">
        <v>282</v>
      </c>
      <c r="AB360" s="186" t="s">
        <v>281</v>
      </c>
      <c r="AC360" s="192">
        <f>VLOOKUP(B360,orig_GT_results_full_summary!$B$3:$AK$25,33, FALSE)</f>
        <v>0</v>
      </c>
      <c r="AD360" s="192">
        <v>0</v>
      </c>
      <c r="AE360" s="192">
        <v>0</v>
      </c>
      <c r="AF360" s="194">
        <f t="shared" si="6"/>
        <v>0</v>
      </c>
      <c r="AG360" s="53">
        <f t="shared" si="7"/>
        <v>0</v>
      </c>
    </row>
    <row r="361" spans="2:33" ht="16">
      <c r="B361" s="186" t="s">
        <v>155</v>
      </c>
      <c r="C361" s="192">
        <v>38</v>
      </c>
      <c r="D361" s="186" t="s">
        <v>15</v>
      </c>
      <c r="E361" s="193">
        <v>1</v>
      </c>
      <c r="F361" s="186" t="s">
        <v>26</v>
      </c>
      <c r="G361" s="186" t="s">
        <v>285</v>
      </c>
      <c r="H361" s="198">
        <f>VLOOKUP(B361,orig_GT_results_full_summary!$B$3:$AK$25,7, FALSE)</f>
        <v>2</v>
      </c>
      <c r="I361" s="192">
        <v>1</v>
      </c>
      <c r="J361" s="192">
        <v>1</v>
      </c>
      <c r="K361" s="192">
        <f t="shared" si="0"/>
        <v>0.5</v>
      </c>
      <c r="L361" s="193">
        <f t="shared" si="1"/>
        <v>0.90909090909090906</v>
      </c>
      <c r="M361" s="186" t="s">
        <v>298</v>
      </c>
      <c r="N361" s="186" t="s">
        <v>281</v>
      </c>
      <c r="O361" s="199">
        <f>VLOOKUP(B361,orig_GT_results_full_summary!$B$3:$AK$25,15, FALSE)</f>
        <v>1</v>
      </c>
      <c r="P361" s="192">
        <v>0</v>
      </c>
      <c r="Q361" s="192">
        <v>0</v>
      </c>
      <c r="R361" s="192">
        <f t="shared" si="2"/>
        <v>0</v>
      </c>
      <c r="S361" s="193">
        <f t="shared" si="3"/>
        <v>0</v>
      </c>
      <c r="T361" s="186" t="s">
        <v>15</v>
      </c>
      <c r="U361" s="186" t="s">
        <v>285</v>
      </c>
      <c r="V361" s="200">
        <f>VLOOKUP(B361,orig_GT_results_full_summary!$B$3:$AK$25,24, FALSE)</f>
        <v>1</v>
      </c>
      <c r="W361" s="192">
        <v>1</v>
      </c>
      <c r="X361" s="192">
        <v>1</v>
      </c>
      <c r="Y361" s="192">
        <f t="shared" si="4"/>
        <v>1</v>
      </c>
      <c r="Z361" s="193">
        <f t="shared" si="5"/>
        <v>1</v>
      </c>
      <c r="AA361" s="186" t="s">
        <v>282</v>
      </c>
      <c r="AB361" s="186" t="s">
        <v>281</v>
      </c>
      <c r="AC361" s="192">
        <f>VLOOKUP(B361,orig_GT_results_full_summary!$B$3:$AK$25,33, FALSE)</f>
        <v>0</v>
      </c>
      <c r="AD361" s="192">
        <v>0</v>
      </c>
      <c r="AE361" s="192">
        <v>0</v>
      </c>
      <c r="AF361" s="194">
        <f t="shared" si="6"/>
        <v>0</v>
      </c>
      <c r="AG361" s="53">
        <f t="shared" si="7"/>
        <v>0</v>
      </c>
    </row>
    <row r="362" spans="2:33" ht="16">
      <c r="B362" s="186" t="s">
        <v>155</v>
      </c>
      <c r="C362" s="192">
        <v>41</v>
      </c>
      <c r="D362" s="186" t="s">
        <v>15</v>
      </c>
      <c r="E362" s="193">
        <v>1</v>
      </c>
      <c r="F362" s="186" t="s">
        <v>26</v>
      </c>
      <c r="G362" s="186" t="s">
        <v>285</v>
      </c>
      <c r="H362" s="198">
        <f>VLOOKUP(B362,orig_GT_results_full_summary!$B$3:$AK$25,7, FALSE)</f>
        <v>2</v>
      </c>
      <c r="I362" s="192">
        <v>1</v>
      </c>
      <c r="J362" s="192">
        <v>1</v>
      </c>
      <c r="K362" s="192">
        <f t="shared" si="0"/>
        <v>0.5</v>
      </c>
      <c r="L362" s="193">
        <f t="shared" si="1"/>
        <v>0.90909090909090906</v>
      </c>
      <c r="M362" s="186" t="s">
        <v>298</v>
      </c>
      <c r="N362" s="186" t="s">
        <v>281</v>
      </c>
      <c r="O362" s="199">
        <f>VLOOKUP(B362,orig_GT_results_full_summary!$B$3:$AK$25,15, FALSE)</f>
        <v>1</v>
      </c>
      <c r="P362" s="192">
        <v>0</v>
      </c>
      <c r="Q362" s="192">
        <v>0</v>
      </c>
      <c r="R362" s="192">
        <f t="shared" si="2"/>
        <v>0</v>
      </c>
      <c r="S362" s="193">
        <f t="shared" si="3"/>
        <v>0</v>
      </c>
      <c r="T362" s="186" t="s">
        <v>15</v>
      </c>
      <c r="U362" s="186" t="s">
        <v>285</v>
      </c>
      <c r="V362" s="200">
        <f>VLOOKUP(B362,orig_GT_results_full_summary!$B$3:$AK$25,24, FALSE)</f>
        <v>1</v>
      </c>
      <c r="W362" s="192">
        <v>1</v>
      </c>
      <c r="X362" s="192">
        <v>1</v>
      </c>
      <c r="Y362" s="192">
        <f t="shared" si="4"/>
        <v>1</v>
      </c>
      <c r="Z362" s="193">
        <f t="shared" si="5"/>
        <v>1</v>
      </c>
      <c r="AA362" s="186" t="s">
        <v>282</v>
      </c>
      <c r="AB362" s="186" t="s">
        <v>281</v>
      </c>
      <c r="AC362" s="192">
        <f>VLOOKUP(B362,orig_GT_results_full_summary!$B$3:$AK$25,33, FALSE)</f>
        <v>0</v>
      </c>
      <c r="AD362" s="192">
        <v>0</v>
      </c>
      <c r="AE362" s="192">
        <v>0</v>
      </c>
      <c r="AF362" s="194">
        <f t="shared" si="6"/>
        <v>0</v>
      </c>
      <c r="AG362" s="53">
        <f t="shared" si="7"/>
        <v>0</v>
      </c>
    </row>
    <row r="363" spans="2:33" ht="16">
      <c r="B363" s="186" t="s">
        <v>155</v>
      </c>
      <c r="C363" s="192">
        <v>42</v>
      </c>
      <c r="D363" s="186" t="s">
        <v>15</v>
      </c>
      <c r="E363" s="193">
        <v>1</v>
      </c>
      <c r="F363" s="186" t="s">
        <v>26</v>
      </c>
      <c r="G363" s="186" t="s">
        <v>285</v>
      </c>
      <c r="H363" s="198">
        <f>VLOOKUP(B363,orig_GT_results_full_summary!$B$3:$AK$25,7, FALSE)</f>
        <v>2</v>
      </c>
      <c r="I363" s="192">
        <v>1</v>
      </c>
      <c r="J363" s="192">
        <v>1</v>
      </c>
      <c r="K363" s="192">
        <f t="shared" si="0"/>
        <v>0.5</v>
      </c>
      <c r="L363" s="193">
        <f t="shared" si="1"/>
        <v>0.90909090909090906</v>
      </c>
      <c r="M363" s="186" t="s">
        <v>298</v>
      </c>
      <c r="N363" s="186" t="s">
        <v>281</v>
      </c>
      <c r="O363" s="199">
        <f>VLOOKUP(B363,orig_GT_results_full_summary!$B$3:$AK$25,15, FALSE)</f>
        <v>1</v>
      </c>
      <c r="P363" s="192">
        <v>0</v>
      </c>
      <c r="Q363" s="192">
        <v>0</v>
      </c>
      <c r="R363" s="192">
        <f t="shared" si="2"/>
        <v>0</v>
      </c>
      <c r="S363" s="193">
        <f t="shared" si="3"/>
        <v>0</v>
      </c>
      <c r="T363" s="186" t="s">
        <v>15</v>
      </c>
      <c r="U363" s="186" t="s">
        <v>285</v>
      </c>
      <c r="V363" s="200">
        <f>VLOOKUP(B363,orig_GT_results_full_summary!$B$3:$AK$25,24, FALSE)</f>
        <v>1</v>
      </c>
      <c r="W363" s="192">
        <v>1</v>
      </c>
      <c r="X363" s="192">
        <v>1</v>
      </c>
      <c r="Y363" s="192">
        <f t="shared" si="4"/>
        <v>1</v>
      </c>
      <c r="Z363" s="193">
        <f t="shared" si="5"/>
        <v>1</v>
      </c>
      <c r="AA363" s="186" t="s">
        <v>282</v>
      </c>
      <c r="AB363" s="186" t="s">
        <v>281</v>
      </c>
      <c r="AC363" s="192">
        <f>VLOOKUP(B363,orig_GT_results_full_summary!$B$3:$AK$25,33, FALSE)</f>
        <v>0</v>
      </c>
      <c r="AD363" s="192">
        <v>0</v>
      </c>
      <c r="AE363" s="192">
        <v>0</v>
      </c>
      <c r="AF363" s="194">
        <f t="shared" si="6"/>
        <v>0</v>
      </c>
      <c r="AG363" s="53">
        <f t="shared" si="7"/>
        <v>0</v>
      </c>
    </row>
    <row r="364" spans="2:33" ht="16">
      <c r="B364" s="186" t="s">
        <v>155</v>
      </c>
      <c r="C364" s="192">
        <v>52</v>
      </c>
      <c r="D364" s="186" t="s">
        <v>392</v>
      </c>
      <c r="E364" s="193">
        <v>2</v>
      </c>
      <c r="F364" s="186" t="s">
        <v>26</v>
      </c>
      <c r="G364" s="186" t="s">
        <v>287</v>
      </c>
      <c r="H364" s="198">
        <f>VLOOKUP(B364,orig_GT_results_full_summary!$B$3:$AK$25,7, FALSE)</f>
        <v>2</v>
      </c>
      <c r="I364" s="192">
        <v>1</v>
      </c>
      <c r="J364" s="192">
        <v>0.5</v>
      </c>
      <c r="K364" s="192">
        <f t="shared" si="0"/>
        <v>0.5</v>
      </c>
      <c r="L364" s="193">
        <f t="shared" si="1"/>
        <v>0.5</v>
      </c>
      <c r="M364" s="186" t="s">
        <v>298</v>
      </c>
      <c r="N364" s="186" t="s">
        <v>288</v>
      </c>
      <c r="O364" s="199">
        <f>VLOOKUP(B364,orig_GT_results_full_summary!$B$3:$AK$25,15, FALSE)</f>
        <v>1</v>
      </c>
      <c r="P364" s="192">
        <v>0</v>
      </c>
      <c r="Q364" s="192">
        <v>0</v>
      </c>
      <c r="R364" s="192">
        <f t="shared" si="2"/>
        <v>0</v>
      </c>
      <c r="S364" s="193">
        <f t="shared" si="3"/>
        <v>0</v>
      </c>
      <c r="T364" s="186" t="s">
        <v>15</v>
      </c>
      <c r="U364" s="186" t="s">
        <v>287</v>
      </c>
      <c r="V364" s="200">
        <f>VLOOKUP(B364,orig_GT_results_full_summary!$B$3:$AK$25,24, FALSE)</f>
        <v>1</v>
      </c>
      <c r="W364" s="192">
        <v>1</v>
      </c>
      <c r="X364" s="192">
        <v>0.5</v>
      </c>
      <c r="Y364" s="192">
        <f t="shared" si="4"/>
        <v>1</v>
      </c>
      <c r="Z364" s="193">
        <f t="shared" si="5"/>
        <v>0.52631578947368418</v>
      </c>
      <c r="AA364" s="186" t="s">
        <v>282</v>
      </c>
      <c r="AB364" s="186" t="s">
        <v>288</v>
      </c>
      <c r="AC364" s="192">
        <f>VLOOKUP(B364,orig_GT_results_full_summary!$B$3:$AK$25,33, FALSE)</f>
        <v>0</v>
      </c>
      <c r="AD364" s="192">
        <v>0</v>
      </c>
      <c r="AE364" s="192">
        <v>0</v>
      </c>
      <c r="AF364" s="194">
        <f t="shared" si="6"/>
        <v>0</v>
      </c>
      <c r="AG364" s="53">
        <f t="shared" si="7"/>
        <v>0</v>
      </c>
    </row>
    <row r="365" spans="2:33" ht="16">
      <c r="B365" s="186" t="s">
        <v>155</v>
      </c>
      <c r="C365" s="192">
        <v>53</v>
      </c>
      <c r="D365" s="186" t="s">
        <v>392</v>
      </c>
      <c r="E365" s="193">
        <v>2</v>
      </c>
      <c r="F365" s="186" t="s">
        <v>26</v>
      </c>
      <c r="G365" s="186" t="s">
        <v>287</v>
      </c>
      <c r="H365" s="198">
        <f>VLOOKUP(B365,orig_GT_results_full_summary!$B$3:$AK$25,7, FALSE)</f>
        <v>2</v>
      </c>
      <c r="I365" s="192">
        <v>1</v>
      </c>
      <c r="J365" s="192">
        <v>0.5</v>
      </c>
      <c r="K365" s="192">
        <f t="shared" si="0"/>
        <v>0.5</v>
      </c>
      <c r="L365" s="193">
        <f t="shared" si="1"/>
        <v>0.5</v>
      </c>
      <c r="M365" s="186" t="s">
        <v>298</v>
      </c>
      <c r="N365" s="186" t="s">
        <v>288</v>
      </c>
      <c r="O365" s="199">
        <f>VLOOKUP(B365,orig_GT_results_full_summary!$B$3:$AK$25,15, FALSE)</f>
        <v>1</v>
      </c>
      <c r="P365" s="192">
        <v>0</v>
      </c>
      <c r="Q365" s="192">
        <v>0</v>
      </c>
      <c r="R365" s="192">
        <f t="shared" si="2"/>
        <v>0</v>
      </c>
      <c r="S365" s="193">
        <f t="shared" si="3"/>
        <v>0</v>
      </c>
      <c r="T365" s="186" t="s">
        <v>15</v>
      </c>
      <c r="U365" s="186" t="s">
        <v>287</v>
      </c>
      <c r="V365" s="200">
        <f>VLOOKUP(B365,orig_GT_results_full_summary!$B$3:$AK$25,24, FALSE)</f>
        <v>1</v>
      </c>
      <c r="W365" s="192">
        <v>1</v>
      </c>
      <c r="X365" s="192">
        <v>0.5</v>
      </c>
      <c r="Y365" s="192">
        <f t="shared" si="4"/>
        <v>1</v>
      </c>
      <c r="Z365" s="193">
        <f t="shared" si="5"/>
        <v>0.52631578947368418</v>
      </c>
      <c r="AA365" s="186" t="s">
        <v>282</v>
      </c>
      <c r="AB365" s="186" t="s">
        <v>288</v>
      </c>
      <c r="AC365" s="192">
        <f>VLOOKUP(B365,orig_GT_results_full_summary!$B$3:$AK$25,33, FALSE)</f>
        <v>0</v>
      </c>
      <c r="AD365" s="192">
        <v>0</v>
      </c>
      <c r="AE365" s="192">
        <v>0</v>
      </c>
      <c r="AF365" s="194">
        <f t="shared" si="6"/>
        <v>0</v>
      </c>
      <c r="AG365" s="53">
        <f t="shared" si="7"/>
        <v>0</v>
      </c>
    </row>
    <row r="366" spans="2:33" ht="16">
      <c r="B366" s="186" t="s">
        <v>155</v>
      </c>
      <c r="C366" s="192">
        <v>59</v>
      </c>
      <c r="D366" s="186" t="s">
        <v>394</v>
      </c>
      <c r="E366" s="193">
        <v>2</v>
      </c>
      <c r="F366" s="186" t="s">
        <v>26</v>
      </c>
      <c r="G366" s="186" t="s">
        <v>287</v>
      </c>
      <c r="H366" s="198">
        <f>VLOOKUP(B366,orig_GT_results_full_summary!$B$3:$AK$25,7, FALSE)</f>
        <v>2</v>
      </c>
      <c r="I366" s="192">
        <v>1</v>
      </c>
      <c r="J366" s="192">
        <v>0.5</v>
      </c>
      <c r="K366" s="192">
        <f t="shared" si="0"/>
        <v>0.5</v>
      </c>
      <c r="L366" s="193">
        <f t="shared" si="1"/>
        <v>0.5</v>
      </c>
      <c r="M366" s="186" t="s">
        <v>298</v>
      </c>
      <c r="N366" s="186" t="s">
        <v>288</v>
      </c>
      <c r="O366" s="199">
        <f>VLOOKUP(B366,orig_GT_results_full_summary!$B$3:$AK$25,15, FALSE)</f>
        <v>1</v>
      </c>
      <c r="P366" s="192">
        <v>0</v>
      </c>
      <c r="Q366" s="192">
        <v>0</v>
      </c>
      <c r="R366" s="192">
        <f t="shared" si="2"/>
        <v>0</v>
      </c>
      <c r="S366" s="193">
        <f t="shared" si="3"/>
        <v>0</v>
      </c>
      <c r="T366" s="186" t="s">
        <v>15</v>
      </c>
      <c r="U366" s="186" t="s">
        <v>287</v>
      </c>
      <c r="V366" s="200">
        <f>VLOOKUP(B366,orig_GT_results_full_summary!$B$3:$AK$25,24, FALSE)</f>
        <v>1</v>
      </c>
      <c r="W366" s="192">
        <v>1</v>
      </c>
      <c r="X366" s="192">
        <v>0.5</v>
      </c>
      <c r="Y366" s="192">
        <f t="shared" si="4"/>
        <v>1</v>
      </c>
      <c r="Z366" s="193">
        <f t="shared" si="5"/>
        <v>0.52631578947368418</v>
      </c>
      <c r="AA366" s="186" t="s">
        <v>282</v>
      </c>
      <c r="AB366" s="186" t="s">
        <v>288</v>
      </c>
      <c r="AC366" s="192">
        <f>VLOOKUP(B366,orig_GT_results_full_summary!$B$3:$AK$25,33, FALSE)</f>
        <v>0</v>
      </c>
      <c r="AD366" s="192">
        <v>0</v>
      </c>
      <c r="AE366" s="192">
        <v>0</v>
      </c>
      <c r="AF366" s="194">
        <f t="shared" si="6"/>
        <v>0</v>
      </c>
      <c r="AG366" s="53">
        <f t="shared" si="7"/>
        <v>0</v>
      </c>
    </row>
    <row r="367" spans="2:33" ht="16">
      <c r="B367" s="186" t="s">
        <v>155</v>
      </c>
      <c r="C367" s="192">
        <v>64</v>
      </c>
      <c r="D367" s="186" t="s">
        <v>396</v>
      </c>
      <c r="E367" s="193">
        <v>2</v>
      </c>
      <c r="F367" s="186" t="s">
        <v>26</v>
      </c>
      <c r="G367" s="186" t="s">
        <v>290</v>
      </c>
      <c r="H367" s="198">
        <f>VLOOKUP(B367,orig_GT_results_full_summary!$B$3:$AK$25,7, FALSE)</f>
        <v>2</v>
      </c>
      <c r="I367" s="192">
        <v>1</v>
      </c>
      <c r="J367" s="192">
        <v>0.5</v>
      </c>
      <c r="K367" s="192">
        <f t="shared" si="0"/>
        <v>0.5</v>
      </c>
      <c r="L367" s="193">
        <f t="shared" si="1"/>
        <v>0.5</v>
      </c>
      <c r="M367" s="186" t="s">
        <v>298</v>
      </c>
      <c r="N367" s="186" t="s">
        <v>288</v>
      </c>
      <c r="O367" s="199">
        <f>VLOOKUP(B367,orig_GT_results_full_summary!$B$3:$AK$25,15, FALSE)</f>
        <v>1</v>
      </c>
      <c r="P367" s="192">
        <v>0</v>
      </c>
      <c r="Q367" s="192">
        <v>0</v>
      </c>
      <c r="R367" s="192">
        <f t="shared" si="2"/>
        <v>0</v>
      </c>
      <c r="S367" s="193">
        <f t="shared" si="3"/>
        <v>0</v>
      </c>
      <c r="T367" s="186" t="s">
        <v>15</v>
      </c>
      <c r="U367" s="186" t="s">
        <v>290</v>
      </c>
      <c r="V367" s="200">
        <f>VLOOKUP(B367,orig_GT_results_full_summary!$B$3:$AK$25,24, FALSE)</f>
        <v>1</v>
      </c>
      <c r="W367" s="192">
        <v>1</v>
      </c>
      <c r="X367" s="192">
        <v>0.5</v>
      </c>
      <c r="Y367" s="192">
        <f t="shared" si="4"/>
        <v>1</v>
      </c>
      <c r="Z367" s="193">
        <f t="shared" si="5"/>
        <v>0.52631578947368418</v>
      </c>
      <c r="AA367" s="186" t="s">
        <v>282</v>
      </c>
      <c r="AB367" s="186" t="s">
        <v>288</v>
      </c>
      <c r="AC367" s="192">
        <f>VLOOKUP(B367,orig_GT_results_full_summary!$B$3:$AK$25,33, FALSE)</f>
        <v>0</v>
      </c>
      <c r="AD367" s="192">
        <v>0</v>
      </c>
      <c r="AE367" s="192">
        <v>0</v>
      </c>
      <c r="AF367" s="194">
        <f t="shared" si="6"/>
        <v>0</v>
      </c>
      <c r="AG367" s="53">
        <f t="shared" si="7"/>
        <v>0</v>
      </c>
    </row>
    <row r="368" spans="2:33" ht="16">
      <c r="B368" s="186" t="s">
        <v>155</v>
      </c>
      <c r="C368" s="192">
        <v>68</v>
      </c>
      <c r="D368" s="186" t="s">
        <v>319</v>
      </c>
      <c r="E368" s="193">
        <v>2</v>
      </c>
      <c r="F368" s="186" t="s">
        <v>26</v>
      </c>
      <c r="G368" s="186" t="s">
        <v>287</v>
      </c>
      <c r="H368" s="198">
        <f>VLOOKUP(B368,orig_GT_results_full_summary!$B$3:$AK$25,7, FALSE)</f>
        <v>2</v>
      </c>
      <c r="I368" s="192">
        <v>1</v>
      </c>
      <c r="J368" s="192">
        <v>0.5</v>
      </c>
      <c r="K368" s="192">
        <f t="shared" si="0"/>
        <v>0.5</v>
      </c>
      <c r="L368" s="193">
        <f t="shared" si="1"/>
        <v>0.5</v>
      </c>
      <c r="M368" s="186" t="s">
        <v>298</v>
      </c>
      <c r="N368" s="186" t="s">
        <v>288</v>
      </c>
      <c r="O368" s="199">
        <f>VLOOKUP(B368,orig_GT_results_full_summary!$B$3:$AK$25,15, FALSE)</f>
        <v>1</v>
      </c>
      <c r="P368" s="192">
        <v>0</v>
      </c>
      <c r="Q368" s="192">
        <v>0</v>
      </c>
      <c r="R368" s="192">
        <f t="shared" si="2"/>
        <v>0</v>
      </c>
      <c r="S368" s="193">
        <f t="shared" si="3"/>
        <v>0</v>
      </c>
      <c r="T368" s="186" t="s">
        <v>15</v>
      </c>
      <c r="U368" s="186" t="s">
        <v>287</v>
      </c>
      <c r="V368" s="200">
        <f>VLOOKUP(B368,orig_GT_results_full_summary!$B$3:$AK$25,24, FALSE)</f>
        <v>1</v>
      </c>
      <c r="W368" s="192">
        <v>1</v>
      </c>
      <c r="X368" s="192">
        <v>0.5</v>
      </c>
      <c r="Y368" s="192">
        <f t="shared" si="4"/>
        <v>1</v>
      </c>
      <c r="Z368" s="193">
        <f t="shared" si="5"/>
        <v>0.52631578947368418</v>
      </c>
      <c r="AA368" s="186" t="s">
        <v>282</v>
      </c>
      <c r="AB368" s="186" t="s">
        <v>288</v>
      </c>
      <c r="AC368" s="192">
        <f>VLOOKUP(B368,orig_GT_results_full_summary!$B$3:$AK$25,33, FALSE)</f>
        <v>0</v>
      </c>
      <c r="AD368" s="192">
        <v>0</v>
      </c>
      <c r="AE368" s="192">
        <v>0</v>
      </c>
      <c r="AF368" s="194">
        <f t="shared" si="6"/>
        <v>0</v>
      </c>
      <c r="AG368" s="53">
        <f t="shared" si="7"/>
        <v>0</v>
      </c>
    </row>
    <row r="369" spans="2:33" ht="16">
      <c r="B369" s="186" t="s">
        <v>155</v>
      </c>
      <c r="C369" s="192">
        <v>69</v>
      </c>
      <c r="D369" s="186" t="s">
        <v>319</v>
      </c>
      <c r="E369" s="193">
        <v>2</v>
      </c>
      <c r="F369" s="186" t="s">
        <v>26</v>
      </c>
      <c r="G369" s="186" t="s">
        <v>287</v>
      </c>
      <c r="H369" s="198">
        <f>VLOOKUP(B369,orig_GT_results_full_summary!$B$3:$AK$25,7, FALSE)</f>
        <v>2</v>
      </c>
      <c r="I369" s="192">
        <v>1</v>
      </c>
      <c r="J369" s="192">
        <v>0.5</v>
      </c>
      <c r="K369" s="192">
        <f t="shared" si="0"/>
        <v>0.5</v>
      </c>
      <c r="L369" s="193">
        <f t="shared" si="1"/>
        <v>0.5</v>
      </c>
      <c r="M369" s="186" t="s">
        <v>298</v>
      </c>
      <c r="N369" s="186" t="s">
        <v>288</v>
      </c>
      <c r="O369" s="199">
        <f>VLOOKUP(B369,orig_GT_results_full_summary!$B$3:$AK$25,15, FALSE)</f>
        <v>1</v>
      </c>
      <c r="P369" s="192">
        <v>0</v>
      </c>
      <c r="Q369" s="192">
        <v>0</v>
      </c>
      <c r="R369" s="192">
        <f t="shared" si="2"/>
        <v>0</v>
      </c>
      <c r="S369" s="193">
        <f t="shared" si="3"/>
        <v>0</v>
      </c>
      <c r="T369" s="186" t="s">
        <v>15</v>
      </c>
      <c r="U369" s="186" t="s">
        <v>287</v>
      </c>
      <c r="V369" s="200">
        <f>VLOOKUP(B369,orig_GT_results_full_summary!$B$3:$AK$25,24, FALSE)</f>
        <v>1</v>
      </c>
      <c r="W369" s="192">
        <v>1</v>
      </c>
      <c r="X369" s="192">
        <v>0.5</v>
      </c>
      <c r="Y369" s="192">
        <f t="shared" si="4"/>
        <v>1</v>
      </c>
      <c r="Z369" s="193">
        <f t="shared" si="5"/>
        <v>0.52631578947368418</v>
      </c>
      <c r="AA369" s="186" t="s">
        <v>282</v>
      </c>
      <c r="AB369" s="186" t="s">
        <v>288</v>
      </c>
      <c r="AC369" s="192">
        <f>VLOOKUP(B369,orig_GT_results_full_summary!$B$3:$AK$25,33, FALSE)</f>
        <v>0</v>
      </c>
      <c r="AD369" s="192">
        <v>0</v>
      </c>
      <c r="AE369" s="192">
        <v>0</v>
      </c>
      <c r="AF369" s="194">
        <f t="shared" si="6"/>
        <v>0</v>
      </c>
      <c r="AG369" s="53">
        <f t="shared" si="7"/>
        <v>0</v>
      </c>
    </row>
    <row r="370" spans="2:33" ht="16">
      <c r="B370" s="186" t="s">
        <v>155</v>
      </c>
      <c r="C370" s="192">
        <v>73</v>
      </c>
      <c r="D370" s="186" t="s">
        <v>355</v>
      </c>
      <c r="E370" s="193">
        <v>2</v>
      </c>
      <c r="F370" s="186" t="s">
        <v>26</v>
      </c>
      <c r="G370" s="186" t="s">
        <v>287</v>
      </c>
      <c r="H370" s="198">
        <f>VLOOKUP(B370,orig_GT_results_full_summary!$B$3:$AK$25,7, FALSE)</f>
        <v>2</v>
      </c>
      <c r="I370" s="192">
        <v>1</v>
      </c>
      <c r="J370" s="192">
        <v>0.5</v>
      </c>
      <c r="K370" s="192">
        <f t="shared" si="0"/>
        <v>0.5</v>
      </c>
      <c r="L370" s="193">
        <f t="shared" si="1"/>
        <v>0.5</v>
      </c>
      <c r="M370" s="186" t="s">
        <v>298</v>
      </c>
      <c r="N370" s="186" t="s">
        <v>288</v>
      </c>
      <c r="O370" s="199">
        <f>VLOOKUP(B370,orig_GT_results_full_summary!$B$3:$AK$25,15, FALSE)</f>
        <v>1</v>
      </c>
      <c r="P370" s="192">
        <v>0</v>
      </c>
      <c r="Q370" s="192">
        <v>0</v>
      </c>
      <c r="R370" s="192">
        <f t="shared" si="2"/>
        <v>0</v>
      </c>
      <c r="S370" s="193">
        <f t="shared" si="3"/>
        <v>0</v>
      </c>
      <c r="T370" s="186" t="s">
        <v>15</v>
      </c>
      <c r="U370" s="186" t="s">
        <v>287</v>
      </c>
      <c r="V370" s="200">
        <f>VLOOKUP(B370,orig_GT_results_full_summary!$B$3:$AK$25,24, FALSE)</f>
        <v>1</v>
      </c>
      <c r="W370" s="192">
        <v>1</v>
      </c>
      <c r="X370" s="192">
        <v>0.5</v>
      </c>
      <c r="Y370" s="192">
        <f t="shared" si="4"/>
        <v>1</v>
      </c>
      <c r="Z370" s="193">
        <f t="shared" si="5"/>
        <v>0.52631578947368418</v>
      </c>
      <c r="AA370" s="186" t="s">
        <v>282</v>
      </c>
      <c r="AB370" s="186" t="s">
        <v>288</v>
      </c>
      <c r="AC370" s="192">
        <f>VLOOKUP(B370,orig_GT_results_full_summary!$B$3:$AK$25,33, FALSE)</f>
        <v>0</v>
      </c>
      <c r="AD370" s="192">
        <v>0</v>
      </c>
      <c r="AE370" s="192">
        <v>0</v>
      </c>
      <c r="AF370" s="194">
        <f t="shared" si="6"/>
        <v>0</v>
      </c>
      <c r="AG370" s="53">
        <f t="shared" si="7"/>
        <v>0</v>
      </c>
    </row>
    <row r="371" spans="2:33" ht="16">
      <c r="B371" s="186" t="s">
        <v>155</v>
      </c>
      <c r="C371" s="192">
        <v>75</v>
      </c>
      <c r="D371" s="186" t="s">
        <v>397</v>
      </c>
      <c r="E371" s="193">
        <v>2</v>
      </c>
      <c r="F371" s="186" t="s">
        <v>26</v>
      </c>
      <c r="G371" s="186" t="s">
        <v>290</v>
      </c>
      <c r="H371" s="198">
        <f>VLOOKUP(B371,orig_GT_results_full_summary!$B$3:$AK$25,7, FALSE)</f>
        <v>2</v>
      </c>
      <c r="I371" s="192">
        <v>1</v>
      </c>
      <c r="J371" s="192">
        <v>0.5</v>
      </c>
      <c r="K371" s="192">
        <f t="shared" si="0"/>
        <v>0.5</v>
      </c>
      <c r="L371" s="193">
        <f t="shared" si="1"/>
        <v>0.5</v>
      </c>
      <c r="M371" s="186" t="s">
        <v>298</v>
      </c>
      <c r="N371" s="186" t="s">
        <v>288</v>
      </c>
      <c r="O371" s="199">
        <f>VLOOKUP(B371,orig_GT_results_full_summary!$B$3:$AK$25,15, FALSE)</f>
        <v>1</v>
      </c>
      <c r="P371" s="192">
        <v>0</v>
      </c>
      <c r="Q371" s="192">
        <v>0</v>
      </c>
      <c r="R371" s="192">
        <f t="shared" si="2"/>
        <v>0</v>
      </c>
      <c r="S371" s="193">
        <f t="shared" si="3"/>
        <v>0</v>
      </c>
      <c r="T371" s="186" t="s">
        <v>15</v>
      </c>
      <c r="U371" s="186" t="s">
        <v>290</v>
      </c>
      <c r="V371" s="200">
        <f>VLOOKUP(B371,orig_GT_results_full_summary!$B$3:$AK$25,24, FALSE)</f>
        <v>1</v>
      </c>
      <c r="W371" s="192">
        <v>1</v>
      </c>
      <c r="X371" s="192">
        <v>0.5</v>
      </c>
      <c r="Y371" s="192">
        <f t="shared" si="4"/>
        <v>1</v>
      </c>
      <c r="Z371" s="193">
        <f t="shared" si="5"/>
        <v>0.52631578947368418</v>
      </c>
      <c r="AA371" s="186" t="s">
        <v>282</v>
      </c>
      <c r="AB371" s="186" t="s">
        <v>288</v>
      </c>
      <c r="AC371" s="192">
        <f>VLOOKUP(B371,orig_GT_results_full_summary!$B$3:$AK$25,33, FALSE)</f>
        <v>0</v>
      </c>
      <c r="AD371" s="192">
        <v>0</v>
      </c>
      <c r="AE371" s="192">
        <v>0</v>
      </c>
      <c r="AF371" s="194">
        <f t="shared" si="6"/>
        <v>0</v>
      </c>
      <c r="AG371" s="53">
        <f t="shared" si="7"/>
        <v>0</v>
      </c>
    </row>
    <row r="372" spans="2:33" ht="16">
      <c r="B372" s="186" t="s">
        <v>155</v>
      </c>
      <c r="C372" s="192">
        <v>76</v>
      </c>
      <c r="D372" s="186" t="s">
        <v>397</v>
      </c>
      <c r="E372" s="193">
        <v>2</v>
      </c>
      <c r="F372" s="186" t="s">
        <v>26</v>
      </c>
      <c r="G372" s="186" t="s">
        <v>290</v>
      </c>
      <c r="H372" s="198">
        <f>VLOOKUP(B372,orig_GT_results_full_summary!$B$3:$AK$25,7, FALSE)</f>
        <v>2</v>
      </c>
      <c r="I372" s="192">
        <v>1</v>
      </c>
      <c r="J372" s="192">
        <v>0.5</v>
      </c>
      <c r="K372" s="192">
        <f t="shared" si="0"/>
        <v>0.5</v>
      </c>
      <c r="L372" s="193">
        <f t="shared" si="1"/>
        <v>0.5</v>
      </c>
      <c r="M372" s="186" t="s">
        <v>298</v>
      </c>
      <c r="N372" s="186" t="s">
        <v>288</v>
      </c>
      <c r="O372" s="199">
        <f>VLOOKUP(B372,orig_GT_results_full_summary!$B$3:$AK$25,15, FALSE)</f>
        <v>1</v>
      </c>
      <c r="P372" s="192">
        <v>0</v>
      </c>
      <c r="Q372" s="192">
        <v>0</v>
      </c>
      <c r="R372" s="192">
        <f t="shared" si="2"/>
        <v>0</v>
      </c>
      <c r="S372" s="193">
        <f t="shared" si="3"/>
        <v>0</v>
      </c>
      <c r="T372" s="186" t="s">
        <v>15</v>
      </c>
      <c r="U372" s="186" t="s">
        <v>290</v>
      </c>
      <c r="V372" s="200">
        <f>VLOOKUP(B372,orig_GT_results_full_summary!$B$3:$AK$25,24, FALSE)</f>
        <v>1</v>
      </c>
      <c r="W372" s="192">
        <v>1</v>
      </c>
      <c r="X372" s="192">
        <v>0.5</v>
      </c>
      <c r="Y372" s="192">
        <f t="shared" si="4"/>
        <v>1</v>
      </c>
      <c r="Z372" s="193">
        <f t="shared" si="5"/>
        <v>0.52631578947368418</v>
      </c>
      <c r="AA372" s="186" t="s">
        <v>282</v>
      </c>
      <c r="AB372" s="186" t="s">
        <v>288</v>
      </c>
      <c r="AC372" s="192">
        <f>VLOOKUP(B372,orig_GT_results_full_summary!$B$3:$AK$25,33, FALSE)</f>
        <v>0</v>
      </c>
      <c r="AD372" s="192">
        <v>0</v>
      </c>
      <c r="AE372" s="192">
        <v>0</v>
      </c>
      <c r="AF372" s="194">
        <f t="shared" si="6"/>
        <v>0</v>
      </c>
      <c r="AG372" s="53">
        <f t="shared" si="7"/>
        <v>0</v>
      </c>
    </row>
    <row r="373" spans="2:33" ht="16">
      <c r="B373" s="186" t="s">
        <v>155</v>
      </c>
      <c r="C373" s="192">
        <v>54</v>
      </c>
      <c r="D373" s="186" t="s">
        <v>393</v>
      </c>
      <c r="E373" s="193">
        <v>2</v>
      </c>
      <c r="F373" s="186" t="s">
        <v>26</v>
      </c>
      <c r="G373" s="186" t="s">
        <v>287</v>
      </c>
      <c r="H373" s="198">
        <f>VLOOKUP(B373,orig_GT_results_full_summary!$B$3:$AK$25,7, FALSE)</f>
        <v>2</v>
      </c>
      <c r="I373" s="192">
        <v>1</v>
      </c>
      <c r="J373" s="192">
        <v>0.5</v>
      </c>
      <c r="K373" s="192">
        <f t="shared" si="0"/>
        <v>0.5</v>
      </c>
      <c r="L373" s="193">
        <f t="shared" si="1"/>
        <v>0.5</v>
      </c>
      <c r="M373" s="186" t="s">
        <v>298</v>
      </c>
      <c r="N373" s="186" t="s">
        <v>288</v>
      </c>
      <c r="O373" s="199">
        <f>VLOOKUP(B373,orig_GT_results_full_summary!$B$3:$AK$25,15, FALSE)</f>
        <v>1</v>
      </c>
      <c r="P373" s="192">
        <v>0</v>
      </c>
      <c r="Q373" s="192">
        <v>0</v>
      </c>
      <c r="R373" s="192">
        <f t="shared" si="2"/>
        <v>0</v>
      </c>
      <c r="S373" s="193">
        <f t="shared" si="3"/>
        <v>0</v>
      </c>
      <c r="T373" s="186" t="s">
        <v>15</v>
      </c>
      <c r="U373" s="186" t="s">
        <v>287</v>
      </c>
      <c r="V373" s="200">
        <f>VLOOKUP(B373,orig_GT_results_full_summary!$B$3:$AK$25,24, FALSE)</f>
        <v>1</v>
      </c>
      <c r="W373" s="192">
        <v>1</v>
      </c>
      <c r="X373" s="192">
        <v>0.5</v>
      </c>
      <c r="Y373" s="192">
        <f t="shared" si="4"/>
        <v>1</v>
      </c>
      <c r="Z373" s="193">
        <f t="shared" si="5"/>
        <v>0.52631578947368418</v>
      </c>
      <c r="AA373" s="186" t="s">
        <v>282</v>
      </c>
      <c r="AB373" s="186" t="s">
        <v>288</v>
      </c>
      <c r="AC373" s="192">
        <f>VLOOKUP(B373,orig_GT_results_full_summary!$B$3:$AK$25,33, FALSE)</f>
        <v>0</v>
      </c>
      <c r="AD373" s="192">
        <v>0</v>
      </c>
      <c r="AE373" s="192">
        <v>0</v>
      </c>
      <c r="AF373" s="194">
        <f t="shared" si="6"/>
        <v>0</v>
      </c>
      <c r="AG373" s="53">
        <f t="shared" si="7"/>
        <v>0</v>
      </c>
    </row>
    <row r="374" spans="2:33" ht="16">
      <c r="B374" s="186" t="s">
        <v>155</v>
      </c>
      <c r="C374" s="192">
        <v>55</v>
      </c>
      <c r="D374" s="186" t="s">
        <v>393</v>
      </c>
      <c r="E374" s="193">
        <v>2</v>
      </c>
      <c r="F374" s="186" t="s">
        <v>26</v>
      </c>
      <c r="G374" s="186" t="s">
        <v>287</v>
      </c>
      <c r="H374" s="198">
        <f>VLOOKUP(B374,orig_GT_results_full_summary!$B$3:$AK$25,7, FALSE)</f>
        <v>2</v>
      </c>
      <c r="I374" s="192">
        <v>1</v>
      </c>
      <c r="J374" s="192">
        <v>0.5</v>
      </c>
      <c r="K374" s="192">
        <f t="shared" si="0"/>
        <v>0.5</v>
      </c>
      <c r="L374" s="193">
        <f t="shared" si="1"/>
        <v>0.5</v>
      </c>
      <c r="M374" s="186" t="s">
        <v>298</v>
      </c>
      <c r="N374" s="186" t="s">
        <v>288</v>
      </c>
      <c r="O374" s="199">
        <f>VLOOKUP(B374,orig_GT_results_full_summary!$B$3:$AK$25,15, FALSE)</f>
        <v>1</v>
      </c>
      <c r="P374" s="192">
        <v>0</v>
      </c>
      <c r="Q374" s="192">
        <v>0</v>
      </c>
      <c r="R374" s="192">
        <f t="shared" si="2"/>
        <v>0</v>
      </c>
      <c r="S374" s="193">
        <f t="shared" si="3"/>
        <v>0</v>
      </c>
      <c r="T374" s="186" t="s">
        <v>15</v>
      </c>
      <c r="U374" s="186" t="s">
        <v>287</v>
      </c>
      <c r="V374" s="200">
        <f>VLOOKUP(B374,orig_GT_results_full_summary!$B$3:$AK$25,24, FALSE)</f>
        <v>1</v>
      </c>
      <c r="W374" s="192">
        <v>1</v>
      </c>
      <c r="X374" s="192">
        <v>0.5</v>
      </c>
      <c r="Y374" s="192">
        <f t="shared" si="4"/>
        <v>1</v>
      </c>
      <c r="Z374" s="193">
        <f t="shared" si="5"/>
        <v>0.52631578947368418</v>
      </c>
      <c r="AA374" s="186" t="s">
        <v>282</v>
      </c>
      <c r="AB374" s="186" t="s">
        <v>288</v>
      </c>
      <c r="AC374" s="192">
        <f>VLOOKUP(B374,orig_GT_results_full_summary!$B$3:$AK$25,33, FALSE)</f>
        <v>0</v>
      </c>
      <c r="AD374" s="192">
        <v>0</v>
      </c>
      <c r="AE374" s="192">
        <v>0</v>
      </c>
      <c r="AF374" s="194">
        <f t="shared" si="6"/>
        <v>0</v>
      </c>
      <c r="AG374" s="53">
        <f t="shared" si="7"/>
        <v>0</v>
      </c>
    </row>
    <row r="375" spans="2:33" ht="16">
      <c r="B375" s="186" t="s">
        <v>155</v>
      </c>
      <c r="C375" s="192">
        <v>57</v>
      </c>
      <c r="D375" s="186" t="s">
        <v>394</v>
      </c>
      <c r="E375" s="193">
        <v>2</v>
      </c>
      <c r="F375" s="186" t="s">
        <v>26</v>
      </c>
      <c r="G375" s="186" t="s">
        <v>287</v>
      </c>
      <c r="H375" s="198">
        <f>VLOOKUP(B375,orig_GT_results_full_summary!$B$3:$AK$25,7, FALSE)</f>
        <v>2</v>
      </c>
      <c r="I375" s="192">
        <v>1</v>
      </c>
      <c r="J375" s="192">
        <v>0.5</v>
      </c>
      <c r="K375" s="192">
        <f t="shared" si="0"/>
        <v>0.5</v>
      </c>
      <c r="L375" s="193">
        <f t="shared" si="1"/>
        <v>0.5</v>
      </c>
      <c r="M375" s="186" t="s">
        <v>298</v>
      </c>
      <c r="N375" s="186" t="s">
        <v>288</v>
      </c>
      <c r="O375" s="199">
        <f>VLOOKUP(B375,orig_GT_results_full_summary!$B$3:$AK$25,15, FALSE)</f>
        <v>1</v>
      </c>
      <c r="P375" s="192">
        <v>0</v>
      </c>
      <c r="Q375" s="192">
        <v>0</v>
      </c>
      <c r="R375" s="192">
        <f t="shared" si="2"/>
        <v>0</v>
      </c>
      <c r="S375" s="193">
        <f t="shared" si="3"/>
        <v>0</v>
      </c>
      <c r="T375" s="186" t="s">
        <v>15</v>
      </c>
      <c r="U375" s="186" t="s">
        <v>287</v>
      </c>
      <c r="V375" s="200">
        <f>VLOOKUP(B375,orig_GT_results_full_summary!$B$3:$AK$25,24, FALSE)</f>
        <v>1</v>
      </c>
      <c r="W375" s="192">
        <v>1</v>
      </c>
      <c r="X375" s="192">
        <v>0.5</v>
      </c>
      <c r="Y375" s="192">
        <f t="shared" si="4"/>
        <v>1</v>
      </c>
      <c r="Z375" s="193">
        <f t="shared" si="5"/>
        <v>0.52631578947368418</v>
      </c>
      <c r="AA375" s="186" t="s">
        <v>282</v>
      </c>
      <c r="AB375" s="186" t="s">
        <v>288</v>
      </c>
      <c r="AC375" s="192">
        <f>VLOOKUP(B375,orig_GT_results_full_summary!$B$3:$AK$25,33, FALSE)</f>
        <v>0</v>
      </c>
      <c r="AD375" s="192">
        <v>0</v>
      </c>
      <c r="AE375" s="192">
        <v>0</v>
      </c>
      <c r="AF375" s="194">
        <f t="shared" si="6"/>
        <v>0</v>
      </c>
      <c r="AG375" s="53">
        <f t="shared" si="7"/>
        <v>0</v>
      </c>
    </row>
    <row r="376" spans="2:33" ht="16">
      <c r="B376" s="186" t="s">
        <v>155</v>
      </c>
      <c r="C376" s="192">
        <v>49</v>
      </c>
      <c r="D376" s="186" t="s">
        <v>338</v>
      </c>
      <c r="E376" s="193">
        <v>2</v>
      </c>
      <c r="F376" s="186" t="s">
        <v>26</v>
      </c>
      <c r="G376" s="186" t="s">
        <v>294</v>
      </c>
      <c r="H376" s="198">
        <f>VLOOKUP(B376,orig_GT_results_full_summary!$B$3:$AK$25,7, FALSE)</f>
        <v>2</v>
      </c>
      <c r="I376" s="192">
        <v>2</v>
      </c>
      <c r="J376" s="192">
        <v>1</v>
      </c>
      <c r="K376" s="192">
        <f t="shared" si="0"/>
        <v>1</v>
      </c>
      <c r="L376" s="193">
        <f t="shared" si="1"/>
        <v>1</v>
      </c>
      <c r="M376" s="186" t="s">
        <v>298</v>
      </c>
      <c r="N376" s="186" t="s">
        <v>288</v>
      </c>
      <c r="O376" s="199">
        <f>VLOOKUP(B376,orig_GT_results_full_summary!$B$3:$AK$25,15, FALSE)</f>
        <v>1</v>
      </c>
      <c r="P376" s="192">
        <v>0</v>
      </c>
      <c r="Q376" s="192">
        <v>0</v>
      </c>
      <c r="R376" s="192">
        <f t="shared" si="2"/>
        <v>0</v>
      </c>
      <c r="S376" s="193">
        <f t="shared" si="3"/>
        <v>0</v>
      </c>
      <c r="T376" s="186" t="s">
        <v>15</v>
      </c>
      <c r="U376" s="186" t="s">
        <v>287</v>
      </c>
      <c r="V376" s="200">
        <f>VLOOKUP(B376,orig_GT_results_full_summary!$B$3:$AK$25,24, FALSE)</f>
        <v>1</v>
      </c>
      <c r="W376" s="192">
        <v>1</v>
      </c>
      <c r="X376" s="192">
        <v>0.5</v>
      </c>
      <c r="Y376" s="192">
        <f t="shared" si="4"/>
        <v>1</v>
      </c>
      <c r="Z376" s="193">
        <f t="shared" si="5"/>
        <v>0.52631578947368418</v>
      </c>
      <c r="AA376" s="186" t="s">
        <v>282</v>
      </c>
      <c r="AB376" s="186" t="s">
        <v>288</v>
      </c>
      <c r="AC376" s="192">
        <f>VLOOKUP(B376,orig_GT_results_full_summary!$B$3:$AK$25,33, FALSE)</f>
        <v>0</v>
      </c>
      <c r="AD376" s="192">
        <v>0</v>
      </c>
      <c r="AE376" s="192">
        <v>0</v>
      </c>
      <c r="AF376" s="194">
        <f t="shared" si="6"/>
        <v>0</v>
      </c>
      <c r="AG376" s="53">
        <f t="shared" si="7"/>
        <v>0</v>
      </c>
    </row>
    <row r="377" spans="2:33" ht="16">
      <c r="B377" s="186" t="s">
        <v>155</v>
      </c>
      <c r="C377" s="192">
        <v>58</v>
      </c>
      <c r="D377" s="186" t="s">
        <v>394</v>
      </c>
      <c r="E377" s="193">
        <v>2</v>
      </c>
      <c r="F377" s="186" t="s">
        <v>26</v>
      </c>
      <c r="G377" s="186" t="s">
        <v>287</v>
      </c>
      <c r="H377" s="198">
        <f>VLOOKUP(B377,orig_GT_results_full_summary!$B$3:$AK$25,7, FALSE)</f>
        <v>2</v>
      </c>
      <c r="I377" s="192">
        <v>1</v>
      </c>
      <c r="J377" s="192">
        <v>0.5</v>
      </c>
      <c r="K377" s="192">
        <f t="shared" si="0"/>
        <v>0.5</v>
      </c>
      <c r="L377" s="193">
        <f t="shared" si="1"/>
        <v>0.5</v>
      </c>
      <c r="M377" s="186" t="s">
        <v>298</v>
      </c>
      <c r="N377" s="186" t="s">
        <v>288</v>
      </c>
      <c r="O377" s="199">
        <f>VLOOKUP(B377,orig_GT_results_full_summary!$B$3:$AK$25,15, FALSE)</f>
        <v>1</v>
      </c>
      <c r="P377" s="192">
        <v>0</v>
      </c>
      <c r="Q377" s="192">
        <v>0</v>
      </c>
      <c r="R377" s="192">
        <f t="shared" si="2"/>
        <v>0</v>
      </c>
      <c r="S377" s="193">
        <f t="shared" si="3"/>
        <v>0</v>
      </c>
      <c r="T377" s="186" t="s">
        <v>15</v>
      </c>
      <c r="U377" s="186" t="s">
        <v>287</v>
      </c>
      <c r="V377" s="200">
        <f>VLOOKUP(B377,orig_GT_results_full_summary!$B$3:$AK$25,24, FALSE)</f>
        <v>1</v>
      </c>
      <c r="W377" s="192">
        <v>1</v>
      </c>
      <c r="X377" s="192">
        <v>0.5</v>
      </c>
      <c r="Y377" s="192">
        <f t="shared" si="4"/>
        <v>1</v>
      </c>
      <c r="Z377" s="193">
        <f t="shared" si="5"/>
        <v>0.52631578947368418</v>
      </c>
      <c r="AA377" s="186" t="s">
        <v>282</v>
      </c>
      <c r="AB377" s="186" t="s">
        <v>288</v>
      </c>
      <c r="AC377" s="192">
        <f>VLOOKUP(B377,orig_GT_results_full_summary!$B$3:$AK$25,33, FALSE)</f>
        <v>0</v>
      </c>
      <c r="AD377" s="192">
        <v>0</v>
      </c>
      <c r="AE377" s="192">
        <v>0</v>
      </c>
      <c r="AF377" s="194">
        <f t="shared" si="6"/>
        <v>0</v>
      </c>
      <c r="AG377" s="53">
        <f t="shared" si="7"/>
        <v>0</v>
      </c>
    </row>
    <row r="378" spans="2:33" ht="16">
      <c r="B378" s="186" t="s">
        <v>123</v>
      </c>
      <c r="C378" s="192">
        <v>37</v>
      </c>
      <c r="D378" s="186" t="s">
        <v>18</v>
      </c>
      <c r="E378" s="193">
        <v>1</v>
      </c>
      <c r="F378" s="186" t="s">
        <v>398</v>
      </c>
      <c r="G378" s="186" t="s">
        <v>281</v>
      </c>
      <c r="H378" s="198">
        <f>VLOOKUP(B378,orig_GT_results_full_summary!$B$3:$AK$25,7, FALSE)</f>
        <v>4</v>
      </c>
      <c r="I378" s="192">
        <v>0</v>
      </c>
      <c r="J378" s="192">
        <v>0</v>
      </c>
      <c r="K378" s="192">
        <f t="shared" si="0"/>
        <v>0</v>
      </c>
      <c r="L378" s="193">
        <f t="shared" si="1"/>
        <v>0</v>
      </c>
      <c r="M378" s="186" t="s">
        <v>50</v>
      </c>
      <c r="N378" s="186" t="s">
        <v>281</v>
      </c>
      <c r="O378" s="199">
        <f>VLOOKUP(B378,orig_GT_results_full_summary!$B$3:$AK$25,15, FALSE)</f>
        <v>1</v>
      </c>
      <c r="P378" s="192">
        <v>0</v>
      </c>
      <c r="Q378" s="192">
        <v>0</v>
      </c>
      <c r="R378" s="192">
        <f t="shared" si="2"/>
        <v>0</v>
      </c>
      <c r="S378" s="193">
        <f t="shared" si="3"/>
        <v>0</v>
      </c>
      <c r="T378" s="186" t="s">
        <v>399</v>
      </c>
      <c r="U378" s="186" t="s">
        <v>281</v>
      </c>
      <c r="V378" s="200">
        <f>VLOOKUP(B378,orig_GT_results_full_summary!$B$3:$AK$25,24, FALSE)</f>
        <v>1</v>
      </c>
      <c r="W378" s="192">
        <v>0</v>
      </c>
      <c r="X378" s="192">
        <v>0</v>
      </c>
      <c r="Y378" s="192">
        <f t="shared" si="4"/>
        <v>0</v>
      </c>
      <c r="Z378" s="193">
        <f t="shared" si="5"/>
        <v>0</v>
      </c>
      <c r="AA378" s="186" t="s">
        <v>50</v>
      </c>
      <c r="AB378" s="186" t="s">
        <v>281</v>
      </c>
      <c r="AC378" s="192">
        <f>VLOOKUP(B378,orig_GT_results_full_summary!$B$3:$AK$25,33, FALSE)</f>
        <v>1</v>
      </c>
      <c r="AD378" s="192">
        <v>0</v>
      </c>
      <c r="AE378" s="192">
        <v>0</v>
      </c>
      <c r="AF378" s="194">
        <f t="shared" si="6"/>
        <v>0</v>
      </c>
      <c r="AG378" s="53">
        <f t="shared" si="7"/>
        <v>0</v>
      </c>
    </row>
    <row r="379" spans="2:33" ht="16">
      <c r="B379" s="186" t="s">
        <v>123</v>
      </c>
      <c r="C379" s="192">
        <v>38</v>
      </c>
      <c r="D379" s="186" t="s">
        <v>18</v>
      </c>
      <c r="E379" s="193">
        <v>1</v>
      </c>
      <c r="F379" s="186" t="s">
        <v>398</v>
      </c>
      <c r="G379" s="186" t="s">
        <v>281</v>
      </c>
      <c r="H379" s="198">
        <f>VLOOKUP(B379,orig_GT_results_full_summary!$B$3:$AK$25,7, FALSE)</f>
        <v>4</v>
      </c>
      <c r="I379" s="192">
        <v>0</v>
      </c>
      <c r="J379" s="192">
        <v>0</v>
      </c>
      <c r="K379" s="192">
        <f t="shared" si="0"/>
        <v>0</v>
      </c>
      <c r="L379" s="193">
        <f t="shared" si="1"/>
        <v>0</v>
      </c>
      <c r="M379" s="186" t="s">
        <v>50</v>
      </c>
      <c r="N379" s="186" t="s">
        <v>281</v>
      </c>
      <c r="O379" s="199">
        <f>VLOOKUP(B379,orig_GT_results_full_summary!$B$3:$AK$25,15, FALSE)</f>
        <v>1</v>
      </c>
      <c r="P379" s="192">
        <v>0</v>
      </c>
      <c r="Q379" s="192">
        <v>0</v>
      </c>
      <c r="R379" s="192">
        <f t="shared" si="2"/>
        <v>0</v>
      </c>
      <c r="S379" s="193">
        <f t="shared" si="3"/>
        <v>0</v>
      </c>
      <c r="T379" s="186" t="s">
        <v>399</v>
      </c>
      <c r="U379" s="186" t="s">
        <v>281</v>
      </c>
      <c r="V379" s="200">
        <f>VLOOKUP(B379,orig_GT_results_full_summary!$B$3:$AK$25,24, FALSE)</f>
        <v>1</v>
      </c>
      <c r="W379" s="192">
        <v>0</v>
      </c>
      <c r="X379" s="192">
        <v>0</v>
      </c>
      <c r="Y379" s="192">
        <f t="shared" si="4"/>
        <v>0</v>
      </c>
      <c r="Z379" s="193">
        <f t="shared" si="5"/>
        <v>0</v>
      </c>
      <c r="AA379" s="186" t="s">
        <v>50</v>
      </c>
      <c r="AB379" s="186" t="s">
        <v>281</v>
      </c>
      <c r="AC379" s="192">
        <f>VLOOKUP(B379,orig_GT_results_full_summary!$B$3:$AK$25,33, FALSE)</f>
        <v>1</v>
      </c>
      <c r="AD379" s="192">
        <v>0</v>
      </c>
      <c r="AE379" s="192">
        <v>0</v>
      </c>
      <c r="AF379" s="194">
        <f t="shared" si="6"/>
        <v>0</v>
      </c>
      <c r="AG379" s="53">
        <f t="shared" si="7"/>
        <v>0</v>
      </c>
    </row>
    <row r="380" spans="2:33" ht="16">
      <c r="B380" s="186" t="s">
        <v>123</v>
      </c>
      <c r="C380" s="192">
        <v>71</v>
      </c>
      <c r="D380" s="186" t="s">
        <v>367</v>
      </c>
      <c r="E380" s="193">
        <v>2</v>
      </c>
      <c r="F380" s="186" t="s">
        <v>398</v>
      </c>
      <c r="G380" s="186" t="s">
        <v>290</v>
      </c>
      <c r="H380" s="198">
        <f>VLOOKUP(B380,orig_GT_results_full_summary!$B$3:$AK$25,7, FALSE)</f>
        <v>4</v>
      </c>
      <c r="I380" s="192">
        <v>1</v>
      </c>
      <c r="J380" s="192">
        <v>0.5</v>
      </c>
      <c r="K380" s="192">
        <f t="shared" si="0"/>
        <v>0.25</v>
      </c>
      <c r="L380" s="193">
        <f t="shared" si="1"/>
        <v>0.45454545454545453</v>
      </c>
      <c r="M380" s="186" t="s">
        <v>50</v>
      </c>
      <c r="N380" s="186" t="s">
        <v>288</v>
      </c>
      <c r="O380" s="199">
        <f>VLOOKUP(B380,orig_GT_results_full_summary!$B$3:$AK$25,15, FALSE)</f>
        <v>1</v>
      </c>
      <c r="P380" s="192">
        <v>0</v>
      </c>
      <c r="Q380" s="192">
        <v>0</v>
      </c>
      <c r="R380" s="192">
        <f t="shared" si="2"/>
        <v>0</v>
      </c>
      <c r="S380" s="193">
        <f t="shared" si="3"/>
        <v>0</v>
      </c>
      <c r="T380" s="186" t="s">
        <v>399</v>
      </c>
      <c r="U380" s="186" t="s">
        <v>288</v>
      </c>
      <c r="V380" s="200">
        <f>VLOOKUP(B380,orig_GT_results_full_summary!$B$3:$AK$25,24, FALSE)</f>
        <v>1</v>
      </c>
      <c r="W380" s="192">
        <v>0</v>
      </c>
      <c r="X380" s="192">
        <v>0</v>
      </c>
      <c r="Y380" s="192">
        <f t="shared" si="4"/>
        <v>0</v>
      </c>
      <c r="Z380" s="193">
        <f t="shared" si="5"/>
        <v>0</v>
      </c>
      <c r="AA380" s="186" t="s">
        <v>50</v>
      </c>
      <c r="AB380" s="186" t="s">
        <v>288</v>
      </c>
      <c r="AC380" s="192">
        <f>VLOOKUP(B380,orig_GT_results_full_summary!$B$3:$AK$25,33, FALSE)</f>
        <v>1</v>
      </c>
      <c r="AD380" s="192">
        <v>0</v>
      </c>
      <c r="AE380" s="192">
        <v>0</v>
      </c>
      <c r="AF380" s="194">
        <f t="shared" si="6"/>
        <v>0</v>
      </c>
      <c r="AG380" s="53">
        <f t="shared" si="7"/>
        <v>0</v>
      </c>
    </row>
    <row r="381" spans="2:33" ht="16">
      <c r="B381" s="186" t="s">
        <v>123</v>
      </c>
      <c r="C381" s="192">
        <v>72</v>
      </c>
      <c r="D381" s="186" t="s">
        <v>367</v>
      </c>
      <c r="E381" s="193">
        <v>2</v>
      </c>
      <c r="F381" s="186" t="s">
        <v>398</v>
      </c>
      <c r="G381" s="186" t="s">
        <v>290</v>
      </c>
      <c r="H381" s="198">
        <f>VLOOKUP(B381,orig_GT_results_full_summary!$B$3:$AK$25,7, FALSE)</f>
        <v>4</v>
      </c>
      <c r="I381" s="192">
        <v>1</v>
      </c>
      <c r="J381" s="192">
        <v>0.5</v>
      </c>
      <c r="K381" s="192">
        <f t="shared" si="0"/>
        <v>0.25</v>
      </c>
      <c r="L381" s="193">
        <f t="shared" si="1"/>
        <v>0.45454545454545453</v>
      </c>
      <c r="M381" s="186" t="s">
        <v>50</v>
      </c>
      <c r="N381" s="186" t="s">
        <v>288</v>
      </c>
      <c r="O381" s="199">
        <f>VLOOKUP(B381,orig_GT_results_full_summary!$B$3:$AK$25,15, FALSE)</f>
        <v>1</v>
      </c>
      <c r="P381" s="192">
        <v>0</v>
      </c>
      <c r="Q381" s="192">
        <v>0</v>
      </c>
      <c r="R381" s="192">
        <f t="shared" si="2"/>
        <v>0</v>
      </c>
      <c r="S381" s="193">
        <f t="shared" si="3"/>
        <v>0</v>
      </c>
      <c r="T381" s="186" t="s">
        <v>399</v>
      </c>
      <c r="U381" s="186" t="s">
        <v>288</v>
      </c>
      <c r="V381" s="200">
        <f>VLOOKUP(B381,orig_GT_results_full_summary!$B$3:$AK$25,24, FALSE)</f>
        <v>1</v>
      </c>
      <c r="W381" s="192">
        <v>0</v>
      </c>
      <c r="X381" s="192">
        <v>0</v>
      </c>
      <c r="Y381" s="192">
        <f t="shared" si="4"/>
        <v>0</v>
      </c>
      <c r="Z381" s="193">
        <f t="shared" si="5"/>
        <v>0</v>
      </c>
      <c r="AA381" s="186" t="s">
        <v>50</v>
      </c>
      <c r="AB381" s="186" t="s">
        <v>288</v>
      </c>
      <c r="AC381" s="192">
        <f>VLOOKUP(B381,orig_GT_results_full_summary!$B$3:$AK$25,33, FALSE)</f>
        <v>1</v>
      </c>
      <c r="AD381" s="192">
        <v>0</v>
      </c>
      <c r="AE381" s="192">
        <v>0</v>
      </c>
      <c r="AF381" s="194">
        <f t="shared" si="6"/>
        <v>0</v>
      </c>
      <c r="AG381" s="53">
        <f t="shared" si="7"/>
        <v>0</v>
      </c>
    </row>
    <row r="382" spans="2:33" ht="16">
      <c r="B382" s="186" t="s">
        <v>123</v>
      </c>
      <c r="C382" s="192">
        <v>75</v>
      </c>
      <c r="D382" s="186" t="s">
        <v>377</v>
      </c>
      <c r="E382" s="193">
        <v>2</v>
      </c>
      <c r="F382" s="186" t="s">
        <v>398</v>
      </c>
      <c r="G382" s="186" t="s">
        <v>290</v>
      </c>
      <c r="H382" s="198">
        <f>VLOOKUP(B382,orig_GT_results_full_summary!$B$3:$AK$25,7, FALSE)</f>
        <v>4</v>
      </c>
      <c r="I382" s="192">
        <v>1</v>
      </c>
      <c r="J382" s="192">
        <v>0.5</v>
      </c>
      <c r="K382" s="192">
        <f t="shared" si="0"/>
        <v>0.25</v>
      </c>
      <c r="L382" s="193">
        <f t="shared" si="1"/>
        <v>0.45454545454545453</v>
      </c>
      <c r="M382" s="186" t="s">
        <v>50</v>
      </c>
      <c r="N382" s="186" t="s">
        <v>288</v>
      </c>
      <c r="O382" s="199">
        <f>VLOOKUP(B382,orig_GT_results_full_summary!$B$3:$AK$25,15, FALSE)</f>
        <v>1</v>
      </c>
      <c r="P382" s="192">
        <v>0</v>
      </c>
      <c r="Q382" s="192">
        <v>0</v>
      </c>
      <c r="R382" s="192">
        <f t="shared" si="2"/>
        <v>0</v>
      </c>
      <c r="S382" s="193">
        <f t="shared" si="3"/>
        <v>0</v>
      </c>
      <c r="T382" s="186" t="s">
        <v>399</v>
      </c>
      <c r="U382" s="186" t="s">
        <v>288</v>
      </c>
      <c r="V382" s="200">
        <f>VLOOKUP(B382,orig_GT_results_full_summary!$B$3:$AK$25,24, FALSE)</f>
        <v>1</v>
      </c>
      <c r="W382" s="192">
        <v>0</v>
      </c>
      <c r="X382" s="192">
        <v>0</v>
      </c>
      <c r="Y382" s="192">
        <f t="shared" si="4"/>
        <v>0</v>
      </c>
      <c r="Z382" s="193">
        <f t="shared" si="5"/>
        <v>0</v>
      </c>
      <c r="AA382" s="186" t="s">
        <v>50</v>
      </c>
      <c r="AB382" s="186" t="s">
        <v>288</v>
      </c>
      <c r="AC382" s="192">
        <f>VLOOKUP(B382,orig_GT_results_full_summary!$B$3:$AK$25,33, FALSE)</f>
        <v>1</v>
      </c>
      <c r="AD382" s="192">
        <v>0</v>
      </c>
      <c r="AE382" s="192">
        <v>0</v>
      </c>
      <c r="AF382" s="194">
        <f t="shared" si="6"/>
        <v>0</v>
      </c>
      <c r="AG382" s="53">
        <f t="shared" si="7"/>
        <v>0</v>
      </c>
    </row>
    <row r="383" spans="2:33" ht="16">
      <c r="B383" s="186" t="s">
        <v>123</v>
      </c>
      <c r="C383" s="192">
        <v>76</v>
      </c>
      <c r="D383" s="186" t="s">
        <v>377</v>
      </c>
      <c r="E383" s="193">
        <v>2</v>
      </c>
      <c r="F383" s="186" t="s">
        <v>398</v>
      </c>
      <c r="G383" s="186" t="s">
        <v>290</v>
      </c>
      <c r="H383" s="198">
        <f>VLOOKUP(B383,orig_GT_results_full_summary!$B$3:$AK$25,7, FALSE)</f>
        <v>4</v>
      </c>
      <c r="I383" s="192">
        <v>1</v>
      </c>
      <c r="J383" s="192">
        <v>0.5</v>
      </c>
      <c r="K383" s="192">
        <f t="shared" si="0"/>
        <v>0.25</v>
      </c>
      <c r="L383" s="193">
        <f t="shared" si="1"/>
        <v>0.45454545454545453</v>
      </c>
      <c r="M383" s="186" t="s">
        <v>50</v>
      </c>
      <c r="N383" s="186" t="s">
        <v>288</v>
      </c>
      <c r="O383" s="199">
        <f>VLOOKUP(B383,orig_GT_results_full_summary!$B$3:$AK$25,15, FALSE)</f>
        <v>1</v>
      </c>
      <c r="P383" s="192">
        <v>0</v>
      </c>
      <c r="Q383" s="192">
        <v>0</v>
      </c>
      <c r="R383" s="192">
        <f t="shared" si="2"/>
        <v>0</v>
      </c>
      <c r="S383" s="193">
        <f t="shared" si="3"/>
        <v>0</v>
      </c>
      <c r="T383" s="186" t="s">
        <v>399</v>
      </c>
      <c r="U383" s="186" t="s">
        <v>288</v>
      </c>
      <c r="V383" s="200">
        <f>VLOOKUP(B383,orig_GT_results_full_summary!$B$3:$AK$25,24, FALSE)</f>
        <v>1</v>
      </c>
      <c r="W383" s="192">
        <v>0</v>
      </c>
      <c r="X383" s="192">
        <v>0</v>
      </c>
      <c r="Y383" s="192">
        <f t="shared" si="4"/>
        <v>0</v>
      </c>
      <c r="Z383" s="193">
        <f t="shared" si="5"/>
        <v>0</v>
      </c>
      <c r="AA383" s="186" t="s">
        <v>50</v>
      </c>
      <c r="AB383" s="186" t="s">
        <v>288</v>
      </c>
      <c r="AC383" s="192">
        <f>VLOOKUP(B383,orig_GT_results_full_summary!$B$3:$AK$25,33, FALSE)</f>
        <v>1</v>
      </c>
      <c r="AD383" s="192">
        <v>0</v>
      </c>
      <c r="AE383" s="192">
        <v>0</v>
      </c>
      <c r="AF383" s="194">
        <f t="shared" si="6"/>
        <v>0</v>
      </c>
      <c r="AG383" s="53">
        <f t="shared" si="7"/>
        <v>0</v>
      </c>
    </row>
    <row r="384" spans="2:33" ht="16">
      <c r="B384" s="186" t="s">
        <v>123</v>
      </c>
      <c r="C384" s="192">
        <v>78</v>
      </c>
      <c r="D384" s="186" t="s">
        <v>380</v>
      </c>
      <c r="E384" s="193">
        <v>2</v>
      </c>
      <c r="F384" s="186" t="s">
        <v>398</v>
      </c>
      <c r="G384" s="186" t="s">
        <v>288</v>
      </c>
      <c r="H384" s="198">
        <f>VLOOKUP(B384,orig_GT_results_full_summary!$B$3:$AK$25,7, FALSE)</f>
        <v>4</v>
      </c>
      <c r="I384" s="192">
        <v>0</v>
      </c>
      <c r="J384" s="192">
        <v>0</v>
      </c>
      <c r="K384" s="192">
        <f t="shared" si="0"/>
        <v>0</v>
      </c>
      <c r="L384" s="193">
        <f t="shared" si="1"/>
        <v>0</v>
      </c>
      <c r="M384" s="186" t="s">
        <v>50</v>
      </c>
      <c r="N384" s="186" t="s">
        <v>288</v>
      </c>
      <c r="O384" s="199">
        <f>VLOOKUP(B384,orig_GT_results_full_summary!$B$3:$AK$25,15, FALSE)</f>
        <v>1</v>
      </c>
      <c r="P384" s="192">
        <v>0</v>
      </c>
      <c r="Q384" s="192">
        <v>0</v>
      </c>
      <c r="R384" s="192">
        <f t="shared" si="2"/>
        <v>0</v>
      </c>
      <c r="S384" s="193">
        <f t="shared" si="3"/>
        <v>0</v>
      </c>
      <c r="T384" s="186" t="s">
        <v>399</v>
      </c>
      <c r="U384" s="186" t="s">
        <v>290</v>
      </c>
      <c r="V384" s="200">
        <f>VLOOKUP(B384,orig_GT_results_full_summary!$B$3:$AK$25,24, FALSE)</f>
        <v>1</v>
      </c>
      <c r="W384" s="192">
        <v>1</v>
      </c>
      <c r="X384" s="192">
        <v>0.5</v>
      </c>
      <c r="Y384" s="192">
        <f t="shared" si="4"/>
        <v>1</v>
      </c>
      <c r="Z384" s="193">
        <f t="shared" si="5"/>
        <v>0.52631578947368418</v>
      </c>
      <c r="AA384" s="186" t="s">
        <v>50</v>
      </c>
      <c r="AB384" s="186" t="s">
        <v>288</v>
      </c>
      <c r="AC384" s="192">
        <f>VLOOKUP(B384,orig_GT_results_full_summary!$B$3:$AK$25,33, FALSE)</f>
        <v>1</v>
      </c>
      <c r="AD384" s="192">
        <v>0</v>
      </c>
      <c r="AE384" s="192">
        <v>0</v>
      </c>
      <c r="AF384" s="194">
        <f t="shared" si="6"/>
        <v>0</v>
      </c>
      <c r="AG384" s="53">
        <f t="shared" si="7"/>
        <v>0</v>
      </c>
    </row>
    <row r="385" spans="2:33" ht="16">
      <c r="B385" s="186" t="s">
        <v>123</v>
      </c>
      <c r="C385" s="192">
        <v>79</v>
      </c>
      <c r="D385" s="186" t="s">
        <v>380</v>
      </c>
      <c r="E385" s="193">
        <v>2</v>
      </c>
      <c r="F385" s="186" t="s">
        <v>398</v>
      </c>
      <c r="G385" s="186" t="s">
        <v>288</v>
      </c>
      <c r="H385" s="198">
        <f>VLOOKUP(B385,orig_GT_results_full_summary!$B$3:$AK$25,7, FALSE)</f>
        <v>4</v>
      </c>
      <c r="I385" s="192">
        <v>0</v>
      </c>
      <c r="J385" s="192">
        <v>0</v>
      </c>
      <c r="K385" s="192">
        <f t="shared" si="0"/>
        <v>0</v>
      </c>
      <c r="L385" s="193">
        <f t="shared" si="1"/>
        <v>0</v>
      </c>
      <c r="M385" s="186" t="s">
        <v>50</v>
      </c>
      <c r="N385" s="186" t="s">
        <v>288</v>
      </c>
      <c r="O385" s="199">
        <f>VLOOKUP(B385,orig_GT_results_full_summary!$B$3:$AK$25,15, FALSE)</f>
        <v>1</v>
      </c>
      <c r="P385" s="192">
        <v>0</v>
      </c>
      <c r="Q385" s="192">
        <v>0</v>
      </c>
      <c r="R385" s="192">
        <f t="shared" si="2"/>
        <v>0</v>
      </c>
      <c r="S385" s="193">
        <f t="shared" si="3"/>
        <v>0</v>
      </c>
      <c r="T385" s="186" t="s">
        <v>399</v>
      </c>
      <c r="U385" s="186" t="s">
        <v>290</v>
      </c>
      <c r="V385" s="200">
        <f>VLOOKUP(B385,orig_GT_results_full_summary!$B$3:$AK$25,24, FALSE)</f>
        <v>1</v>
      </c>
      <c r="W385" s="192">
        <v>1</v>
      </c>
      <c r="X385" s="192">
        <v>0.5</v>
      </c>
      <c r="Y385" s="192">
        <f t="shared" si="4"/>
        <v>1</v>
      </c>
      <c r="Z385" s="193">
        <f t="shared" si="5"/>
        <v>0.52631578947368418</v>
      </c>
      <c r="AA385" s="186" t="s">
        <v>50</v>
      </c>
      <c r="AB385" s="186" t="s">
        <v>288</v>
      </c>
      <c r="AC385" s="192">
        <f>VLOOKUP(B385,orig_GT_results_full_summary!$B$3:$AK$25,33, FALSE)</f>
        <v>1</v>
      </c>
      <c r="AD385" s="192">
        <v>0</v>
      </c>
      <c r="AE385" s="192">
        <v>0</v>
      </c>
      <c r="AF385" s="194">
        <f t="shared" si="6"/>
        <v>0</v>
      </c>
      <c r="AG385" s="53">
        <f t="shared" si="7"/>
        <v>0</v>
      </c>
    </row>
    <row r="386" spans="2:33" ht="16">
      <c r="B386" s="186" t="s">
        <v>123</v>
      </c>
      <c r="C386" s="192">
        <v>80</v>
      </c>
      <c r="D386" s="186" t="s">
        <v>400</v>
      </c>
      <c r="E386" s="193">
        <v>2</v>
      </c>
      <c r="F386" s="186" t="s">
        <v>398</v>
      </c>
      <c r="G386" s="186" t="s">
        <v>288</v>
      </c>
      <c r="H386" s="198">
        <f>VLOOKUP(B386,orig_GT_results_full_summary!$B$3:$AK$25,7, FALSE)</f>
        <v>4</v>
      </c>
      <c r="I386" s="192">
        <v>0</v>
      </c>
      <c r="J386" s="192">
        <v>0</v>
      </c>
      <c r="K386" s="192">
        <f t="shared" si="0"/>
        <v>0</v>
      </c>
      <c r="L386" s="193">
        <f t="shared" si="1"/>
        <v>0</v>
      </c>
      <c r="M386" s="186" t="s">
        <v>50</v>
      </c>
      <c r="N386" s="186" t="s">
        <v>288</v>
      </c>
      <c r="O386" s="199">
        <f>VLOOKUP(B386,orig_GT_results_full_summary!$B$3:$AK$25,15, FALSE)</f>
        <v>1</v>
      </c>
      <c r="P386" s="192">
        <v>0</v>
      </c>
      <c r="Q386" s="192">
        <v>0</v>
      </c>
      <c r="R386" s="192">
        <f t="shared" si="2"/>
        <v>0</v>
      </c>
      <c r="S386" s="193">
        <f t="shared" si="3"/>
        <v>0</v>
      </c>
      <c r="T386" s="186" t="s">
        <v>399</v>
      </c>
      <c r="U386" s="186" t="s">
        <v>288</v>
      </c>
      <c r="V386" s="200">
        <f>VLOOKUP(B386,orig_GT_results_full_summary!$B$3:$AK$25,24, FALSE)</f>
        <v>1</v>
      </c>
      <c r="W386" s="192">
        <v>0</v>
      </c>
      <c r="X386" s="192">
        <v>0</v>
      </c>
      <c r="Y386" s="192">
        <f t="shared" si="4"/>
        <v>0</v>
      </c>
      <c r="Z386" s="193">
        <f t="shared" si="5"/>
        <v>0</v>
      </c>
      <c r="AA386" s="186" t="s">
        <v>50</v>
      </c>
      <c r="AB386" s="186" t="s">
        <v>288</v>
      </c>
      <c r="AC386" s="192">
        <f>VLOOKUP(B386,orig_GT_results_full_summary!$B$3:$AK$25,33, FALSE)</f>
        <v>1</v>
      </c>
      <c r="AD386" s="192">
        <v>0</v>
      </c>
      <c r="AE386" s="192">
        <v>0</v>
      </c>
      <c r="AF386" s="194">
        <f t="shared" si="6"/>
        <v>0</v>
      </c>
      <c r="AG386" s="53">
        <f t="shared" si="7"/>
        <v>0</v>
      </c>
    </row>
    <row r="387" spans="2:33" ht="16">
      <c r="B387" s="186" t="s">
        <v>123</v>
      </c>
      <c r="C387" s="192">
        <v>81</v>
      </c>
      <c r="D387" s="186" t="s">
        <v>400</v>
      </c>
      <c r="E387" s="193">
        <v>2</v>
      </c>
      <c r="F387" s="186" t="s">
        <v>398</v>
      </c>
      <c r="G387" s="186" t="s">
        <v>288</v>
      </c>
      <c r="H387" s="198">
        <f>VLOOKUP(B387,orig_GT_results_full_summary!$B$3:$AK$25,7, FALSE)</f>
        <v>4</v>
      </c>
      <c r="I387" s="192">
        <v>0</v>
      </c>
      <c r="J387" s="192">
        <v>0</v>
      </c>
      <c r="K387" s="192">
        <f t="shared" si="0"/>
        <v>0</v>
      </c>
      <c r="L387" s="193">
        <f t="shared" si="1"/>
        <v>0</v>
      </c>
      <c r="M387" s="186" t="s">
        <v>50</v>
      </c>
      <c r="N387" s="186" t="s">
        <v>288</v>
      </c>
      <c r="O387" s="199">
        <f>VLOOKUP(B387,orig_GT_results_full_summary!$B$3:$AK$25,15, FALSE)</f>
        <v>1</v>
      </c>
      <c r="P387" s="192">
        <v>0</v>
      </c>
      <c r="Q387" s="192">
        <v>0</v>
      </c>
      <c r="R387" s="192">
        <f t="shared" si="2"/>
        <v>0</v>
      </c>
      <c r="S387" s="193">
        <f t="shared" si="3"/>
        <v>0</v>
      </c>
      <c r="T387" s="186" t="s">
        <v>399</v>
      </c>
      <c r="U387" s="186" t="s">
        <v>288</v>
      </c>
      <c r="V387" s="200">
        <f>VLOOKUP(B387,orig_GT_results_full_summary!$B$3:$AK$25,24, FALSE)</f>
        <v>1</v>
      </c>
      <c r="W387" s="192">
        <v>0</v>
      </c>
      <c r="X387" s="192">
        <v>0</v>
      </c>
      <c r="Y387" s="192">
        <f t="shared" si="4"/>
        <v>0</v>
      </c>
      <c r="Z387" s="193">
        <f t="shared" si="5"/>
        <v>0</v>
      </c>
      <c r="AA387" s="186" t="s">
        <v>50</v>
      </c>
      <c r="AB387" s="186" t="s">
        <v>288</v>
      </c>
      <c r="AC387" s="192">
        <f>VLOOKUP(B387,orig_GT_results_full_summary!$B$3:$AK$25,33, FALSE)</f>
        <v>1</v>
      </c>
      <c r="AD387" s="192">
        <v>0</v>
      </c>
      <c r="AE387" s="192">
        <v>0</v>
      </c>
      <c r="AF387" s="194">
        <f t="shared" si="6"/>
        <v>0</v>
      </c>
      <c r="AG387" s="53">
        <f t="shared" si="7"/>
        <v>0</v>
      </c>
    </row>
    <row r="388" spans="2:33" ht="16">
      <c r="B388" s="186" t="s">
        <v>123</v>
      </c>
      <c r="C388" s="192">
        <v>82</v>
      </c>
      <c r="D388" s="186" t="s">
        <v>400</v>
      </c>
      <c r="E388" s="193">
        <v>2</v>
      </c>
      <c r="F388" s="186" t="s">
        <v>398</v>
      </c>
      <c r="G388" s="186" t="s">
        <v>288</v>
      </c>
      <c r="H388" s="198">
        <f>VLOOKUP(B388,orig_GT_results_full_summary!$B$3:$AK$25,7, FALSE)</f>
        <v>4</v>
      </c>
      <c r="I388" s="192">
        <v>0</v>
      </c>
      <c r="J388" s="192">
        <v>0</v>
      </c>
      <c r="K388" s="192">
        <f t="shared" si="0"/>
        <v>0</v>
      </c>
      <c r="L388" s="193">
        <f t="shared" si="1"/>
        <v>0</v>
      </c>
      <c r="M388" s="186" t="s">
        <v>50</v>
      </c>
      <c r="N388" s="186" t="s">
        <v>288</v>
      </c>
      <c r="O388" s="199">
        <f>VLOOKUP(B388,orig_GT_results_full_summary!$B$3:$AK$25,15, FALSE)</f>
        <v>1</v>
      </c>
      <c r="P388" s="192">
        <v>0</v>
      </c>
      <c r="Q388" s="192">
        <v>0</v>
      </c>
      <c r="R388" s="192">
        <f t="shared" si="2"/>
        <v>0</v>
      </c>
      <c r="S388" s="193">
        <f t="shared" si="3"/>
        <v>0</v>
      </c>
      <c r="T388" s="186" t="s">
        <v>399</v>
      </c>
      <c r="U388" s="186" t="s">
        <v>288</v>
      </c>
      <c r="V388" s="200">
        <f>VLOOKUP(B388,orig_GT_results_full_summary!$B$3:$AK$25,24, FALSE)</f>
        <v>1</v>
      </c>
      <c r="W388" s="192">
        <v>0</v>
      </c>
      <c r="X388" s="192">
        <v>0</v>
      </c>
      <c r="Y388" s="192">
        <f t="shared" si="4"/>
        <v>0</v>
      </c>
      <c r="Z388" s="193">
        <f t="shared" si="5"/>
        <v>0</v>
      </c>
      <c r="AA388" s="186" t="s">
        <v>50</v>
      </c>
      <c r="AB388" s="186" t="s">
        <v>288</v>
      </c>
      <c r="AC388" s="192">
        <f>VLOOKUP(B388,orig_GT_results_full_summary!$B$3:$AK$25,33, FALSE)</f>
        <v>1</v>
      </c>
      <c r="AD388" s="192">
        <v>0</v>
      </c>
      <c r="AE388" s="192">
        <v>0</v>
      </c>
      <c r="AF388" s="194">
        <f t="shared" si="6"/>
        <v>0</v>
      </c>
      <c r="AG388" s="53">
        <f t="shared" si="7"/>
        <v>0</v>
      </c>
    </row>
    <row r="389" spans="2:33" ht="16">
      <c r="B389" s="186" t="s">
        <v>123</v>
      </c>
      <c r="C389" s="192">
        <v>83</v>
      </c>
      <c r="D389" s="186" t="s">
        <v>372</v>
      </c>
      <c r="E389" s="193">
        <v>2</v>
      </c>
      <c r="F389" s="186" t="s">
        <v>398</v>
      </c>
      <c r="G389" s="186" t="s">
        <v>288</v>
      </c>
      <c r="H389" s="198">
        <f>VLOOKUP(B389,orig_GT_results_full_summary!$B$3:$AK$25,7, FALSE)</f>
        <v>4</v>
      </c>
      <c r="I389" s="192">
        <v>0</v>
      </c>
      <c r="J389" s="192">
        <v>0</v>
      </c>
      <c r="K389" s="192">
        <f t="shared" si="0"/>
        <v>0</v>
      </c>
      <c r="L389" s="193">
        <f t="shared" si="1"/>
        <v>0</v>
      </c>
      <c r="M389" s="186" t="s">
        <v>50</v>
      </c>
      <c r="N389" s="186" t="s">
        <v>288</v>
      </c>
      <c r="O389" s="199">
        <f>VLOOKUP(B389,orig_GT_results_full_summary!$B$3:$AK$25,15, FALSE)</f>
        <v>1</v>
      </c>
      <c r="P389" s="192">
        <v>0</v>
      </c>
      <c r="Q389" s="192">
        <v>0</v>
      </c>
      <c r="R389" s="192">
        <f t="shared" si="2"/>
        <v>0</v>
      </c>
      <c r="S389" s="193">
        <f t="shared" si="3"/>
        <v>0</v>
      </c>
      <c r="T389" s="186" t="s">
        <v>399</v>
      </c>
      <c r="U389" s="186" t="s">
        <v>288</v>
      </c>
      <c r="V389" s="200">
        <f>VLOOKUP(B389,orig_GT_results_full_summary!$B$3:$AK$25,24, FALSE)</f>
        <v>1</v>
      </c>
      <c r="W389" s="192">
        <v>0</v>
      </c>
      <c r="X389" s="192">
        <v>0</v>
      </c>
      <c r="Y389" s="192">
        <f t="shared" si="4"/>
        <v>0</v>
      </c>
      <c r="Z389" s="193">
        <f t="shared" si="5"/>
        <v>0</v>
      </c>
      <c r="AA389" s="186" t="s">
        <v>50</v>
      </c>
      <c r="AB389" s="186" t="s">
        <v>288</v>
      </c>
      <c r="AC389" s="192">
        <f>VLOOKUP(B389,orig_GT_results_full_summary!$B$3:$AK$25,33, FALSE)</f>
        <v>1</v>
      </c>
      <c r="AD389" s="192">
        <v>0</v>
      </c>
      <c r="AE389" s="192">
        <v>0</v>
      </c>
      <c r="AF389" s="194">
        <f t="shared" si="6"/>
        <v>0</v>
      </c>
      <c r="AG389" s="53">
        <f t="shared" si="7"/>
        <v>0</v>
      </c>
    </row>
    <row r="390" spans="2:33" ht="16">
      <c r="B390" s="186" t="s">
        <v>123</v>
      </c>
      <c r="C390" s="192">
        <v>84</v>
      </c>
      <c r="D390" s="186" t="s">
        <v>372</v>
      </c>
      <c r="E390" s="193">
        <v>2</v>
      </c>
      <c r="F390" s="186" t="s">
        <v>398</v>
      </c>
      <c r="G390" s="186" t="s">
        <v>288</v>
      </c>
      <c r="H390" s="198">
        <f>VLOOKUP(B390,orig_GT_results_full_summary!$B$3:$AK$25,7, FALSE)</f>
        <v>4</v>
      </c>
      <c r="I390" s="192">
        <v>0</v>
      </c>
      <c r="J390" s="192">
        <v>0</v>
      </c>
      <c r="K390" s="192">
        <f t="shared" si="0"/>
        <v>0</v>
      </c>
      <c r="L390" s="193">
        <f t="shared" si="1"/>
        <v>0</v>
      </c>
      <c r="M390" s="186" t="s">
        <v>50</v>
      </c>
      <c r="N390" s="186" t="s">
        <v>288</v>
      </c>
      <c r="O390" s="199">
        <f>VLOOKUP(B390,orig_GT_results_full_summary!$B$3:$AK$25,15, FALSE)</f>
        <v>1</v>
      </c>
      <c r="P390" s="192">
        <v>0</v>
      </c>
      <c r="Q390" s="192">
        <v>0</v>
      </c>
      <c r="R390" s="192">
        <f t="shared" si="2"/>
        <v>0</v>
      </c>
      <c r="S390" s="193">
        <f t="shared" si="3"/>
        <v>0</v>
      </c>
      <c r="T390" s="186" t="s">
        <v>399</v>
      </c>
      <c r="U390" s="186" t="s">
        <v>288</v>
      </c>
      <c r="V390" s="200">
        <f>VLOOKUP(B390,orig_GT_results_full_summary!$B$3:$AK$25,24, FALSE)</f>
        <v>1</v>
      </c>
      <c r="W390" s="192">
        <v>0</v>
      </c>
      <c r="X390" s="192">
        <v>0</v>
      </c>
      <c r="Y390" s="192">
        <f t="shared" si="4"/>
        <v>0</v>
      </c>
      <c r="Z390" s="193">
        <f t="shared" si="5"/>
        <v>0</v>
      </c>
      <c r="AA390" s="186" t="s">
        <v>50</v>
      </c>
      <c r="AB390" s="186" t="s">
        <v>288</v>
      </c>
      <c r="AC390" s="192">
        <f>VLOOKUP(B390,orig_GT_results_full_summary!$B$3:$AK$25,33, FALSE)</f>
        <v>1</v>
      </c>
      <c r="AD390" s="192">
        <v>0</v>
      </c>
      <c r="AE390" s="192">
        <v>0</v>
      </c>
      <c r="AF390" s="194">
        <f t="shared" si="6"/>
        <v>0</v>
      </c>
      <c r="AG390" s="53">
        <f t="shared" si="7"/>
        <v>0</v>
      </c>
    </row>
    <row r="391" spans="2:33" ht="16">
      <c r="B391" s="186" t="s">
        <v>123</v>
      </c>
      <c r="C391" s="192">
        <v>85</v>
      </c>
      <c r="D391" s="186" t="s">
        <v>372</v>
      </c>
      <c r="E391" s="193">
        <v>2</v>
      </c>
      <c r="F391" s="186" t="s">
        <v>398</v>
      </c>
      <c r="G391" s="186" t="s">
        <v>288</v>
      </c>
      <c r="H391" s="198">
        <f>VLOOKUP(B391,orig_GT_results_full_summary!$B$3:$AK$25,7, FALSE)</f>
        <v>4</v>
      </c>
      <c r="I391" s="192">
        <v>0</v>
      </c>
      <c r="J391" s="192">
        <v>0</v>
      </c>
      <c r="K391" s="192">
        <f t="shared" si="0"/>
        <v>0</v>
      </c>
      <c r="L391" s="193">
        <f t="shared" si="1"/>
        <v>0</v>
      </c>
      <c r="M391" s="186" t="s">
        <v>50</v>
      </c>
      <c r="N391" s="186" t="s">
        <v>288</v>
      </c>
      <c r="O391" s="199">
        <f>VLOOKUP(B391,orig_GT_results_full_summary!$B$3:$AK$25,15, FALSE)</f>
        <v>1</v>
      </c>
      <c r="P391" s="192">
        <v>0</v>
      </c>
      <c r="Q391" s="192">
        <v>0</v>
      </c>
      <c r="R391" s="192">
        <f t="shared" si="2"/>
        <v>0</v>
      </c>
      <c r="S391" s="193">
        <f t="shared" si="3"/>
        <v>0</v>
      </c>
      <c r="T391" s="186" t="s">
        <v>399</v>
      </c>
      <c r="U391" s="186" t="s">
        <v>288</v>
      </c>
      <c r="V391" s="200">
        <f>VLOOKUP(B391,orig_GT_results_full_summary!$B$3:$AK$25,24, FALSE)</f>
        <v>1</v>
      </c>
      <c r="W391" s="192">
        <v>0</v>
      </c>
      <c r="X391" s="192">
        <v>0</v>
      </c>
      <c r="Y391" s="192">
        <f t="shared" si="4"/>
        <v>0</v>
      </c>
      <c r="Z391" s="193">
        <f t="shared" si="5"/>
        <v>0</v>
      </c>
      <c r="AA391" s="186" t="s">
        <v>50</v>
      </c>
      <c r="AB391" s="186" t="s">
        <v>288</v>
      </c>
      <c r="AC391" s="192">
        <f>VLOOKUP(B391,orig_GT_results_full_summary!$B$3:$AK$25,33, FALSE)</f>
        <v>1</v>
      </c>
      <c r="AD391" s="192">
        <v>0</v>
      </c>
      <c r="AE391" s="192">
        <v>0</v>
      </c>
      <c r="AF391" s="194">
        <f t="shared" si="6"/>
        <v>0</v>
      </c>
      <c r="AG391" s="53">
        <f t="shared" si="7"/>
        <v>0</v>
      </c>
    </row>
    <row r="392" spans="2:33" ht="16">
      <c r="B392" s="186" t="s">
        <v>123</v>
      </c>
      <c r="C392" s="192">
        <v>86</v>
      </c>
      <c r="D392" s="186" t="s">
        <v>381</v>
      </c>
      <c r="E392" s="193">
        <v>2</v>
      </c>
      <c r="F392" s="186" t="s">
        <v>398</v>
      </c>
      <c r="G392" s="186" t="s">
        <v>288</v>
      </c>
      <c r="H392" s="198">
        <f>VLOOKUP(B392,orig_GT_results_full_summary!$B$3:$AK$25,7, FALSE)</f>
        <v>4</v>
      </c>
      <c r="I392" s="192">
        <v>0</v>
      </c>
      <c r="J392" s="192">
        <v>0</v>
      </c>
      <c r="K392" s="192">
        <f t="shared" si="0"/>
        <v>0</v>
      </c>
      <c r="L392" s="193">
        <f t="shared" si="1"/>
        <v>0</v>
      </c>
      <c r="M392" s="186" t="s">
        <v>50</v>
      </c>
      <c r="N392" s="186" t="s">
        <v>288</v>
      </c>
      <c r="O392" s="199">
        <f>VLOOKUP(B392,orig_GT_results_full_summary!$B$3:$AK$25,15, FALSE)</f>
        <v>1</v>
      </c>
      <c r="P392" s="192">
        <v>0</v>
      </c>
      <c r="Q392" s="192">
        <v>0</v>
      </c>
      <c r="R392" s="192">
        <f t="shared" si="2"/>
        <v>0</v>
      </c>
      <c r="S392" s="193">
        <f t="shared" si="3"/>
        <v>0</v>
      </c>
      <c r="T392" s="186" t="s">
        <v>399</v>
      </c>
      <c r="U392" s="186" t="s">
        <v>288</v>
      </c>
      <c r="V392" s="200">
        <f>VLOOKUP(B392,orig_GT_results_full_summary!$B$3:$AK$25,24, FALSE)</f>
        <v>1</v>
      </c>
      <c r="W392" s="192">
        <v>0</v>
      </c>
      <c r="X392" s="192">
        <v>0</v>
      </c>
      <c r="Y392" s="192">
        <f t="shared" si="4"/>
        <v>0</v>
      </c>
      <c r="Z392" s="193">
        <f t="shared" si="5"/>
        <v>0</v>
      </c>
      <c r="AA392" s="186" t="s">
        <v>50</v>
      </c>
      <c r="AB392" s="186" t="s">
        <v>288</v>
      </c>
      <c r="AC392" s="192">
        <f>VLOOKUP(B392,orig_GT_results_full_summary!$B$3:$AK$25,33, FALSE)</f>
        <v>1</v>
      </c>
      <c r="AD392" s="192">
        <v>0</v>
      </c>
      <c r="AE392" s="192">
        <v>0</v>
      </c>
      <c r="AF392" s="194">
        <f t="shared" si="6"/>
        <v>0</v>
      </c>
      <c r="AG392" s="53">
        <f t="shared" si="7"/>
        <v>0</v>
      </c>
    </row>
    <row r="393" spans="2:33" ht="16">
      <c r="B393" s="186" t="s">
        <v>123</v>
      </c>
      <c r="C393" s="192">
        <v>87</v>
      </c>
      <c r="D393" s="186" t="s">
        <v>381</v>
      </c>
      <c r="E393" s="193">
        <v>2</v>
      </c>
      <c r="F393" s="186" t="s">
        <v>398</v>
      </c>
      <c r="G393" s="186" t="s">
        <v>288</v>
      </c>
      <c r="H393" s="198">
        <f>VLOOKUP(B393,orig_GT_results_full_summary!$B$3:$AK$25,7, FALSE)</f>
        <v>4</v>
      </c>
      <c r="I393" s="192">
        <v>0</v>
      </c>
      <c r="J393" s="192">
        <v>0</v>
      </c>
      <c r="K393" s="192">
        <f t="shared" si="0"/>
        <v>0</v>
      </c>
      <c r="L393" s="193">
        <f t="shared" si="1"/>
        <v>0</v>
      </c>
      <c r="M393" s="186" t="s">
        <v>50</v>
      </c>
      <c r="N393" s="186" t="s">
        <v>288</v>
      </c>
      <c r="O393" s="199">
        <f>VLOOKUP(B393,orig_GT_results_full_summary!$B$3:$AK$25,15, FALSE)</f>
        <v>1</v>
      </c>
      <c r="P393" s="192">
        <v>0</v>
      </c>
      <c r="Q393" s="192">
        <v>0</v>
      </c>
      <c r="R393" s="192">
        <f t="shared" si="2"/>
        <v>0</v>
      </c>
      <c r="S393" s="193">
        <f t="shared" si="3"/>
        <v>0</v>
      </c>
      <c r="T393" s="186" t="s">
        <v>399</v>
      </c>
      <c r="U393" s="186" t="s">
        <v>288</v>
      </c>
      <c r="V393" s="200">
        <f>VLOOKUP(B393,orig_GT_results_full_summary!$B$3:$AK$25,24, FALSE)</f>
        <v>1</v>
      </c>
      <c r="W393" s="192">
        <v>0</v>
      </c>
      <c r="X393" s="192">
        <v>0</v>
      </c>
      <c r="Y393" s="192">
        <f t="shared" si="4"/>
        <v>0</v>
      </c>
      <c r="Z393" s="193">
        <f t="shared" si="5"/>
        <v>0</v>
      </c>
      <c r="AA393" s="186" t="s">
        <v>50</v>
      </c>
      <c r="AB393" s="186" t="s">
        <v>288</v>
      </c>
      <c r="AC393" s="192">
        <f>VLOOKUP(B393,orig_GT_results_full_summary!$B$3:$AK$25,33, FALSE)</f>
        <v>1</v>
      </c>
      <c r="AD393" s="192">
        <v>0</v>
      </c>
      <c r="AE393" s="192">
        <v>0</v>
      </c>
      <c r="AF393" s="194">
        <f t="shared" si="6"/>
        <v>0</v>
      </c>
      <c r="AG393" s="53">
        <f t="shared" si="7"/>
        <v>0</v>
      </c>
    </row>
    <row r="394" spans="2:33" ht="16">
      <c r="B394" s="186" t="s">
        <v>123</v>
      </c>
      <c r="C394" s="192">
        <v>88</v>
      </c>
      <c r="D394" s="186" t="s">
        <v>381</v>
      </c>
      <c r="E394" s="193">
        <v>2</v>
      </c>
      <c r="F394" s="186" t="s">
        <v>398</v>
      </c>
      <c r="G394" s="186" t="s">
        <v>288</v>
      </c>
      <c r="H394" s="198">
        <f>VLOOKUP(B394,orig_GT_results_full_summary!$B$3:$AK$25,7, FALSE)</f>
        <v>4</v>
      </c>
      <c r="I394" s="192">
        <v>0</v>
      </c>
      <c r="J394" s="192">
        <v>0</v>
      </c>
      <c r="K394" s="192">
        <f t="shared" si="0"/>
        <v>0</v>
      </c>
      <c r="L394" s="193">
        <f t="shared" si="1"/>
        <v>0</v>
      </c>
      <c r="M394" s="186" t="s">
        <v>50</v>
      </c>
      <c r="N394" s="186" t="s">
        <v>288</v>
      </c>
      <c r="O394" s="199">
        <f>VLOOKUP(B394,orig_GT_results_full_summary!$B$3:$AK$25,15, FALSE)</f>
        <v>1</v>
      </c>
      <c r="P394" s="192">
        <v>0</v>
      </c>
      <c r="Q394" s="192">
        <v>0</v>
      </c>
      <c r="R394" s="192">
        <f t="shared" si="2"/>
        <v>0</v>
      </c>
      <c r="S394" s="193">
        <f t="shared" si="3"/>
        <v>0</v>
      </c>
      <c r="T394" s="186" t="s">
        <v>399</v>
      </c>
      <c r="U394" s="186" t="s">
        <v>288</v>
      </c>
      <c r="V394" s="200">
        <f>VLOOKUP(B394,orig_GT_results_full_summary!$B$3:$AK$25,24, FALSE)</f>
        <v>1</v>
      </c>
      <c r="W394" s="192">
        <v>0</v>
      </c>
      <c r="X394" s="192">
        <v>0</v>
      </c>
      <c r="Y394" s="192">
        <f t="shared" si="4"/>
        <v>0</v>
      </c>
      <c r="Z394" s="193">
        <f t="shared" si="5"/>
        <v>0</v>
      </c>
      <c r="AA394" s="186" t="s">
        <v>50</v>
      </c>
      <c r="AB394" s="186" t="s">
        <v>288</v>
      </c>
      <c r="AC394" s="192">
        <f>VLOOKUP(B394,orig_GT_results_full_summary!$B$3:$AK$25,33, FALSE)</f>
        <v>1</v>
      </c>
      <c r="AD394" s="192">
        <v>0</v>
      </c>
      <c r="AE394" s="192">
        <v>0</v>
      </c>
      <c r="AF394" s="194">
        <f t="shared" si="6"/>
        <v>0</v>
      </c>
      <c r="AG394" s="53">
        <f t="shared" si="7"/>
        <v>0</v>
      </c>
    </row>
    <row r="395" spans="2:33" ht="16">
      <c r="B395" s="186" t="s">
        <v>123</v>
      </c>
      <c r="C395" s="192">
        <v>89</v>
      </c>
      <c r="D395" s="186" t="s">
        <v>382</v>
      </c>
      <c r="E395" s="193">
        <v>2</v>
      </c>
      <c r="F395" s="186" t="s">
        <v>398</v>
      </c>
      <c r="G395" s="186" t="s">
        <v>288</v>
      </c>
      <c r="H395" s="198">
        <f>VLOOKUP(B395,orig_GT_results_full_summary!$B$3:$AK$25,7, FALSE)</f>
        <v>4</v>
      </c>
      <c r="I395" s="192">
        <v>0</v>
      </c>
      <c r="J395" s="192">
        <v>0</v>
      </c>
      <c r="K395" s="192">
        <f t="shared" si="0"/>
        <v>0</v>
      </c>
      <c r="L395" s="193">
        <f t="shared" si="1"/>
        <v>0</v>
      </c>
      <c r="M395" s="186" t="s">
        <v>50</v>
      </c>
      <c r="N395" s="186" t="s">
        <v>288</v>
      </c>
      <c r="O395" s="199">
        <f>VLOOKUP(B395,orig_GT_results_full_summary!$B$3:$AK$25,15, FALSE)</f>
        <v>1</v>
      </c>
      <c r="P395" s="192">
        <v>0</v>
      </c>
      <c r="Q395" s="192">
        <v>0</v>
      </c>
      <c r="R395" s="192">
        <f t="shared" si="2"/>
        <v>0</v>
      </c>
      <c r="S395" s="193">
        <f t="shared" si="3"/>
        <v>0</v>
      </c>
      <c r="T395" s="186" t="s">
        <v>399</v>
      </c>
      <c r="U395" s="186" t="s">
        <v>288</v>
      </c>
      <c r="V395" s="200">
        <f>VLOOKUP(B395,orig_GT_results_full_summary!$B$3:$AK$25,24, FALSE)</f>
        <v>1</v>
      </c>
      <c r="W395" s="192">
        <v>0</v>
      </c>
      <c r="X395" s="192">
        <v>0</v>
      </c>
      <c r="Y395" s="192">
        <f t="shared" si="4"/>
        <v>0</v>
      </c>
      <c r="Z395" s="193">
        <f t="shared" si="5"/>
        <v>0</v>
      </c>
      <c r="AA395" s="186" t="s">
        <v>50</v>
      </c>
      <c r="AB395" s="186" t="s">
        <v>288</v>
      </c>
      <c r="AC395" s="192">
        <f>VLOOKUP(B395,orig_GT_results_full_summary!$B$3:$AK$25,33, FALSE)</f>
        <v>1</v>
      </c>
      <c r="AD395" s="192">
        <v>0</v>
      </c>
      <c r="AE395" s="192">
        <v>0</v>
      </c>
      <c r="AF395" s="194">
        <f t="shared" si="6"/>
        <v>0</v>
      </c>
      <c r="AG395" s="53">
        <f t="shared" si="7"/>
        <v>0</v>
      </c>
    </row>
    <row r="396" spans="2:33" ht="16">
      <c r="B396" s="186" t="s">
        <v>123</v>
      </c>
      <c r="C396" s="192">
        <v>90</v>
      </c>
      <c r="D396" s="186" t="s">
        <v>382</v>
      </c>
      <c r="E396" s="193">
        <v>2</v>
      </c>
      <c r="F396" s="186" t="s">
        <v>398</v>
      </c>
      <c r="G396" s="186" t="s">
        <v>288</v>
      </c>
      <c r="H396" s="198">
        <f>VLOOKUP(B396,orig_GT_results_full_summary!$B$3:$AK$25,7, FALSE)</f>
        <v>4</v>
      </c>
      <c r="I396" s="192">
        <v>0</v>
      </c>
      <c r="J396" s="192">
        <v>0</v>
      </c>
      <c r="K396" s="192">
        <f t="shared" si="0"/>
        <v>0</v>
      </c>
      <c r="L396" s="193">
        <f t="shared" si="1"/>
        <v>0</v>
      </c>
      <c r="M396" s="186" t="s">
        <v>50</v>
      </c>
      <c r="N396" s="186" t="s">
        <v>288</v>
      </c>
      <c r="O396" s="199">
        <f>VLOOKUP(B396,orig_GT_results_full_summary!$B$3:$AK$25,15, FALSE)</f>
        <v>1</v>
      </c>
      <c r="P396" s="192">
        <v>0</v>
      </c>
      <c r="Q396" s="192">
        <v>0</v>
      </c>
      <c r="R396" s="192">
        <f t="shared" si="2"/>
        <v>0</v>
      </c>
      <c r="S396" s="193">
        <f t="shared" si="3"/>
        <v>0</v>
      </c>
      <c r="T396" s="186" t="s">
        <v>399</v>
      </c>
      <c r="U396" s="186" t="s">
        <v>288</v>
      </c>
      <c r="V396" s="200">
        <f>VLOOKUP(B396,orig_GT_results_full_summary!$B$3:$AK$25,24, FALSE)</f>
        <v>1</v>
      </c>
      <c r="W396" s="192">
        <v>0</v>
      </c>
      <c r="X396" s="192">
        <v>0</v>
      </c>
      <c r="Y396" s="192">
        <f t="shared" si="4"/>
        <v>0</v>
      </c>
      <c r="Z396" s="193">
        <f t="shared" si="5"/>
        <v>0</v>
      </c>
      <c r="AA396" s="186" t="s">
        <v>50</v>
      </c>
      <c r="AB396" s="186" t="s">
        <v>288</v>
      </c>
      <c r="AC396" s="192">
        <f>VLOOKUP(B396,orig_GT_results_full_summary!$B$3:$AK$25,33, FALSE)</f>
        <v>1</v>
      </c>
      <c r="AD396" s="192">
        <v>0</v>
      </c>
      <c r="AE396" s="192">
        <v>0</v>
      </c>
      <c r="AF396" s="194">
        <f t="shared" si="6"/>
        <v>0</v>
      </c>
      <c r="AG396" s="53">
        <f t="shared" si="7"/>
        <v>0</v>
      </c>
    </row>
    <row r="397" spans="2:33" ht="16">
      <c r="B397" s="186" t="s">
        <v>123</v>
      </c>
      <c r="C397" s="192">
        <v>91</v>
      </c>
      <c r="D397" s="186" t="s">
        <v>382</v>
      </c>
      <c r="E397" s="193">
        <v>2</v>
      </c>
      <c r="F397" s="186" t="s">
        <v>398</v>
      </c>
      <c r="G397" s="186" t="s">
        <v>288</v>
      </c>
      <c r="H397" s="198">
        <f>VLOOKUP(B397,orig_GT_results_full_summary!$B$3:$AK$25,7, FALSE)</f>
        <v>4</v>
      </c>
      <c r="I397" s="192">
        <v>0</v>
      </c>
      <c r="J397" s="192">
        <v>0</v>
      </c>
      <c r="K397" s="192">
        <f t="shared" si="0"/>
        <v>0</v>
      </c>
      <c r="L397" s="193">
        <f t="shared" si="1"/>
        <v>0</v>
      </c>
      <c r="M397" s="186" t="s">
        <v>50</v>
      </c>
      <c r="N397" s="186" t="s">
        <v>288</v>
      </c>
      <c r="O397" s="199">
        <f>VLOOKUP(B397,orig_GT_results_full_summary!$B$3:$AK$25,15, FALSE)</f>
        <v>1</v>
      </c>
      <c r="P397" s="192">
        <v>0</v>
      </c>
      <c r="Q397" s="192">
        <v>0</v>
      </c>
      <c r="R397" s="192">
        <f t="shared" si="2"/>
        <v>0</v>
      </c>
      <c r="S397" s="193">
        <f t="shared" si="3"/>
        <v>0</v>
      </c>
      <c r="T397" s="186" t="s">
        <v>399</v>
      </c>
      <c r="U397" s="186" t="s">
        <v>288</v>
      </c>
      <c r="V397" s="200">
        <f>VLOOKUP(B397,orig_GT_results_full_summary!$B$3:$AK$25,24, FALSE)</f>
        <v>1</v>
      </c>
      <c r="W397" s="192">
        <v>0</v>
      </c>
      <c r="X397" s="192">
        <v>0</v>
      </c>
      <c r="Y397" s="192">
        <f t="shared" si="4"/>
        <v>0</v>
      </c>
      <c r="Z397" s="193">
        <f t="shared" si="5"/>
        <v>0</v>
      </c>
      <c r="AA397" s="186" t="s">
        <v>50</v>
      </c>
      <c r="AB397" s="186" t="s">
        <v>288</v>
      </c>
      <c r="AC397" s="192">
        <f>VLOOKUP(B397,orig_GT_results_full_summary!$B$3:$AK$25,33, FALSE)</f>
        <v>1</v>
      </c>
      <c r="AD397" s="192">
        <v>0</v>
      </c>
      <c r="AE397" s="192">
        <v>0</v>
      </c>
      <c r="AF397" s="194">
        <f t="shared" si="6"/>
        <v>0</v>
      </c>
      <c r="AG397" s="53">
        <f t="shared" si="7"/>
        <v>0</v>
      </c>
    </row>
    <row r="398" spans="2:33" ht="16">
      <c r="B398" s="186" t="s">
        <v>123</v>
      </c>
      <c r="C398" s="192">
        <v>92</v>
      </c>
      <c r="D398" s="186" t="s">
        <v>383</v>
      </c>
      <c r="E398" s="193">
        <v>2</v>
      </c>
      <c r="F398" s="186" t="s">
        <v>398</v>
      </c>
      <c r="G398" s="186" t="s">
        <v>288</v>
      </c>
      <c r="H398" s="198">
        <f>VLOOKUP(B398,orig_GT_results_full_summary!$B$3:$AK$25,7, FALSE)</f>
        <v>4</v>
      </c>
      <c r="I398" s="192">
        <v>0</v>
      </c>
      <c r="J398" s="192">
        <v>0</v>
      </c>
      <c r="K398" s="192">
        <f t="shared" si="0"/>
        <v>0</v>
      </c>
      <c r="L398" s="193">
        <f t="shared" si="1"/>
        <v>0</v>
      </c>
      <c r="M398" s="186" t="s">
        <v>50</v>
      </c>
      <c r="N398" s="186" t="s">
        <v>288</v>
      </c>
      <c r="O398" s="199">
        <f>VLOOKUP(B398,orig_GT_results_full_summary!$B$3:$AK$25,15, FALSE)</f>
        <v>1</v>
      </c>
      <c r="P398" s="192">
        <v>0</v>
      </c>
      <c r="Q398" s="192">
        <v>0</v>
      </c>
      <c r="R398" s="192">
        <f t="shared" si="2"/>
        <v>0</v>
      </c>
      <c r="S398" s="193">
        <f t="shared" si="3"/>
        <v>0</v>
      </c>
      <c r="T398" s="186" t="s">
        <v>399</v>
      </c>
      <c r="U398" s="186" t="s">
        <v>288</v>
      </c>
      <c r="V398" s="200">
        <f>VLOOKUP(B398,orig_GT_results_full_summary!$B$3:$AK$25,24, FALSE)</f>
        <v>1</v>
      </c>
      <c r="W398" s="192">
        <v>0</v>
      </c>
      <c r="X398" s="192">
        <v>0</v>
      </c>
      <c r="Y398" s="192">
        <f t="shared" si="4"/>
        <v>0</v>
      </c>
      <c r="Z398" s="193">
        <f t="shared" si="5"/>
        <v>0</v>
      </c>
      <c r="AA398" s="186" t="s">
        <v>50</v>
      </c>
      <c r="AB398" s="186" t="s">
        <v>288</v>
      </c>
      <c r="AC398" s="192">
        <f>VLOOKUP(B398,orig_GT_results_full_summary!$B$3:$AK$25,33, FALSE)</f>
        <v>1</v>
      </c>
      <c r="AD398" s="192">
        <v>0</v>
      </c>
      <c r="AE398" s="192">
        <v>0</v>
      </c>
      <c r="AF398" s="194">
        <f t="shared" si="6"/>
        <v>0</v>
      </c>
      <c r="AG398" s="53">
        <f t="shared" si="7"/>
        <v>0</v>
      </c>
    </row>
    <row r="399" spans="2:33" ht="16">
      <c r="B399" s="186" t="s">
        <v>123</v>
      </c>
      <c r="C399" s="192">
        <v>93</v>
      </c>
      <c r="D399" s="186" t="s">
        <v>383</v>
      </c>
      <c r="E399" s="193">
        <v>2</v>
      </c>
      <c r="F399" s="186" t="s">
        <v>398</v>
      </c>
      <c r="G399" s="186" t="s">
        <v>288</v>
      </c>
      <c r="H399" s="198">
        <f>VLOOKUP(B399,orig_GT_results_full_summary!$B$3:$AK$25,7, FALSE)</f>
        <v>4</v>
      </c>
      <c r="I399" s="192">
        <v>0</v>
      </c>
      <c r="J399" s="192">
        <v>0</v>
      </c>
      <c r="K399" s="192">
        <f t="shared" si="0"/>
        <v>0</v>
      </c>
      <c r="L399" s="193">
        <f t="shared" si="1"/>
        <v>0</v>
      </c>
      <c r="M399" s="186" t="s">
        <v>50</v>
      </c>
      <c r="N399" s="186" t="s">
        <v>288</v>
      </c>
      <c r="O399" s="199">
        <f>VLOOKUP(B399,orig_GT_results_full_summary!$B$3:$AK$25,15, FALSE)</f>
        <v>1</v>
      </c>
      <c r="P399" s="192">
        <v>0</v>
      </c>
      <c r="Q399" s="192">
        <v>0</v>
      </c>
      <c r="R399" s="192">
        <f t="shared" si="2"/>
        <v>0</v>
      </c>
      <c r="S399" s="193">
        <f t="shared" si="3"/>
        <v>0</v>
      </c>
      <c r="T399" s="186" t="s">
        <v>399</v>
      </c>
      <c r="U399" s="186" t="s">
        <v>288</v>
      </c>
      <c r="V399" s="200">
        <f>VLOOKUP(B399,orig_GT_results_full_summary!$B$3:$AK$25,24, FALSE)</f>
        <v>1</v>
      </c>
      <c r="W399" s="192">
        <v>0</v>
      </c>
      <c r="X399" s="192">
        <v>0</v>
      </c>
      <c r="Y399" s="192">
        <f t="shared" si="4"/>
        <v>0</v>
      </c>
      <c r="Z399" s="193">
        <f t="shared" si="5"/>
        <v>0</v>
      </c>
      <c r="AA399" s="186" t="s">
        <v>50</v>
      </c>
      <c r="AB399" s="186" t="s">
        <v>288</v>
      </c>
      <c r="AC399" s="192">
        <f>VLOOKUP(B399,orig_GT_results_full_summary!$B$3:$AK$25,33, FALSE)</f>
        <v>1</v>
      </c>
      <c r="AD399" s="192">
        <v>0</v>
      </c>
      <c r="AE399" s="192">
        <v>0</v>
      </c>
      <c r="AF399" s="194">
        <f t="shared" si="6"/>
        <v>0</v>
      </c>
      <c r="AG399" s="53">
        <f t="shared" si="7"/>
        <v>0</v>
      </c>
    </row>
    <row r="400" spans="2:33" ht="16">
      <c r="B400" s="186" t="s">
        <v>123</v>
      </c>
      <c r="C400" s="192">
        <v>94</v>
      </c>
      <c r="D400" s="186" t="s">
        <v>383</v>
      </c>
      <c r="E400" s="193">
        <v>2</v>
      </c>
      <c r="F400" s="186" t="s">
        <v>398</v>
      </c>
      <c r="G400" s="186" t="s">
        <v>288</v>
      </c>
      <c r="H400" s="198">
        <f>VLOOKUP(B400,orig_GT_results_full_summary!$B$3:$AK$25,7, FALSE)</f>
        <v>4</v>
      </c>
      <c r="I400" s="192">
        <v>0</v>
      </c>
      <c r="J400" s="192">
        <v>0</v>
      </c>
      <c r="K400" s="192">
        <f t="shared" si="0"/>
        <v>0</v>
      </c>
      <c r="L400" s="193">
        <f t="shared" si="1"/>
        <v>0</v>
      </c>
      <c r="M400" s="186" t="s">
        <v>50</v>
      </c>
      <c r="N400" s="186" t="s">
        <v>288</v>
      </c>
      <c r="O400" s="199">
        <f>VLOOKUP(B400,orig_GT_results_full_summary!$B$3:$AK$25,15, FALSE)</f>
        <v>1</v>
      </c>
      <c r="P400" s="192">
        <v>0</v>
      </c>
      <c r="Q400" s="192">
        <v>0</v>
      </c>
      <c r="R400" s="192">
        <f t="shared" si="2"/>
        <v>0</v>
      </c>
      <c r="S400" s="193">
        <f t="shared" si="3"/>
        <v>0</v>
      </c>
      <c r="T400" s="186" t="s">
        <v>399</v>
      </c>
      <c r="U400" s="186" t="s">
        <v>288</v>
      </c>
      <c r="V400" s="200">
        <f>VLOOKUP(B400,orig_GT_results_full_summary!$B$3:$AK$25,24, FALSE)</f>
        <v>1</v>
      </c>
      <c r="W400" s="192">
        <v>0</v>
      </c>
      <c r="X400" s="192">
        <v>0</v>
      </c>
      <c r="Y400" s="192">
        <f t="shared" si="4"/>
        <v>0</v>
      </c>
      <c r="Z400" s="193">
        <f t="shared" si="5"/>
        <v>0</v>
      </c>
      <c r="AA400" s="186" t="s">
        <v>50</v>
      </c>
      <c r="AB400" s="186" t="s">
        <v>288</v>
      </c>
      <c r="AC400" s="192">
        <f>VLOOKUP(B400,orig_GT_results_full_summary!$B$3:$AK$25,33, FALSE)</f>
        <v>1</v>
      </c>
      <c r="AD400" s="192">
        <v>0</v>
      </c>
      <c r="AE400" s="192">
        <v>0</v>
      </c>
      <c r="AF400" s="194">
        <f t="shared" si="6"/>
        <v>0</v>
      </c>
      <c r="AG400" s="53">
        <f t="shared" si="7"/>
        <v>0</v>
      </c>
    </row>
    <row r="401" spans="2:33" ht="16">
      <c r="B401" s="186" t="s">
        <v>123</v>
      </c>
      <c r="C401" s="192">
        <v>95</v>
      </c>
      <c r="D401" s="186" t="s">
        <v>384</v>
      </c>
      <c r="E401" s="193">
        <v>2</v>
      </c>
      <c r="F401" s="186" t="s">
        <v>398</v>
      </c>
      <c r="G401" s="186" t="s">
        <v>288</v>
      </c>
      <c r="H401" s="198">
        <f>VLOOKUP(B401,orig_GT_results_full_summary!$B$3:$AK$25,7, FALSE)</f>
        <v>4</v>
      </c>
      <c r="I401" s="192">
        <v>0</v>
      </c>
      <c r="J401" s="192">
        <v>0</v>
      </c>
      <c r="K401" s="192">
        <f t="shared" si="0"/>
        <v>0</v>
      </c>
      <c r="L401" s="193">
        <f t="shared" si="1"/>
        <v>0</v>
      </c>
      <c r="M401" s="186" t="s">
        <v>50</v>
      </c>
      <c r="N401" s="186" t="s">
        <v>288</v>
      </c>
      <c r="O401" s="199">
        <f>VLOOKUP(B401,orig_GT_results_full_summary!$B$3:$AK$25,15, FALSE)</f>
        <v>1</v>
      </c>
      <c r="P401" s="192">
        <v>0</v>
      </c>
      <c r="Q401" s="192">
        <v>0</v>
      </c>
      <c r="R401" s="192">
        <f t="shared" si="2"/>
        <v>0</v>
      </c>
      <c r="S401" s="193">
        <f t="shared" si="3"/>
        <v>0</v>
      </c>
      <c r="T401" s="186" t="s">
        <v>399</v>
      </c>
      <c r="U401" s="186" t="s">
        <v>288</v>
      </c>
      <c r="V401" s="200">
        <f>VLOOKUP(B401,orig_GT_results_full_summary!$B$3:$AK$25,24, FALSE)</f>
        <v>1</v>
      </c>
      <c r="W401" s="192">
        <v>0</v>
      </c>
      <c r="X401" s="192">
        <v>0</v>
      </c>
      <c r="Y401" s="192">
        <f t="shared" si="4"/>
        <v>0</v>
      </c>
      <c r="Z401" s="193">
        <f t="shared" si="5"/>
        <v>0</v>
      </c>
      <c r="AA401" s="186" t="s">
        <v>50</v>
      </c>
      <c r="AB401" s="186" t="s">
        <v>288</v>
      </c>
      <c r="AC401" s="192">
        <f>VLOOKUP(B401,orig_GT_results_full_summary!$B$3:$AK$25,33, FALSE)</f>
        <v>1</v>
      </c>
      <c r="AD401" s="192">
        <v>0</v>
      </c>
      <c r="AE401" s="192">
        <v>0</v>
      </c>
      <c r="AF401" s="194">
        <f t="shared" si="6"/>
        <v>0</v>
      </c>
      <c r="AG401" s="53">
        <f t="shared" si="7"/>
        <v>0</v>
      </c>
    </row>
    <row r="402" spans="2:33" ht="16">
      <c r="B402" s="186" t="s">
        <v>123</v>
      </c>
      <c r="C402" s="192">
        <v>96</v>
      </c>
      <c r="D402" s="186" t="s">
        <v>384</v>
      </c>
      <c r="E402" s="193">
        <v>2</v>
      </c>
      <c r="F402" s="186" t="s">
        <v>398</v>
      </c>
      <c r="G402" s="186" t="s">
        <v>288</v>
      </c>
      <c r="H402" s="198">
        <f>VLOOKUP(B402,orig_GT_results_full_summary!$B$3:$AK$25,7, FALSE)</f>
        <v>4</v>
      </c>
      <c r="I402" s="192">
        <v>0</v>
      </c>
      <c r="J402" s="192">
        <v>0</v>
      </c>
      <c r="K402" s="192">
        <f t="shared" si="0"/>
        <v>0</v>
      </c>
      <c r="L402" s="193">
        <f t="shared" si="1"/>
        <v>0</v>
      </c>
      <c r="M402" s="186" t="s">
        <v>50</v>
      </c>
      <c r="N402" s="186" t="s">
        <v>288</v>
      </c>
      <c r="O402" s="199">
        <f>VLOOKUP(B402,orig_GT_results_full_summary!$B$3:$AK$25,15, FALSE)</f>
        <v>1</v>
      </c>
      <c r="P402" s="192">
        <v>0</v>
      </c>
      <c r="Q402" s="192">
        <v>0</v>
      </c>
      <c r="R402" s="192">
        <f t="shared" si="2"/>
        <v>0</v>
      </c>
      <c r="S402" s="193">
        <f t="shared" si="3"/>
        <v>0</v>
      </c>
      <c r="T402" s="186" t="s">
        <v>399</v>
      </c>
      <c r="U402" s="186" t="s">
        <v>288</v>
      </c>
      <c r="V402" s="200">
        <f>VLOOKUP(B402,orig_GT_results_full_summary!$B$3:$AK$25,24, FALSE)</f>
        <v>1</v>
      </c>
      <c r="W402" s="192">
        <v>0</v>
      </c>
      <c r="X402" s="192">
        <v>0</v>
      </c>
      <c r="Y402" s="192">
        <f t="shared" si="4"/>
        <v>0</v>
      </c>
      <c r="Z402" s="193">
        <f t="shared" si="5"/>
        <v>0</v>
      </c>
      <c r="AA402" s="186" t="s">
        <v>50</v>
      </c>
      <c r="AB402" s="186" t="s">
        <v>288</v>
      </c>
      <c r="AC402" s="192">
        <f>VLOOKUP(B402,orig_GT_results_full_summary!$B$3:$AK$25,33, FALSE)</f>
        <v>1</v>
      </c>
      <c r="AD402" s="192">
        <v>0</v>
      </c>
      <c r="AE402" s="192">
        <v>0</v>
      </c>
      <c r="AF402" s="194">
        <f t="shared" si="6"/>
        <v>0</v>
      </c>
      <c r="AG402" s="53">
        <f t="shared" si="7"/>
        <v>0</v>
      </c>
    </row>
    <row r="403" spans="2:33" ht="16">
      <c r="B403" s="186" t="s">
        <v>123</v>
      </c>
      <c r="C403" s="192">
        <v>97</v>
      </c>
      <c r="D403" s="186" t="s">
        <v>384</v>
      </c>
      <c r="E403" s="193">
        <v>2</v>
      </c>
      <c r="F403" s="186" t="s">
        <v>398</v>
      </c>
      <c r="G403" s="186" t="s">
        <v>288</v>
      </c>
      <c r="H403" s="198">
        <f>VLOOKUP(B403,orig_GT_results_full_summary!$B$3:$AK$25,7, FALSE)</f>
        <v>4</v>
      </c>
      <c r="I403" s="192">
        <v>0</v>
      </c>
      <c r="J403" s="192">
        <v>0</v>
      </c>
      <c r="K403" s="192">
        <f t="shared" si="0"/>
        <v>0</v>
      </c>
      <c r="L403" s="193">
        <f t="shared" si="1"/>
        <v>0</v>
      </c>
      <c r="M403" s="186" t="s">
        <v>50</v>
      </c>
      <c r="N403" s="186" t="s">
        <v>288</v>
      </c>
      <c r="O403" s="199">
        <f>VLOOKUP(B403,orig_GT_results_full_summary!$B$3:$AK$25,15, FALSE)</f>
        <v>1</v>
      </c>
      <c r="P403" s="192">
        <v>0</v>
      </c>
      <c r="Q403" s="192">
        <v>0</v>
      </c>
      <c r="R403" s="192">
        <f t="shared" si="2"/>
        <v>0</v>
      </c>
      <c r="S403" s="193">
        <f t="shared" si="3"/>
        <v>0</v>
      </c>
      <c r="T403" s="186" t="s">
        <v>399</v>
      </c>
      <c r="U403" s="186" t="s">
        <v>288</v>
      </c>
      <c r="V403" s="200">
        <f>VLOOKUP(B403,orig_GT_results_full_summary!$B$3:$AK$25,24, FALSE)</f>
        <v>1</v>
      </c>
      <c r="W403" s="192">
        <v>0</v>
      </c>
      <c r="X403" s="192">
        <v>0</v>
      </c>
      <c r="Y403" s="192">
        <f t="shared" si="4"/>
        <v>0</v>
      </c>
      <c r="Z403" s="193">
        <f t="shared" si="5"/>
        <v>0</v>
      </c>
      <c r="AA403" s="186" t="s">
        <v>50</v>
      </c>
      <c r="AB403" s="186" t="s">
        <v>288</v>
      </c>
      <c r="AC403" s="192">
        <f>VLOOKUP(B403,orig_GT_results_full_summary!$B$3:$AK$25,33, FALSE)</f>
        <v>1</v>
      </c>
      <c r="AD403" s="192">
        <v>0</v>
      </c>
      <c r="AE403" s="192">
        <v>0</v>
      </c>
      <c r="AF403" s="194">
        <f t="shared" si="6"/>
        <v>0</v>
      </c>
      <c r="AG403" s="53">
        <f t="shared" si="7"/>
        <v>0</v>
      </c>
    </row>
    <row r="404" spans="2:33" ht="16">
      <c r="B404" s="186" t="s">
        <v>123</v>
      </c>
      <c r="C404" s="192">
        <v>98</v>
      </c>
      <c r="D404" s="186" t="s">
        <v>385</v>
      </c>
      <c r="E404" s="193">
        <v>2</v>
      </c>
      <c r="F404" s="186" t="s">
        <v>398</v>
      </c>
      <c r="G404" s="186" t="s">
        <v>288</v>
      </c>
      <c r="H404" s="198">
        <f>VLOOKUP(B404,orig_GT_results_full_summary!$B$3:$AK$25,7, FALSE)</f>
        <v>4</v>
      </c>
      <c r="I404" s="192">
        <v>0</v>
      </c>
      <c r="J404" s="192">
        <v>0</v>
      </c>
      <c r="K404" s="192">
        <f t="shared" si="0"/>
        <v>0</v>
      </c>
      <c r="L404" s="193">
        <f t="shared" si="1"/>
        <v>0</v>
      </c>
      <c r="M404" s="186" t="s">
        <v>50</v>
      </c>
      <c r="N404" s="186" t="s">
        <v>288</v>
      </c>
      <c r="O404" s="199">
        <f>VLOOKUP(B404,orig_GT_results_full_summary!$B$3:$AK$25,15, FALSE)</f>
        <v>1</v>
      </c>
      <c r="P404" s="192">
        <v>0</v>
      </c>
      <c r="Q404" s="192">
        <v>0</v>
      </c>
      <c r="R404" s="192">
        <f t="shared" si="2"/>
        <v>0</v>
      </c>
      <c r="S404" s="193">
        <f t="shared" si="3"/>
        <v>0</v>
      </c>
      <c r="T404" s="186" t="s">
        <v>399</v>
      </c>
      <c r="U404" s="186" t="s">
        <v>288</v>
      </c>
      <c r="V404" s="200">
        <f>VLOOKUP(B404,orig_GT_results_full_summary!$B$3:$AK$25,24, FALSE)</f>
        <v>1</v>
      </c>
      <c r="W404" s="192">
        <v>0</v>
      </c>
      <c r="X404" s="192">
        <v>0</v>
      </c>
      <c r="Y404" s="192">
        <f t="shared" si="4"/>
        <v>0</v>
      </c>
      <c r="Z404" s="193">
        <f t="shared" si="5"/>
        <v>0</v>
      </c>
      <c r="AA404" s="186" t="s">
        <v>50</v>
      </c>
      <c r="AB404" s="186" t="s">
        <v>288</v>
      </c>
      <c r="AC404" s="192">
        <f>VLOOKUP(B404,orig_GT_results_full_summary!$B$3:$AK$25,33, FALSE)</f>
        <v>1</v>
      </c>
      <c r="AD404" s="192">
        <v>0</v>
      </c>
      <c r="AE404" s="192">
        <v>0</v>
      </c>
      <c r="AF404" s="194">
        <f t="shared" si="6"/>
        <v>0</v>
      </c>
      <c r="AG404" s="53">
        <f t="shared" si="7"/>
        <v>0</v>
      </c>
    </row>
    <row r="405" spans="2:33" ht="16">
      <c r="B405" s="186" t="s">
        <v>123</v>
      </c>
      <c r="C405" s="192">
        <v>99</v>
      </c>
      <c r="D405" s="186" t="s">
        <v>385</v>
      </c>
      <c r="E405" s="193">
        <v>2</v>
      </c>
      <c r="F405" s="186" t="s">
        <v>398</v>
      </c>
      <c r="G405" s="186" t="s">
        <v>288</v>
      </c>
      <c r="H405" s="198">
        <f>VLOOKUP(B405,orig_GT_results_full_summary!$B$3:$AK$25,7, FALSE)</f>
        <v>4</v>
      </c>
      <c r="I405" s="192">
        <v>0</v>
      </c>
      <c r="J405" s="192">
        <v>0</v>
      </c>
      <c r="K405" s="192">
        <f t="shared" si="0"/>
        <v>0</v>
      </c>
      <c r="L405" s="193">
        <f t="shared" si="1"/>
        <v>0</v>
      </c>
      <c r="M405" s="186" t="s">
        <v>50</v>
      </c>
      <c r="N405" s="186" t="s">
        <v>288</v>
      </c>
      <c r="O405" s="199">
        <f>VLOOKUP(B405,orig_GT_results_full_summary!$B$3:$AK$25,15, FALSE)</f>
        <v>1</v>
      </c>
      <c r="P405" s="192">
        <v>0</v>
      </c>
      <c r="Q405" s="192">
        <v>0</v>
      </c>
      <c r="R405" s="192">
        <f t="shared" si="2"/>
        <v>0</v>
      </c>
      <c r="S405" s="193">
        <f t="shared" si="3"/>
        <v>0</v>
      </c>
      <c r="T405" s="186" t="s">
        <v>399</v>
      </c>
      <c r="U405" s="186" t="s">
        <v>288</v>
      </c>
      <c r="V405" s="200">
        <f>VLOOKUP(B405,orig_GT_results_full_summary!$B$3:$AK$25,24, FALSE)</f>
        <v>1</v>
      </c>
      <c r="W405" s="192">
        <v>0</v>
      </c>
      <c r="X405" s="192">
        <v>0</v>
      </c>
      <c r="Y405" s="192">
        <f t="shared" si="4"/>
        <v>0</v>
      </c>
      <c r="Z405" s="193">
        <f t="shared" si="5"/>
        <v>0</v>
      </c>
      <c r="AA405" s="186" t="s">
        <v>50</v>
      </c>
      <c r="AB405" s="186" t="s">
        <v>288</v>
      </c>
      <c r="AC405" s="192">
        <f>VLOOKUP(B405,orig_GT_results_full_summary!$B$3:$AK$25,33, FALSE)</f>
        <v>1</v>
      </c>
      <c r="AD405" s="192">
        <v>0</v>
      </c>
      <c r="AE405" s="192">
        <v>0</v>
      </c>
      <c r="AF405" s="194">
        <f t="shared" si="6"/>
        <v>0</v>
      </c>
      <c r="AG405" s="53">
        <f t="shared" si="7"/>
        <v>0</v>
      </c>
    </row>
    <row r="406" spans="2:33" ht="16">
      <c r="B406" s="186" t="s">
        <v>123</v>
      </c>
      <c r="C406" s="192">
        <v>100</v>
      </c>
      <c r="D406" s="186" t="s">
        <v>385</v>
      </c>
      <c r="E406" s="193">
        <v>2</v>
      </c>
      <c r="F406" s="186" t="s">
        <v>398</v>
      </c>
      <c r="G406" s="186" t="s">
        <v>288</v>
      </c>
      <c r="H406" s="198">
        <f>VLOOKUP(B406,orig_GT_results_full_summary!$B$3:$AK$25,7, FALSE)</f>
        <v>4</v>
      </c>
      <c r="I406" s="192">
        <v>0</v>
      </c>
      <c r="J406" s="192">
        <v>0</v>
      </c>
      <c r="K406" s="192">
        <f t="shared" si="0"/>
        <v>0</v>
      </c>
      <c r="L406" s="193">
        <f t="shared" si="1"/>
        <v>0</v>
      </c>
      <c r="M406" s="186" t="s">
        <v>50</v>
      </c>
      <c r="N406" s="186" t="s">
        <v>288</v>
      </c>
      <c r="O406" s="199">
        <f>VLOOKUP(B406,orig_GT_results_full_summary!$B$3:$AK$25,15, FALSE)</f>
        <v>1</v>
      </c>
      <c r="P406" s="192">
        <v>0</v>
      </c>
      <c r="Q406" s="192">
        <v>0</v>
      </c>
      <c r="R406" s="192">
        <f t="shared" si="2"/>
        <v>0</v>
      </c>
      <c r="S406" s="193">
        <f t="shared" si="3"/>
        <v>0</v>
      </c>
      <c r="T406" s="186" t="s">
        <v>399</v>
      </c>
      <c r="U406" s="186" t="s">
        <v>288</v>
      </c>
      <c r="V406" s="200">
        <f>VLOOKUP(B406,orig_GT_results_full_summary!$B$3:$AK$25,24, FALSE)</f>
        <v>1</v>
      </c>
      <c r="W406" s="192">
        <v>0</v>
      </c>
      <c r="X406" s="192">
        <v>0</v>
      </c>
      <c r="Y406" s="192">
        <f t="shared" si="4"/>
        <v>0</v>
      </c>
      <c r="Z406" s="193">
        <f t="shared" si="5"/>
        <v>0</v>
      </c>
      <c r="AA406" s="186" t="s">
        <v>50</v>
      </c>
      <c r="AB406" s="186" t="s">
        <v>288</v>
      </c>
      <c r="AC406" s="192">
        <f>VLOOKUP(B406,orig_GT_results_full_summary!$B$3:$AK$25,33, FALSE)</f>
        <v>1</v>
      </c>
      <c r="AD406" s="192">
        <v>0</v>
      </c>
      <c r="AE406" s="192">
        <v>0</v>
      </c>
      <c r="AF406" s="194">
        <f t="shared" si="6"/>
        <v>0</v>
      </c>
      <c r="AG406" s="53">
        <f t="shared" si="7"/>
        <v>0</v>
      </c>
    </row>
    <row r="407" spans="2:33" ht="16">
      <c r="B407" s="186" t="s">
        <v>123</v>
      </c>
      <c r="C407" s="192">
        <v>101</v>
      </c>
      <c r="D407" s="186" t="s">
        <v>356</v>
      </c>
      <c r="E407" s="193">
        <v>2</v>
      </c>
      <c r="F407" s="186" t="s">
        <v>398</v>
      </c>
      <c r="G407" s="186" t="s">
        <v>290</v>
      </c>
      <c r="H407" s="198">
        <f>VLOOKUP(B407,orig_GT_results_full_summary!$B$3:$AK$25,7, FALSE)</f>
        <v>4</v>
      </c>
      <c r="I407" s="192">
        <v>1</v>
      </c>
      <c r="J407" s="192">
        <v>0.5</v>
      </c>
      <c r="K407" s="192">
        <f t="shared" si="0"/>
        <v>0.25</v>
      </c>
      <c r="L407" s="193">
        <f t="shared" si="1"/>
        <v>0.45454545454545453</v>
      </c>
      <c r="M407" s="186" t="s">
        <v>50</v>
      </c>
      <c r="N407" s="186" t="s">
        <v>290</v>
      </c>
      <c r="O407" s="199">
        <f>VLOOKUP(B407,orig_GT_results_full_summary!$B$3:$AK$25,15, FALSE)</f>
        <v>1</v>
      </c>
      <c r="P407" s="192">
        <v>1</v>
      </c>
      <c r="Q407" s="192">
        <v>0.5</v>
      </c>
      <c r="R407" s="192">
        <f t="shared" si="2"/>
        <v>1</v>
      </c>
      <c r="S407" s="193">
        <f t="shared" si="3"/>
        <v>0.52631578947368418</v>
      </c>
      <c r="T407" s="186" t="s">
        <v>399</v>
      </c>
      <c r="U407" s="186" t="s">
        <v>288</v>
      </c>
      <c r="V407" s="200">
        <f>VLOOKUP(B407,orig_GT_results_full_summary!$B$3:$AK$25,24, FALSE)</f>
        <v>1</v>
      </c>
      <c r="W407" s="192">
        <v>0</v>
      </c>
      <c r="X407" s="192">
        <v>0</v>
      </c>
      <c r="Y407" s="192">
        <f t="shared" si="4"/>
        <v>0</v>
      </c>
      <c r="Z407" s="193">
        <f t="shared" si="5"/>
        <v>0</v>
      </c>
      <c r="AA407" s="186" t="s">
        <v>50</v>
      </c>
      <c r="AB407" s="186" t="s">
        <v>290</v>
      </c>
      <c r="AC407" s="192">
        <f>VLOOKUP(B407,orig_GT_results_full_summary!$B$3:$AK$25,33, FALSE)</f>
        <v>1</v>
      </c>
      <c r="AD407" s="192">
        <v>1</v>
      </c>
      <c r="AE407" s="192">
        <v>0.5</v>
      </c>
      <c r="AF407" s="194">
        <f t="shared" si="6"/>
        <v>1</v>
      </c>
      <c r="AG407" s="53">
        <f t="shared" si="7"/>
        <v>0.52631578947368418</v>
      </c>
    </row>
    <row r="408" spans="2:33" ht="16">
      <c r="B408" s="186" t="s">
        <v>123</v>
      </c>
      <c r="C408" s="192">
        <v>103</v>
      </c>
      <c r="D408" s="186" t="s">
        <v>320</v>
      </c>
      <c r="E408" s="193">
        <v>2</v>
      </c>
      <c r="F408" s="186" t="s">
        <v>398</v>
      </c>
      <c r="G408" s="186" t="s">
        <v>288</v>
      </c>
      <c r="H408" s="198">
        <f>VLOOKUP(B408,orig_GT_results_full_summary!$B$3:$AK$25,7, FALSE)</f>
        <v>4</v>
      </c>
      <c r="I408" s="192">
        <v>0</v>
      </c>
      <c r="J408" s="192">
        <v>0</v>
      </c>
      <c r="K408" s="192">
        <f t="shared" si="0"/>
        <v>0</v>
      </c>
      <c r="L408" s="193">
        <f t="shared" si="1"/>
        <v>0</v>
      </c>
      <c r="M408" s="186" t="s">
        <v>50</v>
      </c>
      <c r="N408" s="186" t="s">
        <v>288</v>
      </c>
      <c r="O408" s="199">
        <f>VLOOKUP(B408,orig_GT_results_full_summary!$B$3:$AK$25,15, FALSE)</f>
        <v>1</v>
      </c>
      <c r="P408" s="192">
        <v>0</v>
      </c>
      <c r="Q408" s="192">
        <v>0</v>
      </c>
      <c r="R408" s="192">
        <f t="shared" si="2"/>
        <v>0</v>
      </c>
      <c r="S408" s="193">
        <f t="shared" si="3"/>
        <v>0</v>
      </c>
      <c r="T408" s="186" t="s">
        <v>399</v>
      </c>
      <c r="U408" s="186" t="s">
        <v>288</v>
      </c>
      <c r="V408" s="200">
        <f>VLOOKUP(B408,orig_GT_results_full_summary!$B$3:$AK$25,24, FALSE)</f>
        <v>1</v>
      </c>
      <c r="W408" s="192">
        <v>0</v>
      </c>
      <c r="X408" s="192">
        <v>0</v>
      </c>
      <c r="Y408" s="192">
        <f t="shared" si="4"/>
        <v>0</v>
      </c>
      <c r="Z408" s="193">
        <f t="shared" si="5"/>
        <v>0</v>
      </c>
      <c r="AA408" s="186" t="s">
        <v>50</v>
      </c>
      <c r="AB408" s="186" t="s">
        <v>288</v>
      </c>
      <c r="AC408" s="192">
        <f>VLOOKUP(B408,orig_GT_results_full_summary!$B$3:$AK$25,33, FALSE)</f>
        <v>1</v>
      </c>
      <c r="AD408" s="192">
        <v>0</v>
      </c>
      <c r="AE408" s="192">
        <v>0</v>
      </c>
      <c r="AF408" s="194">
        <f t="shared" si="6"/>
        <v>0</v>
      </c>
      <c r="AG408" s="53">
        <f t="shared" si="7"/>
        <v>0</v>
      </c>
    </row>
    <row r="409" spans="2:33" ht="16">
      <c r="B409" s="186" t="s">
        <v>123</v>
      </c>
      <c r="C409" s="192">
        <v>104</v>
      </c>
      <c r="D409" s="186" t="s">
        <v>320</v>
      </c>
      <c r="E409" s="193">
        <v>2</v>
      </c>
      <c r="F409" s="186" t="s">
        <v>398</v>
      </c>
      <c r="G409" s="186" t="s">
        <v>288</v>
      </c>
      <c r="H409" s="198">
        <f>VLOOKUP(B409,orig_GT_results_full_summary!$B$3:$AK$25,7, FALSE)</f>
        <v>4</v>
      </c>
      <c r="I409" s="192">
        <v>0</v>
      </c>
      <c r="J409" s="192">
        <v>0</v>
      </c>
      <c r="K409" s="192">
        <f t="shared" si="0"/>
        <v>0</v>
      </c>
      <c r="L409" s="193">
        <f t="shared" si="1"/>
        <v>0</v>
      </c>
      <c r="M409" s="186" t="s">
        <v>50</v>
      </c>
      <c r="N409" s="186" t="s">
        <v>288</v>
      </c>
      <c r="O409" s="199">
        <f>VLOOKUP(B409,orig_GT_results_full_summary!$B$3:$AK$25,15, FALSE)</f>
        <v>1</v>
      </c>
      <c r="P409" s="192">
        <v>0</v>
      </c>
      <c r="Q409" s="192">
        <v>0</v>
      </c>
      <c r="R409" s="192">
        <f t="shared" si="2"/>
        <v>0</v>
      </c>
      <c r="S409" s="193">
        <f t="shared" si="3"/>
        <v>0</v>
      </c>
      <c r="T409" s="186" t="s">
        <v>399</v>
      </c>
      <c r="U409" s="186" t="s">
        <v>288</v>
      </c>
      <c r="V409" s="200">
        <f>VLOOKUP(B409,orig_GT_results_full_summary!$B$3:$AK$25,24, FALSE)</f>
        <v>1</v>
      </c>
      <c r="W409" s="192">
        <v>0</v>
      </c>
      <c r="X409" s="192">
        <v>0</v>
      </c>
      <c r="Y409" s="192">
        <f t="shared" si="4"/>
        <v>0</v>
      </c>
      <c r="Z409" s="193">
        <f t="shared" si="5"/>
        <v>0</v>
      </c>
      <c r="AA409" s="186" t="s">
        <v>50</v>
      </c>
      <c r="AB409" s="186" t="s">
        <v>288</v>
      </c>
      <c r="AC409" s="192">
        <f>VLOOKUP(B409,orig_GT_results_full_summary!$B$3:$AK$25,33, FALSE)</f>
        <v>1</v>
      </c>
      <c r="AD409" s="192">
        <v>0</v>
      </c>
      <c r="AE409" s="192">
        <v>0</v>
      </c>
      <c r="AF409" s="194">
        <f t="shared" si="6"/>
        <v>0</v>
      </c>
      <c r="AG409" s="53">
        <f t="shared" si="7"/>
        <v>0</v>
      </c>
    </row>
    <row r="410" spans="2:33" ht="16">
      <c r="B410" s="186" t="s">
        <v>123</v>
      </c>
      <c r="C410" s="192">
        <v>105</v>
      </c>
      <c r="D410" s="186" t="s">
        <v>320</v>
      </c>
      <c r="E410" s="193">
        <v>2</v>
      </c>
      <c r="F410" s="186" t="s">
        <v>398</v>
      </c>
      <c r="G410" s="186" t="s">
        <v>288</v>
      </c>
      <c r="H410" s="198">
        <f>VLOOKUP(B410,orig_GT_results_full_summary!$B$3:$AK$25,7, FALSE)</f>
        <v>4</v>
      </c>
      <c r="I410" s="192">
        <v>0</v>
      </c>
      <c r="J410" s="192">
        <v>0</v>
      </c>
      <c r="K410" s="192">
        <f t="shared" si="0"/>
        <v>0</v>
      </c>
      <c r="L410" s="193">
        <f t="shared" si="1"/>
        <v>0</v>
      </c>
      <c r="M410" s="186" t="s">
        <v>50</v>
      </c>
      <c r="N410" s="186" t="s">
        <v>288</v>
      </c>
      <c r="O410" s="199">
        <f>VLOOKUP(B410,orig_GT_results_full_summary!$B$3:$AK$25,15, FALSE)</f>
        <v>1</v>
      </c>
      <c r="P410" s="192">
        <v>0</v>
      </c>
      <c r="Q410" s="192">
        <v>0</v>
      </c>
      <c r="R410" s="192">
        <f t="shared" si="2"/>
        <v>0</v>
      </c>
      <c r="S410" s="193">
        <f t="shared" si="3"/>
        <v>0</v>
      </c>
      <c r="T410" s="186" t="s">
        <v>399</v>
      </c>
      <c r="U410" s="186" t="s">
        <v>288</v>
      </c>
      <c r="V410" s="200">
        <f>VLOOKUP(B410,orig_GT_results_full_summary!$B$3:$AK$25,24, FALSE)</f>
        <v>1</v>
      </c>
      <c r="W410" s="192">
        <v>0</v>
      </c>
      <c r="X410" s="192">
        <v>0</v>
      </c>
      <c r="Y410" s="192">
        <f t="shared" si="4"/>
        <v>0</v>
      </c>
      <c r="Z410" s="193">
        <f t="shared" si="5"/>
        <v>0</v>
      </c>
      <c r="AA410" s="186" t="s">
        <v>50</v>
      </c>
      <c r="AB410" s="186" t="s">
        <v>288</v>
      </c>
      <c r="AC410" s="192">
        <f>VLOOKUP(B410,orig_GT_results_full_summary!$B$3:$AK$25,33, FALSE)</f>
        <v>1</v>
      </c>
      <c r="AD410" s="192">
        <v>0</v>
      </c>
      <c r="AE410" s="192">
        <v>0</v>
      </c>
      <c r="AF410" s="194">
        <f t="shared" si="6"/>
        <v>0</v>
      </c>
      <c r="AG410" s="53">
        <f t="shared" si="7"/>
        <v>0</v>
      </c>
    </row>
    <row r="411" spans="2:33" ht="16">
      <c r="B411" s="186" t="s">
        <v>123</v>
      </c>
      <c r="C411" s="192">
        <v>106</v>
      </c>
      <c r="D411" s="186" t="s">
        <v>320</v>
      </c>
      <c r="E411" s="193">
        <v>2</v>
      </c>
      <c r="F411" s="186" t="s">
        <v>398</v>
      </c>
      <c r="G411" s="186" t="s">
        <v>288</v>
      </c>
      <c r="H411" s="198">
        <f>VLOOKUP(B411,orig_GT_results_full_summary!$B$3:$AK$25,7, FALSE)</f>
        <v>4</v>
      </c>
      <c r="I411" s="192">
        <v>0</v>
      </c>
      <c r="J411" s="192">
        <v>0</v>
      </c>
      <c r="K411" s="192">
        <f t="shared" si="0"/>
        <v>0</v>
      </c>
      <c r="L411" s="193">
        <f t="shared" si="1"/>
        <v>0</v>
      </c>
      <c r="M411" s="186" t="s">
        <v>50</v>
      </c>
      <c r="N411" s="186" t="s">
        <v>288</v>
      </c>
      <c r="O411" s="199">
        <f>VLOOKUP(B411,orig_GT_results_full_summary!$B$3:$AK$25,15, FALSE)</f>
        <v>1</v>
      </c>
      <c r="P411" s="192">
        <v>0</v>
      </c>
      <c r="Q411" s="192">
        <v>0</v>
      </c>
      <c r="R411" s="192">
        <f t="shared" si="2"/>
        <v>0</v>
      </c>
      <c r="S411" s="193">
        <f t="shared" si="3"/>
        <v>0</v>
      </c>
      <c r="T411" s="186" t="s">
        <v>399</v>
      </c>
      <c r="U411" s="186" t="s">
        <v>288</v>
      </c>
      <c r="V411" s="200">
        <f>VLOOKUP(B411,orig_GT_results_full_summary!$B$3:$AK$25,24, FALSE)</f>
        <v>1</v>
      </c>
      <c r="W411" s="192">
        <v>0</v>
      </c>
      <c r="X411" s="192">
        <v>0</v>
      </c>
      <c r="Y411" s="192">
        <f t="shared" si="4"/>
        <v>0</v>
      </c>
      <c r="Z411" s="193">
        <f t="shared" si="5"/>
        <v>0</v>
      </c>
      <c r="AA411" s="186" t="s">
        <v>50</v>
      </c>
      <c r="AB411" s="186" t="s">
        <v>288</v>
      </c>
      <c r="AC411" s="192">
        <f>VLOOKUP(B411,orig_GT_results_full_summary!$B$3:$AK$25,33, FALSE)</f>
        <v>1</v>
      </c>
      <c r="AD411" s="192">
        <v>0</v>
      </c>
      <c r="AE411" s="192">
        <v>0</v>
      </c>
      <c r="AF411" s="194">
        <f t="shared" si="6"/>
        <v>0</v>
      </c>
      <c r="AG411" s="53">
        <f t="shared" si="7"/>
        <v>0</v>
      </c>
    </row>
    <row r="412" spans="2:33" ht="16">
      <c r="B412" s="186" t="s">
        <v>123</v>
      </c>
      <c r="C412" s="192">
        <v>107</v>
      </c>
      <c r="D412" s="186" t="s">
        <v>320</v>
      </c>
      <c r="E412" s="193">
        <v>2</v>
      </c>
      <c r="F412" s="186" t="s">
        <v>398</v>
      </c>
      <c r="G412" s="186" t="s">
        <v>288</v>
      </c>
      <c r="H412" s="198">
        <f>VLOOKUP(B412,orig_GT_results_full_summary!$B$3:$AK$25,7, FALSE)</f>
        <v>4</v>
      </c>
      <c r="I412" s="192">
        <v>0</v>
      </c>
      <c r="J412" s="192">
        <v>0</v>
      </c>
      <c r="K412" s="192">
        <f t="shared" si="0"/>
        <v>0</v>
      </c>
      <c r="L412" s="193">
        <f t="shared" si="1"/>
        <v>0</v>
      </c>
      <c r="M412" s="186" t="s">
        <v>50</v>
      </c>
      <c r="N412" s="186" t="s">
        <v>288</v>
      </c>
      <c r="O412" s="199">
        <f>VLOOKUP(B412,orig_GT_results_full_summary!$B$3:$AK$25,15, FALSE)</f>
        <v>1</v>
      </c>
      <c r="P412" s="192">
        <v>0</v>
      </c>
      <c r="Q412" s="192">
        <v>0</v>
      </c>
      <c r="R412" s="192">
        <f t="shared" si="2"/>
        <v>0</v>
      </c>
      <c r="S412" s="193">
        <f t="shared" si="3"/>
        <v>0</v>
      </c>
      <c r="T412" s="186" t="s">
        <v>399</v>
      </c>
      <c r="U412" s="186" t="s">
        <v>288</v>
      </c>
      <c r="V412" s="200">
        <f>VLOOKUP(B412,orig_GT_results_full_summary!$B$3:$AK$25,24, FALSE)</f>
        <v>1</v>
      </c>
      <c r="W412" s="192">
        <v>0</v>
      </c>
      <c r="X412" s="192">
        <v>0</v>
      </c>
      <c r="Y412" s="192">
        <f t="shared" si="4"/>
        <v>0</v>
      </c>
      <c r="Z412" s="193">
        <f t="shared" si="5"/>
        <v>0</v>
      </c>
      <c r="AA412" s="186" t="s">
        <v>50</v>
      </c>
      <c r="AB412" s="186" t="s">
        <v>288</v>
      </c>
      <c r="AC412" s="192">
        <f>VLOOKUP(B412,orig_GT_results_full_summary!$B$3:$AK$25,33, FALSE)</f>
        <v>1</v>
      </c>
      <c r="AD412" s="192">
        <v>0</v>
      </c>
      <c r="AE412" s="192">
        <v>0</v>
      </c>
      <c r="AF412" s="194">
        <f t="shared" si="6"/>
        <v>0</v>
      </c>
      <c r="AG412" s="53">
        <f t="shared" si="7"/>
        <v>0</v>
      </c>
    </row>
    <row r="413" spans="2:33" ht="16">
      <c r="B413" s="186" t="s">
        <v>123</v>
      </c>
      <c r="C413" s="192">
        <v>108</v>
      </c>
      <c r="D413" s="186" t="s">
        <v>401</v>
      </c>
      <c r="E413" s="193">
        <v>2</v>
      </c>
      <c r="F413" s="186" t="s">
        <v>398</v>
      </c>
      <c r="G413" s="186" t="s">
        <v>290</v>
      </c>
      <c r="H413" s="198">
        <f>VLOOKUP(B413,orig_GT_results_full_summary!$B$3:$AK$25,7, FALSE)</f>
        <v>4</v>
      </c>
      <c r="I413" s="192">
        <v>1</v>
      </c>
      <c r="J413" s="192">
        <v>0.5</v>
      </c>
      <c r="K413" s="192">
        <f t="shared" si="0"/>
        <v>0.25</v>
      </c>
      <c r="L413" s="193">
        <f t="shared" si="1"/>
        <v>0.45454545454545453</v>
      </c>
      <c r="M413" s="186" t="s">
        <v>50</v>
      </c>
      <c r="N413" s="186" t="s">
        <v>288</v>
      </c>
      <c r="O413" s="199">
        <f>VLOOKUP(B413,orig_GT_results_full_summary!$B$3:$AK$25,15, FALSE)</f>
        <v>1</v>
      </c>
      <c r="P413" s="192">
        <v>0</v>
      </c>
      <c r="Q413" s="192">
        <v>0</v>
      </c>
      <c r="R413" s="192">
        <f t="shared" si="2"/>
        <v>0</v>
      </c>
      <c r="S413" s="193">
        <f t="shared" si="3"/>
        <v>0</v>
      </c>
      <c r="T413" s="186" t="s">
        <v>399</v>
      </c>
      <c r="U413" s="186" t="s">
        <v>288</v>
      </c>
      <c r="V413" s="200">
        <f>VLOOKUP(B413,orig_GT_results_full_summary!$B$3:$AK$25,24, FALSE)</f>
        <v>1</v>
      </c>
      <c r="W413" s="192">
        <v>0</v>
      </c>
      <c r="X413" s="192">
        <v>0</v>
      </c>
      <c r="Y413" s="192">
        <f t="shared" si="4"/>
        <v>0</v>
      </c>
      <c r="Z413" s="193">
        <f t="shared" si="5"/>
        <v>0</v>
      </c>
      <c r="AA413" s="186" t="s">
        <v>50</v>
      </c>
      <c r="AB413" s="186" t="s">
        <v>288</v>
      </c>
      <c r="AC413" s="192">
        <f>VLOOKUP(B413,orig_GT_results_full_summary!$B$3:$AK$25,33, FALSE)</f>
        <v>1</v>
      </c>
      <c r="AD413" s="192">
        <v>0</v>
      </c>
      <c r="AE413" s="192">
        <v>0</v>
      </c>
      <c r="AF413" s="194">
        <f t="shared" si="6"/>
        <v>0</v>
      </c>
      <c r="AG413" s="53">
        <f t="shared" si="7"/>
        <v>0</v>
      </c>
    </row>
    <row r="414" spans="2:33" ht="16">
      <c r="B414" s="186" t="s">
        <v>123</v>
      </c>
      <c r="C414" s="192">
        <v>109</v>
      </c>
      <c r="D414" s="186" t="s">
        <v>401</v>
      </c>
      <c r="E414" s="193">
        <v>2</v>
      </c>
      <c r="F414" s="186" t="s">
        <v>398</v>
      </c>
      <c r="G414" s="186" t="s">
        <v>290</v>
      </c>
      <c r="H414" s="198">
        <f>VLOOKUP(B414,orig_GT_results_full_summary!$B$3:$AK$25,7, FALSE)</f>
        <v>4</v>
      </c>
      <c r="I414" s="192">
        <v>1</v>
      </c>
      <c r="J414" s="192">
        <v>0.5</v>
      </c>
      <c r="K414" s="192">
        <f t="shared" si="0"/>
        <v>0.25</v>
      </c>
      <c r="L414" s="193">
        <f t="shared" si="1"/>
        <v>0.45454545454545453</v>
      </c>
      <c r="M414" s="186" t="s">
        <v>50</v>
      </c>
      <c r="N414" s="186" t="s">
        <v>288</v>
      </c>
      <c r="O414" s="199">
        <f>VLOOKUP(B414,orig_GT_results_full_summary!$B$3:$AK$25,15, FALSE)</f>
        <v>1</v>
      </c>
      <c r="P414" s="192">
        <v>0</v>
      </c>
      <c r="Q414" s="192">
        <v>0</v>
      </c>
      <c r="R414" s="192">
        <f t="shared" si="2"/>
        <v>0</v>
      </c>
      <c r="S414" s="193">
        <f t="shared" si="3"/>
        <v>0</v>
      </c>
      <c r="T414" s="186" t="s">
        <v>399</v>
      </c>
      <c r="U414" s="186" t="s">
        <v>288</v>
      </c>
      <c r="V414" s="200">
        <f>VLOOKUP(B414,orig_GT_results_full_summary!$B$3:$AK$25,24, FALSE)</f>
        <v>1</v>
      </c>
      <c r="W414" s="192">
        <v>0</v>
      </c>
      <c r="X414" s="192">
        <v>0</v>
      </c>
      <c r="Y414" s="192">
        <f t="shared" si="4"/>
        <v>0</v>
      </c>
      <c r="Z414" s="193">
        <f t="shared" si="5"/>
        <v>0</v>
      </c>
      <c r="AA414" s="186" t="s">
        <v>50</v>
      </c>
      <c r="AB414" s="186" t="s">
        <v>288</v>
      </c>
      <c r="AC414" s="192">
        <f>VLOOKUP(B414,orig_GT_results_full_summary!$B$3:$AK$25,33, FALSE)</f>
        <v>1</v>
      </c>
      <c r="AD414" s="192">
        <v>0</v>
      </c>
      <c r="AE414" s="192">
        <v>0</v>
      </c>
      <c r="AF414" s="194">
        <f t="shared" si="6"/>
        <v>0</v>
      </c>
      <c r="AG414" s="53">
        <f t="shared" si="7"/>
        <v>0</v>
      </c>
    </row>
    <row r="415" spans="2:33" ht="16">
      <c r="B415" s="186" t="s">
        <v>123</v>
      </c>
      <c r="C415" s="192">
        <v>110</v>
      </c>
      <c r="D415" s="186" t="s">
        <v>396</v>
      </c>
      <c r="E415" s="193">
        <v>2</v>
      </c>
      <c r="F415" s="186" t="s">
        <v>398</v>
      </c>
      <c r="G415" s="186" t="s">
        <v>290</v>
      </c>
      <c r="H415" s="198">
        <f>VLOOKUP(B415,orig_GT_results_full_summary!$B$3:$AK$25,7, FALSE)</f>
        <v>4</v>
      </c>
      <c r="I415" s="192">
        <v>1</v>
      </c>
      <c r="J415" s="192">
        <v>0.5</v>
      </c>
      <c r="K415" s="192">
        <f t="shared" si="0"/>
        <v>0.25</v>
      </c>
      <c r="L415" s="193">
        <f t="shared" si="1"/>
        <v>0.45454545454545453</v>
      </c>
      <c r="M415" s="186" t="s">
        <v>50</v>
      </c>
      <c r="N415" s="186" t="s">
        <v>288</v>
      </c>
      <c r="O415" s="199">
        <f>VLOOKUP(B415,orig_GT_results_full_summary!$B$3:$AK$25,15, FALSE)</f>
        <v>1</v>
      </c>
      <c r="P415" s="192">
        <v>0</v>
      </c>
      <c r="Q415" s="192">
        <v>0</v>
      </c>
      <c r="R415" s="192">
        <f t="shared" si="2"/>
        <v>0</v>
      </c>
      <c r="S415" s="193">
        <f t="shared" si="3"/>
        <v>0</v>
      </c>
      <c r="T415" s="186" t="s">
        <v>399</v>
      </c>
      <c r="U415" s="186" t="s">
        <v>288</v>
      </c>
      <c r="V415" s="200">
        <f>VLOOKUP(B415,orig_GT_results_full_summary!$B$3:$AK$25,24, FALSE)</f>
        <v>1</v>
      </c>
      <c r="W415" s="192">
        <v>0</v>
      </c>
      <c r="X415" s="192">
        <v>0</v>
      </c>
      <c r="Y415" s="192">
        <f t="shared" si="4"/>
        <v>0</v>
      </c>
      <c r="Z415" s="193">
        <f t="shared" si="5"/>
        <v>0</v>
      </c>
      <c r="AA415" s="186" t="s">
        <v>50</v>
      </c>
      <c r="AB415" s="186" t="s">
        <v>288</v>
      </c>
      <c r="AC415" s="192">
        <f>VLOOKUP(B415,orig_GT_results_full_summary!$B$3:$AK$25,33, FALSE)</f>
        <v>1</v>
      </c>
      <c r="AD415" s="192">
        <v>0</v>
      </c>
      <c r="AE415" s="192">
        <v>0</v>
      </c>
      <c r="AF415" s="194">
        <f t="shared" si="6"/>
        <v>0</v>
      </c>
      <c r="AG415" s="53">
        <f t="shared" si="7"/>
        <v>0</v>
      </c>
    </row>
    <row r="416" spans="2:33" ht="16">
      <c r="B416" s="186" t="s">
        <v>123</v>
      </c>
      <c r="C416" s="192">
        <v>113</v>
      </c>
      <c r="D416" s="186" t="s">
        <v>396</v>
      </c>
      <c r="E416" s="193">
        <v>2</v>
      </c>
      <c r="F416" s="186" t="s">
        <v>398</v>
      </c>
      <c r="G416" s="186" t="s">
        <v>290</v>
      </c>
      <c r="H416" s="198">
        <f>VLOOKUP(B416,orig_GT_results_full_summary!$B$3:$AK$25,7, FALSE)</f>
        <v>4</v>
      </c>
      <c r="I416" s="192">
        <v>1</v>
      </c>
      <c r="J416" s="192">
        <v>0.5</v>
      </c>
      <c r="K416" s="192">
        <f t="shared" si="0"/>
        <v>0.25</v>
      </c>
      <c r="L416" s="193">
        <f t="shared" si="1"/>
        <v>0.45454545454545453</v>
      </c>
      <c r="M416" s="186" t="s">
        <v>50</v>
      </c>
      <c r="N416" s="186" t="s">
        <v>288</v>
      </c>
      <c r="O416" s="199">
        <f>VLOOKUP(B416,orig_GT_results_full_summary!$B$3:$AK$25,15, FALSE)</f>
        <v>1</v>
      </c>
      <c r="P416" s="192">
        <v>0</v>
      </c>
      <c r="Q416" s="192">
        <v>0</v>
      </c>
      <c r="R416" s="192">
        <f t="shared" si="2"/>
        <v>0</v>
      </c>
      <c r="S416" s="193">
        <f t="shared" si="3"/>
        <v>0</v>
      </c>
      <c r="T416" s="186" t="s">
        <v>399</v>
      </c>
      <c r="U416" s="186" t="s">
        <v>288</v>
      </c>
      <c r="V416" s="200">
        <f>VLOOKUP(B416,orig_GT_results_full_summary!$B$3:$AK$25,24, FALSE)</f>
        <v>1</v>
      </c>
      <c r="W416" s="192">
        <v>0</v>
      </c>
      <c r="X416" s="192">
        <v>0</v>
      </c>
      <c r="Y416" s="192">
        <f t="shared" si="4"/>
        <v>0</v>
      </c>
      <c r="Z416" s="193">
        <f t="shared" si="5"/>
        <v>0</v>
      </c>
      <c r="AA416" s="186" t="s">
        <v>50</v>
      </c>
      <c r="AB416" s="186" t="s">
        <v>288</v>
      </c>
      <c r="AC416" s="192">
        <f>VLOOKUP(B416,orig_GT_results_full_summary!$B$3:$AK$25,33, FALSE)</f>
        <v>1</v>
      </c>
      <c r="AD416" s="192">
        <v>0</v>
      </c>
      <c r="AE416" s="192">
        <v>0</v>
      </c>
      <c r="AF416" s="194">
        <f t="shared" si="6"/>
        <v>0</v>
      </c>
      <c r="AG416" s="53">
        <f t="shared" si="7"/>
        <v>0</v>
      </c>
    </row>
    <row r="417" spans="2:33" ht="16">
      <c r="B417" s="186" t="s">
        <v>123</v>
      </c>
      <c r="C417" s="192">
        <v>114</v>
      </c>
      <c r="D417" s="186" t="s">
        <v>396</v>
      </c>
      <c r="E417" s="193">
        <v>2</v>
      </c>
      <c r="F417" s="186" t="s">
        <v>398</v>
      </c>
      <c r="G417" s="186" t="s">
        <v>290</v>
      </c>
      <c r="H417" s="198">
        <f>VLOOKUP(B417,orig_GT_results_full_summary!$B$3:$AK$25,7, FALSE)</f>
        <v>4</v>
      </c>
      <c r="I417" s="192">
        <v>1</v>
      </c>
      <c r="J417" s="192">
        <v>0.5</v>
      </c>
      <c r="K417" s="192">
        <f t="shared" si="0"/>
        <v>0.25</v>
      </c>
      <c r="L417" s="193">
        <f t="shared" si="1"/>
        <v>0.45454545454545453</v>
      </c>
      <c r="M417" s="186" t="s">
        <v>50</v>
      </c>
      <c r="N417" s="186" t="s">
        <v>288</v>
      </c>
      <c r="O417" s="199">
        <f>VLOOKUP(B417,orig_GT_results_full_summary!$B$3:$AK$25,15, FALSE)</f>
        <v>1</v>
      </c>
      <c r="P417" s="192">
        <v>0</v>
      </c>
      <c r="Q417" s="192">
        <v>0</v>
      </c>
      <c r="R417" s="192">
        <f t="shared" si="2"/>
        <v>0</v>
      </c>
      <c r="S417" s="193">
        <f t="shared" si="3"/>
        <v>0</v>
      </c>
      <c r="T417" s="186" t="s">
        <v>399</v>
      </c>
      <c r="U417" s="186" t="s">
        <v>288</v>
      </c>
      <c r="V417" s="200">
        <f>VLOOKUP(B417,orig_GT_results_full_summary!$B$3:$AK$25,24, FALSE)</f>
        <v>1</v>
      </c>
      <c r="W417" s="192">
        <v>0</v>
      </c>
      <c r="X417" s="192">
        <v>0</v>
      </c>
      <c r="Y417" s="192">
        <f t="shared" si="4"/>
        <v>0</v>
      </c>
      <c r="Z417" s="193">
        <f t="shared" si="5"/>
        <v>0</v>
      </c>
      <c r="AA417" s="186" t="s">
        <v>50</v>
      </c>
      <c r="AB417" s="186" t="s">
        <v>288</v>
      </c>
      <c r="AC417" s="192">
        <f>VLOOKUP(B417,orig_GT_results_full_summary!$B$3:$AK$25,33, FALSE)</f>
        <v>1</v>
      </c>
      <c r="AD417" s="192">
        <v>0</v>
      </c>
      <c r="AE417" s="192">
        <v>0</v>
      </c>
      <c r="AF417" s="194">
        <f t="shared" si="6"/>
        <v>0</v>
      </c>
      <c r="AG417" s="53">
        <f t="shared" si="7"/>
        <v>0</v>
      </c>
    </row>
    <row r="418" spans="2:33" ht="16">
      <c r="B418" s="186" t="s">
        <v>123</v>
      </c>
      <c r="C418" s="192">
        <v>117</v>
      </c>
      <c r="D418" s="186" t="s">
        <v>396</v>
      </c>
      <c r="E418" s="193">
        <v>2</v>
      </c>
      <c r="F418" s="186" t="s">
        <v>398</v>
      </c>
      <c r="G418" s="186" t="s">
        <v>290</v>
      </c>
      <c r="H418" s="198">
        <f>VLOOKUP(B418,orig_GT_results_full_summary!$B$3:$AK$25,7, FALSE)</f>
        <v>4</v>
      </c>
      <c r="I418" s="192">
        <v>1</v>
      </c>
      <c r="J418" s="192">
        <v>0.5</v>
      </c>
      <c r="K418" s="192">
        <f t="shared" si="0"/>
        <v>0.25</v>
      </c>
      <c r="L418" s="193">
        <f t="shared" si="1"/>
        <v>0.45454545454545453</v>
      </c>
      <c r="M418" s="186" t="s">
        <v>50</v>
      </c>
      <c r="N418" s="186" t="s">
        <v>288</v>
      </c>
      <c r="O418" s="199">
        <f>VLOOKUP(B418,orig_GT_results_full_summary!$B$3:$AK$25,15, FALSE)</f>
        <v>1</v>
      </c>
      <c r="P418" s="192">
        <v>0</v>
      </c>
      <c r="Q418" s="192">
        <v>0</v>
      </c>
      <c r="R418" s="192">
        <f t="shared" si="2"/>
        <v>0</v>
      </c>
      <c r="S418" s="193">
        <f t="shared" si="3"/>
        <v>0</v>
      </c>
      <c r="T418" s="186" t="s">
        <v>399</v>
      </c>
      <c r="U418" s="186" t="s">
        <v>288</v>
      </c>
      <c r="V418" s="200">
        <f>VLOOKUP(B418,orig_GT_results_full_summary!$B$3:$AK$25,24, FALSE)</f>
        <v>1</v>
      </c>
      <c r="W418" s="192">
        <v>0</v>
      </c>
      <c r="X418" s="192">
        <v>0</v>
      </c>
      <c r="Y418" s="192">
        <f t="shared" si="4"/>
        <v>0</v>
      </c>
      <c r="Z418" s="193">
        <f t="shared" si="5"/>
        <v>0</v>
      </c>
      <c r="AA418" s="186" t="s">
        <v>50</v>
      </c>
      <c r="AB418" s="186" t="s">
        <v>288</v>
      </c>
      <c r="AC418" s="192">
        <f>VLOOKUP(B418,orig_GT_results_full_summary!$B$3:$AK$25,33, FALSE)</f>
        <v>1</v>
      </c>
      <c r="AD418" s="192">
        <v>0</v>
      </c>
      <c r="AE418" s="192">
        <v>0</v>
      </c>
      <c r="AF418" s="194">
        <f t="shared" si="6"/>
        <v>0</v>
      </c>
      <c r="AG418" s="53">
        <f t="shared" si="7"/>
        <v>0</v>
      </c>
    </row>
    <row r="419" spans="2:33" ht="16">
      <c r="B419" s="186" t="s">
        <v>123</v>
      </c>
      <c r="C419" s="192">
        <v>119</v>
      </c>
      <c r="D419" s="186" t="s">
        <v>396</v>
      </c>
      <c r="E419" s="193">
        <v>2</v>
      </c>
      <c r="F419" s="186" t="s">
        <v>398</v>
      </c>
      <c r="G419" s="186" t="s">
        <v>290</v>
      </c>
      <c r="H419" s="198">
        <f>VLOOKUP(B419,orig_GT_results_full_summary!$B$3:$AK$25,7, FALSE)</f>
        <v>4</v>
      </c>
      <c r="I419" s="192">
        <v>1</v>
      </c>
      <c r="J419" s="192">
        <v>0.5</v>
      </c>
      <c r="K419" s="192">
        <f t="shared" si="0"/>
        <v>0.25</v>
      </c>
      <c r="L419" s="193">
        <f t="shared" si="1"/>
        <v>0.45454545454545453</v>
      </c>
      <c r="M419" s="186" t="s">
        <v>50</v>
      </c>
      <c r="N419" s="186" t="s">
        <v>288</v>
      </c>
      <c r="O419" s="199">
        <f>VLOOKUP(B419,orig_GT_results_full_summary!$B$3:$AK$25,15, FALSE)</f>
        <v>1</v>
      </c>
      <c r="P419" s="192">
        <v>0</v>
      </c>
      <c r="Q419" s="192">
        <v>0</v>
      </c>
      <c r="R419" s="192">
        <f t="shared" si="2"/>
        <v>0</v>
      </c>
      <c r="S419" s="193">
        <f t="shared" si="3"/>
        <v>0</v>
      </c>
      <c r="T419" s="186" t="s">
        <v>399</v>
      </c>
      <c r="U419" s="186" t="s">
        <v>288</v>
      </c>
      <c r="V419" s="200">
        <f>VLOOKUP(B419,orig_GT_results_full_summary!$B$3:$AK$25,24, FALSE)</f>
        <v>1</v>
      </c>
      <c r="W419" s="192">
        <v>0</v>
      </c>
      <c r="X419" s="192">
        <v>0</v>
      </c>
      <c r="Y419" s="192">
        <f t="shared" si="4"/>
        <v>0</v>
      </c>
      <c r="Z419" s="193">
        <f t="shared" si="5"/>
        <v>0</v>
      </c>
      <c r="AA419" s="186" t="s">
        <v>50</v>
      </c>
      <c r="AB419" s="186" t="s">
        <v>288</v>
      </c>
      <c r="AC419" s="192">
        <f>VLOOKUP(B419,orig_GT_results_full_summary!$B$3:$AK$25,33, FALSE)</f>
        <v>1</v>
      </c>
      <c r="AD419" s="192">
        <v>0</v>
      </c>
      <c r="AE419" s="192">
        <v>0</v>
      </c>
      <c r="AF419" s="194">
        <f t="shared" si="6"/>
        <v>0</v>
      </c>
      <c r="AG419" s="53">
        <f t="shared" si="7"/>
        <v>0</v>
      </c>
    </row>
    <row r="420" spans="2:33" ht="16">
      <c r="B420" s="186" t="s">
        <v>123</v>
      </c>
      <c r="C420" s="192">
        <v>120</v>
      </c>
      <c r="D420" s="186" t="s">
        <v>396</v>
      </c>
      <c r="E420" s="193">
        <v>2</v>
      </c>
      <c r="F420" s="186" t="s">
        <v>398</v>
      </c>
      <c r="G420" s="186" t="s">
        <v>290</v>
      </c>
      <c r="H420" s="198">
        <f>VLOOKUP(B420,orig_GT_results_full_summary!$B$3:$AK$25,7, FALSE)</f>
        <v>4</v>
      </c>
      <c r="I420" s="192">
        <v>1</v>
      </c>
      <c r="J420" s="192">
        <v>0.5</v>
      </c>
      <c r="K420" s="192">
        <f t="shared" si="0"/>
        <v>0.25</v>
      </c>
      <c r="L420" s="193">
        <f t="shared" si="1"/>
        <v>0.45454545454545453</v>
      </c>
      <c r="M420" s="186" t="s">
        <v>50</v>
      </c>
      <c r="N420" s="186" t="s">
        <v>288</v>
      </c>
      <c r="O420" s="199">
        <f>VLOOKUP(B420,orig_GT_results_full_summary!$B$3:$AK$25,15, FALSE)</f>
        <v>1</v>
      </c>
      <c r="P420" s="192">
        <v>0</v>
      </c>
      <c r="Q420" s="192">
        <v>0</v>
      </c>
      <c r="R420" s="192">
        <f t="shared" si="2"/>
        <v>0</v>
      </c>
      <c r="S420" s="193">
        <f t="shared" si="3"/>
        <v>0</v>
      </c>
      <c r="T420" s="186" t="s">
        <v>399</v>
      </c>
      <c r="U420" s="186" t="s">
        <v>288</v>
      </c>
      <c r="V420" s="200">
        <f>VLOOKUP(B420,orig_GT_results_full_summary!$B$3:$AK$25,24, FALSE)</f>
        <v>1</v>
      </c>
      <c r="W420" s="192">
        <v>0</v>
      </c>
      <c r="X420" s="192">
        <v>0</v>
      </c>
      <c r="Y420" s="192">
        <f t="shared" si="4"/>
        <v>0</v>
      </c>
      <c r="Z420" s="193">
        <f t="shared" si="5"/>
        <v>0</v>
      </c>
      <c r="AA420" s="186" t="s">
        <v>50</v>
      </c>
      <c r="AB420" s="186" t="s">
        <v>288</v>
      </c>
      <c r="AC420" s="192">
        <f>VLOOKUP(B420,orig_GT_results_full_summary!$B$3:$AK$25,33, FALSE)</f>
        <v>1</v>
      </c>
      <c r="AD420" s="192">
        <v>0</v>
      </c>
      <c r="AE420" s="192">
        <v>0</v>
      </c>
      <c r="AF420" s="194">
        <f t="shared" si="6"/>
        <v>0</v>
      </c>
      <c r="AG420" s="53">
        <f t="shared" si="7"/>
        <v>0</v>
      </c>
    </row>
    <row r="421" spans="2:33" ht="16">
      <c r="B421" s="186" t="s">
        <v>123</v>
      </c>
      <c r="C421" s="192">
        <v>121</v>
      </c>
      <c r="D421" s="186" t="s">
        <v>396</v>
      </c>
      <c r="E421" s="193">
        <v>2</v>
      </c>
      <c r="F421" s="186" t="s">
        <v>398</v>
      </c>
      <c r="G421" s="186" t="s">
        <v>290</v>
      </c>
      <c r="H421" s="198">
        <f>VLOOKUP(B421,orig_GT_results_full_summary!$B$3:$AK$25,7, FALSE)</f>
        <v>4</v>
      </c>
      <c r="I421" s="192">
        <v>1</v>
      </c>
      <c r="J421" s="192">
        <v>0.5</v>
      </c>
      <c r="K421" s="192">
        <f t="shared" si="0"/>
        <v>0.25</v>
      </c>
      <c r="L421" s="193">
        <f t="shared" si="1"/>
        <v>0.45454545454545453</v>
      </c>
      <c r="M421" s="186" t="s">
        <v>50</v>
      </c>
      <c r="N421" s="186" t="s">
        <v>288</v>
      </c>
      <c r="O421" s="199">
        <f>VLOOKUP(B421,orig_GT_results_full_summary!$B$3:$AK$25,15, FALSE)</f>
        <v>1</v>
      </c>
      <c r="P421" s="192">
        <v>0</v>
      </c>
      <c r="Q421" s="192">
        <v>0</v>
      </c>
      <c r="R421" s="192">
        <f t="shared" si="2"/>
        <v>0</v>
      </c>
      <c r="S421" s="193">
        <f t="shared" si="3"/>
        <v>0</v>
      </c>
      <c r="T421" s="186" t="s">
        <v>399</v>
      </c>
      <c r="U421" s="186" t="s">
        <v>288</v>
      </c>
      <c r="V421" s="200">
        <f>VLOOKUP(B421,orig_GT_results_full_summary!$B$3:$AK$25,24, FALSE)</f>
        <v>1</v>
      </c>
      <c r="W421" s="192">
        <v>0</v>
      </c>
      <c r="X421" s="192">
        <v>0</v>
      </c>
      <c r="Y421" s="192">
        <f t="shared" si="4"/>
        <v>0</v>
      </c>
      <c r="Z421" s="193">
        <f t="shared" si="5"/>
        <v>0</v>
      </c>
      <c r="AA421" s="186" t="s">
        <v>50</v>
      </c>
      <c r="AB421" s="186" t="s">
        <v>288</v>
      </c>
      <c r="AC421" s="192">
        <f>VLOOKUP(B421,orig_GT_results_full_summary!$B$3:$AK$25,33, FALSE)</f>
        <v>1</v>
      </c>
      <c r="AD421" s="192">
        <v>0</v>
      </c>
      <c r="AE421" s="192">
        <v>0</v>
      </c>
      <c r="AF421" s="194">
        <f t="shared" si="6"/>
        <v>0</v>
      </c>
      <c r="AG421" s="53">
        <f t="shared" si="7"/>
        <v>0</v>
      </c>
    </row>
    <row r="422" spans="2:33" ht="16">
      <c r="B422" s="186" t="s">
        <v>123</v>
      </c>
      <c r="C422" s="192">
        <v>122</v>
      </c>
      <c r="D422" s="186" t="s">
        <v>390</v>
      </c>
      <c r="E422" s="193">
        <v>2</v>
      </c>
      <c r="F422" s="186" t="s">
        <v>398</v>
      </c>
      <c r="G422" s="186" t="s">
        <v>288</v>
      </c>
      <c r="H422" s="198">
        <f>VLOOKUP(B422,orig_GT_results_full_summary!$B$3:$AK$25,7, FALSE)</f>
        <v>4</v>
      </c>
      <c r="I422" s="192">
        <v>0</v>
      </c>
      <c r="J422" s="192">
        <v>0</v>
      </c>
      <c r="K422" s="192">
        <f t="shared" si="0"/>
        <v>0</v>
      </c>
      <c r="L422" s="193">
        <f t="shared" si="1"/>
        <v>0</v>
      </c>
      <c r="M422" s="186" t="s">
        <v>50</v>
      </c>
      <c r="N422" s="186" t="s">
        <v>288</v>
      </c>
      <c r="O422" s="199">
        <f>VLOOKUP(B422,orig_GT_results_full_summary!$B$3:$AK$25,15, FALSE)</f>
        <v>1</v>
      </c>
      <c r="P422" s="192">
        <v>0</v>
      </c>
      <c r="Q422" s="192">
        <v>0</v>
      </c>
      <c r="R422" s="192">
        <f t="shared" si="2"/>
        <v>0</v>
      </c>
      <c r="S422" s="193">
        <f t="shared" si="3"/>
        <v>0</v>
      </c>
      <c r="T422" s="186" t="s">
        <v>399</v>
      </c>
      <c r="U422" s="186" t="s">
        <v>288</v>
      </c>
      <c r="V422" s="200">
        <f>VLOOKUP(B422,orig_GT_results_full_summary!$B$3:$AK$25,24, FALSE)</f>
        <v>1</v>
      </c>
      <c r="W422" s="192">
        <v>0</v>
      </c>
      <c r="X422" s="192">
        <v>0</v>
      </c>
      <c r="Y422" s="192">
        <f t="shared" si="4"/>
        <v>0</v>
      </c>
      <c r="Z422" s="193">
        <f t="shared" si="5"/>
        <v>0</v>
      </c>
      <c r="AA422" s="186" t="s">
        <v>50</v>
      </c>
      <c r="AB422" s="186" t="s">
        <v>288</v>
      </c>
      <c r="AC422" s="192">
        <f>VLOOKUP(B422,orig_GT_results_full_summary!$B$3:$AK$25,33, FALSE)</f>
        <v>1</v>
      </c>
      <c r="AD422" s="192">
        <v>0</v>
      </c>
      <c r="AE422" s="192">
        <v>0</v>
      </c>
      <c r="AF422" s="194">
        <f t="shared" si="6"/>
        <v>0</v>
      </c>
      <c r="AG422" s="53">
        <f t="shared" si="7"/>
        <v>0</v>
      </c>
    </row>
    <row r="423" spans="2:33" ht="16">
      <c r="B423" s="186" t="s">
        <v>123</v>
      </c>
      <c r="C423" s="192">
        <v>123</v>
      </c>
      <c r="D423" s="186" t="s">
        <v>390</v>
      </c>
      <c r="E423" s="193">
        <v>2</v>
      </c>
      <c r="F423" s="186" t="s">
        <v>398</v>
      </c>
      <c r="G423" s="186" t="s">
        <v>288</v>
      </c>
      <c r="H423" s="198">
        <f>VLOOKUP(B423,orig_GT_results_full_summary!$B$3:$AK$25,7, FALSE)</f>
        <v>4</v>
      </c>
      <c r="I423" s="192">
        <v>0</v>
      </c>
      <c r="J423" s="192">
        <v>0</v>
      </c>
      <c r="K423" s="192">
        <f t="shared" si="0"/>
        <v>0</v>
      </c>
      <c r="L423" s="193">
        <f t="shared" si="1"/>
        <v>0</v>
      </c>
      <c r="M423" s="186" t="s">
        <v>50</v>
      </c>
      <c r="N423" s="186" t="s">
        <v>288</v>
      </c>
      <c r="O423" s="199">
        <f>VLOOKUP(B423,orig_GT_results_full_summary!$B$3:$AK$25,15, FALSE)</f>
        <v>1</v>
      </c>
      <c r="P423" s="192">
        <v>0</v>
      </c>
      <c r="Q423" s="192">
        <v>0</v>
      </c>
      <c r="R423" s="192">
        <f t="shared" si="2"/>
        <v>0</v>
      </c>
      <c r="S423" s="193">
        <f t="shared" si="3"/>
        <v>0</v>
      </c>
      <c r="T423" s="186" t="s">
        <v>399</v>
      </c>
      <c r="U423" s="186" t="s">
        <v>288</v>
      </c>
      <c r="V423" s="200">
        <f>VLOOKUP(B423,orig_GT_results_full_summary!$B$3:$AK$25,24, FALSE)</f>
        <v>1</v>
      </c>
      <c r="W423" s="192">
        <v>0</v>
      </c>
      <c r="X423" s="192">
        <v>0</v>
      </c>
      <c r="Y423" s="192">
        <f t="shared" si="4"/>
        <v>0</v>
      </c>
      <c r="Z423" s="193">
        <f t="shared" si="5"/>
        <v>0</v>
      </c>
      <c r="AA423" s="186" t="s">
        <v>50</v>
      </c>
      <c r="AB423" s="186" t="s">
        <v>288</v>
      </c>
      <c r="AC423" s="192">
        <f>VLOOKUP(B423,orig_GT_results_full_summary!$B$3:$AK$25,33, FALSE)</f>
        <v>1</v>
      </c>
      <c r="AD423" s="192">
        <v>0</v>
      </c>
      <c r="AE423" s="192">
        <v>0</v>
      </c>
      <c r="AF423" s="194">
        <f t="shared" si="6"/>
        <v>0</v>
      </c>
      <c r="AG423" s="53">
        <f t="shared" si="7"/>
        <v>0</v>
      </c>
    </row>
    <row r="424" spans="2:33" ht="16">
      <c r="B424" s="186" t="s">
        <v>123</v>
      </c>
      <c r="C424" s="192">
        <v>124</v>
      </c>
      <c r="D424" s="186" t="s">
        <v>402</v>
      </c>
      <c r="E424" s="193">
        <v>2</v>
      </c>
      <c r="F424" s="186" t="s">
        <v>398</v>
      </c>
      <c r="G424" s="186" t="s">
        <v>288</v>
      </c>
      <c r="H424" s="198">
        <f>VLOOKUP(B424,orig_GT_results_full_summary!$B$3:$AK$25,7, FALSE)</f>
        <v>4</v>
      </c>
      <c r="I424" s="192">
        <v>0</v>
      </c>
      <c r="J424" s="192">
        <v>0</v>
      </c>
      <c r="K424" s="192">
        <f t="shared" si="0"/>
        <v>0</v>
      </c>
      <c r="L424" s="193">
        <f t="shared" si="1"/>
        <v>0</v>
      </c>
      <c r="M424" s="186" t="s">
        <v>50</v>
      </c>
      <c r="N424" s="186" t="s">
        <v>288</v>
      </c>
      <c r="O424" s="199">
        <f>VLOOKUP(B424,orig_GT_results_full_summary!$B$3:$AK$25,15, FALSE)</f>
        <v>1</v>
      </c>
      <c r="P424" s="192">
        <v>0</v>
      </c>
      <c r="Q424" s="192">
        <v>0</v>
      </c>
      <c r="R424" s="192">
        <f t="shared" si="2"/>
        <v>0</v>
      </c>
      <c r="S424" s="193">
        <f t="shared" si="3"/>
        <v>0</v>
      </c>
      <c r="T424" s="186" t="s">
        <v>399</v>
      </c>
      <c r="U424" s="186" t="s">
        <v>288</v>
      </c>
      <c r="V424" s="200">
        <f>VLOOKUP(B424,orig_GT_results_full_summary!$B$3:$AK$25,24, FALSE)</f>
        <v>1</v>
      </c>
      <c r="W424" s="192">
        <v>0</v>
      </c>
      <c r="X424" s="192">
        <v>0</v>
      </c>
      <c r="Y424" s="192">
        <f t="shared" si="4"/>
        <v>0</v>
      </c>
      <c r="Z424" s="193">
        <f t="shared" si="5"/>
        <v>0</v>
      </c>
      <c r="AA424" s="186" t="s">
        <v>50</v>
      </c>
      <c r="AB424" s="186" t="s">
        <v>288</v>
      </c>
      <c r="AC424" s="192">
        <f>VLOOKUP(B424,orig_GT_results_full_summary!$B$3:$AK$25,33, FALSE)</f>
        <v>1</v>
      </c>
      <c r="AD424" s="192">
        <v>0</v>
      </c>
      <c r="AE424" s="192">
        <v>0</v>
      </c>
      <c r="AF424" s="194">
        <f t="shared" si="6"/>
        <v>0</v>
      </c>
      <c r="AG424" s="53">
        <f t="shared" si="7"/>
        <v>0</v>
      </c>
    </row>
    <row r="425" spans="2:33" ht="16">
      <c r="B425" s="186" t="s">
        <v>123</v>
      </c>
      <c r="C425" s="192">
        <v>125</v>
      </c>
      <c r="D425" s="186" t="s">
        <v>402</v>
      </c>
      <c r="E425" s="193">
        <v>2</v>
      </c>
      <c r="F425" s="186" t="s">
        <v>398</v>
      </c>
      <c r="G425" s="186" t="s">
        <v>288</v>
      </c>
      <c r="H425" s="198">
        <f>VLOOKUP(B425,orig_GT_results_full_summary!$B$3:$AK$25,7, FALSE)</f>
        <v>4</v>
      </c>
      <c r="I425" s="192">
        <v>0</v>
      </c>
      <c r="J425" s="192">
        <v>0</v>
      </c>
      <c r="K425" s="192">
        <f t="shared" si="0"/>
        <v>0</v>
      </c>
      <c r="L425" s="193">
        <f t="shared" si="1"/>
        <v>0</v>
      </c>
      <c r="M425" s="186" t="s">
        <v>50</v>
      </c>
      <c r="N425" s="186" t="s">
        <v>288</v>
      </c>
      <c r="O425" s="199">
        <f>VLOOKUP(B425,orig_GT_results_full_summary!$B$3:$AK$25,15, FALSE)</f>
        <v>1</v>
      </c>
      <c r="P425" s="192">
        <v>0</v>
      </c>
      <c r="Q425" s="192">
        <v>0</v>
      </c>
      <c r="R425" s="192">
        <f t="shared" si="2"/>
        <v>0</v>
      </c>
      <c r="S425" s="193">
        <f t="shared" si="3"/>
        <v>0</v>
      </c>
      <c r="T425" s="186" t="s">
        <v>399</v>
      </c>
      <c r="U425" s="186" t="s">
        <v>288</v>
      </c>
      <c r="V425" s="200">
        <f>VLOOKUP(B425,orig_GT_results_full_summary!$B$3:$AK$25,24, FALSE)</f>
        <v>1</v>
      </c>
      <c r="W425" s="192">
        <v>0</v>
      </c>
      <c r="X425" s="192">
        <v>0</v>
      </c>
      <c r="Y425" s="192">
        <f t="shared" si="4"/>
        <v>0</v>
      </c>
      <c r="Z425" s="193">
        <f t="shared" si="5"/>
        <v>0</v>
      </c>
      <c r="AA425" s="186" t="s">
        <v>50</v>
      </c>
      <c r="AB425" s="186" t="s">
        <v>288</v>
      </c>
      <c r="AC425" s="192">
        <f>VLOOKUP(B425,orig_GT_results_full_summary!$B$3:$AK$25,33, FALSE)</f>
        <v>1</v>
      </c>
      <c r="AD425" s="192">
        <v>0</v>
      </c>
      <c r="AE425" s="192">
        <v>0</v>
      </c>
      <c r="AF425" s="194">
        <f t="shared" si="6"/>
        <v>0</v>
      </c>
      <c r="AG425" s="53">
        <f t="shared" si="7"/>
        <v>0</v>
      </c>
    </row>
    <row r="426" spans="2:33" ht="16">
      <c r="B426" s="186" t="s">
        <v>123</v>
      </c>
      <c r="C426" s="192">
        <v>77</v>
      </c>
      <c r="D426" s="186" t="s">
        <v>380</v>
      </c>
      <c r="E426" s="193">
        <v>2</v>
      </c>
      <c r="F426" s="186" t="s">
        <v>398</v>
      </c>
      <c r="G426" s="186" t="s">
        <v>288</v>
      </c>
      <c r="H426" s="198">
        <f>VLOOKUP(B426,orig_GT_results_full_summary!$B$3:$AK$25,7, FALSE)</f>
        <v>4</v>
      </c>
      <c r="I426" s="192">
        <v>0</v>
      </c>
      <c r="J426" s="192">
        <v>0</v>
      </c>
      <c r="K426" s="192">
        <f t="shared" si="0"/>
        <v>0</v>
      </c>
      <c r="L426" s="193">
        <f t="shared" si="1"/>
        <v>0</v>
      </c>
      <c r="M426" s="186" t="s">
        <v>50</v>
      </c>
      <c r="N426" s="186" t="s">
        <v>288</v>
      </c>
      <c r="O426" s="199">
        <f>VLOOKUP(B426,orig_GT_results_full_summary!$B$3:$AK$25,15, FALSE)</f>
        <v>1</v>
      </c>
      <c r="P426" s="192">
        <v>0</v>
      </c>
      <c r="Q426" s="192">
        <v>0</v>
      </c>
      <c r="R426" s="192">
        <f t="shared" si="2"/>
        <v>0</v>
      </c>
      <c r="S426" s="193">
        <f t="shared" si="3"/>
        <v>0</v>
      </c>
      <c r="T426" s="186" t="s">
        <v>399</v>
      </c>
      <c r="U426" s="186" t="s">
        <v>290</v>
      </c>
      <c r="V426" s="200">
        <f>VLOOKUP(B426,orig_GT_results_full_summary!$B$3:$AK$25,24, FALSE)</f>
        <v>1</v>
      </c>
      <c r="W426" s="192">
        <v>1</v>
      </c>
      <c r="X426" s="192">
        <v>0.5</v>
      </c>
      <c r="Y426" s="192">
        <f t="shared" si="4"/>
        <v>1</v>
      </c>
      <c r="Z426" s="193">
        <f t="shared" si="5"/>
        <v>0.52631578947368418</v>
      </c>
      <c r="AA426" s="186" t="s">
        <v>50</v>
      </c>
      <c r="AB426" s="186" t="s">
        <v>288</v>
      </c>
      <c r="AC426" s="192">
        <f>VLOOKUP(B426,orig_GT_results_full_summary!$B$3:$AK$25,33, FALSE)</f>
        <v>1</v>
      </c>
      <c r="AD426" s="192">
        <v>0</v>
      </c>
      <c r="AE426" s="192">
        <v>0</v>
      </c>
      <c r="AF426" s="194">
        <f t="shared" si="6"/>
        <v>0</v>
      </c>
      <c r="AG426" s="53">
        <f t="shared" si="7"/>
        <v>0</v>
      </c>
    </row>
    <row r="427" spans="2:33" ht="16">
      <c r="B427" s="186" t="s">
        <v>123</v>
      </c>
      <c r="C427" s="192">
        <v>127</v>
      </c>
      <c r="D427" s="186" t="s">
        <v>403</v>
      </c>
      <c r="E427" s="193">
        <v>2</v>
      </c>
      <c r="F427" s="186" t="s">
        <v>398</v>
      </c>
      <c r="G427" s="186" t="s">
        <v>290</v>
      </c>
      <c r="H427" s="198">
        <f>VLOOKUP(B427,orig_GT_results_full_summary!$B$3:$AK$25,7, FALSE)</f>
        <v>4</v>
      </c>
      <c r="I427" s="192">
        <v>1</v>
      </c>
      <c r="J427" s="192">
        <v>0.5</v>
      </c>
      <c r="K427" s="192">
        <f t="shared" si="0"/>
        <v>0.25</v>
      </c>
      <c r="L427" s="193">
        <f t="shared" si="1"/>
        <v>0.45454545454545453</v>
      </c>
      <c r="M427" s="186" t="s">
        <v>50</v>
      </c>
      <c r="N427" s="186" t="s">
        <v>288</v>
      </c>
      <c r="O427" s="199">
        <f>VLOOKUP(B427,orig_GT_results_full_summary!$B$3:$AK$25,15, FALSE)</f>
        <v>1</v>
      </c>
      <c r="P427" s="192">
        <v>0</v>
      </c>
      <c r="Q427" s="192">
        <v>0</v>
      </c>
      <c r="R427" s="192">
        <f t="shared" si="2"/>
        <v>0</v>
      </c>
      <c r="S427" s="193">
        <f t="shared" si="3"/>
        <v>0</v>
      </c>
      <c r="T427" s="186" t="s">
        <v>399</v>
      </c>
      <c r="U427" s="186" t="s">
        <v>288</v>
      </c>
      <c r="V427" s="200">
        <f>VLOOKUP(B427,orig_GT_results_full_summary!$B$3:$AK$25,24, FALSE)</f>
        <v>1</v>
      </c>
      <c r="W427" s="192">
        <v>0</v>
      </c>
      <c r="X427" s="192">
        <v>0</v>
      </c>
      <c r="Y427" s="192">
        <f t="shared" si="4"/>
        <v>0</v>
      </c>
      <c r="Z427" s="193">
        <f t="shared" si="5"/>
        <v>0</v>
      </c>
      <c r="AA427" s="186" t="s">
        <v>50</v>
      </c>
      <c r="AB427" s="186" t="s">
        <v>288</v>
      </c>
      <c r="AC427" s="192">
        <f>VLOOKUP(B427,orig_GT_results_full_summary!$B$3:$AK$25,33, FALSE)</f>
        <v>1</v>
      </c>
      <c r="AD427" s="192">
        <v>0</v>
      </c>
      <c r="AE427" s="192">
        <v>0</v>
      </c>
      <c r="AF427" s="194">
        <f t="shared" si="6"/>
        <v>0</v>
      </c>
      <c r="AG427" s="53">
        <f t="shared" si="7"/>
        <v>0</v>
      </c>
    </row>
    <row r="428" spans="2:33" ht="16">
      <c r="B428" s="186" t="s">
        <v>123</v>
      </c>
      <c r="C428" s="192">
        <v>131</v>
      </c>
      <c r="D428" s="186" t="s">
        <v>340</v>
      </c>
      <c r="E428" s="193">
        <v>2</v>
      </c>
      <c r="F428" s="186" t="s">
        <v>398</v>
      </c>
      <c r="G428" s="186" t="s">
        <v>290</v>
      </c>
      <c r="H428" s="198">
        <f>VLOOKUP(B428,orig_GT_results_full_summary!$B$3:$AK$25,7, FALSE)</f>
        <v>4</v>
      </c>
      <c r="I428" s="192">
        <v>1</v>
      </c>
      <c r="J428" s="192">
        <v>0.5</v>
      </c>
      <c r="K428" s="192">
        <f t="shared" si="0"/>
        <v>0.25</v>
      </c>
      <c r="L428" s="193">
        <f t="shared" si="1"/>
        <v>0.45454545454545453</v>
      </c>
      <c r="M428" s="186" t="s">
        <v>50</v>
      </c>
      <c r="N428" s="186" t="s">
        <v>288</v>
      </c>
      <c r="O428" s="199">
        <f>VLOOKUP(B428,orig_GT_results_full_summary!$B$3:$AK$25,15, FALSE)</f>
        <v>1</v>
      </c>
      <c r="P428" s="192">
        <v>0</v>
      </c>
      <c r="Q428" s="192">
        <v>0</v>
      </c>
      <c r="R428" s="192">
        <f t="shared" si="2"/>
        <v>0</v>
      </c>
      <c r="S428" s="193">
        <f t="shared" si="3"/>
        <v>0</v>
      </c>
      <c r="T428" s="186" t="s">
        <v>399</v>
      </c>
      <c r="U428" s="186" t="s">
        <v>288</v>
      </c>
      <c r="V428" s="200">
        <f>VLOOKUP(B428,orig_GT_results_full_summary!$B$3:$AK$25,24, FALSE)</f>
        <v>1</v>
      </c>
      <c r="W428" s="192">
        <v>0</v>
      </c>
      <c r="X428" s="192">
        <v>0</v>
      </c>
      <c r="Y428" s="192">
        <f t="shared" si="4"/>
        <v>0</v>
      </c>
      <c r="Z428" s="193">
        <f t="shared" si="5"/>
        <v>0</v>
      </c>
      <c r="AA428" s="186" t="s">
        <v>50</v>
      </c>
      <c r="AB428" s="186" t="s">
        <v>288</v>
      </c>
      <c r="AC428" s="192">
        <f>VLOOKUP(B428,orig_GT_results_full_summary!$B$3:$AK$25,33, FALSE)</f>
        <v>1</v>
      </c>
      <c r="AD428" s="192">
        <v>0</v>
      </c>
      <c r="AE428" s="192">
        <v>0</v>
      </c>
      <c r="AF428" s="194">
        <f t="shared" si="6"/>
        <v>0</v>
      </c>
      <c r="AG428" s="53">
        <f t="shared" si="7"/>
        <v>0</v>
      </c>
    </row>
    <row r="429" spans="2:33" ht="16">
      <c r="B429" s="186" t="s">
        <v>123</v>
      </c>
      <c r="C429" s="192">
        <v>132</v>
      </c>
      <c r="D429" s="186" t="s">
        <v>367</v>
      </c>
      <c r="E429" s="193">
        <v>2</v>
      </c>
      <c r="F429" s="186" t="s">
        <v>398</v>
      </c>
      <c r="G429" s="186" t="s">
        <v>290</v>
      </c>
      <c r="H429" s="198">
        <f>VLOOKUP(B429,orig_GT_results_full_summary!$B$3:$AK$25,7, FALSE)</f>
        <v>4</v>
      </c>
      <c r="I429" s="192">
        <v>1</v>
      </c>
      <c r="J429" s="192">
        <v>0.5</v>
      </c>
      <c r="K429" s="192">
        <f t="shared" si="0"/>
        <v>0.25</v>
      </c>
      <c r="L429" s="193">
        <f t="shared" si="1"/>
        <v>0.45454545454545453</v>
      </c>
      <c r="M429" s="186" t="s">
        <v>50</v>
      </c>
      <c r="N429" s="186" t="s">
        <v>288</v>
      </c>
      <c r="O429" s="199">
        <f>VLOOKUP(B429,orig_GT_results_full_summary!$B$3:$AK$25,15, FALSE)</f>
        <v>1</v>
      </c>
      <c r="P429" s="192">
        <v>0</v>
      </c>
      <c r="Q429" s="192">
        <v>0</v>
      </c>
      <c r="R429" s="192">
        <f t="shared" si="2"/>
        <v>0</v>
      </c>
      <c r="S429" s="193">
        <f t="shared" si="3"/>
        <v>0</v>
      </c>
      <c r="T429" s="186" t="s">
        <v>399</v>
      </c>
      <c r="U429" s="186" t="s">
        <v>288</v>
      </c>
      <c r="V429" s="200">
        <f>VLOOKUP(B429,orig_GT_results_full_summary!$B$3:$AK$25,24, FALSE)</f>
        <v>1</v>
      </c>
      <c r="W429" s="192">
        <v>0</v>
      </c>
      <c r="X429" s="192">
        <v>0</v>
      </c>
      <c r="Y429" s="192">
        <f t="shared" si="4"/>
        <v>0</v>
      </c>
      <c r="Z429" s="193">
        <f t="shared" si="5"/>
        <v>0</v>
      </c>
      <c r="AA429" s="186" t="s">
        <v>50</v>
      </c>
      <c r="AB429" s="186" t="s">
        <v>288</v>
      </c>
      <c r="AC429" s="192">
        <f>VLOOKUP(B429,orig_GT_results_full_summary!$B$3:$AK$25,33, FALSE)</f>
        <v>1</v>
      </c>
      <c r="AD429" s="192">
        <v>0</v>
      </c>
      <c r="AE429" s="192">
        <v>0</v>
      </c>
      <c r="AF429" s="194">
        <f t="shared" si="6"/>
        <v>0</v>
      </c>
      <c r="AG429" s="53">
        <f t="shared" si="7"/>
        <v>0</v>
      </c>
    </row>
    <row r="430" spans="2:33" ht="16">
      <c r="B430" s="186" t="s">
        <v>123</v>
      </c>
      <c r="C430" s="192">
        <v>133</v>
      </c>
      <c r="D430" s="186" t="s">
        <v>367</v>
      </c>
      <c r="E430" s="193">
        <v>2</v>
      </c>
      <c r="F430" s="186" t="s">
        <v>398</v>
      </c>
      <c r="G430" s="186" t="s">
        <v>290</v>
      </c>
      <c r="H430" s="198">
        <f>VLOOKUP(B430,orig_GT_results_full_summary!$B$3:$AK$25,7, FALSE)</f>
        <v>4</v>
      </c>
      <c r="I430" s="192">
        <v>1</v>
      </c>
      <c r="J430" s="192">
        <v>0.5</v>
      </c>
      <c r="K430" s="192">
        <f t="shared" si="0"/>
        <v>0.25</v>
      </c>
      <c r="L430" s="193">
        <f t="shared" si="1"/>
        <v>0.45454545454545453</v>
      </c>
      <c r="M430" s="186" t="s">
        <v>50</v>
      </c>
      <c r="N430" s="186" t="s">
        <v>288</v>
      </c>
      <c r="O430" s="199">
        <f>VLOOKUP(B430,orig_GT_results_full_summary!$B$3:$AK$25,15, FALSE)</f>
        <v>1</v>
      </c>
      <c r="P430" s="192">
        <v>0</v>
      </c>
      <c r="Q430" s="192">
        <v>0</v>
      </c>
      <c r="R430" s="192">
        <f t="shared" si="2"/>
        <v>0</v>
      </c>
      <c r="S430" s="193">
        <f t="shared" si="3"/>
        <v>0</v>
      </c>
      <c r="T430" s="186" t="s">
        <v>399</v>
      </c>
      <c r="U430" s="186" t="s">
        <v>288</v>
      </c>
      <c r="V430" s="200">
        <f>VLOOKUP(B430,orig_GT_results_full_summary!$B$3:$AK$25,24, FALSE)</f>
        <v>1</v>
      </c>
      <c r="W430" s="192">
        <v>0</v>
      </c>
      <c r="X430" s="192">
        <v>0</v>
      </c>
      <c r="Y430" s="192">
        <f t="shared" si="4"/>
        <v>0</v>
      </c>
      <c r="Z430" s="193">
        <f t="shared" si="5"/>
        <v>0</v>
      </c>
      <c r="AA430" s="186" t="s">
        <v>50</v>
      </c>
      <c r="AB430" s="186" t="s">
        <v>288</v>
      </c>
      <c r="AC430" s="192">
        <f>VLOOKUP(B430,orig_GT_results_full_summary!$B$3:$AK$25,33, FALSE)</f>
        <v>1</v>
      </c>
      <c r="AD430" s="192">
        <v>0</v>
      </c>
      <c r="AE430" s="192">
        <v>0</v>
      </c>
      <c r="AF430" s="194">
        <f t="shared" si="6"/>
        <v>0</v>
      </c>
      <c r="AG430" s="53">
        <f t="shared" si="7"/>
        <v>0</v>
      </c>
    </row>
    <row r="431" spans="2:33" ht="16">
      <c r="B431" s="186" t="s">
        <v>123</v>
      </c>
      <c r="C431" s="192">
        <v>137</v>
      </c>
      <c r="D431" s="186" t="s">
        <v>377</v>
      </c>
      <c r="E431" s="193">
        <v>2</v>
      </c>
      <c r="F431" s="186" t="s">
        <v>398</v>
      </c>
      <c r="G431" s="186" t="s">
        <v>290</v>
      </c>
      <c r="H431" s="198">
        <f>VLOOKUP(B431,orig_GT_results_full_summary!$B$3:$AK$25,7, FALSE)</f>
        <v>4</v>
      </c>
      <c r="I431" s="192">
        <v>1</v>
      </c>
      <c r="J431" s="192">
        <v>0.5</v>
      </c>
      <c r="K431" s="192">
        <f t="shared" si="0"/>
        <v>0.25</v>
      </c>
      <c r="L431" s="193">
        <f t="shared" si="1"/>
        <v>0.45454545454545453</v>
      </c>
      <c r="M431" s="186" t="s">
        <v>50</v>
      </c>
      <c r="N431" s="186" t="s">
        <v>288</v>
      </c>
      <c r="O431" s="199">
        <f>VLOOKUP(B431,orig_GT_results_full_summary!$B$3:$AK$25,15, FALSE)</f>
        <v>1</v>
      </c>
      <c r="P431" s="192">
        <v>0</v>
      </c>
      <c r="Q431" s="192">
        <v>0</v>
      </c>
      <c r="R431" s="192">
        <f t="shared" si="2"/>
        <v>0</v>
      </c>
      <c r="S431" s="193">
        <f t="shared" si="3"/>
        <v>0</v>
      </c>
      <c r="T431" s="186" t="s">
        <v>399</v>
      </c>
      <c r="U431" s="186" t="s">
        <v>288</v>
      </c>
      <c r="V431" s="200">
        <f>VLOOKUP(B431,orig_GT_results_full_summary!$B$3:$AK$25,24, FALSE)</f>
        <v>1</v>
      </c>
      <c r="W431" s="192">
        <v>0</v>
      </c>
      <c r="X431" s="192">
        <v>0</v>
      </c>
      <c r="Y431" s="192">
        <f t="shared" si="4"/>
        <v>0</v>
      </c>
      <c r="Z431" s="193">
        <f t="shared" si="5"/>
        <v>0</v>
      </c>
      <c r="AA431" s="186" t="s">
        <v>50</v>
      </c>
      <c r="AB431" s="186" t="s">
        <v>288</v>
      </c>
      <c r="AC431" s="192">
        <f>VLOOKUP(B431,orig_GT_results_full_summary!$B$3:$AK$25,33, FALSE)</f>
        <v>1</v>
      </c>
      <c r="AD431" s="192">
        <v>0</v>
      </c>
      <c r="AE431" s="192">
        <v>0</v>
      </c>
      <c r="AF431" s="194">
        <f t="shared" si="6"/>
        <v>0</v>
      </c>
      <c r="AG431" s="53">
        <f t="shared" si="7"/>
        <v>0</v>
      </c>
    </row>
    <row r="432" spans="2:33" ht="16">
      <c r="B432" s="186" t="s">
        <v>123</v>
      </c>
      <c r="C432" s="192">
        <v>138</v>
      </c>
      <c r="D432" s="186" t="s">
        <v>380</v>
      </c>
      <c r="E432" s="193">
        <v>2</v>
      </c>
      <c r="F432" s="186" t="s">
        <v>398</v>
      </c>
      <c r="G432" s="186" t="s">
        <v>288</v>
      </c>
      <c r="H432" s="198">
        <f>VLOOKUP(B432,orig_GT_results_full_summary!$B$3:$AK$25,7, FALSE)</f>
        <v>4</v>
      </c>
      <c r="I432" s="192">
        <v>0</v>
      </c>
      <c r="J432" s="192">
        <v>0</v>
      </c>
      <c r="K432" s="192">
        <f t="shared" si="0"/>
        <v>0</v>
      </c>
      <c r="L432" s="193">
        <f t="shared" si="1"/>
        <v>0</v>
      </c>
      <c r="M432" s="186" t="s">
        <v>50</v>
      </c>
      <c r="N432" s="186" t="s">
        <v>288</v>
      </c>
      <c r="O432" s="199">
        <f>VLOOKUP(B432,orig_GT_results_full_summary!$B$3:$AK$25,15, FALSE)</f>
        <v>1</v>
      </c>
      <c r="P432" s="192">
        <v>0</v>
      </c>
      <c r="Q432" s="192">
        <v>0</v>
      </c>
      <c r="R432" s="192">
        <f t="shared" si="2"/>
        <v>0</v>
      </c>
      <c r="S432" s="193">
        <f t="shared" si="3"/>
        <v>0</v>
      </c>
      <c r="T432" s="186" t="s">
        <v>399</v>
      </c>
      <c r="U432" s="186" t="s">
        <v>290</v>
      </c>
      <c r="V432" s="200">
        <f>VLOOKUP(B432,orig_GT_results_full_summary!$B$3:$AK$25,24, FALSE)</f>
        <v>1</v>
      </c>
      <c r="W432" s="192">
        <v>1</v>
      </c>
      <c r="X432" s="192">
        <v>0.5</v>
      </c>
      <c r="Y432" s="192">
        <f t="shared" si="4"/>
        <v>1</v>
      </c>
      <c r="Z432" s="193">
        <f t="shared" si="5"/>
        <v>0.52631578947368418</v>
      </c>
      <c r="AA432" s="186" t="s">
        <v>50</v>
      </c>
      <c r="AB432" s="186" t="s">
        <v>288</v>
      </c>
      <c r="AC432" s="192">
        <f>VLOOKUP(B432,orig_GT_results_full_summary!$B$3:$AK$25,33, FALSE)</f>
        <v>1</v>
      </c>
      <c r="AD432" s="192">
        <v>0</v>
      </c>
      <c r="AE432" s="192">
        <v>0</v>
      </c>
      <c r="AF432" s="194">
        <f t="shared" si="6"/>
        <v>0</v>
      </c>
      <c r="AG432" s="53">
        <f t="shared" si="7"/>
        <v>0</v>
      </c>
    </row>
    <row r="433" spans="2:33" ht="16">
      <c r="B433" s="186" t="s">
        <v>123</v>
      </c>
      <c r="C433" s="192">
        <v>139</v>
      </c>
      <c r="D433" s="186" t="s">
        <v>380</v>
      </c>
      <c r="E433" s="193">
        <v>2</v>
      </c>
      <c r="F433" s="186" t="s">
        <v>398</v>
      </c>
      <c r="G433" s="186" t="s">
        <v>288</v>
      </c>
      <c r="H433" s="198">
        <f>VLOOKUP(B433,orig_GT_results_full_summary!$B$3:$AK$25,7, FALSE)</f>
        <v>4</v>
      </c>
      <c r="I433" s="192">
        <v>0</v>
      </c>
      <c r="J433" s="192">
        <v>0</v>
      </c>
      <c r="K433" s="192">
        <f t="shared" si="0"/>
        <v>0</v>
      </c>
      <c r="L433" s="193">
        <f t="shared" si="1"/>
        <v>0</v>
      </c>
      <c r="M433" s="186" t="s">
        <v>50</v>
      </c>
      <c r="N433" s="186" t="s">
        <v>288</v>
      </c>
      <c r="O433" s="199">
        <f>VLOOKUP(B433,orig_GT_results_full_summary!$B$3:$AK$25,15, FALSE)</f>
        <v>1</v>
      </c>
      <c r="P433" s="192">
        <v>0</v>
      </c>
      <c r="Q433" s="192">
        <v>0</v>
      </c>
      <c r="R433" s="192">
        <f t="shared" si="2"/>
        <v>0</v>
      </c>
      <c r="S433" s="193">
        <f t="shared" si="3"/>
        <v>0</v>
      </c>
      <c r="T433" s="186" t="s">
        <v>399</v>
      </c>
      <c r="U433" s="186" t="s">
        <v>290</v>
      </c>
      <c r="V433" s="200">
        <f>VLOOKUP(B433,orig_GT_results_full_summary!$B$3:$AK$25,24, FALSE)</f>
        <v>1</v>
      </c>
      <c r="W433" s="192">
        <v>1</v>
      </c>
      <c r="X433" s="192">
        <v>0.5</v>
      </c>
      <c r="Y433" s="192">
        <f t="shared" si="4"/>
        <v>1</v>
      </c>
      <c r="Z433" s="193">
        <f t="shared" si="5"/>
        <v>0.52631578947368418</v>
      </c>
      <c r="AA433" s="186" t="s">
        <v>50</v>
      </c>
      <c r="AB433" s="186" t="s">
        <v>288</v>
      </c>
      <c r="AC433" s="192">
        <f>VLOOKUP(B433,orig_GT_results_full_summary!$B$3:$AK$25,33, FALSE)</f>
        <v>1</v>
      </c>
      <c r="AD433" s="192">
        <v>0</v>
      </c>
      <c r="AE433" s="192">
        <v>0</v>
      </c>
      <c r="AF433" s="194">
        <f t="shared" si="6"/>
        <v>0</v>
      </c>
      <c r="AG433" s="53">
        <f t="shared" si="7"/>
        <v>0</v>
      </c>
    </row>
    <row r="434" spans="2:33" ht="16">
      <c r="B434" s="186" t="s">
        <v>123</v>
      </c>
      <c r="C434" s="192">
        <v>140</v>
      </c>
      <c r="D434" s="186" t="s">
        <v>380</v>
      </c>
      <c r="E434" s="193">
        <v>2</v>
      </c>
      <c r="F434" s="186" t="s">
        <v>398</v>
      </c>
      <c r="G434" s="186" t="s">
        <v>288</v>
      </c>
      <c r="H434" s="198">
        <f>VLOOKUP(B434,orig_GT_results_full_summary!$B$3:$AK$25,7, FALSE)</f>
        <v>4</v>
      </c>
      <c r="I434" s="192">
        <v>0</v>
      </c>
      <c r="J434" s="192">
        <v>0</v>
      </c>
      <c r="K434" s="192">
        <f t="shared" si="0"/>
        <v>0</v>
      </c>
      <c r="L434" s="193">
        <f t="shared" si="1"/>
        <v>0</v>
      </c>
      <c r="M434" s="186" t="s">
        <v>50</v>
      </c>
      <c r="N434" s="186" t="s">
        <v>288</v>
      </c>
      <c r="O434" s="199">
        <f>VLOOKUP(B434,orig_GT_results_full_summary!$B$3:$AK$25,15, FALSE)</f>
        <v>1</v>
      </c>
      <c r="P434" s="192">
        <v>0</v>
      </c>
      <c r="Q434" s="192">
        <v>0</v>
      </c>
      <c r="R434" s="192">
        <f t="shared" si="2"/>
        <v>0</v>
      </c>
      <c r="S434" s="193">
        <f t="shared" si="3"/>
        <v>0</v>
      </c>
      <c r="T434" s="186" t="s">
        <v>399</v>
      </c>
      <c r="U434" s="186" t="s">
        <v>290</v>
      </c>
      <c r="V434" s="200">
        <f>VLOOKUP(B434,orig_GT_results_full_summary!$B$3:$AK$25,24, FALSE)</f>
        <v>1</v>
      </c>
      <c r="W434" s="192">
        <v>1</v>
      </c>
      <c r="X434" s="192">
        <v>0.5</v>
      </c>
      <c r="Y434" s="192">
        <f t="shared" si="4"/>
        <v>1</v>
      </c>
      <c r="Z434" s="193">
        <f t="shared" si="5"/>
        <v>0.52631578947368418</v>
      </c>
      <c r="AA434" s="186" t="s">
        <v>50</v>
      </c>
      <c r="AB434" s="186" t="s">
        <v>288</v>
      </c>
      <c r="AC434" s="192">
        <f>VLOOKUP(B434,orig_GT_results_full_summary!$B$3:$AK$25,33, FALSE)</f>
        <v>1</v>
      </c>
      <c r="AD434" s="192">
        <v>0</v>
      </c>
      <c r="AE434" s="192">
        <v>0</v>
      </c>
      <c r="AF434" s="194">
        <f t="shared" si="6"/>
        <v>0</v>
      </c>
      <c r="AG434" s="53">
        <f t="shared" si="7"/>
        <v>0</v>
      </c>
    </row>
    <row r="435" spans="2:33" ht="16">
      <c r="B435" s="186" t="s">
        <v>123</v>
      </c>
      <c r="C435" s="192">
        <v>141</v>
      </c>
      <c r="D435" s="186" t="s">
        <v>400</v>
      </c>
      <c r="E435" s="193">
        <v>2</v>
      </c>
      <c r="F435" s="186" t="s">
        <v>398</v>
      </c>
      <c r="G435" s="186" t="s">
        <v>288</v>
      </c>
      <c r="H435" s="198">
        <f>VLOOKUP(B435,orig_GT_results_full_summary!$B$3:$AK$25,7, FALSE)</f>
        <v>4</v>
      </c>
      <c r="I435" s="192">
        <v>0</v>
      </c>
      <c r="J435" s="192">
        <v>0</v>
      </c>
      <c r="K435" s="192">
        <f t="shared" si="0"/>
        <v>0</v>
      </c>
      <c r="L435" s="193">
        <f t="shared" si="1"/>
        <v>0</v>
      </c>
      <c r="M435" s="186" t="s">
        <v>50</v>
      </c>
      <c r="N435" s="186" t="s">
        <v>288</v>
      </c>
      <c r="O435" s="199">
        <f>VLOOKUP(B435,orig_GT_results_full_summary!$B$3:$AK$25,15, FALSE)</f>
        <v>1</v>
      </c>
      <c r="P435" s="192">
        <v>0</v>
      </c>
      <c r="Q435" s="192">
        <v>0</v>
      </c>
      <c r="R435" s="192">
        <f t="shared" si="2"/>
        <v>0</v>
      </c>
      <c r="S435" s="193">
        <f t="shared" si="3"/>
        <v>0</v>
      </c>
      <c r="T435" s="186" t="s">
        <v>399</v>
      </c>
      <c r="U435" s="186" t="s">
        <v>288</v>
      </c>
      <c r="V435" s="200">
        <f>VLOOKUP(B435,orig_GT_results_full_summary!$B$3:$AK$25,24, FALSE)</f>
        <v>1</v>
      </c>
      <c r="W435" s="192">
        <v>0</v>
      </c>
      <c r="X435" s="192">
        <v>0</v>
      </c>
      <c r="Y435" s="192">
        <f t="shared" si="4"/>
        <v>0</v>
      </c>
      <c r="Z435" s="193">
        <f t="shared" si="5"/>
        <v>0</v>
      </c>
      <c r="AA435" s="186" t="s">
        <v>50</v>
      </c>
      <c r="AB435" s="186" t="s">
        <v>288</v>
      </c>
      <c r="AC435" s="192">
        <f>VLOOKUP(B435,orig_GT_results_full_summary!$B$3:$AK$25,33, FALSE)</f>
        <v>1</v>
      </c>
      <c r="AD435" s="192">
        <v>0</v>
      </c>
      <c r="AE435" s="192">
        <v>0</v>
      </c>
      <c r="AF435" s="194">
        <f t="shared" si="6"/>
        <v>0</v>
      </c>
      <c r="AG435" s="53">
        <f t="shared" si="7"/>
        <v>0</v>
      </c>
    </row>
    <row r="436" spans="2:33" ht="16">
      <c r="B436" s="186" t="s">
        <v>123</v>
      </c>
      <c r="C436" s="192">
        <v>142</v>
      </c>
      <c r="D436" s="186" t="s">
        <v>400</v>
      </c>
      <c r="E436" s="193">
        <v>2</v>
      </c>
      <c r="F436" s="186" t="s">
        <v>398</v>
      </c>
      <c r="G436" s="186" t="s">
        <v>288</v>
      </c>
      <c r="H436" s="198">
        <f>VLOOKUP(B436,orig_GT_results_full_summary!$B$3:$AK$25,7, FALSE)</f>
        <v>4</v>
      </c>
      <c r="I436" s="192">
        <v>0</v>
      </c>
      <c r="J436" s="192">
        <v>0</v>
      </c>
      <c r="K436" s="192">
        <f t="shared" si="0"/>
        <v>0</v>
      </c>
      <c r="L436" s="193">
        <f t="shared" si="1"/>
        <v>0</v>
      </c>
      <c r="M436" s="186" t="s">
        <v>50</v>
      </c>
      <c r="N436" s="186" t="s">
        <v>288</v>
      </c>
      <c r="O436" s="199">
        <f>VLOOKUP(B436,orig_GT_results_full_summary!$B$3:$AK$25,15, FALSE)</f>
        <v>1</v>
      </c>
      <c r="P436" s="192">
        <v>0</v>
      </c>
      <c r="Q436" s="192">
        <v>0</v>
      </c>
      <c r="R436" s="192">
        <f t="shared" si="2"/>
        <v>0</v>
      </c>
      <c r="S436" s="193">
        <f t="shared" si="3"/>
        <v>0</v>
      </c>
      <c r="T436" s="186" t="s">
        <v>399</v>
      </c>
      <c r="U436" s="186" t="s">
        <v>288</v>
      </c>
      <c r="V436" s="200">
        <f>VLOOKUP(B436,orig_GT_results_full_summary!$B$3:$AK$25,24, FALSE)</f>
        <v>1</v>
      </c>
      <c r="W436" s="192">
        <v>0</v>
      </c>
      <c r="X436" s="192">
        <v>0</v>
      </c>
      <c r="Y436" s="192">
        <f t="shared" si="4"/>
        <v>0</v>
      </c>
      <c r="Z436" s="193">
        <f t="shared" si="5"/>
        <v>0</v>
      </c>
      <c r="AA436" s="186" t="s">
        <v>50</v>
      </c>
      <c r="AB436" s="186" t="s">
        <v>288</v>
      </c>
      <c r="AC436" s="192">
        <f>VLOOKUP(B436,orig_GT_results_full_summary!$B$3:$AK$25,33, FALSE)</f>
        <v>1</v>
      </c>
      <c r="AD436" s="192">
        <v>0</v>
      </c>
      <c r="AE436" s="192">
        <v>0</v>
      </c>
      <c r="AF436" s="194">
        <f t="shared" si="6"/>
        <v>0</v>
      </c>
      <c r="AG436" s="53">
        <f t="shared" si="7"/>
        <v>0</v>
      </c>
    </row>
    <row r="437" spans="2:33" ht="16">
      <c r="B437" s="186" t="s">
        <v>123</v>
      </c>
      <c r="C437" s="192">
        <v>143</v>
      </c>
      <c r="D437" s="186" t="s">
        <v>400</v>
      </c>
      <c r="E437" s="193">
        <v>2</v>
      </c>
      <c r="F437" s="186" t="s">
        <v>398</v>
      </c>
      <c r="G437" s="186" t="s">
        <v>288</v>
      </c>
      <c r="H437" s="198">
        <f>VLOOKUP(B437,orig_GT_results_full_summary!$B$3:$AK$25,7, FALSE)</f>
        <v>4</v>
      </c>
      <c r="I437" s="192">
        <v>0</v>
      </c>
      <c r="J437" s="192">
        <v>0</v>
      </c>
      <c r="K437" s="192">
        <f t="shared" si="0"/>
        <v>0</v>
      </c>
      <c r="L437" s="193">
        <f t="shared" si="1"/>
        <v>0</v>
      </c>
      <c r="M437" s="186" t="s">
        <v>50</v>
      </c>
      <c r="N437" s="186" t="s">
        <v>288</v>
      </c>
      <c r="O437" s="199">
        <f>VLOOKUP(B437,orig_GT_results_full_summary!$B$3:$AK$25,15, FALSE)</f>
        <v>1</v>
      </c>
      <c r="P437" s="192">
        <v>0</v>
      </c>
      <c r="Q437" s="192">
        <v>0</v>
      </c>
      <c r="R437" s="192">
        <f t="shared" si="2"/>
        <v>0</v>
      </c>
      <c r="S437" s="193">
        <f t="shared" si="3"/>
        <v>0</v>
      </c>
      <c r="T437" s="186" t="s">
        <v>399</v>
      </c>
      <c r="U437" s="186" t="s">
        <v>288</v>
      </c>
      <c r="V437" s="200">
        <f>VLOOKUP(B437,orig_GT_results_full_summary!$B$3:$AK$25,24, FALSE)</f>
        <v>1</v>
      </c>
      <c r="W437" s="192">
        <v>0</v>
      </c>
      <c r="X437" s="192">
        <v>0</v>
      </c>
      <c r="Y437" s="192">
        <f t="shared" si="4"/>
        <v>0</v>
      </c>
      <c r="Z437" s="193">
        <f t="shared" si="5"/>
        <v>0</v>
      </c>
      <c r="AA437" s="186" t="s">
        <v>50</v>
      </c>
      <c r="AB437" s="186" t="s">
        <v>288</v>
      </c>
      <c r="AC437" s="192">
        <f>VLOOKUP(B437,orig_GT_results_full_summary!$B$3:$AK$25,33, FALSE)</f>
        <v>1</v>
      </c>
      <c r="AD437" s="192">
        <v>0</v>
      </c>
      <c r="AE437" s="192">
        <v>0</v>
      </c>
      <c r="AF437" s="194">
        <f t="shared" si="6"/>
        <v>0</v>
      </c>
      <c r="AG437" s="53">
        <f t="shared" si="7"/>
        <v>0</v>
      </c>
    </row>
    <row r="438" spans="2:33" ht="16">
      <c r="B438" s="186" t="s">
        <v>123</v>
      </c>
      <c r="C438" s="192">
        <v>144</v>
      </c>
      <c r="D438" s="186" t="s">
        <v>372</v>
      </c>
      <c r="E438" s="193">
        <v>2</v>
      </c>
      <c r="F438" s="186" t="s">
        <v>398</v>
      </c>
      <c r="G438" s="186" t="s">
        <v>288</v>
      </c>
      <c r="H438" s="198">
        <f>VLOOKUP(B438,orig_GT_results_full_summary!$B$3:$AK$25,7, FALSE)</f>
        <v>4</v>
      </c>
      <c r="I438" s="192">
        <v>0</v>
      </c>
      <c r="J438" s="192">
        <v>0</v>
      </c>
      <c r="K438" s="192">
        <f t="shared" si="0"/>
        <v>0</v>
      </c>
      <c r="L438" s="193">
        <f t="shared" si="1"/>
        <v>0</v>
      </c>
      <c r="M438" s="186" t="s">
        <v>50</v>
      </c>
      <c r="N438" s="186" t="s">
        <v>288</v>
      </c>
      <c r="O438" s="199">
        <f>VLOOKUP(B438,orig_GT_results_full_summary!$B$3:$AK$25,15, FALSE)</f>
        <v>1</v>
      </c>
      <c r="P438" s="192">
        <v>0</v>
      </c>
      <c r="Q438" s="192">
        <v>0</v>
      </c>
      <c r="R438" s="192">
        <f t="shared" si="2"/>
        <v>0</v>
      </c>
      <c r="S438" s="193">
        <f t="shared" si="3"/>
        <v>0</v>
      </c>
      <c r="T438" s="186" t="s">
        <v>399</v>
      </c>
      <c r="U438" s="186" t="s">
        <v>288</v>
      </c>
      <c r="V438" s="200">
        <f>VLOOKUP(B438,orig_GT_results_full_summary!$B$3:$AK$25,24, FALSE)</f>
        <v>1</v>
      </c>
      <c r="W438" s="192">
        <v>0</v>
      </c>
      <c r="X438" s="192">
        <v>0</v>
      </c>
      <c r="Y438" s="192">
        <f t="shared" si="4"/>
        <v>0</v>
      </c>
      <c r="Z438" s="193">
        <f t="shared" si="5"/>
        <v>0</v>
      </c>
      <c r="AA438" s="186" t="s">
        <v>50</v>
      </c>
      <c r="AB438" s="186" t="s">
        <v>288</v>
      </c>
      <c r="AC438" s="192">
        <f>VLOOKUP(B438,orig_GT_results_full_summary!$B$3:$AK$25,33, FALSE)</f>
        <v>1</v>
      </c>
      <c r="AD438" s="192">
        <v>0</v>
      </c>
      <c r="AE438" s="192">
        <v>0</v>
      </c>
      <c r="AF438" s="194">
        <f t="shared" si="6"/>
        <v>0</v>
      </c>
      <c r="AG438" s="53">
        <f t="shared" si="7"/>
        <v>0</v>
      </c>
    </row>
    <row r="439" spans="2:33" ht="16">
      <c r="B439" s="186" t="s">
        <v>123</v>
      </c>
      <c r="C439" s="192">
        <v>145</v>
      </c>
      <c r="D439" s="186" t="s">
        <v>372</v>
      </c>
      <c r="E439" s="193">
        <v>2</v>
      </c>
      <c r="F439" s="186" t="s">
        <v>398</v>
      </c>
      <c r="G439" s="186" t="s">
        <v>288</v>
      </c>
      <c r="H439" s="198">
        <f>VLOOKUP(B439,orig_GT_results_full_summary!$B$3:$AK$25,7, FALSE)</f>
        <v>4</v>
      </c>
      <c r="I439" s="192">
        <v>0</v>
      </c>
      <c r="J439" s="192">
        <v>0</v>
      </c>
      <c r="K439" s="192">
        <f t="shared" si="0"/>
        <v>0</v>
      </c>
      <c r="L439" s="193">
        <f t="shared" si="1"/>
        <v>0</v>
      </c>
      <c r="M439" s="186" t="s">
        <v>50</v>
      </c>
      <c r="N439" s="186" t="s">
        <v>288</v>
      </c>
      <c r="O439" s="199">
        <f>VLOOKUP(B439,orig_GT_results_full_summary!$B$3:$AK$25,15, FALSE)</f>
        <v>1</v>
      </c>
      <c r="P439" s="192">
        <v>0</v>
      </c>
      <c r="Q439" s="192">
        <v>0</v>
      </c>
      <c r="R439" s="192">
        <f t="shared" si="2"/>
        <v>0</v>
      </c>
      <c r="S439" s="193">
        <f t="shared" si="3"/>
        <v>0</v>
      </c>
      <c r="T439" s="186" t="s">
        <v>399</v>
      </c>
      <c r="U439" s="186" t="s">
        <v>288</v>
      </c>
      <c r="V439" s="200">
        <f>VLOOKUP(B439,orig_GT_results_full_summary!$B$3:$AK$25,24, FALSE)</f>
        <v>1</v>
      </c>
      <c r="W439" s="192">
        <v>0</v>
      </c>
      <c r="X439" s="192">
        <v>0</v>
      </c>
      <c r="Y439" s="192">
        <f t="shared" si="4"/>
        <v>0</v>
      </c>
      <c r="Z439" s="193">
        <f t="shared" si="5"/>
        <v>0</v>
      </c>
      <c r="AA439" s="186" t="s">
        <v>50</v>
      </c>
      <c r="AB439" s="186" t="s">
        <v>288</v>
      </c>
      <c r="AC439" s="192">
        <f>VLOOKUP(B439,orig_GT_results_full_summary!$B$3:$AK$25,33, FALSE)</f>
        <v>1</v>
      </c>
      <c r="AD439" s="192">
        <v>0</v>
      </c>
      <c r="AE439" s="192">
        <v>0</v>
      </c>
      <c r="AF439" s="194">
        <f t="shared" si="6"/>
        <v>0</v>
      </c>
      <c r="AG439" s="53">
        <f t="shared" si="7"/>
        <v>0</v>
      </c>
    </row>
    <row r="440" spans="2:33" ht="16">
      <c r="B440" s="186" t="s">
        <v>123</v>
      </c>
      <c r="C440" s="192">
        <v>146</v>
      </c>
      <c r="D440" s="186" t="s">
        <v>372</v>
      </c>
      <c r="E440" s="193">
        <v>2</v>
      </c>
      <c r="F440" s="186" t="s">
        <v>398</v>
      </c>
      <c r="G440" s="186" t="s">
        <v>288</v>
      </c>
      <c r="H440" s="198">
        <f>VLOOKUP(B440,orig_GT_results_full_summary!$B$3:$AK$25,7, FALSE)</f>
        <v>4</v>
      </c>
      <c r="I440" s="192">
        <v>0</v>
      </c>
      <c r="J440" s="192">
        <v>0</v>
      </c>
      <c r="K440" s="192">
        <f t="shared" si="0"/>
        <v>0</v>
      </c>
      <c r="L440" s="193">
        <f t="shared" si="1"/>
        <v>0</v>
      </c>
      <c r="M440" s="186" t="s">
        <v>50</v>
      </c>
      <c r="N440" s="186" t="s">
        <v>288</v>
      </c>
      <c r="O440" s="199">
        <f>VLOOKUP(B440,orig_GT_results_full_summary!$B$3:$AK$25,15, FALSE)</f>
        <v>1</v>
      </c>
      <c r="P440" s="192">
        <v>0</v>
      </c>
      <c r="Q440" s="192">
        <v>0</v>
      </c>
      <c r="R440" s="192">
        <f t="shared" si="2"/>
        <v>0</v>
      </c>
      <c r="S440" s="193">
        <f t="shared" si="3"/>
        <v>0</v>
      </c>
      <c r="T440" s="186" t="s">
        <v>399</v>
      </c>
      <c r="U440" s="186" t="s">
        <v>288</v>
      </c>
      <c r="V440" s="200">
        <f>VLOOKUP(B440,orig_GT_results_full_summary!$B$3:$AK$25,24, FALSE)</f>
        <v>1</v>
      </c>
      <c r="W440" s="192">
        <v>0</v>
      </c>
      <c r="X440" s="192">
        <v>0</v>
      </c>
      <c r="Y440" s="192">
        <f t="shared" si="4"/>
        <v>0</v>
      </c>
      <c r="Z440" s="193">
        <f t="shared" si="5"/>
        <v>0</v>
      </c>
      <c r="AA440" s="186" t="s">
        <v>50</v>
      </c>
      <c r="AB440" s="186" t="s">
        <v>288</v>
      </c>
      <c r="AC440" s="192">
        <f>VLOOKUP(B440,orig_GT_results_full_summary!$B$3:$AK$25,33, FALSE)</f>
        <v>1</v>
      </c>
      <c r="AD440" s="192">
        <v>0</v>
      </c>
      <c r="AE440" s="192">
        <v>0</v>
      </c>
      <c r="AF440" s="194">
        <f t="shared" si="6"/>
        <v>0</v>
      </c>
      <c r="AG440" s="53">
        <f t="shared" si="7"/>
        <v>0</v>
      </c>
    </row>
    <row r="441" spans="2:33" ht="16">
      <c r="B441" s="186" t="s">
        <v>123</v>
      </c>
      <c r="C441" s="192">
        <v>147</v>
      </c>
      <c r="D441" s="186" t="s">
        <v>381</v>
      </c>
      <c r="E441" s="193">
        <v>2</v>
      </c>
      <c r="F441" s="186" t="s">
        <v>398</v>
      </c>
      <c r="G441" s="186" t="s">
        <v>288</v>
      </c>
      <c r="H441" s="198">
        <f>VLOOKUP(B441,orig_GT_results_full_summary!$B$3:$AK$25,7, FALSE)</f>
        <v>4</v>
      </c>
      <c r="I441" s="192">
        <v>0</v>
      </c>
      <c r="J441" s="192">
        <v>0</v>
      </c>
      <c r="K441" s="192">
        <f t="shared" si="0"/>
        <v>0</v>
      </c>
      <c r="L441" s="193">
        <f t="shared" si="1"/>
        <v>0</v>
      </c>
      <c r="M441" s="186" t="s">
        <v>50</v>
      </c>
      <c r="N441" s="186" t="s">
        <v>288</v>
      </c>
      <c r="O441" s="199">
        <f>VLOOKUP(B441,orig_GT_results_full_summary!$B$3:$AK$25,15, FALSE)</f>
        <v>1</v>
      </c>
      <c r="P441" s="192">
        <v>0</v>
      </c>
      <c r="Q441" s="192">
        <v>0</v>
      </c>
      <c r="R441" s="192">
        <f t="shared" si="2"/>
        <v>0</v>
      </c>
      <c r="S441" s="193">
        <f t="shared" si="3"/>
        <v>0</v>
      </c>
      <c r="T441" s="186" t="s">
        <v>399</v>
      </c>
      <c r="U441" s="186" t="s">
        <v>288</v>
      </c>
      <c r="V441" s="200">
        <f>VLOOKUP(B441,orig_GT_results_full_summary!$B$3:$AK$25,24, FALSE)</f>
        <v>1</v>
      </c>
      <c r="W441" s="192">
        <v>0</v>
      </c>
      <c r="X441" s="192">
        <v>0</v>
      </c>
      <c r="Y441" s="192">
        <f t="shared" si="4"/>
        <v>0</v>
      </c>
      <c r="Z441" s="193">
        <f t="shared" si="5"/>
        <v>0</v>
      </c>
      <c r="AA441" s="186" t="s">
        <v>50</v>
      </c>
      <c r="AB441" s="186" t="s">
        <v>288</v>
      </c>
      <c r="AC441" s="192">
        <f>VLOOKUP(B441,orig_GT_results_full_summary!$B$3:$AK$25,33, FALSE)</f>
        <v>1</v>
      </c>
      <c r="AD441" s="192">
        <v>0</v>
      </c>
      <c r="AE441" s="192">
        <v>0</v>
      </c>
      <c r="AF441" s="194">
        <f t="shared" si="6"/>
        <v>0</v>
      </c>
      <c r="AG441" s="53">
        <f t="shared" si="7"/>
        <v>0</v>
      </c>
    </row>
    <row r="442" spans="2:33" ht="16">
      <c r="B442" s="186" t="s">
        <v>123</v>
      </c>
      <c r="C442" s="192">
        <v>148</v>
      </c>
      <c r="D442" s="186" t="s">
        <v>381</v>
      </c>
      <c r="E442" s="193">
        <v>2</v>
      </c>
      <c r="F442" s="186" t="s">
        <v>398</v>
      </c>
      <c r="G442" s="186" t="s">
        <v>288</v>
      </c>
      <c r="H442" s="198">
        <f>VLOOKUP(B442,orig_GT_results_full_summary!$B$3:$AK$25,7, FALSE)</f>
        <v>4</v>
      </c>
      <c r="I442" s="192">
        <v>0</v>
      </c>
      <c r="J442" s="192">
        <v>0</v>
      </c>
      <c r="K442" s="192">
        <f t="shared" si="0"/>
        <v>0</v>
      </c>
      <c r="L442" s="193">
        <f t="shared" si="1"/>
        <v>0</v>
      </c>
      <c r="M442" s="186" t="s">
        <v>50</v>
      </c>
      <c r="N442" s="186" t="s">
        <v>288</v>
      </c>
      <c r="O442" s="199">
        <f>VLOOKUP(B442,orig_GT_results_full_summary!$B$3:$AK$25,15, FALSE)</f>
        <v>1</v>
      </c>
      <c r="P442" s="192">
        <v>0</v>
      </c>
      <c r="Q442" s="192">
        <v>0</v>
      </c>
      <c r="R442" s="192">
        <f t="shared" si="2"/>
        <v>0</v>
      </c>
      <c r="S442" s="193">
        <f t="shared" si="3"/>
        <v>0</v>
      </c>
      <c r="T442" s="186" t="s">
        <v>399</v>
      </c>
      <c r="U442" s="186" t="s">
        <v>288</v>
      </c>
      <c r="V442" s="200">
        <f>VLOOKUP(B442,orig_GT_results_full_summary!$B$3:$AK$25,24, FALSE)</f>
        <v>1</v>
      </c>
      <c r="W442" s="192">
        <v>0</v>
      </c>
      <c r="X442" s="192">
        <v>0</v>
      </c>
      <c r="Y442" s="192">
        <f t="shared" si="4"/>
        <v>0</v>
      </c>
      <c r="Z442" s="193">
        <f t="shared" si="5"/>
        <v>0</v>
      </c>
      <c r="AA442" s="186" t="s">
        <v>50</v>
      </c>
      <c r="AB442" s="186" t="s">
        <v>288</v>
      </c>
      <c r="AC442" s="192">
        <f>VLOOKUP(B442,orig_GT_results_full_summary!$B$3:$AK$25,33, FALSE)</f>
        <v>1</v>
      </c>
      <c r="AD442" s="192">
        <v>0</v>
      </c>
      <c r="AE442" s="192">
        <v>0</v>
      </c>
      <c r="AF442" s="194">
        <f t="shared" si="6"/>
        <v>0</v>
      </c>
      <c r="AG442" s="53">
        <f t="shared" si="7"/>
        <v>0</v>
      </c>
    </row>
    <row r="443" spans="2:33" ht="16">
      <c r="B443" s="186" t="s">
        <v>123</v>
      </c>
      <c r="C443" s="192">
        <v>149</v>
      </c>
      <c r="D443" s="186" t="s">
        <v>381</v>
      </c>
      <c r="E443" s="193">
        <v>2</v>
      </c>
      <c r="F443" s="186" t="s">
        <v>398</v>
      </c>
      <c r="G443" s="186" t="s">
        <v>288</v>
      </c>
      <c r="H443" s="198">
        <f>VLOOKUP(B443,orig_GT_results_full_summary!$B$3:$AK$25,7, FALSE)</f>
        <v>4</v>
      </c>
      <c r="I443" s="192">
        <v>0</v>
      </c>
      <c r="J443" s="192">
        <v>0</v>
      </c>
      <c r="K443" s="192">
        <f t="shared" si="0"/>
        <v>0</v>
      </c>
      <c r="L443" s="193">
        <f t="shared" si="1"/>
        <v>0</v>
      </c>
      <c r="M443" s="186" t="s">
        <v>50</v>
      </c>
      <c r="N443" s="186" t="s">
        <v>288</v>
      </c>
      <c r="O443" s="199">
        <f>VLOOKUP(B443,orig_GT_results_full_summary!$B$3:$AK$25,15, FALSE)</f>
        <v>1</v>
      </c>
      <c r="P443" s="192">
        <v>0</v>
      </c>
      <c r="Q443" s="192">
        <v>0</v>
      </c>
      <c r="R443" s="192">
        <f t="shared" si="2"/>
        <v>0</v>
      </c>
      <c r="S443" s="193">
        <f t="shared" si="3"/>
        <v>0</v>
      </c>
      <c r="T443" s="186" t="s">
        <v>399</v>
      </c>
      <c r="U443" s="186" t="s">
        <v>288</v>
      </c>
      <c r="V443" s="200">
        <f>VLOOKUP(B443,orig_GT_results_full_summary!$B$3:$AK$25,24, FALSE)</f>
        <v>1</v>
      </c>
      <c r="W443" s="192">
        <v>0</v>
      </c>
      <c r="X443" s="192">
        <v>0</v>
      </c>
      <c r="Y443" s="192">
        <f t="shared" si="4"/>
        <v>0</v>
      </c>
      <c r="Z443" s="193">
        <f t="shared" si="5"/>
        <v>0</v>
      </c>
      <c r="AA443" s="186" t="s">
        <v>50</v>
      </c>
      <c r="AB443" s="186" t="s">
        <v>288</v>
      </c>
      <c r="AC443" s="192">
        <f>VLOOKUP(B443,orig_GT_results_full_summary!$B$3:$AK$25,33, FALSE)</f>
        <v>1</v>
      </c>
      <c r="AD443" s="192">
        <v>0</v>
      </c>
      <c r="AE443" s="192">
        <v>0</v>
      </c>
      <c r="AF443" s="194">
        <f t="shared" si="6"/>
        <v>0</v>
      </c>
      <c r="AG443" s="53">
        <f t="shared" si="7"/>
        <v>0</v>
      </c>
    </row>
    <row r="444" spans="2:33" ht="16">
      <c r="B444" s="186" t="s">
        <v>123</v>
      </c>
      <c r="C444" s="192">
        <v>150</v>
      </c>
      <c r="D444" s="186" t="s">
        <v>382</v>
      </c>
      <c r="E444" s="193">
        <v>2</v>
      </c>
      <c r="F444" s="186" t="s">
        <v>398</v>
      </c>
      <c r="G444" s="186" t="s">
        <v>288</v>
      </c>
      <c r="H444" s="198">
        <f>VLOOKUP(B444,orig_GT_results_full_summary!$B$3:$AK$25,7, FALSE)</f>
        <v>4</v>
      </c>
      <c r="I444" s="192">
        <v>0</v>
      </c>
      <c r="J444" s="192">
        <v>0</v>
      </c>
      <c r="K444" s="192">
        <f t="shared" si="0"/>
        <v>0</v>
      </c>
      <c r="L444" s="193">
        <f t="shared" si="1"/>
        <v>0</v>
      </c>
      <c r="M444" s="186" t="s">
        <v>50</v>
      </c>
      <c r="N444" s="186" t="s">
        <v>288</v>
      </c>
      <c r="O444" s="199">
        <f>VLOOKUP(B444,orig_GT_results_full_summary!$B$3:$AK$25,15, FALSE)</f>
        <v>1</v>
      </c>
      <c r="P444" s="192">
        <v>0</v>
      </c>
      <c r="Q444" s="192">
        <v>0</v>
      </c>
      <c r="R444" s="192">
        <f t="shared" si="2"/>
        <v>0</v>
      </c>
      <c r="S444" s="193">
        <f t="shared" si="3"/>
        <v>0</v>
      </c>
      <c r="T444" s="186" t="s">
        <v>399</v>
      </c>
      <c r="U444" s="186" t="s">
        <v>288</v>
      </c>
      <c r="V444" s="200">
        <f>VLOOKUP(B444,orig_GT_results_full_summary!$B$3:$AK$25,24, FALSE)</f>
        <v>1</v>
      </c>
      <c r="W444" s="192">
        <v>0</v>
      </c>
      <c r="X444" s="192">
        <v>0</v>
      </c>
      <c r="Y444" s="192">
        <f t="shared" si="4"/>
        <v>0</v>
      </c>
      <c r="Z444" s="193">
        <f t="shared" si="5"/>
        <v>0</v>
      </c>
      <c r="AA444" s="186" t="s">
        <v>50</v>
      </c>
      <c r="AB444" s="186" t="s">
        <v>288</v>
      </c>
      <c r="AC444" s="192">
        <f>VLOOKUP(B444,orig_GT_results_full_summary!$B$3:$AK$25,33, FALSE)</f>
        <v>1</v>
      </c>
      <c r="AD444" s="192">
        <v>0</v>
      </c>
      <c r="AE444" s="192">
        <v>0</v>
      </c>
      <c r="AF444" s="194">
        <f t="shared" si="6"/>
        <v>0</v>
      </c>
      <c r="AG444" s="53">
        <f t="shared" si="7"/>
        <v>0</v>
      </c>
    </row>
    <row r="445" spans="2:33" ht="16">
      <c r="B445" s="186" t="s">
        <v>123</v>
      </c>
      <c r="C445" s="192">
        <v>151</v>
      </c>
      <c r="D445" s="186" t="s">
        <v>382</v>
      </c>
      <c r="E445" s="193">
        <v>2</v>
      </c>
      <c r="F445" s="186" t="s">
        <v>398</v>
      </c>
      <c r="G445" s="186" t="s">
        <v>288</v>
      </c>
      <c r="H445" s="198">
        <f>VLOOKUP(B445,orig_GT_results_full_summary!$B$3:$AK$25,7, FALSE)</f>
        <v>4</v>
      </c>
      <c r="I445" s="192">
        <v>0</v>
      </c>
      <c r="J445" s="192">
        <v>0</v>
      </c>
      <c r="K445" s="192">
        <f t="shared" si="0"/>
        <v>0</v>
      </c>
      <c r="L445" s="193">
        <f t="shared" si="1"/>
        <v>0</v>
      </c>
      <c r="M445" s="186" t="s">
        <v>50</v>
      </c>
      <c r="N445" s="186" t="s">
        <v>288</v>
      </c>
      <c r="O445" s="199">
        <f>VLOOKUP(B445,orig_GT_results_full_summary!$B$3:$AK$25,15, FALSE)</f>
        <v>1</v>
      </c>
      <c r="P445" s="192">
        <v>0</v>
      </c>
      <c r="Q445" s="192">
        <v>0</v>
      </c>
      <c r="R445" s="192">
        <f t="shared" si="2"/>
        <v>0</v>
      </c>
      <c r="S445" s="193">
        <f t="shared" si="3"/>
        <v>0</v>
      </c>
      <c r="T445" s="186" t="s">
        <v>399</v>
      </c>
      <c r="U445" s="186" t="s">
        <v>288</v>
      </c>
      <c r="V445" s="200">
        <f>VLOOKUP(B445,orig_GT_results_full_summary!$B$3:$AK$25,24, FALSE)</f>
        <v>1</v>
      </c>
      <c r="W445" s="192">
        <v>0</v>
      </c>
      <c r="X445" s="192">
        <v>0</v>
      </c>
      <c r="Y445" s="192">
        <f t="shared" si="4"/>
        <v>0</v>
      </c>
      <c r="Z445" s="193">
        <f t="shared" si="5"/>
        <v>0</v>
      </c>
      <c r="AA445" s="186" t="s">
        <v>50</v>
      </c>
      <c r="AB445" s="186" t="s">
        <v>288</v>
      </c>
      <c r="AC445" s="192">
        <f>VLOOKUP(B445,orig_GT_results_full_summary!$B$3:$AK$25,33, FALSE)</f>
        <v>1</v>
      </c>
      <c r="AD445" s="192">
        <v>0</v>
      </c>
      <c r="AE445" s="192">
        <v>0</v>
      </c>
      <c r="AF445" s="194">
        <f t="shared" si="6"/>
        <v>0</v>
      </c>
      <c r="AG445" s="53">
        <f t="shared" si="7"/>
        <v>0</v>
      </c>
    </row>
    <row r="446" spans="2:33" ht="16">
      <c r="B446" s="186" t="s">
        <v>123</v>
      </c>
      <c r="C446" s="192">
        <v>152</v>
      </c>
      <c r="D446" s="186" t="s">
        <v>382</v>
      </c>
      <c r="E446" s="193">
        <v>2</v>
      </c>
      <c r="F446" s="186" t="s">
        <v>398</v>
      </c>
      <c r="G446" s="186" t="s">
        <v>288</v>
      </c>
      <c r="H446" s="198">
        <f>VLOOKUP(B446,orig_GT_results_full_summary!$B$3:$AK$25,7, FALSE)</f>
        <v>4</v>
      </c>
      <c r="I446" s="192">
        <v>0</v>
      </c>
      <c r="J446" s="192">
        <v>0</v>
      </c>
      <c r="K446" s="192">
        <f t="shared" si="0"/>
        <v>0</v>
      </c>
      <c r="L446" s="193">
        <f t="shared" si="1"/>
        <v>0</v>
      </c>
      <c r="M446" s="186" t="s">
        <v>50</v>
      </c>
      <c r="N446" s="186" t="s">
        <v>288</v>
      </c>
      <c r="O446" s="199">
        <f>VLOOKUP(B446,orig_GT_results_full_summary!$B$3:$AK$25,15, FALSE)</f>
        <v>1</v>
      </c>
      <c r="P446" s="192">
        <v>0</v>
      </c>
      <c r="Q446" s="192">
        <v>0</v>
      </c>
      <c r="R446" s="192">
        <f t="shared" si="2"/>
        <v>0</v>
      </c>
      <c r="S446" s="193">
        <f t="shared" si="3"/>
        <v>0</v>
      </c>
      <c r="T446" s="186" t="s">
        <v>399</v>
      </c>
      <c r="U446" s="186" t="s">
        <v>288</v>
      </c>
      <c r="V446" s="200">
        <f>VLOOKUP(B446,orig_GT_results_full_summary!$B$3:$AK$25,24, FALSE)</f>
        <v>1</v>
      </c>
      <c r="W446" s="192">
        <v>0</v>
      </c>
      <c r="X446" s="192">
        <v>0</v>
      </c>
      <c r="Y446" s="192">
        <f t="shared" si="4"/>
        <v>0</v>
      </c>
      <c r="Z446" s="193">
        <f t="shared" si="5"/>
        <v>0</v>
      </c>
      <c r="AA446" s="186" t="s">
        <v>50</v>
      </c>
      <c r="AB446" s="186" t="s">
        <v>288</v>
      </c>
      <c r="AC446" s="192">
        <f>VLOOKUP(B446,orig_GT_results_full_summary!$B$3:$AK$25,33, FALSE)</f>
        <v>1</v>
      </c>
      <c r="AD446" s="192">
        <v>0</v>
      </c>
      <c r="AE446" s="192">
        <v>0</v>
      </c>
      <c r="AF446" s="194">
        <f t="shared" si="6"/>
        <v>0</v>
      </c>
      <c r="AG446" s="53">
        <f t="shared" si="7"/>
        <v>0</v>
      </c>
    </row>
    <row r="447" spans="2:33" ht="16">
      <c r="B447" s="186" t="s">
        <v>123</v>
      </c>
      <c r="C447" s="192">
        <v>153</v>
      </c>
      <c r="D447" s="186" t="s">
        <v>383</v>
      </c>
      <c r="E447" s="193">
        <v>2</v>
      </c>
      <c r="F447" s="186" t="s">
        <v>398</v>
      </c>
      <c r="G447" s="186" t="s">
        <v>288</v>
      </c>
      <c r="H447" s="198">
        <f>VLOOKUP(B447,orig_GT_results_full_summary!$B$3:$AK$25,7, FALSE)</f>
        <v>4</v>
      </c>
      <c r="I447" s="192">
        <v>0</v>
      </c>
      <c r="J447" s="192">
        <v>0</v>
      </c>
      <c r="K447" s="192">
        <f t="shared" si="0"/>
        <v>0</v>
      </c>
      <c r="L447" s="193">
        <f t="shared" si="1"/>
        <v>0</v>
      </c>
      <c r="M447" s="186" t="s">
        <v>50</v>
      </c>
      <c r="N447" s="186" t="s">
        <v>288</v>
      </c>
      <c r="O447" s="199">
        <f>VLOOKUP(B447,orig_GT_results_full_summary!$B$3:$AK$25,15, FALSE)</f>
        <v>1</v>
      </c>
      <c r="P447" s="192">
        <v>0</v>
      </c>
      <c r="Q447" s="192">
        <v>0</v>
      </c>
      <c r="R447" s="192">
        <f t="shared" si="2"/>
        <v>0</v>
      </c>
      <c r="S447" s="193">
        <f t="shared" si="3"/>
        <v>0</v>
      </c>
      <c r="T447" s="186" t="s">
        <v>399</v>
      </c>
      <c r="U447" s="186" t="s">
        <v>288</v>
      </c>
      <c r="V447" s="200">
        <f>VLOOKUP(B447,orig_GT_results_full_summary!$B$3:$AK$25,24, FALSE)</f>
        <v>1</v>
      </c>
      <c r="W447" s="192">
        <v>0</v>
      </c>
      <c r="X447" s="192">
        <v>0</v>
      </c>
      <c r="Y447" s="192">
        <f t="shared" si="4"/>
        <v>0</v>
      </c>
      <c r="Z447" s="193">
        <f t="shared" si="5"/>
        <v>0</v>
      </c>
      <c r="AA447" s="186" t="s">
        <v>50</v>
      </c>
      <c r="AB447" s="186" t="s">
        <v>288</v>
      </c>
      <c r="AC447" s="192">
        <f>VLOOKUP(B447,orig_GT_results_full_summary!$B$3:$AK$25,33, FALSE)</f>
        <v>1</v>
      </c>
      <c r="AD447" s="192">
        <v>0</v>
      </c>
      <c r="AE447" s="192">
        <v>0</v>
      </c>
      <c r="AF447" s="194">
        <f t="shared" si="6"/>
        <v>0</v>
      </c>
      <c r="AG447" s="53">
        <f t="shared" si="7"/>
        <v>0</v>
      </c>
    </row>
    <row r="448" spans="2:33" ht="16">
      <c r="B448" s="186" t="s">
        <v>123</v>
      </c>
      <c r="C448" s="192">
        <v>154</v>
      </c>
      <c r="D448" s="186" t="s">
        <v>383</v>
      </c>
      <c r="E448" s="193">
        <v>2</v>
      </c>
      <c r="F448" s="186" t="s">
        <v>398</v>
      </c>
      <c r="G448" s="186" t="s">
        <v>288</v>
      </c>
      <c r="H448" s="198">
        <f>VLOOKUP(B448,orig_GT_results_full_summary!$B$3:$AK$25,7, FALSE)</f>
        <v>4</v>
      </c>
      <c r="I448" s="192">
        <v>0</v>
      </c>
      <c r="J448" s="192">
        <v>0</v>
      </c>
      <c r="K448" s="192">
        <f t="shared" si="0"/>
        <v>0</v>
      </c>
      <c r="L448" s="193">
        <f t="shared" si="1"/>
        <v>0</v>
      </c>
      <c r="M448" s="186" t="s">
        <v>50</v>
      </c>
      <c r="N448" s="186" t="s">
        <v>288</v>
      </c>
      <c r="O448" s="199">
        <f>VLOOKUP(B448,orig_GT_results_full_summary!$B$3:$AK$25,15, FALSE)</f>
        <v>1</v>
      </c>
      <c r="P448" s="192">
        <v>0</v>
      </c>
      <c r="Q448" s="192">
        <v>0</v>
      </c>
      <c r="R448" s="192">
        <f t="shared" si="2"/>
        <v>0</v>
      </c>
      <c r="S448" s="193">
        <f t="shared" si="3"/>
        <v>0</v>
      </c>
      <c r="T448" s="186" t="s">
        <v>399</v>
      </c>
      <c r="U448" s="186" t="s">
        <v>288</v>
      </c>
      <c r="V448" s="200">
        <f>VLOOKUP(B448,orig_GT_results_full_summary!$B$3:$AK$25,24, FALSE)</f>
        <v>1</v>
      </c>
      <c r="W448" s="192">
        <v>0</v>
      </c>
      <c r="X448" s="192">
        <v>0</v>
      </c>
      <c r="Y448" s="192">
        <f t="shared" si="4"/>
        <v>0</v>
      </c>
      <c r="Z448" s="193">
        <f t="shared" si="5"/>
        <v>0</v>
      </c>
      <c r="AA448" s="186" t="s">
        <v>50</v>
      </c>
      <c r="AB448" s="186" t="s">
        <v>288</v>
      </c>
      <c r="AC448" s="192">
        <f>VLOOKUP(B448,orig_GT_results_full_summary!$B$3:$AK$25,33, FALSE)</f>
        <v>1</v>
      </c>
      <c r="AD448" s="192">
        <v>0</v>
      </c>
      <c r="AE448" s="192">
        <v>0</v>
      </c>
      <c r="AF448" s="194">
        <f t="shared" si="6"/>
        <v>0</v>
      </c>
      <c r="AG448" s="53">
        <f t="shared" si="7"/>
        <v>0</v>
      </c>
    </row>
    <row r="449" spans="2:33" ht="16">
      <c r="B449" s="186" t="s">
        <v>123</v>
      </c>
      <c r="C449" s="192">
        <v>155</v>
      </c>
      <c r="D449" s="186" t="s">
        <v>383</v>
      </c>
      <c r="E449" s="193">
        <v>2</v>
      </c>
      <c r="F449" s="186" t="s">
        <v>398</v>
      </c>
      <c r="G449" s="186" t="s">
        <v>288</v>
      </c>
      <c r="H449" s="198">
        <f>VLOOKUP(B449,orig_GT_results_full_summary!$B$3:$AK$25,7, FALSE)</f>
        <v>4</v>
      </c>
      <c r="I449" s="192">
        <v>0</v>
      </c>
      <c r="J449" s="192">
        <v>0</v>
      </c>
      <c r="K449" s="192">
        <f t="shared" si="0"/>
        <v>0</v>
      </c>
      <c r="L449" s="193">
        <f t="shared" si="1"/>
        <v>0</v>
      </c>
      <c r="M449" s="186" t="s">
        <v>50</v>
      </c>
      <c r="N449" s="186" t="s">
        <v>288</v>
      </c>
      <c r="O449" s="199">
        <f>VLOOKUP(B449,orig_GT_results_full_summary!$B$3:$AK$25,15, FALSE)</f>
        <v>1</v>
      </c>
      <c r="P449" s="192">
        <v>0</v>
      </c>
      <c r="Q449" s="192">
        <v>0</v>
      </c>
      <c r="R449" s="192">
        <f t="shared" si="2"/>
        <v>0</v>
      </c>
      <c r="S449" s="193">
        <f t="shared" si="3"/>
        <v>0</v>
      </c>
      <c r="T449" s="186" t="s">
        <v>399</v>
      </c>
      <c r="U449" s="186" t="s">
        <v>288</v>
      </c>
      <c r="V449" s="200">
        <f>VLOOKUP(B449,orig_GT_results_full_summary!$B$3:$AK$25,24, FALSE)</f>
        <v>1</v>
      </c>
      <c r="W449" s="192">
        <v>0</v>
      </c>
      <c r="X449" s="192">
        <v>0</v>
      </c>
      <c r="Y449" s="192">
        <f t="shared" si="4"/>
        <v>0</v>
      </c>
      <c r="Z449" s="193">
        <f t="shared" si="5"/>
        <v>0</v>
      </c>
      <c r="AA449" s="186" t="s">
        <v>50</v>
      </c>
      <c r="AB449" s="186" t="s">
        <v>288</v>
      </c>
      <c r="AC449" s="192">
        <f>VLOOKUP(B449,orig_GT_results_full_summary!$B$3:$AK$25,33, FALSE)</f>
        <v>1</v>
      </c>
      <c r="AD449" s="192">
        <v>0</v>
      </c>
      <c r="AE449" s="192">
        <v>0</v>
      </c>
      <c r="AF449" s="194">
        <f t="shared" si="6"/>
        <v>0</v>
      </c>
      <c r="AG449" s="53">
        <f t="shared" si="7"/>
        <v>0</v>
      </c>
    </row>
    <row r="450" spans="2:33" ht="16">
      <c r="B450" s="186" t="s">
        <v>123</v>
      </c>
      <c r="C450" s="192">
        <v>156</v>
      </c>
      <c r="D450" s="186" t="s">
        <v>384</v>
      </c>
      <c r="E450" s="193">
        <v>2</v>
      </c>
      <c r="F450" s="186" t="s">
        <v>398</v>
      </c>
      <c r="G450" s="186" t="s">
        <v>288</v>
      </c>
      <c r="H450" s="198">
        <f>VLOOKUP(B450,orig_GT_results_full_summary!$B$3:$AK$25,7, FALSE)</f>
        <v>4</v>
      </c>
      <c r="I450" s="192">
        <v>0</v>
      </c>
      <c r="J450" s="192">
        <v>0</v>
      </c>
      <c r="K450" s="192">
        <f t="shared" si="0"/>
        <v>0</v>
      </c>
      <c r="L450" s="193">
        <f t="shared" si="1"/>
        <v>0</v>
      </c>
      <c r="M450" s="186" t="s">
        <v>50</v>
      </c>
      <c r="N450" s="186" t="s">
        <v>288</v>
      </c>
      <c r="O450" s="199">
        <f>VLOOKUP(B450,orig_GT_results_full_summary!$B$3:$AK$25,15, FALSE)</f>
        <v>1</v>
      </c>
      <c r="P450" s="192">
        <v>0</v>
      </c>
      <c r="Q450" s="192">
        <v>0</v>
      </c>
      <c r="R450" s="192">
        <f t="shared" si="2"/>
        <v>0</v>
      </c>
      <c r="S450" s="193">
        <f t="shared" si="3"/>
        <v>0</v>
      </c>
      <c r="T450" s="186" t="s">
        <v>399</v>
      </c>
      <c r="U450" s="186" t="s">
        <v>288</v>
      </c>
      <c r="V450" s="200">
        <f>VLOOKUP(B450,orig_GT_results_full_summary!$B$3:$AK$25,24, FALSE)</f>
        <v>1</v>
      </c>
      <c r="W450" s="192">
        <v>0</v>
      </c>
      <c r="X450" s="192">
        <v>0</v>
      </c>
      <c r="Y450" s="192">
        <f t="shared" si="4"/>
        <v>0</v>
      </c>
      <c r="Z450" s="193">
        <f t="shared" si="5"/>
        <v>0</v>
      </c>
      <c r="AA450" s="186" t="s">
        <v>50</v>
      </c>
      <c r="AB450" s="186" t="s">
        <v>288</v>
      </c>
      <c r="AC450" s="192">
        <f>VLOOKUP(B450,orig_GT_results_full_summary!$B$3:$AK$25,33, FALSE)</f>
        <v>1</v>
      </c>
      <c r="AD450" s="192">
        <v>0</v>
      </c>
      <c r="AE450" s="192">
        <v>0</v>
      </c>
      <c r="AF450" s="194">
        <f t="shared" si="6"/>
        <v>0</v>
      </c>
      <c r="AG450" s="53">
        <f t="shared" si="7"/>
        <v>0</v>
      </c>
    </row>
    <row r="451" spans="2:33" ht="16">
      <c r="B451" s="186" t="s">
        <v>123</v>
      </c>
      <c r="C451" s="192">
        <v>157</v>
      </c>
      <c r="D451" s="186" t="s">
        <v>384</v>
      </c>
      <c r="E451" s="193">
        <v>2</v>
      </c>
      <c r="F451" s="186" t="s">
        <v>398</v>
      </c>
      <c r="G451" s="186" t="s">
        <v>288</v>
      </c>
      <c r="H451" s="198">
        <f>VLOOKUP(B451,orig_GT_results_full_summary!$B$3:$AK$25,7, FALSE)</f>
        <v>4</v>
      </c>
      <c r="I451" s="192">
        <v>0</v>
      </c>
      <c r="J451" s="192">
        <v>0</v>
      </c>
      <c r="K451" s="192">
        <f t="shared" si="0"/>
        <v>0</v>
      </c>
      <c r="L451" s="193">
        <f t="shared" si="1"/>
        <v>0</v>
      </c>
      <c r="M451" s="186" t="s">
        <v>50</v>
      </c>
      <c r="N451" s="186" t="s">
        <v>288</v>
      </c>
      <c r="O451" s="199">
        <f>VLOOKUP(B451,orig_GT_results_full_summary!$B$3:$AK$25,15, FALSE)</f>
        <v>1</v>
      </c>
      <c r="P451" s="192">
        <v>0</v>
      </c>
      <c r="Q451" s="192">
        <v>0</v>
      </c>
      <c r="R451" s="192">
        <f t="shared" si="2"/>
        <v>0</v>
      </c>
      <c r="S451" s="193">
        <f t="shared" si="3"/>
        <v>0</v>
      </c>
      <c r="T451" s="186" t="s">
        <v>399</v>
      </c>
      <c r="U451" s="186" t="s">
        <v>288</v>
      </c>
      <c r="V451" s="200">
        <f>VLOOKUP(B451,orig_GT_results_full_summary!$B$3:$AK$25,24, FALSE)</f>
        <v>1</v>
      </c>
      <c r="W451" s="192">
        <v>0</v>
      </c>
      <c r="X451" s="192">
        <v>0</v>
      </c>
      <c r="Y451" s="192">
        <f t="shared" si="4"/>
        <v>0</v>
      </c>
      <c r="Z451" s="193">
        <f t="shared" si="5"/>
        <v>0</v>
      </c>
      <c r="AA451" s="186" t="s">
        <v>50</v>
      </c>
      <c r="AB451" s="186" t="s">
        <v>288</v>
      </c>
      <c r="AC451" s="192">
        <f>VLOOKUP(B451,orig_GT_results_full_summary!$B$3:$AK$25,33, FALSE)</f>
        <v>1</v>
      </c>
      <c r="AD451" s="192">
        <v>0</v>
      </c>
      <c r="AE451" s="192">
        <v>0</v>
      </c>
      <c r="AF451" s="194">
        <f t="shared" si="6"/>
        <v>0</v>
      </c>
      <c r="AG451" s="53">
        <f t="shared" si="7"/>
        <v>0</v>
      </c>
    </row>
    <row r="452" spans="2:33" ht="16">
      <c r="B452" s="186" t="s">
        <v>123</v>
      </c>
      <c r="C452" s="192">
        <v>158</v>
      </c>
      <c r="D452" s="186" t="s">
        <v>384</v>
      </c>
      <c r="E452" s="193">
        <v>2</v>
      </c>
      <c r="F452" s="186" t="s">
        <v>398</v>
      </c>
      <c r="G452" s="186" t="s">
        <v>288</v>
      </c>
      <c r="H452" s="198">
        <f>VLOOKUP(B452,orig_GT_results_full_summary!$B$3:$AK$25,7, FALSE)</f>
        <v>4</v>
      </c>
      <c r="I452" s="192">
        <v>0</v>
      </c>
      <c r="J452" s="192">
        <v>0</v>
      </c>
      <c r="K452" s="192">
        <f t="shared" si="0"/>
        <v>0</v>
      </c>
      <c r="L452" s="193">
        <f t="shared" si="1"/>
        <v>0</v>
      </c>
      <c r="M452" s="186" t="s">
        <v>50</v>
      </c>
      <c r="N452" s="186" t="s">
        <v>288</v>
      </c>
      <c r="O452" s="199">
        <f>VLOOKUP(B452,orig_GT_results_full_summary!$B$3:$AK$25,15, FALSE)</f>
        <v>1</v>
      </c>
      <c r="P452" s="192">
        <v>0</v>
      </c>
      <c r="Q452" s="192">
        <v>0</v>
      </c>
      <c r="R452" s="192">
        <f t="shared" si="2"/>
        <v>0</v>
      </c>
      <c r="S452" s="193">
        <f t="shared" si="3"/>
        <v>0</v>
      </c>
      <c r="T452" s="186" t="s">
        <v>399</v>
      </c>
      <c r="U452" s="186" t="s">
        <v>288</v>
      </c>
      <c r="V452" s="200">
        <f>VLOOKUP(B452,orig_GT_results_full_summary!$B$3:$AK$25,24, FALSE)</f>
        <v>1</v>
      </c>
      <c r="W452" s="192">
        <v>0</v>
      </c>
      <c r="X452" s="192">
        <v>0</v>
      </c>
      <c r="Y452" s="192">
        <f t="shared" si="4"/>
        <v>0</v>
      </c>
      <c r="Z452" s="193">
        <f t="shared" si="5"/>
        <v>0</v>
      </c>
      <c r="AA452" s="186" t="s">
        <v>50</v>
      </c>
      <c r="AB452" s="186" t="s">
        <v>288</v>
      </c>
      <c r="AC452" s="192">
        <f>VLOOKUP(B452,orig_GT_results_full_summary!$B$3:$AK$25,33, FALSE)</f>
        <v>1</v>
      </c>
      <c r="AD452" s="192">
        <v>0</v>
      </c>
      <c r="AE452" s="192">
        <v>0</v>
      </c>
      <c r="AF452" s="194">
        <f t="shared" si="6"/>
        <v>0</v>
      </c>
      <c r="AG452" s="53">
        <f t="shared" si="7"/>
        <v>0</v>
      </c>
    </row>
    <row r="453" spans="2:33" ht="16">
      <c r="B453" s="186" t="s">
        <v>123</v>
      </c>
      <c r="C453" s="192">
        <v>159</v>
      </c>
      <c r="D453" s="186" t="s">
        <v>385</v>
      </c>
      <c r="E453" s="193">
        <v>2</v>
      </c>
      <c r="F453" s="186" t="s">
        <v>398</v>
      </c>
      <c r="G453" s="186" t="s">
        <v>288</v>
      </c>
      <c r="H453" s="198">
        <f>VLOOKUP(B453,orig_GT_results_full_summary!$B$3:$AK$25,7, FALSE)</f>
        <v>4</v>
      </c>
      <c r="I453" s="192">
        <v>0</v>
      </c>
      <c r="J453" s="192">
        <v>0</v>
      </c>
      <c r="K453" s="192">
        <f t="shared" si="0"/>
        <v>0</v>
      </c>
      <c r="L453" s="193">
        <f t="shared" si="1"/>
        <v>0</v>
      </c>
      <c r="M453" s="186" t="s">
        <v>50</v>
      </c>
      <c r="N453" s="186" t="s">
        <v>288</v>
      </c>
      <c r="O453" s="199">
        <f>VLOOKUP(B453,orig_GT_results_full_summary!$B$3:$AK$25,15, FALSE)</f>
        <v>1</v>
      </c>
      <c r="P453" s="192">
        <v>0</v>
      </c>
      <c r="Q453" s="192">
        <v>0</v>
      </c>
      <c r="R453" s="192">
        <f t="shared" si="2"/>
        <v>0</v>
      </c>
      <c r="S453" s="193">
        <f t="shared" si="3"/>
        <v>0</v>
      </c>
      <c r="T453" s="186" t="s">
        <v>399</v>
      </c>
      <c r="U453" s="186" t="s">
        <v>288</v>
      </c>
      <c r="V453" s="200">
        <f>VLOOKUP(B453,orig_GT_results_full_summary!$B$3:$AK$25,24, FALSE)</f>
        <v>1</v>
      </c>
      <c r="W453" s="192">
        <v>0</v>
      </c>
      <c r="X453" s="192">
        <v>0</v>
      </c>
      <c r="Y453" s="192">
        <f t="shared" si="4"/>
        <v>0</v>
      </c>
      <c r="Z453" s="193">
        <f t="shared" si="5"/>
        <v>0</v>
      </c>
      <c r="AA453" s="186" t="s">
        <v>50</v>
      </c>
      <c r="AB453" s="186" t="s">
        <v>288</v>
      </c>
      <c r="AC453" s="192">
        <f>VLOOKUP(B453,orig_GT_results_full_summary!$B$3:$AK$25,33, FALSE)</f>
        <v>1</v>
      </c>
      <c r="AD453" s="192">
        <v>0</v>
      </c>
      <c r="AE453" s="192">
        <v>0</v>
      </c>
      <c r="AF453" s="194">
        <f t="shared" si="6"/>
        <v>0</v>
      </c>
      <c r="AG453" s="53">
        <f t="shared" si="7"/>
        <v>0</v>
      </c>
    </row>
    <row r="454" spans="2:33" ht="16">
      <c r="B454" s="186" t="s">
        <v>123</v>
      </c>
      <c r="C454" s="192">
        <v>160</v>
      </c>
      <c r="D454" s="186" t="s">
        <v>385</v>
      </c>
      <c r="E454" s="193">
        <v>2</v>
      </c>
      <c r="F454" s="186" t="s">
        <v>398</v>
      </c>
      <c r="G454" s="186" t="s">
        <v>288</v>
      </c>
      <c r="H454" s="198">
        <f>VLOOKUP(B454,orig_GT_results_full_summary!$B$3:$AK$25,7, FALSE)</f>
        <v>4</v>
      </c>
      <c r="I454" s="192">
        <v>0</v>
      </c>
      <c r="J454" s="192">
        <v>0</v>
      </c>
      <c r="K454" s="192">
        <f t="shared" si="0"/>
        <v>0</v>
      </c>
      <c r="L454" s="193">
        <f t="shared" si="1"/>
        <v>0</v>
      </c>
      <c r="M454" s="186" t="s">
        <v>50</v>
      </c>
      <c r="N454" s="186" t="s">
        <v>288</v>
      </c>
      <c r="O454" s="199">
        <f>VLOOKUP(B454,orig_GT_results_full_summary!$B$3:$AK$25,15, FALSE)</f>
        <v>1</v>
      </c>
      <c r="P454" s="192">
        <v>0</v>
      </c>
      <c r="Q454" s="192">
        <v>0</v>
      </c>
      <c r="R454" s="192">
        <f t="shared" si="2"/>
        <v>0</v>
      </c>
      <c r="S454" s="193">
        <f t="shared" si="3"/>
        <v>0</v>
      </c>
      <c r="T454" s="186" t="s">
        <v>399</v>
      </c>
      <c r="U454" s="186" t="s">
        <v>288</v>
      </c>
      <c r="V454" s="200">
        <f>VLOOKUP(B454,orig_GT_results_full_summary!$B$3:$AK$25,24, FALSE)</f>
        <v>1</v>
      </c>
      <c r="W454" s="192">
        <v>0</v>
      </c>
      <c r="X454" s="192">
        <v>0</v>
      </c>
      <c r="Y454" s="192">
        <f t="shared" si="4"/>
        <v>0</v>
      </c>
      <c r="Z454" s="193">
        <f t="shared" si="5"/>
        <v>0</v>
      </c>
      <c r="AA454" s="186" t="s">
        <v>50</v>
      </c>
      <c r="AB454" s="186" t="s">
        <v>288</v>
      </c>
      <c r="AC454" s="192">
        <f>VLOOKUP(B454,orig_GT_results_full_summary!$B$3:$AK$25,33, FALSE)</f>
        <v>1</v>
      </c>
      <c r="AD454" s="192">
        <v>0</v>
      </c>
      <c r="AE454" s="192">
        <v>0</v>
      </c>
      <c r="AF454" s="194">
        <f t="shared" si="6"/>
        <v>0</v>
      </c>
      <c r="AG454" s="53">
        <f t="shared" si="7"/>
        <v>0</v>
      </c>
    </row>
    <row r="455" spans="2:33" ht="16">
      <c r="B455" s="186" t="s">
        <v>123</v>
      </c>
      <c r="C455" s="192">
        <v>161</v>
      </c>
      <c r="D455" s="186" t="s">
        <v>385</v>
      </c>
      <c r="E455" s="193">
        <v>2</v>
      </c>
      <c r="F455" s="186" t="s">
        <v>398</v>
      </c>
      <c r="G455" s="186" t="s">
        <v>288</v>
      </c>
      <c r="H455" s="198">
        <f>VLOOKUP(B455,orig_GT_results_full_summary!$B$3:$AK$25,7, FALSE)</f>
        <v>4</v>
      </c>
      <c r="I455" s="192">
        <v>0</v>
      </c>
      <c r="J455" s="192">
        <v>0</v>
      </c>
      <c r="K455" s="192">
        <f t="shared" si="0"/>
        <v>0</v>
      </c>
      <c r="L455" s="193">
        <f t="shared" si="1"/>
        <v>0</v>
      </c>
      <c r="M455" s="186" t="s">
        <v>50</v>
      </c>
      <c r="N455" s="186" t="s">
        <v>288</v>
      </c>
      <c r="O455" s="199">
        <f>VLOOKUP(B455,orig_GT_results_full_summary!$B$3:$AK$25,15, FALSE)</f>
        <v>1</v>
      </c>
      <c r="P455" s="192">
        <v>0</v>
      </c>
      <c r="Q455" s="192">
        <v>0</v>
      </c>
      <c r="R455" s="192">
        <f t="shared" si="2"/>
        <v>0</v>
      </c>
      <c r="S455" s="193">
        <f t="shared" si="3"/>
        <v>0</v>
      </c>
      <c r="T455" s="186" t="s">
        <v>399</v>
      </c>
      <c r="U455" s="186" t="s">
        <v>288</v>
      </c>
      <c r="V455" s="200">
        <f>VLOOKUP(B455,orig_GT_results_full_summary!$B$3:$AK$25,24, FALSE)</f>
        <v>1</v>
      </c>
      <c r="W455" s="192">
        <v>0</v>
      </c>
      <c r="X455" s="192">
        <v>0</v>
      </c>
      <c r="Y455" s="192">
        <f t="shared" si="4"/>
        <v>0</v>
      </c>
      <c r="Z455" s="193">
        <f t="shared" si="5"/>
        <v>0</v>
      </c>
      <c r="AA455" s="186" t="s">
        <v>50</v>
      </c>
      <c r="AB455" s="186" t="s">
        <v>288</v>
      </c>
      <c r="AC455" s="192">
        <f>VLOOKUP(B455,orig_GT_results_full_summary!$B$3:$AK$25,33, FALSE)</f>
        <v>1</v>
      </c>
      <c r="AD455" s="192">
        <v>0</v>
      </c>
      <c r="AE455" s="192">
        <v>0</v>
      </c>
      <c r="AF455" s="194">
        <f t="shared" si="6"/>
        <v>0</v>
      </c>
      <c r="AG455" s="53">
        <f t="shared" si="7"/>
        <v>0</v>
      </c>
    </row>
    <row r="456" spans="2:33" ht="16">
      <c r="B456" s="186" t="s">
        <v>123</v>
      </c>
      <c r="C456" s="192">
        <v>163</v>
      </c>
      <c r="D456" s="186" t="s">
        <v>356</v>
      </c>
      <c r="E456" s="193">
        <v>2</v>
      </c>
      <c r="F456" s="186" t="s">
        <v>398</v>
      </c>
      <c r="G456" s="186" t="s">
        <v>290</v>
      </c>
      <c r="H456" s="198">
        <f>VLOOKUP(B456,orig_GT_results_full_summary!$B$3:$AK$25,7, FALSE)</f>
        <v>4</v>
      </c>
      <c r="I456" s="192">
        <v>1</v>
      </c>
      <c r="J456" s="192">
        <v>0.5</v>
      </c>
      <c r="K456" s="192">
        <f t="shared" si="0"/>
        <v>0.25</v>
      </c>
      <c r="L456" s="193">
        <f t="shared" si="1"/>
        <v>0.45454545454545453</v>
      </c>
      <c r="M456" s="186" t="s">
        <v>50</v>
      </c>
      <c r="N456" s="186" t="s">
        <v>290</v>
      </c>
      <c r="O456" s="199">
        <f>VLOOKUP(B456,orig_GT_results_full_summary!$B$3:$AK$25,15, FALSE)</f>
        <v>1</v>
      </c>
      <c r="P456" s="192">
        <v>1</v>
      </c>
      <c r="Q456" s="192">
        <v>0.5</v>
      </c>
      <c r="R456" s="192">
        <f t="shared" si="2"/>
        <v>1</v>
      </c>
      <c r="S456" s="193">
        <f t="shared" si="3"/>
        <v>0.52631578947368418</v>
      </c>
      <c r="T456" s="186" t="s">
        <v>399</v>
      </c>
      <c r="U456" s="186" t="s">
        <v>288</v>
      </c>
      <c r="V456" s="200">
        <f>VLOOKUP(B456,orig_GT_results_full_summary!$B$3:$AK$25,24, FALSE)</f>
        <v>1</v>
      </c>
      <c r="W456" s="192">
        <v>0</v>
      </c>
      <c r="X456" s="192">
        <v>0</v>
      </c>
      <c r="Y456" s="192">
        <f t="shared" si="4"/>
        <v>0</v>
      </c>
      <c r="Z456" s="193">
        <f t="shared" si="5"/>
        <v>0</v>
      </c>
      <c r="AA456" s="186" t="s">
        <v>50</v>
      </c>
      <c r="AB456" s="186" t="s">
        <v>290</v>
      </c>
      <c r="AC456" s="192">
        <f>VLOOKUP(B456,orig_GT_results_full_summary!$B$3:$AK$25,33, FALSE)</f>
        <v>1</v>
      </c>
      <c r="AD456" s="192">
        <v>1</v>
      </c>
      <c r="AE456" s="192">
        <v>0.5</v>
      </c>
      <c r="AF456" s="194">
        <f t="shared" si="6"/>
        <v>1</v>
      </c>
      <c r="AG456" s="53">
        <f t="shared" si="7"/>
        <v>0.52631578947368418</v>
      </c>
    </row>
    <row r="457" spans="2:33" ht="16">
      <c r="B457" s="186" t="s">
        <v>123</v>
      </c>
      <c r="C457" s="192">
        <v>164</v>
      </c>
      <c r="D457" s="186" t="s">
        <v>320</v>
      </c>
      <c r="E457" s="193">
        <v>2</v>
      </c>
      <c r="F457" s="186" t="s">
        <v>398</v>
      </c>
      <c r="G457" s="186" t="s">
        <v>288</v>
      </c>
      <c r="H457" s="198">
        <f>VLOOKUP(B457,orig_GT_results_full_summary!$B$3:$AK$25,7, FALSE)</f>
        <v>4</v>
      </c>
      <c r="I457" s="192">
        <v>0</v>
      </c>
      <c r="J457" s="192">
        <v>0</v>
      </c>
      <c r="K457" s="192">
        <f t="shared" si="0"/>
        <v>0</v>
      </c>
      <c r="L457" s="193">
        <f t="shared" si="1"/>
        <v>0</v>
      </c>
      <c r="M457" s="186" t="s">
        <v>50</v>
      </c>
      <c r="N457" s="186" t="s">
        <v>288</v>
      </c>
      <c r="O457" s="199">
        <f>VLOOKUP(B457,orig_GT_results_full_summary!$B$3:$AK$25,15, FALSE)</f>
        <v>1</v>
      </c>
      <c r="P457" s="192">
        <v>0</v>
      </c>
      <c r="Q457" s="192">
        <v>0</v>
      </c>
      <c r="R457" s="192">
        <f t="shared" si="2"/>
        <v>0</v>
      </c>
      <c r="S457" s="193">
        <f t="shared" si="3"/>
        <v>0</v>
      </c>
      <c r="T457" s="186" t="s">
        <v>399</v>
      </c>
      <c r="U457" s="186" t="s">
        <v>288</v>
      </c>
      <c r="V457" s="200">
        <f>VLOOKUP(B457,orig_GT_results_full_summary!$B$3:$AK$25,24, FALSE)</f>
        <v>1</v>
      </c>
      <c r="W457" s="192">
        <v>0</v>
      </c>
      <c r="X457" s="192">
        <v>0</v>
      </c>
      <c r="Y457" s="192">
        <f t="shared" si="4"/>
        <v>0</v>
      </c>
      <c r="Z457" s="193">
        <f t="shared" si="5"/>
        <v>0</v>
      </c>
      <c r="AA457" s="186" t="s">
        <v>50</v>
      </c>
      <c r="AB457" s="186" t="s">
        <v>288</v>
      </c>
      <c r="AC457" s="192">
        <f>VLOOKUP(B457,orig_GT_results_full_summary!$B$3:$AK$25,33, FALSE)</f>
        <v>1</v>
      </c>
      <c r="AD457" s="192">
        <v>0</v>
      </c>
      <c r="AE457" s="192">
        <v>0</v>
      </c>
      <c r="AF457" s="194">
        <f t="shared" si="6"/>
        <v>0</v>
      </c>
      <c r="AG457" s="53">
        <f t="shared" si="7"/>
        <v>0</v>
      </c>
    </row>
    <row r="458" spans="2:33" ht="16">
      <c r="B458" s="186" t="s">
        <v>123</v>
      </c>
      <c r="C458" s="192">
        <v>165</v>
      </c>
      <c r="D458" s="186" t="s">
        <v>320</v>
      </c>
      <c r="E458" s="193">
        <v>2</v>
      </c>
      <c r="F458" s="186" t="s">
        <v>398</v>
      </c>
      <c r="G458" s="186" t="s">
        <v>288</v>
      </c>
      <c r="H458" s="198">
        <f>VLOOKUP(B458,orig_GT_results_full_summary!$B$3:$AK$25,7, FALSE)</f>
        <v>4</v>
      </c>
      <c r="I458" s="192">
        <v>0</v>
      </c>
      <c r="J458" s="192">
        <v>0</v>
      </c>
      <c r="K458" s="192">
        <f t="shared" si="0"/>
        <v>0</v>
      </c>
      <c r="L458" s="193">
        <f t="shared" si="1"/>
        <v>0</v>
      </c>
      <c r="M458" s="186" t="s">
        <v>50</v>
      </c>
      <c r="N458" s="186" t="s">
        <v>288</v>
      </c>
      <c r="O458" s="199">
        <f>VLOOKUP(B458,orig_GT_results_full_summary!$B$3:$AK$25,15, FALSE)</f>
        <v>1</v>
      </c>
      <c r="P458" s="192">
        <v>0</v>
      </c>
      <c r="Q458" s="192">
        <v>0</v>
      </c>
      <c r="R458" s="192">
        <f t="shared" si="2"/>
        <v>0</v>
      </c>
      <c r="S458" s="193">
        <f t="shared" si="3"/>
        <v>0</v>
      </c>
      <c r="T458" s="186" t="s">
        <v>399</v>
      </c>
      <c r="U458" s="186" t="s">
        <v>288</v>
      </c>
      <c r="V458" s="200">
        <f>VLOOKUP(B458,orig_GT_results_full_summary!$B$3:$AK$25,24, FALSE)</f>
        <v>1</v>
      </c>
      <c r="W458" s="192">
        <v>0</v>
      </c>
      <c r="X458" s="192">
        <v>0</v>
      </c>
      <c r="Y458" s="192">
        <f t="shared" si="4"/>
        <v>0</v>
      </c>
      <c r="Z458" s="193">
        <f t="shared" si="5"/>
        <v>0</v>
      </c>
      <c r="AA458" s="186" t="s">
        <v>50</v>
      </c>
      <c r="AB458" s="186" t="s">
        <v>288</v>
      </c>
      <c r="AC458" s="192">
        <f>VLOOKUP(B458,orig_GT_results_full_summary!$B$3:$AK$25,33, FALSE)</f>
        <v>1</v>
      </c>
      <c r="AD458" s="192">
        <v>0</v>
      </c>
      <c r="AE458" s="192">
        <v>0</v>
      </c>
      <c r="AF458" s="194">
        <f t="shared" si="6"/>
        <v>0</v>
      </c>
      <c r="AG458" s="53">
        <f t="shared" si="7"/>
        <v>0</v>
      </c>
    </row>
    <row r="459" spans="2:33" ht="16">
      <c r="B459" s="186" t="s">
        <v>123</v>
      </c>
      <c r="C459" s="192">
        <v>166</v>
      </c>
      <c r="D459" s="186" t="s">
        <v>320</v>
      </c>
      <c r="E459" s="193">
        <v>2</v>
      </c>
      <c r="F459" s="186" t="s">
        <v>398</v>
      </c>
      <c r="G459" s="186" t="s">
        <v>288</v>
      </c>
      <c r="H459" s="198">
        <f>VLOOKUP(B459,orig_GT_results_full_summary!$B$3:$AK$25,7, FALSE)</f>
        <v>4</v>
      </c>
      <c r="I459" s="192">
        <v>0</v>
      </c>
      <c r="J459" s="192">
        <v>0</v>
      </c>
      <c r="K459" s="192">
        <f t="shared" si="0"/>
        <v>0</v>
      </c>
      <c r="L459" s="193">
        <f t="shared" si="1"/>
        <v>0</v>
      </c>
      <c r="M459" s="186" t="s">
        <v>50</v>
      </c>
      <c r="N459" s="186" t="s">
        <v>288</v>
      </c>
      <c r="O459" s="199">
        <f>VLOOKUP(B459,orig_GT_results_full_summary!$B$3:$AK$25,15, FALSE)</f>
        <v>1</v>
      </c>
      <c r="P459" s="192">
        <v>0</v>
      </c>
      <c r="Q459" s="192">
        <v>0</v>
      </c>
      <c r="R459" s="192">
        <f t="shared" si="2"/>
        <v>0</v>
      </c>
      <c r="S459" s="193">
        <f t="shared" si="3"/>
        <v>0</v>
      </c>
      <c r="T459" s="186" t="s">
        <v>399</v>
      </c>
      <c r="U459" s="186" t="s">
        <v>288</v>
      </c>
      <c r="V459" s="200">
        <f>VLOOKUP(B459,orig_GT_results_full_summary!$B$3:$AK$25,24, FALSE)</f>
        <v>1</v>
      </c>
      <c r="W459" s="192">
        <v>0</v>
      </c>
      <c r="X459" s="192">
        <v>0</v>
      </c>
      <c r="Y459" s="192">
        <f t="shared" si="4"/>
        <v>0</v>
      </c>
      <c r="Z459" s="193">
        <f t="shared" si="5"/>
        <v>0</v>
      </c>
      <c r="AA459" s="186" t="s">
        <v>50</v>
      </c>
      <c r="AB459" s="186" t="s">
        <v>288</v>
      </c>
      <c r="AC459" s="192">
        <f>VLOOKUP(B459,orig_GT_results_full_summary!$B$3:$AK$25,33, FALSE)</f>
        <v>1</v>
      </c>
      <c r="AD459" s="192">
        <v>0</v>
      </c>
      <c r="AE459" s="192">
        <v>0</v>
      </c>
      <c r="AF459" s="194">
        <f t="shared" si="6"/>
        <v>0</v>
      </c>
      <c r="AG459" s="53">
        <f t="shared" si="7"/>
        <v>0</v>
      </c>
    </row>
    <row r="460" spans="2:33" ht="16">
      <c r="B460" s="186" t="s">
        <v>123</v>
      </c>
      <c r="C460" s="192">
        <v>167</v>
      </c>
      <c r="D460" s="186" t="s">
        <v>320</v>
      </c>
      <c r="E460" s="193">
        <v>2</v>
      </c>
      <c r="F460" s="186" t="s">
        <v>398</v>
      </c>
      <c r="G460" s="186" t="s">
        <v>288</v>
      </c>
      <c r="H460" s="198">
        <f>VLOOKUP(B460,orig_GT_results_full_summary!$B$3:$AK$25,7, FALSE)</f>
        <v>4</v>
      </c>
      <c r="I460" s="192">
        <v>0</v>
      </c>
      <c r="J460" s="192">
        <v>0</v>
      </c>
      <c r="K460" s="192">
        <f t="shared" si="0"/>
        <v>0</v>
      </c>
      <c r="L460" s="193">
        <f t="shared" si="1"/>
        <v>0</v>
      </c>
      <c r="M460" s="186" t="s">
        <v>50</v>
      </c>
      <c r="N460" s="186" t="s">
        <v>288</v>
      </c>
      <c r="O460" s="199">
        <f>VLOOKUP(B460,orig_GT_results_full_summary!$B$3:$AK$25,15, FALSE)</f>
        <v>1</v>
      </c>
      <c r="P460" s="192">
        <v>0</v>
      </c>
      <c r="Q460" s="192">
        <v>0</v>
      </c>
      <c r="R460" s="192">
        <f t="shared" si="2"/>
        <v>0</v>
      </c>
      <c r="S460" s="193">
        <f t="shared" si="3"/>
        <v>0</v>
      </c>
      <c r="T460" s="186" t="s">
        <v>399</v>
      </c>
      <c r="U460" s="186" t="s">
        <v>288</v>
      </c>
      <c r="V460" s="200">
        <f>VLOOKUP(B460,orig_GT_results_full_summary!$B$3:$AK$25,24, FALSE)</f>
        <v>1</v>
      </c>
      <c r="W460" s="192">
        <v>0</v>
      </c>
      <c r="X460" s="192">
        <v>0</v>
      </c>
      <c r="Y460" s="192">
        <f t="shared" si="4"/>
        <v>0</v>
      </c>
      <c r="Z460" s="193">
        <f t="shared" si="5"/>
        <v>0</v>
      </c>
      <c r="AA460" s="186" t="s">
        <v>50</v>
      </c>
      <c r="AB460" s="186" t="s">
        <v>288</v>
      </c>
      <c r="AC460" s="192">
        <f>VLOOKUP(B460,orig_GT_results_full_summary!$B$3:$AK$25,33, FALSE)</f>
        <v>1</v>
      </c>
      <c r="AD460" s="192">
        <v>0</v>
      </c>
      <c r="AE460" s="192">
        <v>0</v>
      </c>
      <c r="AF460" s="194">
        <f t="shared" si="6"/>
        <v>0</v>
      </c>
      <c r="AG460" s="53">
        <f t="shared" si="7"/>
        <v>0</v>
      </c>
    </row>
    <row r="461" spans="2:33" ht="16">
      <c r="B461" s="186" t="s">
        <v>123</v>
      </c>
      <c r="C461" s="192">
        <v>168</v>
      </c>
      <c r="D461" s="186" t="s">
        <v>320</v>
      </c>
      <c r="E461" s="193">
        <v>2</v>
      </c>
      <c r="F461" s="186" t="s">
        <v>398</v>
      </c>
      <c r="G461" s="186" t="s">
        <v>288</v>
      </c>
      <c r="H461" s="198">
        <f>VLOOKUP(B461,orig_GT_results_full_summary!$B$3:$AK$25,7, FALSE)</f>
        <v>4</v>
      </c>
      <c r="I461" s="192">
        <v>0</v>
      </c>
      <c r="J461" s="192">
        <v>0</v>
      </c>
      <c r="K461" s="192">
        <f t="shared" si="0"/>
        <v>0</v>
      </c>
      <c r="L461" s="193">
        <f t="shared" si="1"/>
        <v>0</v>
      </c>
      <c r="M461" s="186" t="s">
        <v>50</v>
      </c>
      <c r="N461" s="186" t="s">
        <v>288</v>
      </c>
      <c r="O461" s="199">
        <f>VLOOKUP(B461,orig_GT_results_full_summary!$B$3:$AK$25,15, FALSE)</f>
        <v>1</v>
      </c>
      <c r="P461" s="192">
        <v>0</v>
      </c>
      <c r="Q461" s="192">
        <v>0</v>
      </c>
      <c r="R461" s="192">
        <f t="shared" si="2"/>
        <v>0</v>
      </c>
      <c r="S461" s="193">
        <f t="shared" si="3"/>
        <v>0</v>
      </c>
      <c r="T461" s="186" t="s">
        <v>399</v>
      </c>
      <c r="U461" s="186" t="s">
        <v>288</v>
      </c>
      <c r="V461" s="200">
        <f>VLOOKUP(B461,orig_GT_results_full_summary!$B$3:$AK$25,24, FALSE)</f>
        <v>1</v>
      </c>
      <c r="W461" s="192">
        <v>0</v>
      </c>
      <c r="X461" s="192">
        <v>0</v>
      </c>
      <c r="Y461" s="192">
        <f t="shared" si="4"/>
        <v>0</v>
      </c>
      <c r="Z461" s="193">
        <f t="shared" si="5"/>
        <v>0</v>
      </c>
      <c r="AA461" s="186" t="s">
        <v>50</v>
      </c>
      <c r="AB461" s="186" t="s">
        <v>288</v>
      </c>
      <c r="AC461" s="192">
        <f>VLOOKUP(B461,orig_GT_results_full_summary!$B$3:$AK$25,33, FALSE)</f>
        <v>1</v>
      </c>
      <c r="AD461" s="192">
        <v>0</v>
      </c>
      <c r="AE461" s="192">
        <v>0</v>
      </c>
      <c r="AF461" s="194">
        <f t="shared" si="6"/>
        <v>0</v>
      </c>
      <c r="AG461" s="53">
        <f t="shared" si="7"/>
        <v>0</v>
      </c>
    </row>
    <row r="462" spans="2:33" ht="16">
      <c r="B462" s="186" t="s">
        <v>123</v>
      </c>
      <c r="C462" s="192">
        <v>169</v>
      </c>
      <c r="D462" s="186" t="s">
        <v>401</v>
      </c>
      <c r="E462" s="193">
        <v>2</v>
      </c>
      <c r="F462" s="186" t="s">
        <v>398</v>
      </c>
      <c r="G462" s="186" t="s">
        <v>290</v>
      </c>
      <c r="H462" s="198">
        <f>VLOOKUP(B462,orig_GT_results_full_summary!$B$3:$AK$25,7, FALSE)</f>
        <v>4</v>
      </c>
      <c r="I462" s="192">
        <v>1</v>
      </c>
      <c r="J462" s="192">
        <v>0.5</v>
      </c>
      <c r="K462" s="192">
        <f t="shared" si="0"/>
        <v>0.25</v>
      </c>
      <c r="L462" s="193">
        <f t="shared" si="1"/>
        <v>0.45454545454545453</v>
      </c>
      <c r="M462" s="186" t="s">
        <v>50</v>
      </c>
      <c r="N462" s="186" t="s">
        <v>288</v>
      </c>
      <c r="O462" s="199">
        <f>VLOOKUP(B462,orig_GT_results_full_summary!$B$3:$AK$25,15, FALSE)</f>
        <v>1</v>
      </c>
      <c r="P462" s="192">
        <v>0</v>
      </c>
      <c r="Q462" s="192">
        <v>0</v>
      </c>
      <c r="R462" s="192">
        <f t="shared" si="2"/>
        <v>0</v>
      </c>
      <c r="S462" s="193">
        <f t="shared" si="3"/>
        <v>0</v>
      </c>
      <c r="T462" s="186" t="s">
        <v>399</v>
      </c>
      <c r="U462" s="186" t="s">
        <v>288</v>
      </c>
      <c r="V462" s="200">
        <f>VLOOKUP(B462,orig_GT_results_full_summary!$B$3:$AK$25,24, FALSE)</f>
        <v>1</v>
      </c>
      <c r="W462" s="192">
        <v>0</v>
      </c>
      <c r="X462" s="192">
        <v>0</v>
      </c>
      <c r="Y462" s="192">
        <f t="shared" si="4"/>
        <v>0</v>
      </c>
      <c r="Z462" s="193">
        <f t="shared" si="5"/>
        <v>0</v>
      </c>
      <c r="AA462" s="186" t="s">
        <v>50</v>
      </c>
      <c r="AB462" s="186" t="s">
        <v>288</v>
      </c>
      <c r="AC462" s="192">
        <f>VLOOKUP(B462,orig_GT_results_full_summary!$B$3:$AK$25,33, FALSE)</f>
        <v>1</v>
      </c>
      <c r="AD462" s="192">
        <v>0</v>
      </c>
      <c r="AE462" s="192">
        <v>0</v>
      </c>
      <c r="AF462" s="194">
        <f t="shared" si="6"/>
        <v>0</v>
      </c>
      <c r="AG462" s="53">
        <f t="shared" si="7"/>
        <v>0</v>
      </c>
    </row>
    <row r="463" spans="2:33" ht="16">
      <c r="B463" s="186" t="s">
        <v>123</v>
      </c>
      <c r="C463" s="192">
        <v>170</v>
      </c>
      <c r="D463" s="186" t="s">
        <v>401</v>
      </c>
      <c r="E463" s="193">
        <v>2</v>
      </c>
      <c r="F463" s="186" t="s">
        <v>398</v>
      </c>
      <c r="G463" s="186" t="s">
        <v>290</v>
      </c>
      <c r="H463" s="198">
        <f>VLOOKUP(B463,orig_GT_results_full_summary!$B$3:$AK$25,7, FALSE)</f>
        <v>4</v>
      </c>
      <c r="I463" s="192">
        <v>1</v>
      </c>
      <c r="J463" s="192">
        <v>0.5</v>
      </c>
      <c r="K463" s="192">
        <f t="shared" si="0"/>
        <v>0.25</v>
      </c>
      <c r="L463" s="193">
        <f t="shared" si="1"/>
        <v>0.45454545454545453</v>
      </c>
      <c r="M463" s="186" t="s">
        <v>50</v>
      </c>
      <c r="N463" s="186" t="s">
        <v>288</v>
      </c>
      <c r="O463" s="199">
        <f>VLOOKUP(B463,orig_GT_results_full_summary!$B$3:$AK$25,15, FALSE)</f>
        <v>1</v>
      </c>
      <c r="P463" s="192">
        <v>0</v>
      </c>
      <c r="Q463" s="192">
        <v>0</v>
      </c>
      <c r="R463" s="192">
        <f t="shared" si="2"/>
        <v>0</v>
      </c>
      <c r="S463" s="193">
        <f t="shared" si="3"/>
        <v>0</v>
      </c>
      <c r="T463" s="186" t="s">
        <v>399</v>
      </c>
      <c r="U463" s="186" t="s">
        <v>288</v>
      </c>
      <c r="V463" s="200">
        <f>VLOOKUP(B463,orig_GT_results_full_summary!$B$3:$AK$25,24, FALSE)</f>
        <v>1</v>
      </c>
      <c r="W463" s="192">
        <v>0</v>
      </c>
      <c r="X463" s="192">
        <v>0</v>
      </c>
      <c r="Y463" s="192">
        <f t="shared" si="4"/>
        <v>0</v>
      </c>
      <c r="Z463" s="193">
        <f t="shared" si="5"/>
        <v>0</v>
      </c>
      <c r="AA463" s="186" t="s">
        <v>50</v>
      </c>
      <c r="AB463" s="186" t="s">
        <v>288</v>
      </c>
      <c r="AC463" s="192">
        <f>VLOOKUP(B463,orig_GT_results_full_summary!$B$3:$AK$25,33, FALSE)</f>
        <v>1</v>
      </c>
      <c r="AD463" s="192">
        <v>0</v>
      </c>
      <c r="AE463" s="192">
        <v>0</v>
      </c>
      <c r="AF463" s="194">
        <f t="shared" si="6"/>
        <v>0</v>
      </c>
      <c r="AG463" s="53">
        <f t="shared" si="7"/>
        <v>0</v>
      </c>
    </row>
    <row r="464" spans="2:33" ht="16">
      <c r="B464" s="186" t="s">
        <v>123</v>
      </c>
      <c r="C464" s="192">
        <v>171</v>
      </c>
      <c r="D464" s="186" t="s">
        <v>396</v>
      </c>
      <c r="E464" s="193">
        <v>2</v>
      </c>
      <c r="F464" s="186" t="s">
        <v>398</v>
      </c>
      <c r="G464" s="186" t="s">
        <v>290</v>
      </c>
      <c r="H464" s="198">
        <f>VLOOKUP(B464,orig_GT_results_full_summary!$B$3:$AK$25,7, FALSE)</f>
        <v>4</v>
      </c>
      <c r="I464" s="192">
        <v>1</v>
      </c>
      <c r="J464" s="192">
        <v>0.5</v>
      </c>
      <c r="K464" s="192">
        <f t="shared" si="0"/>
        <v>0.25</v>
      </c>
      <c r="L464" s="193">
        <f t="shared" si="1"/>
        <v>0.45454545454545453</v>
      </c>
      <c r="M464" s="186" t="s">
        <v>50</v>
      </c>
      <c r="N464" s="186" t="s">
        <v>288</v>
      </c>
      <c r="O464" s="199">
        <f>VLOOKUP(B464,orig_GT_results_full_summary!$B$3:$AK$25,15, FALSE)</f>
        <v>1</v>
      </c>
      <c r="P464" s="192">
        <v>0</v>
      </c>
      <c r="Q464" s="192">
        <v>0</v>
      </c>
      <c r="R464" s="192">
        <f t="shared" si="2"/>
        <v>0</v>
      </c>
      <c r="S464" s="193">
        <f t="shared" si="3"/>
        <v>0</v>
      </c>
      <c r="T464" s="186" t="s">
        <v>399</v>
      </c>
      <c r="U464" s="186" t="s">
        <v>288</v>
      </c>
      <c r="V464" s="200">
        <f>VLOOKUP(B464,orig_GT_results_full_summary!$B$3:$AK$25,24, FALSE)</f>
        <v>1</v>
      </c>
      <c r="W464" s="192">
        <v>0</v>
      </c>
      <c r="X464" s="192">
        <v>0</v>
      </c>
      <c r="Y464" s="192">
        <f t="shared" si="4"/>
        <v>0</v>
      </c>
      <c r="Z464" s="193">
        <f t="shared" si="5"/>
        <v>0</v>
      </c>
      <c r="AA464" s="186" t="s">
        <v>50</v>
      </c>
      <c r="AB464" s="186" t="s">
        <v>288</v>
      </c>
      <c r="AC464" s="192">
        <f>VLOOKUP(B464,orig_GT_results_full_summary!$B$3:$AK$25,33, FALSE)</f>
        <v>1</v>
      </c>
      <c r="AD464" s="192">
        <v>0</v>
      </c>
      <c r="AE464" s="192">
        <v>0</v>
      </c>
      <c r="AF464" s="194">
        <f t="shared" si="6"/>
        <v>0</v>
      </c>
      <c r="AG464" s="53">
        <f t="shared" si="7"/>
        <v>0</v>
      </c>
    </row>
    <row r="465" spans="2:33" ht="16">
      <c r="B465" s="186" t="s">
        <v>123</v>
      </c>
      <c r="C465" s="192">
        <v>172</v>
      </c>
      <c r="D465" s="186" t="s">
        <v>396</v>
      </c>
      <c r="E465" s="193">
        <v>2</v>
      </c>
      <c r="F465" s="186" t="s">
        <v>398</v>
      </c>
      <c r="G465" s="186" t="s">
        <v>290</v>
      </c>
      <c r="H465" s="198">
        <f>VLOOKUP(B465,orig_GT_results_full_summary!$B$3:$AK$25,7, FALSE)</f>
        <v>4</v>
      </c>
      <c r="I465" s="192">
        <v>1</v>
      </c>
      <c r="J465" s="192">
        <v>0.5</v>
      </c>
      <c r="K465" s="192">
        <f t="shared" si="0"/>
        <v>0.25</v>
      </c>
      <c r="L465" s="193">
        <f t="shared" si="1"/>
        <v>0.45454545454545453</v>
      </c>
      <c r="M465" s="186" t="s">
        <v>50</v>
      </c>
      <c r="N465" s="186" t="s">
        <v>288</v>
      </c>
      <c r="O465" s="199">
        <f>VLOOKUP(B465,orig_GT_results_full_summary!$B$3:$AK$25,15, FALSE)</f>
        <v>1</v>
      </c>
      <c r="P465" s="192">
        <v>0</v>
      </c>
      <c r="Q465" s="192">
        <v>0</v>
      </c>
      <c r="R465" s="192">
        <f t="shared" si="2"/>
        <v>0</v>
      </c>
      <c r="S465" s="193">
        <f t="shared" si="3"/>
        <v>0</v>
      </c>
      <c r="T465" s="186" t="s">
        <v>399</v>
      </c>
      <c r="U465" s="186" t="s">
        <v>288</v>
      </c>
      <c r="V465" s="200">
        <f>VLOOKUP(B465,orig_GT_results_full_summary!$B$3:$AK$25,24, FALSE)</f>
        <v>1</v>
      </c>
      <c r="W465" s="192">
        <v>0</v>
      </c>
      <c r="X465" s="192">
        <v>0</v>
      </c>
      <c r="Y465" s="192">
        <f t="shared" si="4"/>
        <v>0</v>
      </c>
      <c r="Z465" s="193">
        <f t="shared" si="5"/>
        <v>0</v>
      </c>
      <c r="AA465" s="186" t="s">
        <v>50</v>
      </c>
      <c r="AB465" s="186" t="s">
        <v>288</v>
      </c>
      <c r="AC465" s="192">
        <f>VLOOKUP(B465,orig_GT_results_full_summary!$B$3:$AK$25,33, FALSE)</f>
        <v>1</v>
      </c>
      <c r="AD465" s="192">
        <v>0</v>
      </c>
      <c r="AE465" s="192">
        <v>0</v>
      </c>
      <c r="AF465" s="194">
        <f t="shared" si="6"/>
        <v>0</v>
      </c>
      <c r="AG465" s="53">
        <f t="shared" si="7"/>
        <v>0</v>
      </c>
    </row>
    <row r="466" spans="2:33" ht="16">
      <c r="B466" s="186" t="s">
        <v>123</v>
      </c>
      <c r="C466" s="192">
        <v>174</v>
      </c>
      <c r="D466" s="186" t="s">
        <v>396</v>
      </c>
      <c r="E466" s="193">
        <v>2</v>
      </c>
      <c r="F466" s="186" t="s">
        <v>398</v>
      </c>
      <c r="G466" s="186" t="s">
        <v>290</v>
      </c>
      <c r="H466" s="198">
        <f>VLOOKUP(B466,orig_GT_results_full_summary!$B$3:$AK$25,7, FALSE)</f>
        <v>4</v>
      </c>
      <c r="I466" s="192">
        <v>1</v>
      </c>
      <c r="J466" s="192">
        <v>0.5</v>
      </c>
      <c r="K466" s="192">
        <f t="shared" si="0"/>
        <v>0.25</v>
      </c>
      <c r="L466" s="193">
        <f t="shared" si="1"/>
        <v>0.45454545454545453</v>
      </c>
      <c r="M466" s="186" t="s">
        <v>50</v>
      </c>
      <c r="N466" s="186" t="s">
        <v>288</v>
      </c>
      <c r="O466" s="199">
        <f>VLOOKUP(B466,orig_GT_results_full_summary!$B$3:$AK$25,15, FALSE)</f>
        <v>1</v>
      </c>
      <c r="P466" s="192">
        <v>0</v>
      </c>
      <c r="Q466" s="192">
        <v>0</v>
      </c>
      <c r="R466" s="192">
        <f t="shared" si="2"/>
        <v>0</v>
      </c>
      <c r="S466" s="193">
        <f t="shared" si="3"/>
        <v>0</v>
      </c>
      <c r="T466" s="186" t="s">
        <v>399</v>
      </c>
      <c r="U466" s="186" t="s">
        <v>288</v>
      </c>
      <c r="V466" s="200">
        <f>VLOOKUP(B466,orig_GT_results_full_summary!$B$3:$AK$25,24, FALSE)</f>
        <v>1</v>
      </c>
      <c r="W466" s="192">
        <v>0</v>
      </c>
      <c r="X466" s="192">
        <v>0</v>
      </c>
      <c r="Y466" s="192">
        <f t="shared" si="4"/>
        <v>0</v>
      </c>
      <c r="Z466" s="193">
        <f t="shared" si="5"/>
        <v>0</v>
      </c>
      <c r="AA466" s="186" t="s">
        <v>50</v>
      </c>
      <c r="AB466" s="186" t="s">
        <v>288</v>
      </c>
      <c r="AC466" s="192">
        <f>VLOOKUP(B466,orig_GT_results_full_summary!$B$3:$AK$25,33, FALSE)</f>
        <v>1</v>
      </c>
      <c r="AD466" s="192">
        <v>0</v>
      </c>
      <c r="AE466" s="192">
        <v>0</v>
      </c>
      <c r="AF466" s="194">
        <f t="shared" si="6"/>
        <v>0</v>
      </c>
      <c r="AG466" s="53">
        <f t="shared" si="7"/>
        <v>0</v>
      </c>
    </row>
    <row r="467" spans="2:33" ht="16">
      <c r="B467" s="186" t="s">
        <v>123</v>
      </c>
      <c r="C467" s="192">
        <v>175</v>
      </c>
      <c r="D467" s="186" t="s">
        <v>396</v>
      </c>
      <c r="E467" s="193">
        <v>2</v>
      </c>
      <c r="F467" s="186" t="s">
        <v>398</v>
      </c>
      <c r="G467" s="186" t="s">
        <v>290</v>
      </c>
      <c r="H467" s="198">
        <f>VLOOKUP(B467,orig_GT_results_full_summary!$B$3:$AK$25,7, FALSE)</f>
        <v>4</v>
      </c>
      <c r="I467" s="192">
        <v>1</v>
      </c>
      <c r="J467" s="192">
        <v>0.5</v>
      </c>
      <c r="K467" s="192">
        <f t="shared" si="0"/>
        <v>0.25</v>
      </c>
      <c r="L467" s="193">
        <f t="shared" si="1"/>
        <v>0.45454545454545453</v>
      </c>
      <c r="M467" s="186" t="s">
        <v>50</v>
      </c>
      <c r="N467" s="186" t="s">
        <v>288</v>
      </c>
      <c r="O467" s="199">
        <f>VLOOKUP(B467,orig_GT_results_full_summary!$B$3:$AK$25,15, FALSE)</f>
        <v>1</v>
      </c>
      <c r="P467" s="192">
        <v>0</v>
      </c>
      <c r="Q467" s="192">
        <v>0</v>
      </c>
      <c r="R467" s="192">
        <f t="shared" si="2"/>
        <v>0</v>
      </c>
      <c r="S467" s="193">
        <f t="shared" si="3"/>
        <v>0</v>
      </c>
      <c r="T467" s="186" t="s">
        <v>399</v>
      </c>
      <c r="U467" s="186" t="s">
        <v>288</v>
      </c>
      <c r="V467" s="200">
        <f>VLOOKUP(B467,orig_GT_results_full_summary!$B$3:$AK$25,24, FALSE)</f>
        <v>1</v>
      </c>
      <c r="W467" s="192">
        <v>0</v>
      </c>
      <c r="X467" s="192">
        <v>0</v>
      </c>
      <c r="Y467" s="192">
        <f t="shared" si="4"/>
        <v>0</v>
      </c>
      <c r="Z467" s="193">
        <f t="shared" si="5"/>
        <v>0</v>
      </c>
      <c r="AA467" s="186" t="s">
        <v>50</v>
      </c>
      <c r="AB467" s="186" t="s">
        <v>288</v>
      </c>
      <c r="AC467" s="192">
        <f>VLOOKUP(B467,orig_GT_results_full_summary!$B$3:$AK$25,33, FALSE)</f>
        <v>1</v>
      </c>
      <c r="AD467" s="192">
        <v>0</v>
      </c>
      <c r="AE467" s="192">
        <v>0</v>
      </c>
      <c r="AF467" s="194">
        <f t="shared" si="6"/>
        <v>0</v>
      </c>
      <c r="AG467" s="53">
        <f t="shared" si="7"/>
        <v>0</v>
      </c>
    </row>
    <row r="468" spans="2:33" ht="16">
      <c r="B468" s="186" t="s">
        <v>123</v>
      </c>
      <c r="C468" s="192">
        <v>178</v>
      </c>
      <c r="D468" s="186" t="s">
        <v>396</v>
      </c>
      <c r="E468" s="193">
        <v>2</v>
      </c>
      <c r="F468" s="186" t="s">
        <v>398</v>
      </c>
      <c r="G468" s="186" t="s">
        <v>290</v>
      </c>
      <c r="H468" s="198">
        <f>VLOOKUP(B468,orig_GT_results_full_summary!$B$3:$AK$25,7, FALSE)</f>
        <v>4</v>
      </c>
      <c r="I468" s="192">
        <v>1</v>
      </c>
      <c r="J468" s="192">
        <v>0.5</v>
      </c>
      <c r="K468" s="192">
        <f t="shared" si="0"/>
        <v>0.25</v>
      </c>
      <c r="L468" s="193">
        <f t="shared" si="1"/>
        <v>0.45454545454545453</v>
      </c>
      <c r="M468" s="186" t="s">
        <v>50</v>
      </c>
      <c r="N468" s="186" t="s">
        <v>288</v>
      </c>
      <c r="O468" s="199">
        <f>VLOOKUP(B468,orig_GT_results_full_summary!$B$3:$AK$25,15, FALSE)</f>
        <v>1</v>
      </c>
      <c r="P468" s="192">
        <v>0</v>
      </c>
      <c r="Q468" s="192">
        <v>0</v>
      </c>
      <c r="R468" s="192">
        <f t="shared" si="2"/>
        <v>0</v>
      </c>
      <c r="S468" s="193">
        <f t="shared" si="3"/>
        <v>0</v>
      </c>
      <c r="T468" s="186" t="s">
        <v>399</v>
      </c>
      <c r="U468" s="186" t="s">
        <v>288</v>
      </c>
      <c r="V468" s="200">
        <f>VLOOKUP(B468,orig_GT_results_full_summary!$B$3:$AK$25,24, FALSE)</f>
        <v>1</v>
      </c>
      <c r="W468" s="192">
        <v>0</v>
      </c>
      <c r="X468" s="192">
        <v>0</v>
      </c>
      <c r="Y468" s="192">
        <f t="shared" si="4"/>
        <v>0</v>
      </c>
      <c r="Z468" s="193">
        <f t="shared" si="5"/>
        <v>0</v>
      </c>
      <c r="AA468" s="186" t="s">
        <v>50</v>
      </c>
      <c r="AB468" s="186" t="s">
        <v>288</v>
      </c>
      <c r="AC468" s="192">
        <f>VLOOKUP(B468,orig_GT_results_full_summary!$B$3:$AK$25,33, FALSE)</f>
        <v>1</v>
      </c>
      <c r="AD468" s="192">
        <v>0</v>
      </c>
      <c r="AE468" s="192">
        <v>0</v>
      </c>
      <c r="AF468" s="194">
        <f t="shared" si="6"/>
        <v>0</v>
      </c>
      <c r="AG468" s="53">
        <f t="shared" si="7"/>
        <v>0</v>
      </c>
    </row>
    <row r="469" spans="2:33" ht="16">
      <c r="B469" s="186" t="s">
        <v>123</v>
      </c>
      <c r="C469" s="192">
        <v>180</v>
      </c>
      <c r="D469" s="186" t="s">
        <v>396</v>
      </c>
      <c r="E469" s="193">
        <v>2</v>
      </c>
      <c r="F469" s="186" t="s">
        <v>398</v>
      </c>
      <c r="G469" s="186" t="s">
        <v>290</v>
      </c>
      <c r="H469" s="198">
        <f>VLOOKUP(B469,orig_GT_results_full_summary!$B$3:$AK$25,7, FALSE)</f>
        <v>4</v>
      </c>
      <c r="I469" s="192">
        <v>1</v>
      </c>
      <c r="J469" s="192">
        <v>0.5</v>
      </c>
      <c r="K469" s="192">
        <f t="shared" si="0"/>
        <v>0.25</v>
      </c>
      <c r="L469" s="193">
        <f t="shared" si="1"/>
        <v>0.45454545454545453</v>
      </c>
      <c r="M469" s="186" t="s">
        <v>50</v>
      </c>
      <c r="N469" s="186" t="s">
        <v>288</v>
      </c>
      <c r="O469" s="199">
        <f>VLOOKUP(B469,orig_GT_results_full_summary!$B$3:$AK$25,15, FALSE)</f>
        <v>1</v>
      </c>
      <c r="P469" s="192">
        <v>0</v>
      </c>
      <c r="Q469" s="192">
        <v>0</v>
      </c>
      <c r="R469" s="192">
        <f t="shared" si="2"/>
        <v>0</v>
      </c>
      <c r="S469" s="193">
        <f t="shared" si="3"/>
        <v>0</v>
      </c>
      <c r="T469" s="186" t="s">
        <v>399</v>
      </c>
      <c r="U469" s="186" t="s">
        <v>288</v>
      </c>
      <c r="V469" s="200">
        <f>VLOOKUP(B469,orig_GT_results_full_summary!$B$3:$AK$25,24, FALSE)</f>
        <v>1</v>
      </c>
      <c r="W469" s="192">
        <v>0</v>
      </c>
      <c r="X469" s="192">
        <v>0</v>
      </c>
      <c r="Y469" s="192">
        <f t="shared" si="4"/>
        <v>0</v>
      </c>
      <c r="Z469" s="193">
        <f t="shared" si="5"/>
        <v>0</v>
      </c>
      <c r="AA469" s="186" t="s">
        <v>50</v>
      </c>
      <c r="AB469" s="186" t="s">
        <v>288</v>
      </c>
      <c r="AC469" s="192">
        <f>VLOOKUP(B469,orig_GT_results_full_summary!$B$3:$AK$25,33, FALSE)</f>
        <v>1</v>
      </c>
      <c r="AD469" s="192">
        <v>0</v>
      </c>
      <c r="AE469" s="192">
        <v>0</v>
      </c>
      <c r="AF469" s="194">
        <f t="shared" si="6"/>
        <v>0</v>
      </c>
      <c r="AG469" s="53">
        <f t="shared" si="7"/>
        <v>0</v>
      </c>
    </row>
    <row r="470" spans="2:33" ht="16">
      <c r="B470" s="186" t="s">
        <v>123</v>
      </c>
      <c r="C470" s="192">
        <v>181</v>
      </c>
      <c r="D470" s="186" t="s">
        <v>396</v>
      </c>
      <c r="E470" s="193">
        <v>2</v>
      </c>
      <c r="F470" s="186" t="s">
        <v>398</v>
      </c>
      <c r="G470" s="186" t="s">
        <v>290</v>
      </c>
      <c r="H470" s="198">
        <f>VLOOKUP(B470,orig_GT_results_full_summary!$B$3:$AK$25,7, FALSE)</f>
        <v>4</v>
      </c>
      <c r="I470" s="192">
        <v>1</v>
      </c>
      <c r="J470" s="192">
        <v>0.5</v>
      </c>
      <c r="K470" s="192">
        <f t="shared" si="0"/>
        <v>0.25</v>
      </c>
      <c r="L470" s="193">
        <f t="shared" si="1"/>
        <v>0.45454545454545453</v>
      </c>
      <c r="M470" s="186" t="s">
        <v>50</v>
      </c>
      <c r="N470" s="186" t="s">
        <v>288</v>
      </c>
      <c r="O470" s="199">
        <f>VLOOKUP(B470,orig_GT_results_full_summary!$B$3:$AK$25,15, FALSE)</f>
        <v>1</v>
      </c>
      <c r="P470" s="192">
        <v>0</v>
      </c>
      <c r="Q470" s="192">
        <v>0</v>
      </c>
      <c r="R470" s="192">
        <f t="shared" si="2"/>
        <v>0</v>
      </c>
      <c r="S470" s="193">
        <f t="shared" si="3"/>
        <v>0</v>
      </c>
      <c r="T470" s="186" t="s">
        <v>399</v>
      </c>
      <c r="U470" s="186" t="s">
        <v>288</v>
      </c>
      <c r="V470" s="200">
        <f>VLOOKUP(B470,orig_GT_results_full_summary!$B$3:$AK$25,24, FALSE)</f>
        <v>1</v>
      </c>
      <c r="W470" s="192">
        <v>0</v>
      </c>
      <c r="X470" s="192">
        <v>0</v>
      </c>
      <c r="Y470" s="192">
        <f t="shared" si="4"/>
        <v>0</v>
      </c>
      <c r="Z470" s="193">
        <f t="shared" si="5"/>
        <v>0</v>
      </c>
      <c r="AA470" s="186" t="s">
        <v>50</v>
      </c>
      <c r="AB470" s="186" t="s">
        <v>288</v>
      </c>
      <c r="AC470" s="192">
        <f>VLOOKUP(B470,orig_GT_results_full_summary!$B$3:$AK$25,33, FALSE)</f>
        <v>1</v>
      </c>
      <c r="AD470" s="192">
        <v>0</v>
      </c>
      <c r="AE470" s="192">
        <v>0</v>
      </c>
      <c r="AF470" s="194">
        <f t="shared" si="6"/>
        <v>0</v>
      </c>
      <c r="AG470" s="53">
        <f t="shared" si="7"/>
        <v>0</v>
      </c>
    </row>
    <row r="471" spans="2:33" ht="16">
      <c r="B471" s="186" t="s">
        <v>123</v>
      </c>
      <c r="C471" s="192">
        <v>182</v>
      </c>
      <c r="D471" s="186" t="s">
        <v>396</v>
      </c>
      <c r="E471" s="193">
        <v>2</v>
      </c>
      <c r="F471" s="186" t="s">
        <v>398</v>
      </c>
      <c r="G471" s="186" t="s">
        <v>290</v>
      </c>
      <c r="H471" s="198">
        <f>VLOOKUP(B471,orig_GT_results_full_summary!$B$3:$AK$25,7, FALSE)</f>
        <v>4</v>
      </c>
      <c r="I471" s="192">
        <v>1</v>
      </c>
      <c r="J471" s="192">
        <v>0.5</v>
      </c>
      <c r="K471" s="192">
        <f t="shared" si="0"/>
        <v>0.25</v>
      </c>
      <c r="L471" s="193">
        <f t="shared" si="1"/>
        <v>0.45454545454545453</v>
      </c>
      <c r="M471" s="186" t="s">
        <v>50</v>
      </c>
      <c r="N471" s="186" t="s">
        <v>288</v>
      </c>
      <c r="O471" s="199">
        <f>VLOOKUP(B471,orig_GT_results_full_summary!$B$3:$AK$25,15, FALSE)</f>
        <v>1</v>
      </c>
      <c r="P471" s="192">
        <v>0</v>
      </c>
      <c r="Q471" s="192">
        <v>0</v>
      </c>
      <c r="R471" s="192">
        <f t="shared" si="2"/>
        <v>0</v>
      </c>
      <c r="S471" s="193">
        <f t="shared" si="3"/>
        <v>0</v>
      </c>
      <c r="T471" s="186" t="s">
        <v>399</v>
      </c>
      <c r="U471" s="186" t="s">
        <v>288</v>
      </c>
      <c r="V471" s="200">
        <f>VLOOKUP(B471,orig_GT_results_full_summary!$B$3:$AK$25,24, FALSE)</f>
        <v>1</v>
      </c>
      <c r="W471" s="192">
        <v>0</v>
      </c>
      <c r="X471" s="192">
        <v>0</v>
      </c>
      <c r="Y471" s="192">
        <f t="shared" si="4"/>
        <v>0</v>
      </c>
      <c r="Z471" s="193">
        <f t="shared" si="5"/>
        <v>0</v>
      </c>
      <c r="AA471" s="186" t="s">
        <v>50</v>
      </c>
      <c r="AB471" s="186" t="s">
        <v>288</v>
      </c>
      <c r="AC471" s="192">
        <f>VLOOKUP(B471,orig_GT_results_full_summary!$B$3:$AK$25,33, FALSE)</f>
        <v>1</v>
      </c>
      <c r="AD471" s="192">
        <v>0</v>
      </c>
      <c r="AE471" s="192">
        <v>0</v>
      </c>
      <c r="AF471" s="194">
        <f t="shared" si="6"/>
        <v>0</v>
      </c>
      <c r="AG471" s="53">
        <f t="shared" si="7"/>
        <v>0</v>
      </c>
    </row>
    <row r="472" spans="2:33" ht="16">
      <c r="B472" s="186" t="s">
        <v>123</v>
      </c>
      <c r="C472" s="192">
        <v>183</v>
      </c>
      <c r="D472" s="186" t="s">
        <v>390</v>
      </c>
      <c r="E472" s="193">
        <v>2</v>
      </c>
      <c r="F472" s="186" t="s">
        <v>398</v>
      </c>
      <c r="G472" s="186" t="s">
        <v>288</v>
      </c>
      <c r="H472" s="198">
        <f>VLOOKUP(B472,orig_GT_results_full_summary!$B$3:$AK$25,7, FALSE)</f>
        <v>4</v>
      </c>
      <c r="I472" s="192">
        <v>0</v>
      </c>
      <c r="J472" s="192">
        <v>0</v>
      </c>
      <c r="K472" s="192">
        <f t="shared" si="0"/>
        <v>0</v>
      </c>
      <c r="L472" s="193">
        <f t="shared" si="1"/>
        <v>0</v>
      </c>
      <c r="M472" s="186" t="s">
        <v>50</v>
      </c>
      <c r="N472" s="186" t="s">
        <v>288</v>
      </c>
      <c r="O472" s="199">
        <f>VLOOKUP(B472,orig_GT_results_full_summary!$B$3:$AK$25,15, FALSE)</f>
        <v>1</v>
      </c>
      <c r="P472" s="192">
        <v>0</v>
      </c>
      <c r="Q472" s="192">
        <v>0</v>
      </c>
      <c r="R472" s="192">
        <f t="shared" si="2"/>
        <v>0</v>
      </c>
      <c r="S472" s="193">
        <f t="shared" si="3"/>
        <v>0</v>
      </c>
      <c r="T472" s="186" t="s">
        <v>399</v>
      </c>
      <c r="U472" s="186" t="s">
        <v>288</v>
      </c>
      <c r="V472" s="200">
        <f>VLOOKUP(B472,orig_GT_results_full_summary!$B$3:$AK$25,24, FALSE)</f>
        <v>1</v>
      </c>
      <c r="W472" s="192">
        <v>0</v>
      </c>
      <c r="X472" s="192">
        <v>0</v>
      </c>
      <c r="Y472" s="192">
        <f t="shared" si="4"/>
        <v>0</v>
      </c>
      <c r="Z472" s="193">
        <f t="shared" si="5"/>
        <v>0</v>
      </c>
      <c r="AA472" s="186" t="s">
        <v>50</v>
      </c>
      <c r="AB472" s="186" t="s">
        <v>288</v>
      </c>
      <c r="AC472" s="192">
        <f>VLOOKUP(B472,orig_GT_results_full_summary!$B$3:$AK$25,33, FALSE)</f>
        <v>1</v>
      </c>
      <c r="AD472" s="192">
        <v>0</v>
      </c>
      <c r="AE472" s="192">
        <v>0</v>
      </c>
      <c r="AF472" s="194">
        <f t="shared" si="6"/>
        <v>0</v>
      </c>
      <c r="AG472" s="53">
        <f t="shared" si="7"/>
        <v>0</v>
      </c>
    </row>
    <row r="473" spans="2:33" ht="16">
      <c r="B473" s="186" t="s">
        <v>123</v>
      </c>
      <c r="C473" s="192">
        <v>184</v>
      </c>
      <c r="D473" s="186" t="s">
        <v>390</v>
      </c>
      <c r="E473" s="193">
        <v>2</v>
      </c>
      <c r="F473" s="186" t="s">
        <v>398</v>
      </c>
      <c r="G473" s="186" t="s">
        <v>288</v>
      </c>
      <c r="H473" s="198">
        <f>VLOOKUP(B473,orig_GT_results_full_summary!$B$3:$AK$25,7, FALSE)</f>
        <v>4</v>
      </c>
      <c r="I473" s="192">
        <v>0</v>
      </c>
      <c r="J473" s="192">
        <v>0</v>
      </c>
      <c r="K473" s="192">
        <f t="shared" si="0"/>
        <v>0</v>
      </c>
      <c r="L473" s="193">
        <f t="shared" si="1"/>
        <v>0</v>
      </c>
      <c r="M473" s="186" t="s">
        <v>50</v>
      </c>
      <c r="N473" s="186" t="s">
        <v>288</v>
      </c>
      <c r="O473" s="199">
        <f>VLOOKUP(B473,orig_GT_results_full_summary!$B$3:$AK$25,15, FALSE)</f>
        <v>1</v>
      </c>
      <c r="P473" s="192">
        <v>0</v>
      </c>
      <c r="Q473" s="192">
        <v>0</v>
      </c>
      <c r="R473" s="192">
        <f t="shared" si="2"/>
        <v>0</v>
      </c>
      <c r="S473" s="193">
        <f t="shared" si="3"/>
        <v>0</v>
      </c>
      <c r="T473" s="186" t="s">
        <v>399</v>
      </c>
      <c r="U473" s="186" t="s">
        <v>288</v>
      </c>
      <c r="V473" s="200">
        <f>VLOOKUP(B473,orig_GT_results_full_summary!$B$3:$AK$25,24, FALSE)</f>
        <v>1</v>
      </c>
      <c r="W473" s="192">
        <v>0</v>
      </c>
      <c r="X473" s="192">
        <v>0</v>
      </c>
      <c r="Y473" s="192">
        <f t="shared" si="4"/>
        <v>0</v>
      </c>
      <c r="Z473" s="193">
        <f t="shared" si="5"/>
        <v>0</v>
      </c>
      <c r="AA473" s="186" t="s">
        <v>50</v>
      </c>
      <c r="AB473" s="186" t="s">
        <v>288</v>
      </c>
      <c r="AC473" s="192">
        <f>VLOOKUP(B473,orig_GT_results_full_summary!$B$3:$AK$25,33, FALSE)</f>
        <v>1</v>
      </c>
      <c r="AD473" s="192">
        <v>0</v>
      </c>
      <c r="AE473" s="192">
        <v>0</v>
      </c>
      <c r="AF473" s="194">
        <f t="shared" si="6"/>
        <v>0</v>
      </c>
      <c r="AG473" s="53">
        <f t="shared" si="7"/>
        <v>0</v>
      </c>
    </row>
    <row r="474" spans="2:33" ht="16">
      <c r="B474" s="186" t="s">
        <v>123</v>
      </c>
      <c r="C474" s="192">
        <v>186</v>
      </c>
      <c r="D474" s="186" t="s">
        <v>402</v>
      </c>
      <c r="E474" s="193">
        <v>2</v>
      </c>
      <c r="F474" s="186" t="s">
        <v>398</v>
      </c>
      <c r="G474" s="186" t="s">
        <v>288</v>
      </c>
      <c r="H474" s="198">
        <f>VLOOKUP(B474,orig_GT_results_full_summary!$B$3:$AK$25,7, FALSE)</f>
        <v>4</v>
      </c>
      <c r="I474" s="192">
        <v>0</v>
      </c>
      <c r="J474" s="192">
        <v>0</v>
      </c>
      <c r="K474" s="192">
        <f t="shared" si="0"/>
        <v>0</v>
      </c>
      <c r="L474" s="193">
        <f t="shared" si="1"/>
        <v>0</v>
      </c>
      <c r="M474" s="186" t="s">
        <v>50</v>
      </c>
      <c r="N474" s="186" t="s">
        <v>288</v>
      </c>
      <c r="O474" s="199">
        <f>VLOOKUP(B474,orig_GT_results_full_summary!$B$3:$AK$25,15, FALSE)</f>
        <v>1</v>
      </c>
      <c r="P474" s="192">
        <v>0</v>
      </c>
      <c r="Q474" s="192">
        <v>0</v>
      </c>
      <c r="R474" s="192">
        <f t="shared" si="2"/>
        <v>0</v>
      </c>
      <c r="S474" s="193">
        <f t="shared" si="3"/>
        <v>0</v>
      </c>
      <c r="T474" s="186" t="s">
        <v>399</v>
      </c>
      <c r="U474" s="186" t="s">
        <v>288</v>
      </c>
      <c r="V474" s="200">
        <f>VLOOKUP(B474,orig_GT_results_full_summary!$B$3:$AK$25,24, FALSE)</f>
        <v>1</v>
      </c>
      <c r="W474" s="192">
        <v>0</v>
      </c>
      <c r="X474" s="192">
        <v>0</v>
      </c>
      <c r="Y474" s="192">
        <f t="shared" si="4"/>
        <v>0</v>
      </c>
      <c r="Z474" s="193">
        <f t="shared" si="5"/>
        <v>0</v>
      </c>
      <c r="AA474" s="186" t="s">
        <v>50</v>
      </c>
      <c r="AB474" s="186" t="s">
        <v>288</v>
      </c>
      <c r="AC474" s="192">
        <f>VLOOKUP(B474,orig_GT_results_full_summary!$B$3:$AK$25,33, FALSE)</f>
        <v>1</v>
      </c>
      <c r="AD474" s="192">
        <v>0</v>
      </c>
      <c r="AE474" s="192">
        <v>0</v>
      </c>
      <c r="AF474" s="194">
        <f t="shared" si="6"/>
        <v>0</v>
      </c>
      <c r="AG474" s="53">
        <f t="shared" si="7"/>
        <v>0</v>
      </c>
    </row>
    <row r="475" spans="2:33" ht="16">
      <c r="B475" s="186" t="s">
        <v>123</v>
      </c>
      <c r="C475" s="192">
        <v>136</v>
      </c>
      <c r="D475" s="186" t="s">
        <v>377</v>
      </c>
      <c r="E475" s="193">
        <v>2</v>
      </c>
      <c r="F475" s="186" t="s">
        <v>398</v>
      </c>
      <c r="G475" s="186" t="s">
        <v>290</v>
      </c>
      <c r="H475" s="198">
        <f>VLOOKUP(B475,orig_GT_results_full_summary!$B$3:$AK$25,7, FALSE)</f>
        <v>4</v>
      </c>
      <c r="I475" s="192">
        <v>1</v>
      </c>
      <c r="J475" s="192">
        <v>0.5</v>
      </c>
      <c r="K475" s="192">
        <f t="shared" si="0"/>
        <v>0.25</v>
      </c>
      <c r="L475" s="193">
        <f t="shared" si="1"/>
        <v>0.45454545454545453</v>
      </c>
      <c r="M475" s="186" t="s">
        <v>50</v>
      </c>
      <c r="N475" s="186" t="s">
        <v>288</v>
      </c>
      <c r="O475" s="199">
        <f>VLOOKUP(B475,orig_GT_results_full_summary!$B$3:$AK$25,15, FALSE)</f>
        <v>1</v>
      </c>
      <c r="P475" s="192">
        <v>0</v>
      </c>
      <c r="Q475" s="192">
        <v>0</v>
      </c>
      <c r="R475" s="192">
        <f t="shared" si="2"/>
        <v>0</v>
      </c>
      <c r="S475" s="193">
        <f t="shared" si="3"/>
        <v>0</v>
      </c>
      <c r="T475" s="186" t="s">
        <v>399</v>
      </c>
      <c r="U475" s="186" t="s">
        <v>288</v>
      </c>
      <c r="V475" s="200">
        <f>VLOOKUP(B475,orig_GT_results_full_summary!$B$3:$AK$25,24, FALSE)</f>
        <v>1</v>
      </c>
      <c r="W475" s="192">
        <v>0</v>
      </c>
      <c r="X475" s="192">
        <v>0</v>
      </c>
      <c r="Y475" s="192">
        <f t="shared" si="4"/>
        <v>0</v>
      </c>
      <c r="Z475" s="193">
        <f t="shared" si="5"/>
        <v>0</v>
      </c>
      <c r="AA475" s="186" t="s">
        <v>50</v>
      </c>
      <c r="AB475" s="186" t="s">
        <v>288</v>
      </c>
      <c r="AC475" s="192">
        <f>VLOOKUP(B475,orig_GT_results_full_summary!$B$3:$AK$25,33, FALSE)</f>
        <v>1</v>
      </c>
      <c r="AD475" s="192">
        <v>0</v>
      </c>
      <c r="AE475" s="192">
        <v>0</v>
      </c>
      <c r="AF475" s="194">
        <f t="shared" si="6"/>
        <v>0</v>
      </c>
      <c r="AG475" s="53">
        <f t="shared" si="7"/>
        <v>0</v>
      </c>
    </row>
    <row r="476" spans="2:33" ht="16">
      <c r="B476" s="186" t="s">
        <v>123</v>
      </c>
      <c r="C476" s="192">
        <v>185</v>
      </c>
      <c r="D476" s="186" t="s">
        <v>402</v>
      </c>
      <c r="E476" s="193">
        <v>2</v>
      </c>
      <c r="F476" s="186" t="s">
        <v>398</v>
      </c>
      <c r="G476" s="186" t="s">
        <v>288</v>
      </c>
      <c r="H476" s="198">
        <f>VLOOKUP(B476,orig_GT_results_full_summary!$B$3:$AK$25,7, FALSE)</f>
        <v>4</v>
      </c>
      <c r="I476" s="192">
        <v>0</v>
      </c>
      <c r="J476" s="192">
        <v>0</v>
      </c>
      <c r="K476" s="192">
        <f t="shared" si="0"/>
        <v>0</v>
      </c>
      <c r="L476" s="193">
        <f t="shared" si="1"/>
        <v>0</v>
      </c>
      <c r="M476" s="186" t="s">
        <v>50</v>
      </c>
      <c r="N476" s="186" t="s">
        <v>288</v>
      </c>
      <c r="O476" s="199">
        <f>VLOOKUP(B476,orig_GT_results_full_summary!$B$3:$AK$25,15, FALSE)</f>
        <v>1</v>
      </c>
      <c r="P476" s="192">
        <v>0</v>
      </c>
      <c r="Q476" s="192">
        <v>0</v>
      </c>
      <c r="R476" s="192">
        <f t="shared" si="2"/>
        <v>0</v>
      </c>
      <c r="S476" s="193">
        <f t="shared" si="3"/>
        <v>0</v>
      </c>
      <c r="T476" s="186" t="s">
        <v>399</v>
      </c>
      <c r="U476" s="186" t="s">
        <v>288</v>
      </c>
      <c r="V476" s="200">
        <f>VLOOKUP(B476,orig_GT_results_full_summary!$B$3:$AK$25,24, FALSE)</f>
        <v>1</v>
      </c>
      <c r="W476" s="192">
        <v>0</v>
      </c>
      <c r="X476" s="192">
        <v>0</v>
      </c>
      <c r="Y476" s="192">
        <f t="shared" si="4"/>
        <v>0</v>
      </c>
      <c r="Z476" s="193">
        <f t="shared" si="5"/>
        <v>0</v>
      </c>
      <c r="AA476" s="186" t="s">
        <v>50</v>
      </c>
      <c r="AB476" s="186" t="s">
        <v>288</v>
      </c>
      <c r="AC476" s="192">
        <f>VLOOKUP(B476,orig_GT_results_full_summary!$B$3:$AK$25,33, FALSE)</f>
        <v>1</v>
      </c>
      <c r="AD476" s="192">
        <v>0</v>
      </c>
      <c r="AE476" s="192">
        <v>0</v>
      </c>
      <c r="AF476" s="194">
        <f t="shared" si="6"/>
        <v>0</v>
      </c>
      <c r="AG476" s="53">
        <f t="shared" si="7"/>
        <v>0</v>
      </c>
    </row>
    <row r="477" spans="2:33" ht="16">
      <c r="B477" s="186" t="s">
        <v>123</v>
      </c>
      <c r="C477" s="192">
        <v>364</v>
      </c>
      <c r="D477" s="186" t="s">
        <v>404</v>
      </c>
      <c r="E477" s="193">
        <v>3</v>
      </c>
      <c r="F477" s="186" t="s">
        <v>398</v>
      </c>
      <c r="G477" s="186" t="s">
        <v>304</v>
      </c>
      <c r="H477" s="198">
        <f>VLOOKUP(B477,orig_GT_results_full_summary!$B$3:$AK$25,7, FALSE)</f>
        <v>4</v>
      </c>
      <c r="I477" s="192">
        <v>1</v>
      </c>
      <c r="J477" s="192">
        <v>0.33</v>
      </c>
      <c r="K477" s="192">
        <f t="shared" si="0"/>
        <v>0.25</v>
      </c>
      <c r="L477" s="193">
        <f t="shared" si="1"/>
        <v>0.31976744186046513</v>
      </c>
      <c r="M477" s="186" t="s">
        <v>50</v>
      </c>
      <c r="N477" s="186" t="s">
        <v>297</v>
      </c>
      <c r="O477" s="199">
        <f>VLOOKUP(B477,orig_GT_results_full_summary!$B$3:$AK$25,15, FALSE)</f>
        <v>1</v>
      </c>
      <c r="P477" s="192">
        <v>0</v>
      </c>
      <c r="Q477" s="192">
        <v>0</v>
      </c>
      <c r="R477" s="192">
        <f t="shared" si="2"/>
        <v>0</v>
      </c>
      <c r="S477" s="193">
        <f t="shared" si="3"/>
        <v>0</v>
      </c>
      <c r="T477" s="186" t="s">
        <v>399</v>
      </c>
      <c r="U477" s="186" t="s">
        <v>303</v>
      </c>
      <c r="V477" s="200">
        <f>VLOOKUP(B477,orig_GT_results_full_summary!$B$3:$AK$25,24, FALSE)</f>
        <v>1</v>
      </c>
      <c r="W477" s="192">
        <v>1</v>
      </c>
      <c r="X477" s="192">
        <v>0.33</v>
      </c>
      <c r="Y477" s="192">
        <f t="shared" si="4"/>
        <v>1</v>
      </c>
      <c r="Z477" s="193">
        <f t="shared" si="5"/>
        <v>0.3536977491961415</v>
      </c>
      <c r="AA477" s="186" t="s">
        <v>50</v>
      </c>
      <c r="AB477" s="186" t="s">
        <v>297</v>
      </c>
      <c r="AC477" s="192">
        <f>VLOOKUP(B477,orig_GT_results_full_summary!$B$3:$AK$25,33, FALSE)</f>
        <v>1</v>
      </c>
      <c r="AD477" s="192">
        <v>0</v>
      </c>
      <c r="AE477" s="192">
        <v>0</v>
      </c>
      <c r="AF477" s="194">
        <f t="shared" si="6"/>
        <v>0</v>
      </c>
      <c r="AG477" s="53">
        <f t="shared" si="7"/>
        <v>0</v>
      </c>
    </row>
    <row r="478" spans="2:33" ht="16">
      <c r="B478" s="186" t="s">
        <v>123</v>
      </c>
      <c r="C478" s="192">
        <v>369</v>
      </c>
      <c r="D478" s="186" t="s">
        <v>405</v>
      </c>
      <c r="E478" s="193">
        <v>3</v>
      </c>
      <c r="F478" s="186" t="s">
        <v>398</v>
      </c>
      <c r="G478" s="186" t="s">
        <v>304</v>
      </c>
      <c r="H478" s="198">
        <f>VLOOKUP(B478,orig_GT_results_full_summary!$B$3:$AK$25,7, FALSE)</f>
        <v>4</v>
      </c>
      <c r="I478" s="192">
        <v>1</v>
      </c>
      <c r="J478" s="192">
        <v>0.33</v>
      </c>
      <c r="K478" s="192">
        <f t="shared" si="0"/>
        <v>0.25</v>
      </c>
      <c r="L478" s="193">
        <f t="shared" si="1"/>
        <v>0.31976744186046513</v>
      </c>
      <c r="M478" s="186" t="s">
        <v>50</v>
      </c>
      <c r="N478" s="186" t="s">
        <v>297</v>
      </c>
      <c r="O478" s="199">
        <f>VLOOKUP(B478,orig_GT_results_full_summary!$B$3:$AK$25,15, FALSE)</f>
        <v>1</v>
      </c>
      <c r="P478" s="192">
        <v>0</v>
      </c>
      <c r="Q478" s="192">
        <v>0</v>
      </c>
      <c r="R478" s="192">
        <f t="shared" si="2"/>
        <v>0</v>
      </c>
      <c r="S478" s="193">
        <f t="shared" si="3"/>
        <v>0</v>
      </c>
      <c r="T478" s="186" t="s">
        <v>399</v>
      </c>
      <c r="U478" s="186" t="s">
        <v>303</v>
      </c>
      <c r="V478" s="200">
        <f>VLOOKUP(B478,orig_GT_results_full_summary!$B$3:$AK$25,24, FALSE)</f>
        <v>1</v>
      </c>
      <c r="W478" s="192">
        <v>1</v>
      </c>
      <c r="X478" s="192">
        <v>0.33</v>
      </c>
      <c r="Y478" s="192">
        <f t="shared" si="4"/>
        <v>1</v>
      </c>
      <c r="Z478" s="193">
        <f t="shared" si="5"/>
        <v>0.3536977491961415</v>
      </c>
      <c r="AA478" s="186" t="s">
        <v>50</v>
      </c>
      <c r="AB478" s="186" t="s">
        <v>297</v>
      </c>
      <c r="AC478" s="192">
        <f>VLOOKUP(B478,orig_GT_results_full_summary!$B$3:$AK$25,33, FALSE)</f>
        <v>1</v>
      </c>
      <c r="AD478" s="192">
        <v>0</v>
      </c>
      <c r="AE478" s="192">
        <v>0</v>
      </c>
      <c r="AF478" s="194">
        <f t="shared" si="6"/>
        <v>0</v>
      </c>
      <c r="AG478" s="53">
        <f t="shared" si="7"/>
        <v>0</v>
      </c>
    </row>
    <row r="479" spans="2:33" ht="16">
      <c r="B479" s="186" t="s">
        <v>123</v>
      </c>
      <c r="C479" s="192">
        <v>370</v>
      </c>
      <c r="D479" s="186" t="s">
        <v>405</v>
      </c>
      <c r="E479" s="193">
        <v>3</v>
      </c>
      <c r="F479" s="186" t="s">
        <v>398</v>
      </c>
      <c r="G479" s="186" t="s">
        <v>304</v>
      </c>
      <c r="H479" s="198">
        <f>VLOOKUP(B479,orig_GT_results_full_summary!$B$3:$AK$25,7, FALSE)</f>
        <v>4</v>
      </c>
      <c r="I479" s="192">
        <v>1</v>
      </c>
      <c r="J479" s="192">
        <v>0.33</v>
      </c>
      <c r="K479" s="192">
        <f t="shared" si="0"/>
        <v>0.25</v>
      </c>
      <c r="L479" s="193">
        <f t="shared" si="1"/>
        <v>0.31976744186046513</v>
      </c>
      <c r="M479" s="186" t="s">
        <v>50</v>
      </c>
      <c r="N479" s="186" t="s">
        <v>297</v>
      </c>
      <c r="O479" s="199">
        <f>VLOOKUP(B479,orig_GT_results_full_summary!$B$3:$AK$25,15, FALSE)</f>
        <v>1</v>
      </c>
      <c r="P479" s="192">
        <v>0</v>
      </c>
      <c r="Q479" s="192">
        <v>0</v>
      </c>
      <c r="R479" s="192">
        <f t="shared" si="2"/>
        <v>0</v>
      </c>
      <c r="S479" s="193">
        <f t="shared" si="3"/>
        <v>0</v>
      </c>
      <c r="T479" s="186" t="s">
        <v>399</v>
      </c>
      <c r="U479" s="186" t="s">
        <v>303</v>
      </c>
      <c r="V479" s="200">
        <f>VLOOKUP(B479,orig_GT_results_full_summary!$B$3:$AK$25,24, FALSE)</f>
        <v>1</v>
      </c>
      <c r="W479" s="192">
        <v>1</v>
      </c>
      <c r="X479" s="192">
        <v>0.33</v>
      </c>
      <c r="Y479" s="192">
        <f t="shared" si="4"/>
        <v>1</v>
      </c>
      <c r="Z479" s="193">
        <f t="shared" si="5"/>
        <v>0.3536977491961415</v>
      </c>
      <c r="AA479" s="186" t="s">
        <v>50</v>
      </c>
      <c r="AB479" s="186" t="s">
        <v>297</v>
      </c>
      <c r="AC479" s="192">
        <f>VLOOKUP(B479,orig_GT_results_full_summary!$B$3:$AK$25,33, FALSE)</f>
        <v>1</v>
      </c>
      <c r="AD479" s="192">
        <v>0</v>
      </c>
      <c r="AE479" s="192">
        <v>0</v>
      </c>
      <c r="AF479" s="194">
        <f t="shared" si="6"/>
        <v>0</v>
      </c>
      <c r="AG479" s="53">
        <f t="shared" si="7"/>
        <v>0</v>
      </c>
    </row>
    <row r="480" spans="2:33" ht="16">
      <c r="B480" s="186" t="s">
        <v>123</v>
      </c>
      <c r="C480" s="192">
        <v>373</v>
      </c>
      <c r="D480" s="186" t="s">
        <v>406</v>
      </c>
      <c r="E480" s="193">
        <v>3</v>
      </c>
      <c r="F480" s="186" t="s">
        <v>398</v>
      </c>
      <c r="G480" s="186" t="s">
        <v>304</v>
      </c>
      <c r="H480" s="198">
        <f>VLOOKUP(B480,orig_GT_results_full_summary!$B$3:$AK$25,7, FALSE)</f>
        <v>4</v>
      </c>
      <c r="I480" s="192">
        <v>1</v>
      </c>
      <c r="J480" s="192">
        <v>0.33</v>
      </c>
      <c r="K480" s="192">
        <f t="shared" si="0"/>
        <v>0.25</v>
      </c>
      <c r="L480" s="193">
        <f t="shared" si="1"/>
        <v>0.31976744186046513</v>
      </c>
      <c r="M480" s="186" t="s">
        <v>50</v>
      </c>
      <c r="N480" s="186" t="s">
        <v>297</v>
      </c>
      <c r="O480" s="199">
        <f>VLOOKUP(B480,orig_GT_results_full_summary!$B$3:$AK$25,15, FALSE)</f>
        <v>1</v>
      </c>
      <c r="P480" s="192">
        <v>0</v>
      </c>
      <c r="Q480" s="192">
        <v>0</v>
      </c>
      <c r="R480" s="192">
        <f t="shared" si="2"/>
        <v>0</v>
      </c>
      <c r="S480" s="193">
        <f t="shared" si="3"/>
        <v>0</v>
      </c>
      <c r="T480" s="186" t="s">
        <v>399</v>
      </c>
      <c r="U480" s="186" t="s">
        <v>303</v>
      </c>
      <c r="V480" s="200">
        <f>VLOOKUP(B480,orig_GT_results_full_summary!$B$3:$AK$25,24, FALSE)</f>
        <v>1</v>
      </c>
      <c r="W480" s="192">
        <v>1</v>
      </c>
      <c r="X480" s="192">
        <v>0.33</v>
      </c>
      <c r="Y480" s="192">
        <f t="shared" si="4"/>
        <v>1</v>
      </c>
      <c r="Z480" s="193">
        <f t="shared" si="5"/>
        <v>0.3536977491961415</v>
      </c>
      <c r="AA480" s="186" t="s">
        <v>50</v>
      </c>
      <c r="AB480" s="186" t="s">
        <v>297</v>
      </c>
      <c r="AC480" s="192">
        <f>VLOOKUP(B480,orig_GT_results_full_summary!$B$3:$AK$25,33, FALSE)</f>
        <v>1</v>
      </c>
      <c r="AD480" s="192">
        <v>0</v>
      </c>
      <c r="AE480" s="192">
        <v>0</v>
      </c>
      <c r="AF480" s="194">
        <f t="shared" si="6"/>
        <v>0</v>
      </c>
      <c r="AG480" s="53">
        <f t="shared" si="7"/>
        <v>0</v>
      </c>
    </row>
    <row r="481" spans="2:33" ht="16">
      <c r="B481" s="186" t="s">
        <v>123</v>
      </c>
      <c r="C481" s="192">
        <v>374</v>
      </c>
      <c r="D481" s="186" t="s">
        <v>406</v>
      </c>
      <c r="E481" s="193">
        <v>3</v>
      </c>
      <c r="F481" s="186" t="s">
        <v>398</v>
      </c>
      <c r="G481" s="186" t="s">
        <v>304</v>
      </c>
      <c r="H481" s="198">
        <f>VLOOKUP(B481,orig_GT_results_full_summary!$B$3:$AK$25,7, FALSE)</f>
        <v>4</v>
      </c>
      <c r="I481" s="192">
        <v>1</v>
      </c>
      <c r="J481" s="192">
        <v>0.33</v>
      </c>
      <c r="K481" s="192">
        <f t="shared" si="0"/>
        <v>0.25</v>
      </c>
      <c r="L481" s="193">
        <f t="shared" si="1"/>
        <v>0.31976744186046513</v>
      </c>
      <c r="M481" s="186" t="s">
        <v>50</v>
      </c>
      <c r="N481" s="186" t="s">
        <v>297</v>
      </c>
      <c r="O481" s="199">
        <f>VLOOKUP(B481,orig_GT_results_full_summary!$B$3:$AK$25,15, FALSE)</f>
        <v>1</v>
      </c>
      <c r="P481" s="192">
        <v>0</v>
      </c>
      <c r="Q481" s="192">
        <v>0</v>
      </c>
      <c r="R481" s="192">
        <f t="shared" si="2"/>
        <v>0</v>
      </c>
      <c r="S481" s="193">
        <f t="shared" si="3"/>
        <v>0</v>
      </c>
      <c r="T481" s="186" t="s">
        <v>399</v>
      </c>
      <c r="U481" s="186" t="s">
        <v>303</v>
      </c>
      <c r="V481" s="200">
        <f>VLOOKUP(B481,orig_GT_results_full_summary!$B$3:$AK$25,24, FALSE)</f>
        <v>1</v>
      </c>
      <c r="W481" s="192">
        <v>1</v>
      </c>
      <c r="X481" s="192">
        <v>0.33</v>
      </c>
      <c r="Y481" s="192">
        <f t="shared" si="4"/>
        <v>1</v>
      </c>
      <c r="Z481" s="193">
        <f t="shared" si="5"/>
        <v>0.3536977491961415</v>
      </c>
      <c r="AA481" s="186" t="s">
        <v>50</v>
      </c>
      <c r="AB481" s="186" t="s">
        <v>297</v>
      </c>
      <c r="AC481" s="192">
        <f>VLOOKUP(B481,orig_GT_results_full_summary!$B$3:$AK$25,33, FALSE)</f>
        <v>1</v>
      </c>
      <c r="AD481" s="192">
        <v>0</v>
      </c>
      <c r="AE481" s="192">
        <v>0</v>
      </c>
      <c r="AF481" s="194">
        <f t="shared" si="6"/>
        <v>0</v>
      </c>
      <c r="AG481" s="53">
        <f t="shared" si="7"/>
        <v>0</v>
      </c>
    </row>
    <row r="482" spans="2:33" ht="16">
      <c r="B482" s="186" t="s">
        <v>123</v>
      </c>
      <c r="C482" s="192">
        <v>375</v>
      </c>
      <c r="D482" s="186" t="s">
        <v>407</v>
      </c>
      <c r="E482" s="193">
        <v>3</v>
      </c>
      <c r="F482" s="186" t="s">
        <v>398</v>
      </c>
      <c r="G482" s="186" t="s">
        <v>297</v>
      </c>
      <c r="H482" s="198">
        <f>VLOOKUP(B482,orig_GT_results_full_summary!$B$3:$AK$25,7, FALSE)</f>
        <v>4</v>
      </c>
      <c r="I482" s="192">
        <v>0</v>
      </c>
      <c r="J482" s="192">
        <v>0</v>
      </c>
      <c r="K482" s="192">
        <f t="shared" si="0"/>
        <v>0</v>
      </c>
      <c r="L482" s="193">
        <f t="shared" si="1"/>
        <v>0</v>
      </c>
      <c r="M482" s="186" t="s">
        <v>50</v>
      </c>
      <c r="N482" s="186" t="s">
        <v>297</v>
      </c>
      <c r="O482" s="199">
        <f>VLOOKUP(B482,orig_GT_results_full_summary!$B$3:$AK$25,15, FALSE)</f>
        <v>1</v>
      </c>
      <c r="P482" s="192">
        <v>0</v>
      </c>
      <c r="Q482" s="192">
        <v>0</v>
      </c>
      <c r="R482" s="192">
        <f t="shared" si="2"/>
        <v>0</v>
      </c>
      <c r="S482" s="193">
        <f t="shared" si="3"/>
        <v>0</v>
      </c>
      <c r="T482" s="186" t="s">
        <v>399</v>
      </c>
      <c r="U482" s="186" t="s">
        <v>303</v>
      </c>
      <c r="V482" s="200">
        <f>VLOOKUP(B482,orig_GT_results_full_summary!$B$3:$AK$25,24, FALSE)</f>
        <v>1</v>
      </c>
      <c r="W482" s="192">
        <v>1</v>
      </c>
      <c r="X482" s="192">
        <v>0.33</v>
      </c>
      <c r="Y482" s="192">
        <f t="shared" si="4"/>
        <v>1</v>
      </c>
      <c r="Z482" s="193">
        <f t="shared" si="5"/>
        <v>0.3536977491961415</v>
      </c>
      <c r="AA482" s="186" t="s">
        <v>50</v>
      </c>
      <c r="AB482" s="186" t="s">
        <v>297</v>
      </c>
      <c r="AC482" s="192">
        <f>VLOOKUP(B482,orig_GT_results_full_summary!$B$3:$AK$25,33, FALSE)</f>
        <v>1</v>
      </c>
      <c r="AD482" s="192">
        <v>0</v>
      </c>
      <c r="AE482" s="192">
        <v>0</v>
      </c>
      <c r="AF482" s="194">
        <f t="shared" si="6"/>
        <v>0</v>
      </c>
      <c r="AG482" s="53">
        <f t="shared" si="7"/>
        <v>0</v>
      </c>
    </row>
    <row r="483" spans="2:33" ht="16">
      <c r="B483" s="186" t="s">
        <v>123</v>
      </c>
      <c r="C483" s="192">
        <v>376</v>
      </c>
      <c r="D483" s="186" t="s">
        <v>407</v>
      </c>
      <c r="E483" s="193">
        <v>3</v>
      </c>
      <c r="F483" s="186" t="s">
        <v>398</v>
      </c>
      <c r="G483" s="186" t="s">
        <v>297</v>
      </c>
      <c r="H483" s="198">
        <f>VLOOKUP(B483,orig_GT_results_full_summary!$B$3:$AK$25,7, FALSE)</f>
        <v>4</v>
      </c>
      <c r="I483" s="192">
        <v>0</v>
      </c>
      <c r="J483" s="192">
        <v>0</v>
      </c>
      <c r="K483" s="192">
        <f t="shared" si="0"/>
        <v>0</v>
      </c>
      <c r="L483" s="193">
        <f t="shared" si="1"/>
        <v>0</v>
      </c>
      <c r="M483" s="186" t="s">
        <v>50</v>
      </c>
      <c r="N483" s="186" t="s">
        <v>297</v>
      </c>
      <c r="O483" s="199">
        <f>VLOOKUP(B483,orig_GT_results_full_summary!$B$3:$AK$25,15, FALSE)</f>
        <v>1</v>
      </c>
      <c r="P483" s="192">
        <v>0</v>
      </c>
      <c r="Q483" s="192">
        <v>0</v>
      </c>
      <c r="R483" s="192">
        <f t="shared" si="2"/>
        <v>0</v>
      </c>
      <c r="S483" s="193">
        <f t="shared" si="3"/>
        <v>0</v>
      </c>
      <c r="T483" s="186" t="s">
        <v>399</v>
      </c>
      <c r="U483" s="186" t="s">
        <v>303</v>
      </c>
      <c r="V483" s="200">
        <f>VLOOKUP(B483,orig_GT_results_full_summary!$B$3:$AK$25,24, FALSE)</f>
        <v>1</v>
      </c>
      <c r="W483" s="192">
        <v>1</v>
      </c>
      <c r="X483" s="192">
        <v>0.33</v>
      </c>
      <c r="Y483" s="192">
        <f t="shared" si="4"/>
        <v>1</v>
      </c>
      <c r="Z483" s="193">
        <f t="shared" si="5"/>
        <v>0.3536977491961415</v>
      </c>
      <c r="AA483" s="186" t="s">
        <v>50</v>
      </c>
      <c r="AB483" s="186" t="s">
        <v>297</v>
      </c>
      <c r="AC483" s="192">
        <f>VLOOKUP(B483,orig_GT_results_full_summary!$B$3:$AK$25,33, FALSE)</f>
        <v>1</v>
      </c>
      <c r="AD483" s="192">
        <v>0</v>
      </c>
      <c r="AE483" s="192">
        <v>0</v>
      </c>
      <c r="AF483" s="194">
        <f t="shared" si="6"/>
        <v>0</v>
      </c>
      <c r="AG483" s="53">
        <f t="shared" si="7"/>
        <v>0</v>
      </c>
    </row>
    <row r="484" spans="2:33" ht="16">
      <c r="B484" s="186" t="s">
        <v>123</v>
      </c>
      <c r="C484" s="192">
        <v>377</v>
      </c>
      <c r="D484" s="186" t="s">
        <v>407</v>
      </c>
      <c r="E484" s="193">
        <v>3</v>
      </c>
      <c r="F484" s="186" t="s">
        <v>398</v>
      </c>
      <c r="G484" s="186" t="s">
        <v>297</v>
      </c>
      <c r="H484" s="198">
        <f>VLOOKUP(B484,orig_GT_results_full_summary!$B$3:$AK$25,7, FALSE)</f>
        <v>4</v>
      </c>
      <c r="I484" s="192">
        <v>0</v>
      </c>
      <c r="J484" s="192">
        <v>0</v>
      </c>
      <c r="K484" s="192">
        <f t="shared" si="0"/>
        <v>0</v>
      </c>
      <c r="L484" s="193">
        <f t="shared" si="1"/>
        <v>0</v>
      </c>
      <c r="M484" s="186" t="s">
        <v>50</v>
      </c>
      <c r="N484" s="186" t="s">
        <v>297</v>
      </c>
      <c r="O484" s="199">
        <f>VLOOKUP(B484,orig_GT_results_full_summary!$B$3:$AK$25,15, FALSE)</f>
        <v>1</v>
      </c>
      <c r="P484" s="192">
        <v>0</v>
      </c>
      <c r="Q484" s="192">
        <v>0</v>
      </c>
      <c r="R484" s="192">
        <f t="shared" si="2"/>
        <v>0</v>
      </c>
      <c r="S484" s="193">
        <f t="shared" si="3"/>
        <v>0</v>
      </c>
      <c r="T484" s="186" t="s">
        <v>399</v>
      </c>
      <c r="U484" s="186" t="s">
        <v>303</v>
      </c>
      <c r="V484" s="200">
        <f>VLOOKUP(B484,orig_GT_results_full_summary!$B$3:$AK$25,24, FALSE)</f>
        <v>1</v>
      </c>
      <c r="W484" s="192">
        <v>1</v>
      </c>
      <c r="X484" s="192">
        <v>0.33</v>
      </c>
      <c r="Y484" s="192">
        <f t="shared" si="4"/>
        <v>1</v>
      </c>
      <c r="Z484" s="193">
        <f t="shared" si="5"/>
        <v>0.3536977491961415</v>
      </c>
      <c r="AA484" s="186" t="s">
        <v>50</v>
      </c>
      <c r="AB484" s="186" t="s">
        <v>297</v>
      </c>
      <c r="AC484" s="192">
        <f>VLOOKUP(B484,orig_GT_results_full_summary!$B$3:$AK$25,33, FALSE)</f>
        <v>1</v>
      </c>
      <c r="AD484" s="192">
        <v>0</v>
      </c>
      <c r="AE484" s="192">
        <v>0</v>
      </c>
      <c r="AF484" s="194">
        <f t="shared" si="6"/>
        <v>0</v>
      </c>
      <c r="AG484" s="53">
        <f t="shared" si="7"/>
        <v>0</v>
      </c>
    </row>
    <row r="485" spans="2:33" ht="16">
      <c r="B485" s="186" t="s">
        <v>123</v>
      </c>
      <c r="C485" s="192">
        <v>378</v>
      </c>
      <c r="D485" s="186" t="s">
        <v>408</v>
      </c>
      <c r="E485" s="193">
        <v>3</v>
      </c>
      <c r="F485" s="186" t="s">
        <v>398</v>
      </c>
      <c r="G485" s="186" t="s">
        <v>297</v>
      </c>
      <c r="H485" s="198">
        <f>VLOOKUP(B485,orig_GT_results_full_summary!$B$3:$AK$25,7, FALSE)</f>
        <v>4</v>
      </c>
      <c r="I485" s="192">
        <v>0</v>
      </c>
      <c r="J485" s="192">
        <v>0</v>
      </c>
      <c r="K485" s="192">
        <f t="shared" si="0"/>
        <v>0</v>
      </c>
      <c r="L485" s="193">
        <f t="shared" si="1"/>
        <v>0</v>
      </c>
      <c r="M485" s="186" t="s">
        <v>50</v>
      </c>
      <c r="N485" s="186" t="s">
        <v>297</v>
      </c>
      <c r="O485" s="199">
        <f>VLOOKUP(B485,orig_GT_results_full_summary!$B$3:$AK$25,15, FALSE)</f>
        <v>1</v>
      </c>
      <c r="P485" s="192">
        <v>0</v>
      </c>
      <c r="Q485" s="192">
        <v>0</v>
      </c>
      <c r="R485" s="192">
        <f t="shared" si="2"/>
        <v>0</v>
      </c>
      <c r="S485" s="193">
        <f t="shared" si="3"/>
        <v>0</v>
      </c>
      <c r="T485" s="186" t="s">
        <v>399</v>
      </c>
      <c r="U485" s="186" t="s">
        <v>304</v>
      </c>
      <c r="V485" s="200">
        <f>VLOOKUP(B485,orig_GT_results_full_summary!$B$3:$AK$25,24, FALSE)</f>
        <v>1</v>
      </c>
      <c r="W485" s="192">
        <v>1</v>
      </c>
      <c r="X485" s="192">
        <v>0.33</v>
      </c>
      <c r="Y485" s="192">
        <f t="shared" si="4"/>
        <v>1</v>
      </c>
      <c r="Z485" s="193">
        <f t="shared" si="5"/>
        <v>0.3536977491961415</v>
      </c>
      <c r="AA485" s="186" t="s">
        <v>50</v>
      </c>
      <c r="AB485" s="186" t="s">
        <v>297</v>
      </c>
      <c r="AC485" s="192">
        <f>VLOOKUP(B485,orig_GT_results_full_summary!$B$3:$AK$25,33, FALSE)</f>
        <v>1</v>
      </c>
      <c r="AD485" s="192">
        <v>0</v>
      </c>
      <c r="AE485" s="192">
        <v>0</v>
      </c>
      <c r="AF485" s="194">
        <f t="shared" si="6"/>
        <v>0</v>
      </c>
      <c r="AG485" s="53">
        <f t="shared" si="7"/>
        <v>0</v>
      </c>
    </row>
    <row r="486" spans="2:33" ht="16">
      <c r="B486" s="186" t="s">
        <v>123</v>
      </c>
      <c r="C486" s="192">
        <v>379</v>
      </c>
      <c r="D486" s="186" t="s">
        <v>408</v>
      </c>
      <c r="E486" s="193">
        <v>3</v>
      </c>
      <c r="F486" s="186" t="s">
        <v>398</v>
      </c>
      <c r="G486" s="186" t="s">
        <v>297</v>
      </c>
      <c r="H486" s="198">
        <f>VLOOKUP(B486,orig_GT_results_full_summary!$B$3:$AK$25,7, FALSE)</f>
        <v>4</v>
      </c>
      <c r="I486" s="192">
        <v>0</v>
      </c>
      <c r="J486" s="192">
        <v>0</v>
      </c>
      <c r="K486" s="192">
        <f t="shared" si="0"/>
        <v>0</v>
      </c>
      <c r="L486" s="193">
        <f t="shared" si="1"/>
        <v>0</v>
      </c>
      <c r="M486" s="186" t="s">
        <v>50</v>
      </c>
      <c r="N486" s="186" t="s">
        <v>297</v>
      </c>
      <c r="O486" s="199">
        <f>VLOOKUP(B486,orig_GT_results_full_summary!$B$3:$AK$25,15, FALSE)</f>
        <v>1</v>
      </c>
      <c r="P486" s="192">
        <v>0</v>
      </c>
      <c r="Q486" s="192">
        <v>0</v>
      </c>
      <c r="R486" s="192">
        <f t="shared" si="2"/>
        <v>0</v>
      </c>
      <c r="S486" s="193">
        <f t="shared" si="3"/>
        <v>0</v>
      </c>
      <c r="T486" s="186" t="s">
        <v>399</v>
      </c>
      <c r="U486" s="186" t="s">
        <v>304</v>
      </c>
      <c r="V486" s="200">
        <f>VLOOKUP(B486,orig_GT_results_full_summary!$B$3:$AK$25,24, FALSE)</f>
        <v>1</v>
      </c>
      <c r="W486" s="192">
        <v>1</v>
      </c>
      <c r="X486" s="192">
        <v>0.33</v>
      </c>
      <c r="Y486" s="192">
        <f t="shared" si="4"/>
        <v>1</v>
      </c>
      <c r="Z486" s="193">
        <f t="shared" si="5"/>
        <v>0.3536977491961415</v>
      </c>
      <c r="AA486" s="186" t="s">
        <v>50</v>
      </c>
      <c r="AB486" s="186" t="s">
        <v>297</v>
      </c>
      <c r="AC486" s="192">
        <f>VLOOKUP(B486,orig_GT_results_full_summary!$B$3:$AK$25,33, FALSE)</f>
        <v>1</v>
      </c>
      <c r="AD486" s="192">
        <v>0</v>
      </c>
      <c r="AE486" s="192">
        <v>0</v>
      </c>
      <c r="AF486" s="194">
        <f t="shared" si="6"/>
        <v>0</v>
      </c>
      <c r="AG486" s="53">
        <f t="shared" si="7"/>
        <v>0</v>
      </c>
    </row>
    <row r="487" spans="2:33" ht="16">
      <c r="B487" s="186" t="s">
        <v>123</v>
      </c>
      <c r="C487" s="192">
        <v>380</v>
      </c>
      <c r="D487" s="186" t="s">
        <v>408</v>
      </c>
      <c r="E487" s="193">
        <v>3</v>
      </c>
      <c r="F487" s="186" t="s">
        <v>398</v>
      </c>
      <c r="G487" s="186" t="s">
        <v>297</v>
      </c>
      <c r="H487" s="198">
        <f>VLOOKUP(B487,orig_GT_results_full_summary!$B$3:$AK$25,7, FALSE)</f>
        <v>4</v>
      </c>
      <c r="I487" s="192">
        <v>0</v>
      </c>
      <c r="J487" s="192">
        <v>0</v>
      </c>
      <c r="K487" s="192">
        <f t="shared" si="0"/>
        <v>0</v>
      </c>
      <c r="L487" s="193">
        <f t="shared" si="1"/>
        <v>0</v>
      </c>
      <c r="M487" s="186" t="s">
        <v>50</v>
      </c>
      <c r="N487" s="186" t="s">
        <v>297</v>
      </c>
      <c r="O487" s="199">
        <f>VLOOKUP(B487,orig_GT_results_full_summary!$B$3:$AK$25,15, FALSE)</f>
        <v>1</v>
      </c>
      <c r="P487" s="192">
        <v>0</v>
      </c>
      <c r="Q487" s="192">
        <v>0</v>
      </c>
      <c r="R487" s="192">
        <f t="shared" si="2"/>
        <v>0</v>
      </c>
      <c r="S487" s="193">
        <f t="shared" si="3"/>
        <v>0</v>
      </c>
      <c r="T487" s="186" t="s">
        <v>399</v>
      </c>
      <c r="U487" s="186" t="s">
        <v>304</v>
      </c>
      <c r="V487" s="200">
        <f>VLOOKUP(B487,orig_GT_results_full_summary!$B$3:$AK$25,24, FALSE)</f>
        <v>1</v>
      </c>
      <c r="W487" s="192">
        <v>1</v>
      </c>
      <c r="X487" s="192">
        <v>0.33</v>
      </c>
      <c r="Y487" s="192">
        <f t="shared" si="4"/>
        <v>1</v>
      </c>
      <c r="Z487" s="193">
        <f t="shared" si="5"/>
        <v>0.3536977491961415</v>
      </c>
      <c r="AA487" s="186" t="s">
        <v>50</v>
      </c>
      <c r="AB487" s="186" t="s">
        <v>297</v>
      </c>
      <c r="AC487" s="192">
        <f>VLOOKUP(B487,orig_GT_results_full_summary!$B$3:$AK$25,33, FALSE)</f>
        <v>1</v>
      </c>
      <c r="AD487" s="192">
        <v>0</v>
      </c>
      <c r="AE487" s="192">
        <v>0</v>
      </c>
      <c r="AF487" s="194">
        <f t="shared" si="6"/>
        <v>0</v>
      </c>
      <c r="AG487" s="53">
        <f t="shared" si="7"/>
        <v>0</v>
      </c>
    </row>
    <row r="488" spans="2:33" ht="16">
      <c r="B488" s="186" t="s">
        <v>123</v>
      </c>
      <c r="C488" s="192">
        <v>381</v>
      </c>
      <c r="D488" s="186" t="s">
        <v>409</v>
      </c>
      <c r="E488" s="193">
        <v>3</v>
      </c>
      <c r="F488" s="186" t="s">
        <v>398</v>
      </c>
      <c r="G488" s="186" t="s">
        <v>297</v>
      </c>
      <c r="H488" s="198">
        <f>VLOOKUP(B488,orig_GT_results_full_summary!$B$3:$AK$25,7, FALSE)</f>
        <v>4</v>
      </c>
      <c r="I488" s="192">
        <v>0</v>
      </c>
      <c r="J488" s="192">
        <v>0</v>
      </c>
      <c r="K488" s="192">
        <f t="shared" si="0"/>
        <v>0</v>
      </c>
      <c r="L488" s="193">
        <f t="shared" si="1"/>
        <v>0</v>
      </c>
      <c r="M488" s="186" t="s">
        <v>50</v>
      </c>
      <c r="N488" s="186" t="s">
        <v>297</v>
      </c>
      <c r="O488" s="199">
        <f>VLOOKUP(B488,orig_GT_results_full_summary!$B$3:$AK$25,15, FALSE)</f>
        <v>1</v>
      </c>
      <c r="P488" s="192">
        <v>0</v>
      </c>
      <c r="Q488" s="192">
        <v>0</v>
      </c>
      <c r="R488" s="192">
        <f t="shared" si="2"/>
        <v>0</v>
      </c>
      <c r="S488" s="193">
        <f t="shared" si="3"/>
        <v>0</v>
      </c>
      <c r="T488" s="186" t="s">
        <v>399</v>
      </c>
      <c r="U488" s="186" t="s">
        <v>303</v>
      </c>
      <c r="V488" s="200">
        <f>VLOOKUP(B488,orig_GT_results_full_summary!$B$3:$AK$25,24, FALSE)</f>
        <v>1</v>
      </c>
      <c r="W488" s="192">
        <v>1</v>
      </c>
      <c r="X488" s="192">
        <v>0.33</v>
      </c>
      <c r="Y488" s="192">
        <f t="shared" si="4"/>
        <v>1</v>
      </c>
      <c r="Z488" s="193">
        <f t="shared" si="5"/>
        <v>0.3536977491961415</v>
      </c>
      <c r="AA488" s="186" t="s">
        <v>50</v>
      </c>
      <c r="AB488" s="186" t="s">
        <v>297</v>
      </c>
      <c r="AC488" s="192">
        <f>VLOOKUP(B488,orig_GT_results_full_summary!$B$3:$AK$25,33, FALSE)</f>
        <v>1</v>
      </c>
      <c r="AD488" s="192">
        <v>0</v>
      </c>
      <c r="AE488" s="192">
        <v>0</v>
      </c>
      <c r="AF488" s="194">
        <f t="shared" si="6"/>
        <v>0</v>
      </c>
      <c r="AG488" s="53">
        <f t="shared" si="7"/>
        <v>0</v>
      </c>
    </row>
    <row r="489" spans="2:33" ht="16">
      <c r="B489" s="186" t="s">
        <v>123</v>
      </c>
      <c r="C489" s="192">
        <v>382</v>
      </c>
      <c r="D489" s="186" t="s">
        <v>409</v>
      </c>
      <c r="E489" s="193">
        <v>3</v>
      </c>
      <c r="F489" s="186" t="s">
        <v>398</v>
      </c>
      <c r="G489" s="186" t="s">
        <v>297</v>
      </c>
      <c r="H489" s="198">
        <f>VLOOKUP(B489,orig_GT_results_full_summary!$B$3:$AK$25,7, FALSE)</f>
        <v>4</v>
      </c>
      <c r="I489" s="192">
        <v>0</v>
      </c>
      <c r="J489" s="192">
        <v>0</v>
      </c>
      <c r="K489" s="192">
        <f t="shared" si="0"/>
        <v>0</v>
      </c>
      <c r="L489" s="193">
        <f t="shared" si="1"/>
        <v>0</v>
      </c>
      <c r="M489" s="186" t="s">
        <v>50</v>
      </c>
      <c r="N489" s="186" t="s">
        <v>297</v>
      </c>
      <c r="O489" s="199">
        <f>VLOOKUP(B489,orig_GT_results_full_summary!$B$3:$AK$25,15, FALSE)</f>
        <v>1</v>
      </c>
      <c r="P489" s="192">
        <v>0</v>
      </c>
      <c r="Q489" s="192">
        <v>0</v>
      </c>
      <c r="R489" s="192">
        <f t="shared" si="2"/>
        <v>0</v>
      </c>
      <c r="S489" s="193">
        <f t="shared" si="3"/>
        <v>0</v>
      </c>
      <c r="T489" s="186" t="s">
        <v>399</v>
      </c>
      <c r="U489" s="186" t="s">
        <v>303</v>
      </c>
      <c r="V489" s="200">
        <f>VLOOKUP(B489,orig_GT_results_full_summary!$B$3:$AK$25,24, FALSE)</f>
        <v>1</v>
      </c>
      <c r="W489" s="192">
        <v>1</v>
      </c>
      <c r="X489" s="192">
        <v>0.33</v>
      </c>
      <c r="Y489" s="192">
        <f t="shared" si="4"/>
        <v>1</v>
      </c>
      <c r="Z489" s="193">
        <f t="shared" si="5"/>
        <v>0.3536977491961415</v>
      </c>
      <c r="AA489" s="186" t="s">
        <v>50</v>
      </c>
      <c r="AB489" s="186" t="s">
        <v>297</v>
      </c>
      <c r="AC489" s="192">
        <f>VLOOKUP(B489,orig_GT_results_full_summary!$B$3:$AK$25,33, FALSE)</f>
        <v>1</v>
      </c>
      <c r="AD489" s="192">
        <v>0</v>
      </c>
      <c r="AE489" s="192">
        <v>0</v>
      </c>
      <c r="AF489" s="194">
        <f t="shared" si="6"/>
        <v>0</v>
      </c>
      <c r="AG489" s="53">
        <f t="shared" si="7"/>
        <v>0</v>
      </c>
    </row>
    <row r="490" spans="2:33" ht="16">
      <c r="B490" s="186" t="s">
        <v>123</v>
      </c>
      <c r="C490" s="192">
        <v>383</v>
      </c>
      <c r="D490" s="186" t="s">
        <v>409</v>
      </c>
      <c r="E490" s="193">
        <v>3</v>
      </c>
      <c r="F490" s="186" t="s">
        <v>398</v>
      </c>
      <c r="G490" s="186" t="s">
        <v>297</v>
      </c>
      <c r="H490" s="198">
        <f>VLOOKUP(B490,orig_GT_results_full_summary!$B$3:$AK$25,7, FALSE)</f>
        <v>4</v>
      </c>
      <c r="I490" s="192">
        <v>0</v>
      </c>
      <c r="J490" s="192">
        <v>0</v>
      </c>
      <c r="K490" s="192">
        <f t="shared" si="0"/>
        <v>0</v>
      </c>
      <c r="L490" s="193">
        <f t="shared" si="1"/>
        <v>0</v>
      </c>
      <c r="M490" s="186" t="s">
        <v>50</v>
      </c>
      <c r="N490" s="186" t="s">
        <v>297</v>
      </c>
      <c r="O490" s="199">
        <f>VLOOKUP(B490,orig_GT_results_full_summary!$B$3:$AK$25,15, FALSE)</f>
        <v>1</v>
      </c>
      <c r="P490" s="192">
        <v>0</v>
      </c>
      <c r="Q490" s="192">
        <v>0</v>
      </c>
      <c r="R490" s="192">
        <f t="shared" si="2"/>
        <v>0</v>
      </c>
      <c r="S490" s="193">
        <f t="shared" si="3"/>
        <v>0</v>
      </c>
      <c r="T490" s="186" t="s">
        <v>399</v>
      </c>
      <c r="U490" s="186" t="s">
        <v>303</v>
      </c>
      <c r="V490" s="200">
        <f>VLOOKUP(B490,orig_GT_results_full_summary!$B$3:$AK$25,24, FALSE)</f>
        <v>1</v>
      </c>
      <c r="W490" s="192">
        <v>1</v>
      </c>
      <c r="X490" s="192">
        <v>0.33</v>
      </c>
      <c r="Y490" s="192">
        <f t="shared" si="4"/>
        <v>1</v>
      </c>
      <c r="Z490" s="193">
        <f t="shared" si="5"/>
        <v>0.3536977491961415</v>
      </c>
      <c r="AA490" s="186" t="s">
        <v>50</v>
      </c>
      <c r="AB490" s="186" t="s">
        <v>297</v>
      </c>
      <c r="AC490" s="192">
        <f>VLOOKUP(B490,orig_GT_results_full_summary!$B$3:$AK$25,33, FALSE)</f>
        <v>1</v>
      </c>
      <c r="AD490" s="192">
        <v>0</v>
      </c>
      <c r="AE490" s="192">
        <v>0</v>
      </c>
      <c r="AF490" s="194">
        <f t="shared" si="6"/>
        <v>0</v>
      </c>
      <c r="AG490" s="53">
        <f t="shared" si="7"/>
        <v>0</v>
      </c>
    </row>
    <row r="491" spans="2:33" ht="16">
      <c r="B491" s="186" t="s">
        <v>123</v>
      </c>
      <c r="C491" s="192">
        <v>384</v>
      </c>
      <c r="D491" s="186" t="s">
        <v>410</v>
      </c>
      <c r="E491" s="193">
        <v>3</v>
      </c>
      <c r="F491" s="186" t="s">
        <v>398</v>
      </c>
      <c r="G491" s="186" t="s">
        <v>297</v>
      </c>
      <c r="H491" s="198">
        <f>VLOOKUP(B491,orig_GT_results_full_summary!$B$3:$AK$25,7, FALSE)</f>
        <v>4</v>
      </c>
      <c r="I491" s="192">
        <v>0</v>
      </c>
      <c r="J491" s="192">
        <v>0</v>
      </c>
      <c r="K491" s="192">
        <f t="shared" si="0"/>
        <v>0</v>
      </c>
      <c r="L491" s="193">
        <f t="shared" si="1"/>
        <v>0</v>
      </c>
      <c r="M491" s="186" t="s">
        <v>50</v>
      </c>
      <c r="N491" s="186" t="s">
        <v>297</v>
      </c>
      <c r="O491" s="199">
        <f>VLOOKUP(B491,orig_GT_results_full_summary!$B$3:$AK$25,15, FALSE)</f>
        <v>1</v>
      </c>
      <c r="P491" s="192">
        <v>0</v>
      </c>
      <c r="Q491" s="192">
        <v>0</v>
      </c>
      <c r="R491" s="192">
        <f t="shared" si="2"/>
        <v>0</v>
      </c>
      <c r="S491" s="193">
        <f t="shared" si="3"/>
        <v>0</v>
      </c>
      <c r="T491" s="186" t="s">
        <v>399</v>
      </c>
      <c r="U491" s="186" t="s">
        <v>304</v>
      </c>
      <c r="V491" s="200">
        <f>VLOOKUP(B491,orig_GT_results_full_summary!$B$3:$AK$25,24, FALSE)</f>
        <v>1</v>
      </c>
      <c r="W491" s="192">
        <v>1</v>
      </c>
      <c r="X491" s="192">
        <v>0.33</v>
      </c>
      <c r="Y491" s="192">
        <f t="shared" si="4"/>
        <v>1</v>
      </c>
      <c r="Z491" s="193">
        <f t="shared" si="5"/>
        <v>0.3536977491961415</v>
      </c>
      <c r="AA491" s="186" t="s">
        <v>50</v>
      </c>
      <c r="AB491" s="186" t="s">
        <v>297</v>
      </c>
      <c r="AC491" s="192">
        <f>VLOOKUP(B491,orig_GT_results_full_summary!$B$3:$AK$25,33, FALSE)</f>
        <v>1</v>
      </c>
      <c r="AD491" s="192">
        <v>0</v>
      </c>
      <c r="AE491" s="192">
        <v>0</v>
      </c>
      <c r="AF491" s="194">
        <f t="shared" si="6"/>
        <v>0</v>
      </c>
      <c r="AG491" s="53">
        <f t="shared" si="7"/>
        <v>0</v>
      </c>
    </row>
    <row r="492" spans="2:33" ht="16">
      <c r="B492" s="186" t="s">
        <v>123</v>
      </c>
      <c r="C492" s="192">
        <v>385</v>
      </c>
      <c r="D492" s="186" t="s">
        <v>410</v>
      </c>
      <c r="E492" s="193">
        <v>3</v>
      </c>
      <c r="F492" s="186" t="s">
        <v>398</v>
      </c>
      <c r="G492" s="186" t="s">
        <v>297</v>
      </c>
      <c r="H492" s="198">
        <f>VLOOKUP(B492,orig_GT_results_full_summary!$B$3:$AK$25,7, FALSE)</f>
        <v>4</v>
      </c>
      <c r="I492" s="192">
        <v>0</v>
      </c>
      <c r="J492" s="192">
        <v>0</v>
      </c>
      <c r="K492" s="192">
        <f t="shared" si="0"/>
        <v>0</v>
      </c>
      <c r="L492" s="193">
        <f t="shared" si="1"/>
        <v>0</v>
      </c>
      <c r="M492" s="186" t="s">
        <v>50</v>
      </c>
      <c r="N492" s="186" t="s">
        <v>297</v>
      </c>
      <c r="O492" s="199">
        <f>VLOOKUP(B492,orig_GT_results_full_summary!$B$3:$AK$25,15, FALSE)</f>
        <v>1</v>
      </c>
      <c r="P492" s="192">
        <v>0</v>
      </c>
      <c r="Q492" s="192">
        <v>0</v>
      </c>
      <c r="R492" s="192">
        <f t="shared" si="2"/>
        <v>0</v>
      </c>
      <c r="S492" s="193">
        <f t="shared" si="3"/>
        <v>0</v>
      </c>
      <c r="T492" s="186" t="s">
        <v>399</v>
      </c>
      <c r="U492" s="186" t="s">
        <v>304</v>
      </c>
      <c r="V492" s="200">
        <f>VLOOKUP(B492,orig_GT_results_full_summary!$B$3:$AK$25,24, FALSE)</f>
        <v>1</v>
      </c>
      <c r="W492" s="192">
        <v>1</v>
      </c>
      <c r="X492" s="192">
        <v>0.33</v>
      </c>
      <c r="Y492" s="192">
        <f t="shared" si="4"/>
        <v>1</v>
      </c>
      <c r="Z492" s="193">
        <f t="shared" si="5"/>
        <v>0.3536977491961415</v>
      </c>
      <c r="AA492" s="186" t="s">
        <v>50</v>
      </c>
      <c r="AB492" s="186" t="s">
        <v>297</v>
      </c>
      <c r="AC492" s="192">
        <f>VLOOKUP(B492,orig_GT_results_full_summary!$B$3:$AK$25,33, FALSE)</f>
        <v>1</v>
      </c>
      <c r="AD492" s="192">
        <v>0</v>
      </c>
      <c r="AE492" s="192">
        <v>0</v>
      </c>
      <c r="AF492" s="194">
        <f t="shared" si="6"/>
        <v>0</v>
      </c>
      <c r="AG492" s="53">
        <f t="shared" si="7"/>
        <v>0</v>
      </c>
    </row>
    <row r="493" spans="2:33" ht="16">
      <c r="B493" s="186" t="s">
        <v>123</v>
      </c>
      <c r="C493" s="192">
        <v>386</v>
      </c>
      <c r="D493" s="186" t="s">
        <v>410</v>
      </c>
      <c r="E493" s="193">
        <v>3</v>
      </c>
      <c r="F493" s="186" t="s">
        <v>398</v>
      </c>
      <c r="G493" s="186" t="s">
        <v>297</v>
      </c>
      <c r="H493" s="198">
        <f>VLOOKUP(B493,orig_GT_results_full_summary!$B$3:$AK$25,7, FALSE)</f>
        <v>4</v>
      </c>
      <c r="I493" s="192">
        <v>0</v>
      </c>
      <c r="J493" s="192">
        <v>0</v>
      </c>
      <c r="K493" s="192">
        <f t="shared" si="0"/>
        <v>0</v>
      </c>
      <c r="L493" s="193">
        <f t="shared" si="1"/>
        <v>0</v>
      </c>
      <c r="M493" s="186" t="s">
        <v>50</v>
      </c>
      <c r="N493" s="186" t="s">
        <v>297</v>
      </c>
      <c r="O493" s="199">
        <f>VLOOKUP(B493,orig_GT_results_full_summary!$B$3:$AK$25,15, FALSE)</f>
        <v>1</v>
      </c>
      <c r="P493" s="192">
        <v>0</v>
      </c>
      <c r="Q493" s="192">
        <v>0</v>
      </c>
      <c r="R493" s="192">
        <f t="shared" si="2"/>
        <v>0</v>
      </c>
      <c r="S493" s="193">
        <f t="shared" si="3"/>
        <v>0</v>
      </c>
      <c r="T493" s="186" t="s">
        <v>399</v>
      </c>
      <c r="U493" s="186" t="s">
        <v>304</v>
      </c>
      <c r="V493" s="200">
        <f>VLOOKUP(B493,orig_GT_results_full_summary!$B$3:$AK$25,24, FALSE)</f>
        <v>1</v>
      </c>
      <c r="W493" s="192">
        <v>1</v>
      </c>
      <c r="X493" s="192">
        <v>0.33</v>
      </c>
      <c r="Y493" s="192">
        <f t="shared" si="4"/>
        <v>1</v>
      </c>
      <c r="Z493" s="193">
        <f t="shared" si="5"/>
        <v>0.3536977491961415</v>
      </c>
      <c r="AA493" s="186" t="s">
        <v>50</v>
      </c>
      <c r="AB493" s="186" t="s">
        <v>297</v>
      </c>
      <c r="AC493" s="192">
        <f>VLOOKUP(B493,orig_GT_results_full_summary!$B$3:$AK$25,33, FALSE)</f>
        <v>1</v>
      </c>
      <c r="AD493" s="192">
        <v>0</v>
      </c>
      <c r="AE493" s="192">
        <v>0</v>
      </c>
      <c r="AF493" s="194">
        <f t="shared" si="6"/>
        <v>0</v>
      </c>
      <c r="AG493" s="53">
        <f t="shared" si="7"/>
        <v>0</v>
      </c>
    </row>
    <row r="494" spans="2:33" ht="16">
      <c r="B494" s="186" t="s">
        <v>123</v>
      </c>
      <c r="C494" s="192">
        <v>387</v>
      </c>
      <c r="D494" s="186" t="s">
        <v>411</v>
      </c>
      <c r="E494" s="193">
        <v>3</v>
      </c>
      <c r="F494" s="186" t="s">
        <v>398</v>
      </c>
      <c r="G494" s="186" t="s">
        <v>297</v>
      </c>
      <c r="H494" s="198">
        <f>VLOOKUP(B494,orig_GT_results_full_summary!$B$3:$AK$25,7, FALSE)</f>
        <v>4</v>
      </c>
      <c r="I494" s="192">
        <v>0</v>
      </c>
      <c r="J494" s="192">
        <v>0</v>
      </c>
      <c r="K494" s="192">
        <f t="shared" si="0"/>
        <v>0</v>
      </c>
      <c r="L494" s="193">
        <f t="shared" si="1"/>
        <v>0</v>
      </c>
      <c r="M494" s="186" t="s">
        <v>50</v>
      </c>
      <c r="N494" s="186" t="s">
        <v>297</v>
      </c>
      <c r="O494" s="199">
        <f>VLOOKUP(B494,orig_GT_results_full_summary!$B$3:$AK$25,15, FALSE)</f>
        <v>1</v>
      </c>
      <c r="P494" s="192">
        <v>0</v>
      </c>
      <c r="Q494" s="192">
        <v>0</v>
      </c>
      <c r="R494" s="192">
        <f t="shared" si="2"/>
        <v>0</v>
      </c>
      <c r="S494" s="193">
        <f t="shared" si="3"/>
        <v>0</v>
      </c>
      <c r="T494" s="186" t="s">
        <v>399</v>
      </c>
      <c r="U494" s="186" t="s">
        <v>303</v>
      </c>
      <c r="V494" s="200">
        <f>VLOOKUP(B494,orig_GT_results_full_summary!$B$3:$AK$25,24, FALSE)</f>
        <v>1</v>
      </c>
      <c r="W494" s="192">
        <v>1</v>
      </c>
      <c r="X494" s="192">
        <v>0.33</v>
      </c>
      <c r="Y494" s="192">
        <f t="shared" si="4"/>
        <v>1</v>
      </c>
      <c r="Z494" s="193">
        <f t="shared" si="5"/>
        <v>0.3536977491961415</v>
      </c>
      <c r="AA494" s="186" t="s">
        <v>50</v>
      </c>
      <c r="AB494" s="186" t="s">
        <v>297</v>
      </c>
      <c r="AC494" s="192">
        <f>VLOOKUP(B494,orig_GT_results_full_summary!$B$3:$AK$25,33, FALSE)</f>
        <v>1</v>
      </c>
      <c r="AD494" s="192">
        <v>0</v>
      </c>
      <c r="AE494" s="192">
        <v>0</v>
      </c>
      <c r="AF494" s="194">
        <f t="shared" si="6"/>
        <v>0</v>
      </c>
      <c r="AG494" s="53">
        <f t="shared" si="7"/>
        <v>0</v>
      </c>
    </row>
    <row r="495" spans="2:33" ht="16">
      <c r="B495" s="186" t="s">
        <v>123</v>
      </c>
      <c r="C495" s="192">
        <v>388</v>
      </c>
      <c r="D495" s="186" t="s">
        <v>411</v>
      </c>
      <c r="E495" s="193">
        <v>3</v>
      </c>
      <c r="F495" s="186" t="s">
        <v>398</v>
      </c>
      <c r="G495" s="186" t="s">
        <v>297</v>
      </c>
      <c r="H495" s="198">
        <f>VLOOKUP(B495,orig_GT_results_full_summary!$B$3:$AK$25,7, FALSE)</f>
        <v>4</v>
      </c>
      <c r="I495" s="192">
        <v>0</v>
      </c>
      <c r="J495" s="192">
        <v>0</v>
      </c>
      <c r="K495" s="192">
        <f t="shared" si="0"/>
        <v>0</v>
      </c>
      <c r="L495" s="193">
        <f t="shared" si="1"/>
        <v>0</v>
      </c>
      <c r="M495" s="186" t="s">
        <v>50</v>
      </c>
      <c r="N495" s="186" t="s">
        <v>297</v>
      </c>
      <c r="O495" s="199">
        <f>VLOOKUP(B495,orig_GT_results_full_summary!$B$3:$AK$25,15, FALSE)</f>
        <v>1</v>
      </c>
      <c r="P495" s="192">
        <v>0</v>
      </c>
      <c r="Q495" s="192">
        <v>0</v>
      </c>
      <c r="R495" s="192">
        <f t="shared" si="2"/>
        <v>0</v>
      </c>
      <c r="S495" s="193">
        <f t="shared" si="3"/>
        <v>0</v>
      </c>
      <c r="T495" s="186" t="s">
        <v>399</v>
      </c>
      <c r="U495" s="186" t="s">
        <v>303</v>
      </c>
      <c r="V495" s="200">
        <f>VLOOKUP(B495,orig_GT_results_full_summary!$B$3:$AK$25,24, FALSE)</f>
        <v>1</v>
      </c>
      <c r="W495" s="192">
        <v>1</v>
      </c>
      <c r="X495" s="192">
        <v>0.33</v>
      </c>
      <c r="Y495" s="192">
        <f t="shared" si="4"/>
        <v>1</v>
      </c>
      <c r="Z495" s="193">
        <f t="shared" si="5"/>
        <v>0.3536977491961415</v>
      </c>
      <c r="AA495" s="186" t="s">
        <v>50</v>
      </c>
      <c r="AB495" s="186" t="s">
        <v>297</v>
      </c>
      <c r="AC495" s="192">
        <f>VLOOKUP(B495,orig_GT_results_full_summary!$B$3:$AK$25,33, FALSE)</f>
        <v>1</v>
      </c>
      <c r="AD495" s="192">
        <v>0</v>
      </c>
      <c r="AE495" s="192">
        <v>0</v>
      </c>
      <c r="AF495" s="194">
        <f t="shared" si="6"/>
        <v>0</v>
      </c>
      <c r="AG495" s="53">
        <f t="shared" si="7"/>
        <v>0</v>
      </c>
    </row>
    <row r="496" spans="2:33" ht="16">
      <c r="B496" s="186" t="s">
        <v>123</v>
      </c>
      <c r="C496" s="192">
        <v>389</v>
      </c>
      <c r="D496" s="186" t="s">
        <v>411</v>
      </c>
      <c r="E496" s="193">
        <v>3</v>
      </c>
      <c r="F496" s="186" t="s">
        <v>398</v>
      </c>
      <c r="G496" s="186" t="s">
        <v>297</v>
      </c>
      <c r="H496" s="198">
        <f>VLOOKUP(B496,orig_GT_results_full_summary!$B$3:$AK$25,7, FALSE)</f>
        <v>4</v>
      </c>
      <c r="I496" s="192">
        <v>0</v>
      </c>
      <c r="J496" s="192">
        <v>0</v>
      </c>
      <c r="K496" s="192">
        <f t="shared" si="0"/>
        <v>0</v>
      </c>
      <c r="L496" s="193">
        <f t="shared" si="1"/>
        <v>0</v>
      </c>
      <c r="M496" s="186" t="s">
        <v>50</v>
      </c>
      <c r="N496" s="186" t="s">
        <v>297</v>
      </c>
      <c r="O496" s="199">
        <f>VLOOKUP(B496,orig_GT_results_full_summary!$B$3:$AK$25,15, FALSE)</f>
        <v>1</v>
      </c>
      <c r="P496" s="192">
        <v>0</v>
      </c>
      <c r="Q496" s="192">
        <v>0</v>
      </c>
      <c r="R496" s="192">
        <f t="shared" si="2"/>
        <v>0</v>
      </c>
      <c r="S496" s="193">
        <f t="shared" si="3"/>
        <v>0</v>
      </c>
      <c r="T496" s="186" t="s">
        <v>399</v>
      </c>
      <c r="U496" s="186" t="s">
        <v>303</v>
      </c>
      <c r="V496" s="200">
        <f>VLOOKUP(B496,orig_GT_results_full_summary!$B$3:$AK$25,24, FALSE)</f>
        <v>1</v>
      </c>
      <c r="W496" s="192">
        <v>1</v>
      </c>
      <c r="X496" s="192">
        <v>0.33</v>
      </c>
      <c r="Y496" s="192">
        <f t="shared" si="4"/>
        <v>1</v>
      </c>
      <c r="Z496" s="193">
        <f t="shared" si="5"/>
        <v>0.3536977491961415</v>
      </c>
      <c r="AA496" s="186" t="s">
        <v>50</v>
      </c>
      <c r="AB496" s="186" t="s">
        <v>297</v>
      </c>
      <c r="AC496" s="192">
        <f>VLOOKUP(B496,orig_GT_results_full_summary!$B$3:$AK$25,33, FALSE)</f>
        <v>1</v>
      </c>
      <c r="AD496" s="192">
        <v>0</v>
      </c>
      <c r="AE496" s="192">
        <v>0</v>
      </c>
      <c r="AF496" s="194">
        <f t="shared" si="6"/>
        <v>0</v>
      </c>
      <c r="AG496" s="53">
        <f t="shared" si="7"/>
        <v>0</v>
      </c>
    </row>
    <row r="497" spans="2:33" ht="16">
      <c r="B497" s="186" t="s">
        <v>123</v>
      </c>
      <c r="C497" s="192">
        <v>390</v>
      </c>
      <c r="D497" s="186" t="s">
        <v>412</v>
      </c>
      <c r="E497" s="193">
        <v>3</v>
      </c>
      <c r="F497" s="186" t="s">
        <v>398</v>
      </c>
      <c r="G497" s="186" t="s">
        <v>297</v>
      </c>
      <c r="H497" s="198">
        <f>VLOOKUP(B497,orig_GT_results_full_summary!$B$3:$AK$25,7, FALSE)</f>
        <v>4</v>
      </c>
      <c r="I497" s="192">
        <v>0</v>
      </c>
      <c r="J497" s="192">
        <v>0</v>
      </c>
      <c r="K497" s="192">
        <f t="shared" si="0"/>
        <v>0</v>
      </c>
      <c r="L497" s="193">
        <f t="shared" si="1"/>
        <v>0</v>
      </c>
      <c r="M497" s="186" t="s">
        <v>50</v>
      </c>
      <c r="N497" s="186" t="s">
        <v>297</v>
      </c>
      <c r="O497" s="199">
        <f>VLOOKUP(B497,orig_GT_results_full_summary!$B$3:$AK$25,15, FALSE)</f>
        <v>1</v>
      </c>
      <c r="P497" s="192">
        <v>0</v>
      </c>
      <c r="Q497" s="192">
        <v>0</v>
      </c>
      <c r="R497" s="192">
        <f t="shared" si="2"/>
        <v>0</v>
      </c>
      <c r="S497" s="193">
        <f t="shared" si="3"/>
        <v>0</v>
      </c>
      <c r="T497" s="186" t="s">
        <v>399</v>
      </c>
      <c r="U497" s="186" t="s">
        <v>304</v>
      </c>
      <c r="V497" s="200">
        <f>VLOOKUP(B497,orig_GT_results_full_summary!$B$3:$AK$25,24, FALSE)</f>
        <v>1</v>
      </c>
      <c r="W497" s="192">
        <v>1</v>
      </c>
      <c r="X497" s="192">
        <v>0.33</v>
      </c>
      <c r="Y497" s="192">
        <f t="shared" si="4"/>
        <v>1</v>
      </c>
      <c r="Z497" s="193">
        <f t="shared" si="5"/>
        <v>0.3536977491961415</v>
      </c>
      <c r="AA497" s="186" t="s">
        <v>50</v>
      </c>
      <c r="AB497" s="186" t="s">
        <v>297</v>
      </c>
      <c r="AC497" s="192">
        <f>VLOOKUP(B497,orig_GT_results_full_summary!$B$3:$AK$25,33, FALSE)</f>
        <v>1</v>
      </c>
      <c r="AD497" s="192">
        <v>0</v>
      </c>
      <c r="AE497" s="192">
        <v>0</v>
      </c>
      <c r="AF497" s="194">
        <f t="shared" si="6"/>
        <v>0</v>
      </c>
      <c r="AG497" s="53">
        <f t="shared" si="7"/>
        <v>0</v>
      </c>
    </row>
    <row r="498" spans="2:33" ht="16">
      <c r="B498" s="186" t="s">
        <v>123</v>
      </c>
      <c r="C498" s="192">
        <v>391</v>
      </c>
      <c r="D498" s="186" t="s">
        <v>412</v>
      </c>
      <c r="E498" s="193">
        <v>3</v>
      </c>
      <c r="F498" s="186" t="s">
        <v>398</v>
      </c>
      <c r="G498" s="186" t="s">
        <v>297</v>
      </c>
      <c r="H498" s="198">
        <f>VLOOKUP(B498,orig_GT_results_full_summary!$B$3:$AK$25,7, FALSE)</f>
        <v>4</v>
      </c>
      <c r="I498" s="192">
        <v>0</v>
      </c>
      <c r="J498" s="192">
        <v>0</v>
      </c>
      <c r="K498" s="192">
        <f t="shared" si="0"/>
        <v>0</v>
      </c>
      <c r="L498" s="193">
        <f t="shared" si="1"/>
        <v>0</v>
      </c>
      <c r="M498" s="186" t="s">
        <v>50</v>
      </c>
      <c r="N498" s="186" t="s">
        <v>297</v>
      </c>
      <c r="O498" s="199">
        <f>VLOOKUP(B498,orig_GT_results_full_summary!$B$3:$AK$25,15, FALSE)</f>
        <v>1</v>
      </c>
      <c r="P498" s="192">
        <v>0</v>
      </c>
      <c r="Q498" s="192">
        <v>0</v>
      </c>
      <c r="R498" s="192">
        <f t="shared" si="2"/>
        <v>0</v>
      </c>
      <c r="S498" s="193">
        <f t="shared" si="3"/>
        <v>0</v>
      </c>
      <c r="T498" s="186" t="s">
        <v>399</v>
      </c>
      <c r="U498" s="186" t="s">
        <v>304</v>
      </c>
      <c r="V498" s="200">
        <f>VLOOKUP(B498,orig_GT_results_full_summary!$B$3:$AK$25,24, FALSE)</f>
        <v>1</v>
      </c>
      <c r="W498" s="192">
        <v>1</v>
      </c>
      <c r="X498" s="192">
        <v>0.33</v>
      </c>
      <c r="Y498" s="192">
        <f t="shared" si="4"/>
        <v>1</v>
      </c>
      <c r="Z498" s="193">
        <f t="shared" si="5"/>
        <v>0.3536977491961415</v>
      </c>
      <c r="AA498" s="186" t="s">
        <v>50</v>
      </c>
      <c r="AB498" s="186" t="s">
        <v>297</v>
      </c>
      <c r="AC498" s="192">
        <f>VLOOKUP(B498,orig_GT_results_full_summary!$B$3:$AK$25,33, FALSE)</f>
        <v>1</v>
      </c>
      <c r="AD498" s="192">
        <v>0</v>
      </c>
      <c r="AE498" s="192">
        <v>0</v>
      </c>
      <c r="AF498" s="194">
        <f t="shared" si="6"/>
        <v>0</v>
      </c>
      <c r="AG498" s="53">
        <f t="shared" si="7"/>
        <v>0</v>
      </c>
    </row>
    <row r="499" spans="2:33" ht="16">
      <c r="B499" s="186" t="s">
        <v>123</v>
      </c>
      <c r="C499" s="192">
        <v>392</v>
      </c>
      <c r="D499" s="186" t="s">
        <v>412</v>
      </c>
      <c r="E499" s="193">
        <v>3</v>
      </c>
      <c r="F499" s="186" t="s">
        <v>398</v>
      </c>
      <c r="G499" s="186" t="s">
        <v>297</v>
      </c>
      <c r="H499" s="198">
        <f>VLOOKUP(B499,orig_GT_results_full_summary!$B$3:$AK$25,7, FALSE)</f>
        <v>4</v>
      </c>
      <c r="I499" s="192">
        <v>0</v>
      </c>
      <c r="J499" s="192">
        <v>0</v>
      </c>
      <c r="K499" s="192">
        <f t="shared" si="0"/>
        <v>0</v>
      </c>
      <c r="L499" s="193">
        <f t="shared" si="1"/>
        <v>0</v>
      </c>
      <c r="M499" s="186" t="s">
        <v>50</v>
      </c>
      <c r="N499" s="186" t="s">
        <v>297</v>
      </c>
      <c r="O499" s="199">
        <f>VLOOKUP(B499,orig_GT_results_full_summary!$B$3:$AK$25,15, FALSE)</f>
        <v>1</v>
      </c>
      <c r="P499" s="192">
        <v>0</v>
      </c>
      <c r="Q499" s="192">
        <v>0</v>
      </c>
      <c r="R499" s="192">
        <f t="shared" si="2"/>
        <v>0</v>
      </c>
      <c r="S499" s="193">
        <f t="shared" si="3"/>
        <v>0</v>
      </c>
      <c r="T499" s="186" t="s">
        <v>399</v>
      </c>
      <c r="U499" s="186" t="s">
        <v>304</v>
      </c>
      <c r="V499" s="200">
        <f>VLOOKUP(B499,orig_GT_results_full_summary!$B$3:$AK$25,24, FALSE)</f>
        <v>1</v>
      </c>
      <c r="W499" s="192">
        <v>1</v>
      </c>
      <c r="X499" s="192">
        <v>0.33</v>
      </c>
      <c r="Y499" s="192">
        <f t="shared" si="4"/>
        <v>1</v>
      </c>
      <c r="Z499" s="193">
        <f t="shared" si="5"/>
        <v>0.3536977491961415</v>
      </c>
      <c r="AA499" s="186" t="s">
        <v>50</v>
      </c>
      <c r="AB499" s="186" t="s">
        <v>297</v>
      </c>
      <c r="AC499" s="192">
        <f>VLOOKUP(B499,orig_GT_results_full_summary!$B$3:$AK$25,33, FALSE)</f>
        <v>1</v>
      </c>
      <c r="AD499" s="192">
        <v>0</v>
      </c>
      <c r="AE499" s="192">
        <v>0</v>
      </c>
      <c r="AF499" s="194">
        <f t="shared" si="6"/>
        <v>0</v>
      </c>
      <c r="AG499" s="53">
        <f t="shared" si="7"/>
        <v>0</v>
      </c>
    </row>
    <row r="500" spans="2:33" ht="16">
      <c r="B500" s="186" t="s">
        <v>123</v>
      </c>
      <c r="C500" s="192">
        <v>393</v>
      </c>
      <c r="D500" s="186" t="s">
        <v>413</v>
      </c>
      <c r="E500" s="193">
        <v>3</v>
      </c>
      <c r="F500" s="186" t="s">
        <v>398</v>
      </c>
      <c r="G500" s="186" t="s">
        <v>297</v>
      </c>
      <c r="H500" s="198">
        <f>VLOOKUP(B500,orig_GT_results_full_summary!$B$3:$AK$25,7, FALSE)</f>
        <v>4</v>
      </c>
      <c r="I500" s="192">
        <v>0</v>
      </c>
      <c r="J500" s="192">
        <v>0</v>
      </c>
      <c r="K500" s="192">
        <f t="shared" si="0"/>
        <v>0</v>
      </c>
      <c r="L500" s="193">
        <f t="shared" si="1"/>
        <v>0</v>
      </c>
      <c r="M500" s="186" t="s">
        <v>50</v>
      </c>
      <c r="N500" s="186" t="s">
        <v>297</v>
      </c>
      <c r="O500" s="199">
        <f>VLOOKUP(B500,orig_GT_results_full_summary!$B$3:$AK$25,15, FALSE)</f>
        <v>1</v>
      </c>
      <c r="P500" s="192">
        <v>0</v>
      </c>
      <c r="Q500" s="192">
        <v>0</v>
      </c>
      <c r="R500" s="192">
        <f t="shared" si="2"/>
        <v>0</v>
      </c>
      <c r="S500" s="193">
        <f t="shared" si="3"/>
        <v>0</v>
      </c>
      <c r="T500" s="186" t="s">
        <v>399</v>
      </c>
      <c r="U500" s="186" t="s">
        <v>303</v>
      </c>
      <c r="V500" s="200">
        <f>VLOOKUP(B500,orig_GT_results_full_summary!$B$3:$AK$25,24, FALSE)</f>
        <v>1</v>
      </c>
      <c r="W500" s="192">
        <v>1</v>
      </c>
      <c r="X500" s="192">
        <v>0.33</v>
      </c>
      <c r="Y500" s="192">
        <f t="shared" si="4"/>
        <v>1</v>
      </c>
      <c r="Z500" s="193">
        <f t="shared" si="5"/>
        <v>0.3536977491961415</v>
      </c>
      <c r="AA500" s="186" t="s">
        <v>50</v>
      </c>
      <c r="AB500" s="186" t="s">
        <v>297</v>
      </c>
      <c r="AC500" s="192">
        <f>VLOOKUP(B500,orig_GT_results_full_summary!$B$3:$AK$25,33, FALSE)</f>
        <v>1</v>
      </c>
      <c r="AD500" s="192">
        <v>0</v>
      </c>
      <c r="AE500" s="192">
        <v>0</v>
      </c>
      <c r="AF500" s="194">
        <f t="shared" si="6"/>
        <v>0</v>
      </c>
      <c r="AG500" s="53">
        <f t="shared" si="7"/>
        <v>0</v>
      </c>
    </row>
    <row r="501" spans="2:33" ht="16">
      <c r="B501" s="186" t="s">
        <v>123</v>
      </c>
      <c r="C501" s="192">
        <v>394</v>
      </c>
      <c r="D501" s="186" t="s">
        <v>413</v>
      </c>
      <c r="E501" s="193">
        <v>3</v>
      </c>
      <c r="F501" s="186" t="s">
        <v>398</v>
      </c>
      <c r="G501" s="186" t="s">
        <v>297</v>
      </c>
      <c r="H501" s="198">
        <f>VLOOKUP(B501,orig_GT_results_full_summary!$B$3:$AK$25,7, FALSE)</f>
        <v>4</v>
      </c>
      <c r="I501" s="192">
        <v>0</v>
      </c>
      <c r="J501" s="192">
        <v>0</v>
      </c>
      <c r="K501" s="192">
        <f t="shared" si="0"/>
        <v>0</v>
      </c>
      <c r="L501" s="193">
        <f t="shared" si="1"/>
        <v>0</v>
      </c>
      <c r="M501" s="186" t="s">
        <v>50</v>
      </c>
      <c r="N501" s="186" t="s">
        <v>297</v>
      </c>
      <c r="O501" s="199">
        <f>VLOOKUP(B501,orig_GT_results_full_summary!$B$3:$AK$25,15, FALSE)</f>
        <v>1</v>
      </c>
      <c r="P501" s="192">
        <v>0</v>
      </c>
      <c r="Q501" s="192">
        <v>0</v>
      </c>
      <c r="R501" s="192">
        <f t="shared" si="2"/>
        <v>0</v>
      </c>
      <c r="S501" s="193">
        <f t="shared" si="3"/>
        <v>0</v>
      </c>
      <c r="T501" s="186" t="s">
        <v>399</v>
      </c>
      <c r="U501" s="186" t="s">
        <v>303</v>
      </c>
      <c r="V501" s="200">
        <f>VLOOKUP(B501,orig_GT_results_full_summary!$B$3:$AK$25,24, FALSE)</f>
        <v>1</v>
      </c>
      <c r="W501" s="192">
        <v>1</v>
      </c>
      <c r="X501" s="192">
        <v>0.33</v>
      </c>
      <c r="Y501" s="192">
        <f t="shared" si="4"/>
        <v>1</v>
      </c>
      <c r="Z501" s="193">
        <f t="shared" si="5"/>
        <v>0.3536977491961415</v>
      </c>
      <c r="AA501" s="186" t="s">
        <v>50</v>
      </c>
      <c r="AB501" s="186" t="s">
        <v>297</v>
      </c>
      <c r="AC501" s="192">
        <f>VLOOKUP(B501,orig_GT_results_full_summary!$B$3:$AK$25,33, FALSE)</f>
        <v>1</v>
      </c>
      <c r="AD501" s="192">
        <v>0</v>
      </c>
      <c r="AE501" s="192">
        <v>0</v>
      </c>
      <c r="AF501" s="194">
        <f t="shared" si="6"/>
        <v>0</v>
      </c>
      <c r="AG501" s="53">
        <f t="shared" si="7"/>
        <v>0</v>
      </c>
    </row>
    <row r="502" spans="2:33" ht="16">
      <c r="B502" s="186" t="s">
        <v>123</v>
      </c>
      <c r="C502" s="192">
        <v>395</v>
      </c>
      <c r="D502" s="186" t="s">
        <v>413</v>
      </c>
      <c r="E502" s="193">
        <v>3</v>
      </c>
      <c r="F502" s="186" t="s">
        <v>398</v>
      </c>
      <c r="G502" s="186" t="s">
        <v>297</v>
      </c>
      <c r="H502" s="198">
        <f>VLOOKUP(B502,orig_GT_results_full_summary!$B$3:$AK$25,7, FALSE)</f>
        <v>4</v>
      </c>
      <c r="I502" s="192">
        <v>0</v>
      </c>
      <c r="J502" s="192">
        <v>0</v>
      </c>
      <c r="K502" s="192">
        <f t="shared" si="0"/>
        <v>0</v>
      </c>
      <c r="L502" s="193">
        <f t="shared" si="1"/>
        <v>0</v>
      </c>
      <c r="M502" s="186" t="s">
        <v>50</v>
      </c>
      <c r="N502" s="186" t="s">
        <v>297</v>
      </c>
      <c r="O502" s="199">
        <f>VLOOKUP(B502,orig_GT_results_full_summary!$B$3:$AK$25,15, FALSE)</f>
        <v>1</v>
      </c>
      <c r="P502" s="192">
        <v>0</v>
      </c>
      <c r="Q502" s="192">
        <v>0</v>
      </c>
      <c r="R502" s="192">
        <f t="shared" si="2"/>
        <v>0</v>
      </c>
      <c r="S502" s="193">
        <f t="shared" si="3"/>
        <v>0</v>
      </c>
      <c r="T502" s="186" t="s">
        <v>399</v>
      </c>
      <c r="U502" s="186" t="s">
        <v>303</v>
      </c>
      <c r="V502" s="200">
        <f>VLOOKUP(B502,orig_GT_results_full_summary!$B$3:$AK$25,24, FALSE)</f>
        <v>1</v>
      </c>
      <c r="W502" s="192">
        <v>1</v>
      </c>
      <c r="X502" s="192">
        <v>0.33</v>
      </c>
      <c r="Y502" s="192">
        <f t="shared" si="4"/>
        <v>1</v>
      </c>
      <c r="Z502" s="193">
        <f t="shared" si="5"/>
        <v>0.3536977491961415</v>
      </c>
      <c r="AA502" s="186" t="s">
        <v>50</v>
      </c>
      <c r="AB502" s="186" t="s">
        <v>297</v>
      </c>
      <c r="AC502" s="192">
        <f>VLOOKUP(B502,orig_GT_results_full_summary!$B$3:$AK$25,33, FALSE)</f>
        <v>1</v>
      </c>
      <c r="AD502" s="192">
        <v>0</v>
      </c>
      <c r="AE502" s="192">
        <v>0</v>
      </c>
      <c r="AF502" s="194">
        <f t="shared" si="6"/>
        <v>0</v>
      </c>
      <c r="AG502" s="53">
        <f t="shared" si="7"/>
        <v>0</v>
      </c>
    </row>
    <row r="503" spans="2:33" ht="16">
      <c r="B503" s="186" t="s">
        <v>123</v>
      </c>
      <c r="C503" s="192">
        <v>396</v>
      </c>
      <c r="D503" s="186" t="s">
        <v>414</v>
      </c>
      <c r="E503" s="193">
        <v>3</v>
      </c>
      <c r="F503" s="186" t="s">
        <v>398</v>
      </c>
      <c r="G503" s="186" t="s">
        <v>303</v>
      </c>
      <c r="H503" s="198">
        <f>VLOOKUP(B503,orig_GT_results_full_summary!$B$3:$AK$25,7, FALSE)</f>
        <v>4</v>
      </c>
      <c r="I503" s="192">
        <v>1</v>
      </c>
      <c r="J503" s="192">
        <v>0.33</v>
      </c>
      <c r="K503" s="192">
        <f t="shared" si="0"/>
        <v>0.25</v>
      </c>
      <c r="L503" s="193">
        <f t="shared" si="1"/>
        <v>0.31976744186046513</v>
      </c>
      <c r="M503" s="186" t="s">
        <v>50</v>
      </c>
      <c r="N503" s="186" t="s">
        <v>303</v>
      </c>
      <c r="O503" s="199">
        <f>VLOOKUP(B503,orig_GT_results_full_summary!$B$3:$AK$25,15, FALSE)</f>
        <v>1</v>
      </c>
      <c r="P503" s="192">
        <v>1</v>
      </c>
      <c r="Q503" s="192">
        <v>0.33</v>
      </c>
      <c r="R503" s="192">
        <f t="shared" si="2"/>
        <v>1</v>
      </c>
      <c r="S503" s="193">
        <f t="shared" si="3"/>
        <v>0.3536977491961415</v>
      </c>
      <c r="T503" s="186" t="s">
        <v>399</v>
      </c>
      <c r="U503" s="186" t="s">
        <v>304</v>
      </c>
      <c r="V503" s="200">
        <f>VLOOKUP(B503,orig_GT_results_full_summary!$B$3:$AK$25,24, FALSE)</f>
        <v>1</v>
      </c>
      <c r="W503" s="192">
        <v>1</v>
      </c>
      <c r="X503" s="192">
        <v>0.33</v>
      </c>
      <c r="Y503" s="192">
        <f t="shared" si="4"/>
        <v>1</v>
      </c>
      <c r="Z503" s="193">
        <f t="shared" si="5"/>
        <v>0.3536977491961415</v>
      </c>
      <c r="AA503" s="186" t="s">
        <v>50</v>
      </c>
      <c r="AB503" s="186" t="s">
        <v>303</v>
      </c>
      <c r="AC503" s="192">
        <f>VLOOKUP(B503,orig_GT_results_full_summary!$B$3:$AK$25,33, FALSE)</f>
        <v>1</v>
      </c>
      <c r="AD503" s="192">
        <v>1</v>
      </c>
      <c r="AE503" s="192">
        <v>0.33</v>
      </c>
      <c r="AF503" s="194">
        <f t="shared" si="6"/>
        <v>1</v>
      </c>
      <c r="AG503" s="53">
        <f t="shared" si="7"/>
        <v>0.3536977491961415</v>
      </c>
    </row>
    <row r="504" spans="2:33" ht="16">
      <c r="B504" s="186" t="s">
        <v>123</v>
      </c>
      <c r="C504" s="192">
        <v>398</v>
      </c>
      <c r="D504" s="186" t="s">
        <v>415</v>
      </c>
      <c r="E504" s="193">
        <v>3</v>
      </c>
      <c r="F504" s="186" t="s">
        <v>398</v>
      </c>
      <c r="G504" s="186" t="s">
        <v>297</v>
      </c>
      <c r="H504" s="198">
        <f>VLOOKUP(B504,orig_GT_results_full_summary!$B$3:$AK$25,7, FALSE)</f>
        <v>4</v>
      </c>
      <c r="I504" s="192">
        <v>0</v>
      </c>
      <c r="J504" s="192">
        <v>0</v>
      </c>
      <c r="K504" s="192">
        <f t="shared" si="0"/>
        <v>0</v>
      </c>
      <c r="L504" s="193">
        <f t="shared" si="1"/>
        <v>0</v>
      </c>
      <c r="M504" s="186" t="s">
        <v>50</v>
      </c>
      <c r="N504" s="186" t="s">
        <v>297</v>
      </c>
      <c r="O504" s="199">
        <f>VLOOKUP(B504,orig_GT_results_full_summary!$B$3:$AK$25,15, FALSE)</f>
        <v>1</v>
      </c>
      <c r="P504" s="192">
        <v>0</v>
      </c>
      <c r="Q504" s="192">
        <v>0</v>
      </c>
      <c r="R504" s="192">
        <f t="shared" si="2"/>
        <v>0</v>
      </c>
      <c r="S504" s="193">
        <f t="shared" si="3"/>
        <v>0</v>
      </c>
      <c r="T504" s="186" t="s">
        <v>399</v>
      </c>
      <c r="U504" s="186" t="s">
        <v>303</v>
      </c>
      <c r="V504" s="200">
        <f>VLOOKUP(B504,orig_GT_results_full_summary!$B$3:$AK$25,24, FALSE)</f>
        <v>1</v>
      </c>
      <c r="W504" s="192">
        <v>1</v>
      </c>
      <c r="X504" s="192">
        <v>0.33</v>
      </c>
      <c r="Y504" s="192">
        <f t="shared" si="4"/>
        <v>1</v>
      </c>
      <c r="Z504" s="193">
        <f t="shared" si="5"/>
        <v>0.3536977491961415</v>
      </c>
      <c r="AA504" s="186" t="s">
        <v>50</v>
      </c>
      <c r="AB504" s="186" t="s">
        <v>297</v>
      </c>
      <c r="AC504" s="192">
        <f>VLOOKUP(B504,orig_GT_results_full_summary!$B$3:$AK$25,33, FALSE)</f>
        <v>1</v>
      </c>
      <c r="AD504" s="192">
        <v>0</v>
      </c>
      <c r="AE504" s="192">
        <v>0</v>
      </c>
      <c r="AF504" s="194">
        <f t="shared" si="6"/>
        <v>0</v>
      </c>
      <c r="AG504" s="53">
        <f t="shared" si="7"/>
        <v>0</v>
      </c>
    </row>
    <row r="505" spans="2:33" ht="16">
      <c r="B505" s="186" t="s">
        <v>123</v>
      </c>
      <c r="C505" s="192">
        <v>399</v>
      </c>
      <c r="D505" s="186" t="s">
        <v>415</v>
      </c>
      <c r="E505" s="193">
        <v>3</v>
      </c>
      <c r="F505" s="186" t="s">
        <v>398</v>
      </c>
      <c r="G505" s="186" t="s">
        <v>297</v>
      </c>
      <c r="H505" s="198">
        <f>VLOOKUP(B505,orig_GT_results_full_summary!$B$3:$AK$25,7, FALSE)</f>
        <v>4</v>
      </c>
      <c r="I505" s="192">
        <v>0</v>
      </c>
      <c r="J505" s="192">
        <v>0</v>
      </c>
      <c r="K505" s="192">
        <f t="shared" si="0"/>
        <v>0</v>
      </c>
      <c r="L505" s="193">
        <f t="shared" si="1"/>
        <v>0</v>
      </c>
      <c r="M505" s="186" t="s">
        <v>50</v>
      </c>
      <c r="N505" s="186" t="s">
        <v>297</v>
      </c>
      <c r="O505" s="199">
        <f>VLOOKUP(B505,orig_GT_results_full_summary!$B$3:$AK$25,15, FALSE)</f>
        <v>1</v>
      </c>
      <c r="P505" s="192">
        <v>0</v>
      </c>
      <c r="Q505" s="192">
        <v>0</v>
      </c>
      <c r="R505" s="192">
        <f t="shared" si="2"/>
        <v>0</v>
      </c>
      <c r="S505" s="193">
        <f t="shared" si="3"/>
        <v>0</v>
      </c>
      <c r="T505" s="186" t="s">
        <v>399</v>
      </c>
      <c r="U505" s="186" t="s">
        <v>303</v>
      </c>
      <c r="V505" s="200">
        <f>VLOOKUP(B505,orig_GT_results_full_summary!$B$3:$AK$25,24, FALSE)</f>
        <v>1</v>
      </c>
      <c r="W505" s="192">
        <v>1</v>
      </c>
      <c r="X505" s="192">
        <v>0.33</v>
      </c>
      <c r="Y505" s="192">
        <f t="shared" si="4"/>
        <v>1</v>
      </c>
      <c r="Z505" s="193">
        <f t="shared" si="5"/>
        <v>0.3536977491961415</v>
      </c>
      <c r="AA505" s="186" t="s">
        <v>50</v>
      </c>
      <c r="AB505" s="186" t="s">
        <v>297</v>
      </c>
      <c r="AC505" s="192">
        <f>VLOOKUP(B505,orig_GT_results_full_summary!$B$3:$AK$25,33, FALSE)</f>
        <v>1</v>
      </c>
      <c r="AD505" s="192">
        <v>0</v>
      </c>
      <c r="AE505" s="192">
        <v>0</v>
      </c>
      <c r="AF505" s="194">
        <f t="shared" si="6"/>
        <v>0</v>
      </c>
      <c r="AG505" s="53">
        <f t="shared" si="7"/>
        <v>0</v>
      </c>
    </row>
    <row r="506" spans="2:33" ht="16">
      <c r="B506" s="186" t="s">
        <v>123</v>
      </c>
      <c r="C506" s="192">
        <v>400</v>
      </c>
      <c r="D506" s="186" t="s">
        <v>415</v>
      </c>
      <c r="E506" s="193">
        <v>3</v>
      </c>
      <c r="F506" s="186" t="s">
        <v>398</v>
      </c>
      <c r="G506" s="186" t="s">
        <v>297</v>
      </c>
      <c r="H506" s="198">
        <f>VLOOKUP(B506,orig_GT_results_full_summary!$B$3:$AK$25,7, FALSE)</f>
        <v>4</v>
      </c>
      <c r="I506" s="192">
        <v>0</v>
      </c>
      <c r="J506" s="192">
        <v>0</v>
      </c>
      <c r="K506" s="192">
        <f t="shared" si="0"/>
        <v>0</v>
      </c>
      <c r="L506" s="193">
        <f t="shared" si="1"/>
        <v>0</v>
      </c>
      <c r="M506" s="186" t="s">
        <v>50</v>
      </c>
      <c r="N506" s="186" t="s">
        <v>297</v>
      </c>
      <c r="O506" s="199">
        <f>VLOOKUP(B506,orig_GT_results_full_summary!$B$3:$AK$25,15, FALSE)</f>
        <v>1</v>
      </c>
      <c r="P506" s="192">
        <v>0</v>
      </c>
      <c r="Q506" s="192">
        <v>0</v>
      </c>
      <c r="R506" s="192">
        <f t="shared" si="2"/>
        <v>0</v>
      </c>
      <c r="S506" s="193">
        <f t="shared" si="3"/>
        <v>0</v>
      </c>
      <c r="T506" s="186" t="s">
        <v>399</v>
      </c>
      <c r="U506" s="186" t="s">
        <v>303</v>
      </c>
      <c r="V506" s="200">
        <f>VLOOKUP(B506,orig_GT_results_full_summary!$B$3:$AK$25,24, FALSE)</f>
        <v>1</v>
      </c>
      <c r="W506" s="192">
        <v>1</v>
      </c>
      <c r="X506" s="192">
        <v>0.33</v>
      </c>
      <c r="Y506" s="192">
        <f t="shared" si="4"/>
        <v>1</v>
      </c>
      <c r="Z506" s="193">
        <f t="shared" si="5"/>
        <v>0.3536977491961415</v>
      </c>
      <c r="AA506" s="186" t="s">
        <v>50</v>
      </c>
      <c r="AB506" s="186" t="s">
        <v>297</v>
      </c>
      <c r="AC506" s="192">
        <f>VLOOKUP(B506,orig_GT_results_full_summary!$B$3:$AK$25,33, FALSE)</f>
        <v>1</v>
      </c>
      <c r="AD506" s="192">
        <v>0</v>
      </c>
      <c r="AE506" s="192">
        <v>0</v>
      </c>
      <c r="AF506" s="194">
        <f t="shared" si="6"/>
        <v>0</v>
      </c>
      <c r="AG506" s="53">
        <f t="shared" si="7"/>
        <v>0</v>
      </c>
    </row>
    <row r="507" spans="2:33" ht="16">
      <c r="B507" s="186" t="s">
        <v>123</v>
      </c>
      <c r="C507" s="192">
        <v>401</v>
      </c>
      <c r="D507" s="186" t="s">
        <v>415</v>
      </c>
      <c r="E507" s="193">
        <v>3</v>
      </c>
      <c r="F507" s="186" t="s">
        <v>398</v>
      </c>
      <c r="G507" s="186" t="s">
        <v>297</v>
      </c>
      <c r="H507" s="198">
        <f>VLOOKUP(B507,orig_GT_results_full_summary!$B$3:$AK$25,7, FALSE)</f>
        <v>4</v>
      </c>
      <c r="I507" s="192">
        <v>0</v>
      </c>
      <c r="J507" s="192">
        <v>0</v>
      </c>
      <c r="K507" s="192">
        <f t="shared" si="0"/>
        <v>0</v>
      </c>
      <c r="L507" s="193">
        <f t="shared" si="1"/>
        <v>0</v>
      </c>
      <c r="M507" s="186" t="s">
        <v>50</v>
      </c>
      <c r="N507" s="186" t="s">
        <v>297</v>
      </c>
      <c r="O507" s="199">
        <f>VLOOKUP(B507,orig_GT_results_full_summary!$B$3:$AK$25,15, FALSE)</f>
        <v>1</v>
      </c>
      <c r="P507" s="192">
        <v>0</v>
      </c>
      <c r="Q507" s="192">
        <v>0</v>
      </c>
      <c r="R507" s="192">
        <f t="shared" si="2"/>
        <v>0</v>
      </c>
      <c r="S507" s="193">
        <f t="shared" si="3"/>
        <v>0</v>
      </c>
      <c r="T507" s="186" t="s">
        <v>399</v>
      </c>
      <c r="U507" s="186" t="s">
        <v>303</v>
      </c>
      <c r="V507" s="200">
        <f>VLOOKUP(B507,orig_GT_results_full_summary!$B$3:$AK$25,24, FALSE)</f>
        <v>1</v>
      </c>
      <c r="W507" s="192">
        <v>1</v>
      </c>
      <c r="X507" s="192">
        <v>0.33</v>
      </c>
      <c r="Y507" s="192">
        <f t="shared" si="4"/>
        <v>1</v>
      </c>
      <c r="Z507" s="193">
        <f t="shared" si="5"/>
        <v>0.3536977491961415</v>
      </c>
      <c r="AA507" s="186" t="s">
        <v>50</v>
      </c>
      <c r="AB507" s="186" t="s">
        <v>297</v>
      </c>
      <c r="AC507" s="192">
        <f>VLOOKUP(B507,orig_GT_results_full_summary!$B$3:$AK$25,33, FALSE)</f>
        <v>1</v>
      </c>
      <c r="AD507" s="192">
        <v>0</v>
      </c>
      <c r="AE507" s="192">
        <v>0</v>
      </c>
      <c r="AF507" s="194">
        <f t="shared" si="6"/>
        <v>0</v>
      </c>
      <c r="AG507" s="53">
        <f t="shared" si="7"/>
        <v>0</v>
      </c>
    </row>
    <row r="508" spans="2:33" ht="16">
      <c r="B508" s="186" t="s">
        <v>123</v>
      </c>
      <c r="C508" s="192">
        <v>402</v>
      </c>
      <c r="D508" s="186" t="s">
        <v>415</v>
      </c>
      <c r="E508" s="193">
        <v>3</v>
      </c>
      <c r="F508" s="186" t="s">
        <v>398</v>
      </c>
      <c r="G508" s="186" t="s">
        <v>297</v>
      </c>
      <c r="H508" s="198">
        <f>VLOOKUP(B508,orig_GT_results_full_summary!$B$3:$AK$25,7, FALSE)</f>
        <v>4</v>
      </c>
      <c r="I508" s="192">
        <v>0</v>
      </c>
      <c r="J508" s="192">
        <v>0</v>
      </c>
      <c r="K508" s="192">
        <f t="shared" si="0"/>
        <v>0</v>
      </c>
      <c r="L508" s="193">
        <f t="shared" si="1"/>
        <v>0</v>
      </c>
      <c r="M508" s="186" t="s">
        <v>50</v>
      </c>
      <c r="N508" s="186" t="s">
        <v>297</v>
      </c>
      <c r="O508" s="199">
        <f>VLOOKUP(B508,orig_GT_results_full_summary!$B$3:$AK$25,15, FALSE)</f>
        <v>1</v>
      </c>
      <c r="P508" s="192">
        <v>0</v>
      </c>
      <c r="Q508" s="192">
        <v>0</v>
      </c>
      <c r="R508" s="192">
        <f t="shared" si="2"/>
        <v>0</v>
      </c>
      <c r="S508" s="193">
        <f t="shared" si="3"/>
        <v>0</v>
      </c>
      <c r="T508" s="186" t="s">
        <v>399</v>
      </c>
      <c r="U508" s="186" t="s">
        <v>303</v>
      </c>
      <c r="V508" s="200">
        <f>VLOOKUP(B508,orig_GT_results_full_summary!$B$3:$AK$25,24, FALSE)</f>
        <v>1</v>
      </c>
      <c r="W508" s="192">
        <v>1</v>
      </c>
      <c r="X508" s="192">
        <v>0.33</v>
      </c>
      <c r="Y508" s="192">
        <f t="shared" si="4"/>
        <v>1</v>
      </c>
      <c r="Z508" s="193">
        <f t="shared" si="5"/>
        <v>0.3536977491961415</v>
      </c>
      <c r="AA508" s="186" t="s">
        <v>50</v>
      </c>
      <c r="AB508" s="186" t="s">
        <v>297</v>
      </c>
      <c r="AC508" s="192">
        <f>VLOOKUP(B508,orig_GT_results_full_summary!$B$3:$AK$25,33, FALSE)</f>
        <v>1</v>
      </c>
      <c r="AD508" s="192">
        <v>0</v>
      </c>
      <c r="AE508" s="192">
        <v>0</v>
      </c>
      <c r="AF508" s="194">
        <f t="shared" si="6"/>
        <v>0</v>
      </c>
      <c r="AG508" s="53">
        <f t="shared" si="7"/>
        <v>0</v>
      </c>
    </row>
    <row r="509" spans="2:33" ht="16">
      <c r="B509" s="186" t="s">
        <v>123</v>
      </c>
      <c r="C509" s="192">
        <v>403</v>
      </c>
      <c r="D509" s="186" t="s">
        <v>416</v>
      </c>
      <c r="E509" s="193">
        <v>3</v>
      </c>
      <c r="F509" s="186" t="s">
        <v>398</v>
      </c>
      <c r="G509" s="186" t="s">
        <v>304</v>
      </c>
      <c r="H509" s="198">
        <f>VLOOKUP(B509,orig_GT_results_full_summary!$B$3:$AK$25,7, FALSE)</f>
        <v>4</v>
      </c>
      <c r="I509" s="192">
        <v>1</v>
      </c>
      <c r="J509" s="192">
        <v>0.33</v>
      </c>
      <c r="K509" s="192">
        <f t="shared" si="0"/>
        <v>0.25</v>
      </c>
      <c r="L509" s="193">
        <f t="shared" si="1"/>
        <v>0.31976744186046513</v>
      </c>
      <c r="M509" s="186" t="s">
        <v>50</v>
      </c>
      <c r="N509" s="186" t="s">
        <v>297</v>
      </c>
      <c r="O509" s="199">
        <f>VLOOKUP(B509,orig_GT_results_full_summary!$B$3:$AK$25,15, FALSE)</f>
        <v>1</v>
      </c>
      <c r="P509" s="192">
        <v>0</v>
      </c>
      <c r="Q509" s="192">
        <v>0</v>
      </c>
      <c r="R509" s="192">
        <f t="shared" si="2"/>
        <v>0</v>
      </c>
      <c r="S509" s="193">
        <f t="shared" si="3"/>
        <v>0</v>
      </c>
      <c r="T509" s="186" t="s">
        <v>399</v>
      </c>
      <c r="U509" s="186" t="s">
        <v>303</v>
      </c>
      <c r="V509" s="200">
        <f>VLOOKUP(B509,orig_GT_results_full_summary!$B$3:$AK$25,24, FALSE)</f>
        <v>1</v>
      </c>
      <c r="W509" s="192">
        <v>1</v>
      </c>
      <c r="X509" s="192">
        <v>0.33</v>
      </c>
      <c r="Y509" s="192">
        <f t="shared" si="4"/>
        <v>1</v>
      </c>
      <c r="Z509" s="193">
        <f t="shared" si="5"/>
        <v>0.3536977491961415</v>
      </c>
      <c r="AA509" s="186" t="s">
        <v>50</v>
      </c>
      <c r="AB509" s="186" t="s">
        <v>297</v>
      </c>
      <c r="AC509" s="192">
        <f>VLOOKUP(B509,orig_GT_results_full_summary!$B$3:$AK$25,33, FALSE)</f>
        <v>1</v>
      </c>
      <c r="AD509" s="192">
        <v>0</v>
      </c>
      <c r="AE509" s="192">
        <v>0</v>
      </c>
      <c r="AF509" s="194">
        <f t="shared" si="6"/>
        <v>0</v>
      </c>
      <c r="AG509" s="53">
        <f t="shared" si="7"/>
        <v>0</v>
      </c>
    </row>
    <row r="510" spans="2:33" ht="16">
      <c r="B510" s="186" t="s">
        <v>123</v>
      </c>
      <c r="C510" s="192">
        <v>404</v>
      </c>
      <c r="D510" s="186" t="s">
        <v>416</v>
      </c>
      <c r="E510" s="193">
        <v>3</v>
      </c>
      <c r="F510" s="186" t="s">
        <v>398</v>
      </c>
      <c r="G510" s="186" t="s">
        <v>304</v>
      </c>
      <c r="H510" s="198">
        <f>VLOOKUP(B510,orig_GT_results_full_summary!$B$3:$AK$25,7, FALSE)</f>
        <v>4</v>
      </c>
      <c r="I510" s="192">
        <v>1</v>
      </c>
      <c r="J510" s="192">
        <v>0.33</v>
      </c>
      <c r="K510" s="192">
        <f t="shared" si="0"/>
        <v>0.25</v>
      </c>
      <c r="L510" s="193">
        <f t="shared" si="1"/>
        <v>0.31976744186046513</v>
      </c>
      <c r="M510" s="186" t="s">
        <v>50</v>
      </c>
      <c r="N510" s="186" t="s">
        <v>297</v>
      </c>
      <c r="O510" s="199">
        <f>VLOOKUP(B510,orig_GT_results_full_summary!$B$3:$AK$25,15, FALSE)</f>
        <v>1</v>
      </c>
      <c r="P510" s="192">
        <v>0</v>
      </c>
      <c r="Q510" s="192">
        <v>0</v>
      </c>
      <c r="R510" s="192">
        <f t="shared" si="2"/>
        <v>0</v>
      </c>
      <c r="S510" s="193">
        <f t="shared" si="3"/>
        <v>0</v>
      </c>
      <c r="T510" s="186" t="s">
        <v>399</v>
      </c>
      <c r="U510" s="186" t="s">
        <v>303</v>
      </c>
      <c r="V510" s="200">
        <f>VLOOKUP(B510,orig_GT_results_full_summary!$B$3:$AK$25,24, FALSE)</f>
        <v>1</v>
      </c>
      <c r="W510" s="192">
        <v>1</v>
      </c>
      <c r="X510" s="192">
        <v>0.33</v>
      </c>
      <c r="Y510" s="192">
        <f t="shared" si="4"/>
        <v>1</v>
      </c>
      <c r="Z510" s="193">
        <f t="shared" si="5"/>
        <v>0.3536977491961415</v>
      </c>
      <c r="AA510" s="186" t="s">
        <v>50</v>
      </c>
      <c r="AB510" s="186" t="s">
        <v>297</v>
      </c>
      <c r="AC510" s="192">
        <f>VLOOKUP(B510,orig_GT_results_full_summary!$B$3:$AK$25,33, FALSE)</f>
        <v>1</v>
      </c>
      <c r="AD510" s="192">
        <v>0</v>
      </c>
      <c r="AE510" s="192">
        <v>0</v>
      </c>
      <c r="AF510" s="194">
        <f t="shared" si="6"/>
        <v>0</v>
      </c>
      <c r="AG510" s="53">
        <f t="shared" si="7"/>
        <v>0</v>
      </c>
    </row>
    <row r="511" spans="2:33" ht="16">
      <c r="B511" s="186" t="s">
        <v>123</v>
      </c>
      <c r="C511" s="192">
        <v>405</v>
      </c>
      <c r="D511" s="186" t="s">
        <v>417</v>
      </c>
      <c r="E511" s="193">
        <v>3</v>
      </c>
      <c r="F511" s="186" t="s">
        <v>398</v>
      </c>
      <c r="G511" s="186" t="s">
        <v>303</v>
      </c>
      <c r="H511" s="198">
        <f>VLOOKUP(B511,orig_GT_results_full_summary!$B$3:$AK$25,7, FALSE)</f>
        <v>4</v>
      </c>
      <c r="I511" s="192">
        <v>1</v>
      </c>
      <c r="J511" s="192">
        <v>0.33</v>
      </c>
      <c r="K511" s="192">
        <f t="shared" si="0"/>
        <v>0.25</v>
      </c>
      <c r="L511" s="193">
        <f t="shared" si="1"/>
        <v>0.31976744186046513</v>
      </c>
      <c r="M511" s="186" t="s">
        <v>50</v>
      </c>
      <c r="N511" s="186" t="s">
        <v>297</v>
      </c>
      <c r="O511" s="199">
        <f>VLOOKUP(B511,orig_GT_results_full_summary!$B$3:$AK$25,15, FALSE)</f>
        <v>1</v>
      </c>
      <c r="P511" s="192">
        <v>0</v>
      </c>
      <c r="Q511" s="192">
        <v>0</v>
      </c>
      <c r="R511" s="192">
        <f t="shared" si="2"/>
        <v>0</v>
      </c>
      <c r="S511" s="193">
        <f t="shared" si="3"/>
        <v>0</v>
      </c>
      <c r="T511" s="186" t="s">
        <v>399</v>
      </c>
      <c r="U511" s="186" t="s">
        <v>304</v>
      </c>
      <c r="V511" s="200">
        <f>VLOOKUP(B511,orig_GT_results_full_summary!$B$3:$AK$25,24, FALSE)</f>
        <v>1</v>
      </c>
      <c r="W511" s="192">
        <v>1</v>
      </c>
      <c r="X511" s="192">
        <v>0.33</v>
      </c>
      <c r="Y511" s="192">
        <f t="shared" si="4"/>
        <v>1</v>
      </c>
      <c r="Z511" s="193">
        <f t="shared" si="5"/>
        <v>0.3536977491961415</v>
      </c>
      <c r="AA511" s="186" t="s">
        <v>50</v>
      </c>
      <c r="AB511" s="186" t="s">
        <v>297</v>
      </c>
      <c r="AC511" s="192">
        <f>VLOOKUP(B511,orig_GT_results_full_summary!$B$3:$AK$25,33, FALSE)</f>
        <v>1</v>
      </c>
      <c r="AD511" s="192">
        <v>0</v>
      </c>
      <c r="AE511" s="192">
        <v>0</v>
      </c>
      <c r="AF511" s="194">
        <f t="shared" si="6"/>
        <v>0</v>
      </c>
      <c r="AG511" s="53">
        <f t="shared" si="7"/>
        <v>0</v>
      </c>
    </row>
    <row r="512" spans="2:33" ht="16">
      <c r="B512" s="186" t="s">
        <v>123</v>
      </c>
      <c r="C512" s="192">
        <v>406</v>
      </c>
      <c r="D512" s="186" t="s">
        <v>417</v>
      </c>
      <c r="E512" s="193">
        <v>3</v>
      </c>
      <c r="F512" s="186" t="s">
        <v>398</v>
      </c>
      <c r="G512" s="186" t="s">
        <v>303</v>
      </c>
      <c r="H512" s="198">
        <f>VLOOKUP(B512,orig_GT_results_full_summary!$B$3:$AK$25,7, FALSE)</f>
        <v>4</v>
      </c>
      <c r="I512" s="192">
        <v>1</v>
      </c>
      <c r="J512" s="192">
        <v>0.33</v>
      </c>
      <c r="K512" s="192">
        <f t="shared" si="0"/>
        <v>0.25</v>
      </c>
      <c r="L512" s="193">
        <f t="shared" si="1"/>
        <v>0.31976744186046513</v>
      </c>
      <c r="M512" s="186" t="s">
        <v>50</v>
      </c>
      <c r="N512" s="186" t="s">
        <v>297</v>
      </c>
      <c r="O512" s="199">
        <f>VLOOKUP(B512,orig_GT_results_full_summary!$B$3:$AK$25,15, FALSE)</f>
        <v>1</v>
      </c>
      <c r="P512" s="192">
        <v>0</v>
      </c>
      <c r="Q512" s="192">
        <v>0</v>
      </c>
      <c r="R512" s="192">
        <f t="shared" si="2"/>
        <v>0</v>
      </c>
      <c r="S512" s="193">
        <f t="shared" si="3"/>
        <v>0</v>
      </c>
      <c r="T512" s="186" t="s">
        <v>399</v>
      </c>
      <c r="U512" s="186" t="s">
        <v>304</v>
      </c>
      <c r="V512" s="200">
        <f>VLOOKUP(B512,orig_GT_results_full_summary!$B$3:$AK$25,24, FALSE)</f>
        <v>1</v>
      </c>
      <c r="W512" s="192">
        <v>1</v>
      </c>
      <c r="X512" s="192">
        <v>0.33</v>
      </c>
      <c r="Y512" s="192">
        <f t="shared" si="4"/>
        <v>1</v>
      </c>
      <c r="Z512" s="193">
        <f t="shared" si="5"/>
        <v>0.3536977491961415</v>
      </c>
      <c r="AA512" s="186" t="s">
        <v>50</v>
      </c>
      <c r="AB512" s="186" t="s">
        <v>297</v>
      </c>
      <c r="AC512" s="192">
        <f>VLOOKUP(B512,orig_GT_results_full_summary!$B$3:$AK$25,33, FALSE)</f>
        <v>1</v>
      </c>
      <c r="AD512" s="192">
        <v>0</v>
      </c>
      <c r="AE512" s="192">
        <v>0</v>
      </c>
      <c r="AF512" s="194">
        <f t="shared" si="6"/>
        <v>0</v>
      </c>
      <c r="AG512" s="53">
        <f t="shared" si="7"/>
        <v>0</v>
      </c>
    </row>
    <row r="513" spans="2:33" ht="16">
      <c r="B513" s="186" t="s">
        <v>123</v>
      </c>
      <c r="C513" s="192">
        <v>407</v>
      </c>
      <c r="D513" s="186" t="s">
        <v>417</v>
      </c>
      <c r="E513" s="193">
        <v>3</v>
      </c>
      <c r="F513" s="186" t="s">
        <v>398</v>
      </c>
      <c r="G513" s="186" t="s">
        <v>303</v>
      </c>
      <c r="H513" s="198">
        <f>VLOOKUP(B513,orig_GT_results_full_summary!$B$3:$AK$25,7, FALSE)</f>
        <v>4</v>
      </c>
      <c r="I513" s="192">
        <v>1</v>
      </c>
      <c r="J513" s="192">
        <v>0.33</v>
      </c>
      <c r="K513" s="192">
        <f t="shared" si="0"/>
        <v>0.25</v>
      </c>
      <c r="L513" s="193">
        <f t="shared" si="1"/>
        <v>0.31976744186046513</v>
      </c>
      <c r="M513" s="186" t="s">
        <v>50</v>
      </c>
      <c r="N513" s="186" t="s">
        <v>297</v>
      </c>
      <c r="O513" s="199">
        <f>VLOOKUP(B513,orig_GT_results_full_summary!$B$3:$AK$25,15, FALSE)</f>
        <v>1</v>
      </c>
      <c r="P513" s="192">
        <v>0</v>
      </c>
      <c r="Q513" s="192">
        <v>0</v>
      </c>
      <c r="R513" s="192">
        <f t="shared" si="2"/>
        <v>0</v>
      </c>
      <c r="S513" s="193">
        <f t="shared" si="3"/>
        <v>0</v>
      </c>
      <c r="T513" s="186" t="s">
        <v>399</v>
      </c>
      <c r="U513" s="186" t="s">
        <v>304</v>
      </c>
      <c r="V513" s="200">
        <f>VLOOKUP(B513,orig_GT_results_full_summary!$B$3:$AK$25,24, FALSE)</f>
        <v>1</v>
      </c>
      <c r="W513" s="192">
        <v>1</v>
      </c>
      <c r="X513" s="192">
        <v>0.33</v>
      </c>
      <c r="Y513" s="192">
        <f t="shared" si="4"/>
        <v>1</v>
      </c>
      <c r="Z513" s="193">
        <f t="shared" si="5"/>
        <v>0.3536977491961415</v>
      </c>
      <c r="AA513" s="186" t="s">
        <v>50</v>
      </c>
      <c r="AB513" s="186" t="s">
        <v>297</v>
      </c>
      <c r="AC513" s="192">
        <f>VLOOKUP(B513,orig_GT_results_full_summary!$B$3:$AK$25,33, FALSE)</f>
        <v>1</v>
      </c>
      <c r="AD513" s="192">
        <v>0</v>
      </c>
      <c r="AE513" s="192">
        <v>0</v>
      </c>
      <c r="AF513" s="194">
        <f t="shared" si="6"/>
        <v>0</v>
      </c>
      <c r="AG513" s="53">
        <f t="shared" si="7"/>
        <v>0</v>
      </c>
    </row>
    <row r="514" spans="2:33" ht="16">
      <c r="B514" s="186" t="s">
        <v>123</v>
      </c>
      <c r="C514" s="192">
        <v>408</v>
      </c>
      <c r="D514" s="186" t="s">
        <v>417</v>
      </c>
      <c r="E514" s="193">
        <v>3</v>
      </c>
      <c r="F514" s="186" t="s">
        <v>398</v>
      </c>
      <c r="G514" s="186" t="s">
        <v>303</v>
      </c>
      <c r="H514" s="198">
        <f>VLOOKUP(B514,orig_GT_results_full_summary!$B$3:$AK$25,7, FALSE)</f>
        <v>4</v>
      </c>
      <c r="I514" s="192">
        <v>1</v>
      </c>
      <c r="J514" s="192">
        <v>0.33</v>
      </c>
      <c r="K514" s="192">
        <f t="shared" si="0"/>
        <v>0.25</v>
      </c>
      <c r="L514" s="193">
        <f t="shared" si="1"/>
        <v>0.31976744186046513</v>
      </c>
      <c r="M514" s="186" t="s">
        <v>50</v>
      </c>
      <c r="N514" s="186" t="s">
        <v>297</v>
      </c>
      <c r="O514" s="199">
        <f>VLOOKUP(B514,orig_GT_results_full_summary!$B$3:$AK$25,15, FALSE)</f>
        <v>1</v>
      </c>
      <c r="P514" s="192">
        <v>0</v>
      </c>
      <c r="Q514" s="192">
        <v>0</v>
      </c>
      <c r="R514" s="192">
        <f t="shared" si="2"/>
        <v>0</v>
      </c>
      <c r="S514" s="193">
        <f t="shared" si="3"/>
        <v>0</v>
      </c>
      <c r="T514" s="186" t="s">
        <v>399</v>
      </c>
      <c r="U514" s="186" t="s">
        <v>304</v>
      </c>
      <c r="V514" s="200">
        <f>VLOOKUP(B514,orig_GT_results_full_summary!$B$3:$AK$25,24, FALSE)</f>
        <v>1</v>
      </c>
      <c r="W514" s="192">
        <v>1</v>
      </c>
      <c r="X514" s="192">
        <v>0.33</v>
      </c>
      <c r="Y514" s="192">
        <f t="shared" si="4"/>
        <v>1</v>
      </c>
      <c r="Z514" s="193">
        <f t="shared" si="5"/>
        <v>0.3536977491961415</v>
      </c>
      <c r="AA514" s="186" t="s">
        <v>50</v>
      </c>
      <c r="AB514" s="186" t="s">
        <v>297</v>
      </c>
      <c r="AC514" s="192">
        <f>VLOOKUP(B514,orig_GT_results_full_summary!$B$3:$AK$25,33, FALSE)</f>
        <v>1</v>
      </c>
      <c r="AD514" s="192">
        <v>0</v>
      </c>
      <c r="AE514" s="192">
        <v>0</v>
      </c>
      <c r="AF514" s="194">
        <f t="shared" si="6"/>
        <v>0</v>
      </c>
      <c r="AG514" s="53">
        <f t="shared" si="7"/>
        <v>0</v>
      </c>
    </row>
    <row r="515" spans="2:33" ht="16">
      <c r="B515" s="186" t="s">
        <v>123</v>
      </c>
      <c r="C515" s="192">
        <v>409</v>
      </c>
      <c r="D515" s="186" t="s">
        <v>417</v>
      </c>
      <c r="E515" s="193">
        <v>3</v>
      </c>
      <c r="F515" s="186" t="s">
        <v>398</v>
      </c>
      <c r="G515" s="186" t="s">
        <v>303</v>
      </c>
      <c r="H515" s="198">
        <f>VLOOKUP(B515,orig_GT_results_full_summary!$B$3:$AK$25,7, FALSE)</f>
        <v>4</v>
      </c>
      <c r="I515" s="192">
        <v>1</v>
      </c>
      <c r="J515" s="192">
        <v>0.33</v>
      </c>
      <c r="K515" s="192">
        <f t="shared" si="0"/>
        <v>0.25</v>
      </c>
      <c r="L515" s="193">
        <f t="shared" si="1"/>
        <v>0.31976744186046513</v>
      </c>
      <c r="M515" s="186" t="s">
        <v>50</v>
      </c>
      <c r="N515" s="186" t="s">
        <v>297</v>
      </c>
      <c r="O515" s="199">
        <f>VLOOKUP(B515,orig_GT_results_full_summary!$B$3:$AK$25,15, FALSE)</f>
        <v>1</v>
      </c>
      <c r="P515" s="192">
        <v>0</v>
      </c>
      <c r="Q515" s="192">
        <v>0</v>
      </c>
      <c r="R515" s="192">
        <f t="shared" si="2"/>
        <v>0</v>
      </c>
      <c r="S515" s="193">
        <f t="shared" si="3"/>
        <v>0</v>
      </c>
      <c r="T515" s="186" t="s">
        <v>399</v>
      </c>
      <c r="U515" s="186" t="s">
        <v>304</v>
      </c>
      <c r="V515" s="200">
        <f>VLOOKUP(B515,orig_GT_results_full_summary!$B$3:$AK$25,24, FALSE)</f>
        <v>1</v>
      </c>
      <c r="W515" s="192">
        <v>1</v>
      </c>
      <c r="X515" s="192">
        <v>0.33</v>
      </c>
      <c r="Y515" s="192">
        <f t="shared" si="4"/>
        <v>1</v>
      </c>
      <c r="Z515" s="193">
        <f t="shared" si="5"/>
        <v>0.3536977491961415</v>
      </c>
      <c r="AA515" s="186" t="s">
        <v>50</v>
      </c>
      <c r="AB515" s="186" t="s">
        <v>297</v>
      </c>
      <c r="AC515" s="192">
        <f>VLOOKUP(B515,orig_GT_results_full_summary!$B$3:$AK$25,33, FALSE)</f>
        <v>1</v>
      </c>
      <c r="AD515" s="192">
        <v>0</v>
      </c>
      <c r="AE515" s="192">
        <v>0</v>
      </c>
      <c r="AF515" s="194">
        <f t="shared" si="6"/>
        <v>0</v>
      </c>
      <c r="AG515" s="53">
        <f t="shared" si="7"/>
        <v>0</v>
      </c>
    </row>
    <row r="516" spans="2:33" ht="16">
      <c r="B516" s="186" t="s">
        <v>123</v>
      </c>
      <c r="C516" s="192">
        <v>410</v>
      </c>
      <c r="D516" s="186" t="s">
        <v>417</v>
      </c>
      <c r="E516" s="193">
        <v>3</v>
      </c>
      <c r="F516" s="186" t="s">
        <v>398</v>
      </c>
      <c r="G516" s="186" t="s">
        <v>303</v>
      </c>
      <c r="H516" s="198">
        <f>VLOOKUP(B516,orig_GT_results_full_summary!$B$3:$AK$25,7, FALSE)</f>
        <v>4</v>
      </c>
      <c r="I516" s="192">
        <v>1</v>
      </c>
      <c r="J516" s="192">
        <v>0.33</v>
      </c>
      <c r="K516" s="192">
        <f t="shared" si="0"/>
        <v>0.25</v>
      </c>
      <c r="L516" s="193">
        <f t="shared" si="1"/>
        <v>0.31976744186046513</v>
      </c>
      <c r="M516" s="186" t="s">
        <v>50</v>
      </c>
      <c r="N516" s="186" t="s">
        <v>297</v>
      </c>
      <c r="O516" s="199">
        <f>VLOOKUP(B516,orig_GT_results_full_summary!$B$3:$AK$25,15, FALSE)</f>
        <v>1</v>
      </c>
      <c r="P516" s="192">
        <v>0</v>
      </c>
      <c r="Q516" s="192">
        <v>0</v>
      </c>
      <c r="R516" s="192">
        <f t="shared" si="2"/>
        <v>0</v>
      </c>
      <c r="S516" s="193">
        <f t="shared" si="3"/>
        <v>0</v>
      </c>
      <c r="T516" s="186" t="s">
        <v>399</v>
      </c>
      <c r="U516" s="186" t="s">
        <v>304</v>
      </c>
      <c r="V516" s="200">
        <f>VLOOKUP(B516,orig_GT_results_full_summary!$B$3:$AK$25,24, FALSE)</f>
        <v>1</v>
      </c>
      <c r="W516" s="192">
        <v>1</v>
      </c>
      <c r="X516" s="192">
        <v>0.33</v>
      </c>
      <c r="Y516" s="192">
        <f t="shared" si="4"/>
        <v>1</v>
      </c>
      <c r="Z516" s="193">
        <f t="shared" si="5"/>
        <v>0.3536977491961415</v>
      </c>
      <c r="AA516" s="186" t="s">
        <v>50</v>
      </c>
      <c r="AB516" s="186" t="s">
        <v>297</v>
      </c>
      <c r="AC516" s="192">
        <f>VLOOKUP(B516,orig_GT_results_full_summary!$B$3:$AK$25,33, FALSE)</f>
        <v>1</v>
      </c>
      <c r="AD516" s="192">
        <v>0</v>
      </c>
      <c r="AE516" s="192">
        <v>0</v>
      </c>
      <c r="AF516" s="194">
        <f t="shared" si="6"/>
        <v>0</v>
      </c>
      <c r="AG516" s="53">
        <f t="shared" si="7"/>
        <v>0</v>
      </c>
    </row>
    <row r="517" spans="2:33" ht="16">
      <c r="B517" s="186" t="s">
        <v>123</v>
      </c>
      <c r="C517" s="192">
        <v>412</v>
      </c>
      <c r="D517" s="186" t="s">
        <v>417</v>
      </c>
      <c r="E517" s="193">
        <v>3</v>
      </c>
      <c r="F517" s="186" t="s">
        <v>398</v>
      </c>
      <c r="G517" s="186" t="s">
        <v>303</v>
      </c>
      <c r="H517" s="198">
        <f>VLOOKUP(B517,orig_GT_results_full_summary!$B$3:$AK$25,7, FALSE)</f>
        <v>4</v>
      </c>
      <c r="I517" s="192">
        <v>1</v>
      </c>
      <c r="J517" s="192">
        <v>0.33</v>
      </c>
      <c r="K517" s="192">
        <f t="shared" si="0"/>
        <v>0.25</v>
      </c>
      <c r="L517" s="193">
        <f t="shared" si="1"/>
        <v>0.31976744186046513</v>
      </c>
      <c r="M517" s="186" t="s">
        <v>50</v>
      </c>
      <c r="N517" s="186" t="s">
        <v>297</v>
      </c>
      <c r="O517" s="199">
        <f>VLOOKUP(B517,orig_GT_results_full_summary!$B$3:$AK$25,15, FALSE)</f>
        <v>1</v>
      </c>
      <c r="P517" s="192">
        <v>0</v>
      </c>
      <c r="Q517" s="192">
        <v>0</v>
      </c>
      <c r="R517" s="192">
        <f t="shared" si="2"/>
        <v>0</v>
      </c>
      <c r="S517" s="193">
        <f t="shared" si="3"/>
        <v>0</v>
      </c>
      <c r="T517" s="186" t="s">
        <v>399</v>
      </c>
      <c r="U517" s="186" t="s">
        <v>304</v>
      </c>
      <c r="V517" s="200">
        <f>VLOOKUP(B517,orig_GT_results_full_summary!$B$3:$AK$25,24, FALSE)</f>
        <v>1</v>
      </c>
      <c r="W517" s="192">
        <v>1</v>
      </c>
      <c r="X517" s="192">
        <v>0.33</v>
      </c>
      <c r="Y517" s="192">
        <f t="shared" si="4"/>
        <v>1</v>
      </c>
      <c r="Z517" s="193">
        <f t="shared" si="5"/>
        <v>0.3536977491961415</v>
      </c>
      <c r="AA517" s="186" t="s">
        <v>50</v>
      </c>
      <c r="AB517" s="186" t="s">
        <v>297</v>
      </c>
      <c r="AC517" s="192">
        <f>VLOOKUP(B517,orig_GT_results_full_summary!$B$3:$AK$25,33, FALSE)</f>
        <v>1</v>
      </c>
      <c r="AD517" s="192">
        <v>0</v>
      </c>
      <c r="AE517" s="192">
        <v>0</v>
      </c>
      <c r="AF517" s="194">
        <f t="shared" si="6"/>
        <v>0</v>
      </c>
      <c r="AG517" s="53">
        <f t="shared" si="7"/>
        <v>0</v>
      </c>
    </row>
    <row r="518" spans="2:33" ht="16">
      <c r="B518" s="186" t="s">
        <v>123</v>
      </c>
      <c r="C518" s="192">
        <v>414</v>
      </c>
      <c r="D518" s="186" t="s">
        <v>417</v>
      </c>
      <c r="E518" s="193">
        <v>3</v>
      </c>
      <c r="F518" s="186" t="s">
        <v>398</v>
      </c>
      <c r="G518" s="186" t="s">
        <v>303</v>
      </c>
      <c r="H518" s="198">
        <f>VLOOKUP(B518,orig_GT_results_full_summary!$B$3:$AK$25,7, FALSE)</f>
        <v>4</v>
      </c>
      <c r="I518" s="192">
        <v>1</v>
      </c>
      <c r="J518" s="192">
        <v>0.33</v>
      </c>
      <c r="K518" s="192">
        <f t="shared" si="0"/>
        <v>0.25</v>
      </c>
      <c r="L518" s="193">
        <f t="shared" si="1"/>
        <v>0.31976744186046513</v>
      </c>
      <c r="M518" s="186" t="s">
        <v>50</v>
      </c>
      <c r="N518" s="186" t="s">
        <v>297</v>
      </c>
      <c r="O518" s="199">
        <f>VLOOKUP(B518,orig_GT_results_full_summary!$B$3:$AK$25,15, FALSE)</f>
        <v>1</v>
      </c>
      <c r="P518" s="192">
        <v>0</v>
      </c>
      <c r="Q518" s="192">
        <v>0</v>
      </c>
      <c r="R518" s="192">
        <f t="shared" si="2"/>
        <v>0</v>
      </c>
      <c r="S518" s="193">
        <f t="shared" si="3"/>
        <v>0</v>
      </c>
      <c r="T518" s="186" t="s">
        <v>399</v>
      </c>
      <c r="U518" s="186" t="s">
        <v>304</v>
      </c>
      <c r="V518" s="200">
        <f>VLOOKUP(B518,orig_GT_results_full_summary!$B$3:$AK$25,24, FALSE)</f>
        <v>1</v>
      </c>
      <c r="W518" s="192">
        <v>1</v>
      </c>
      <c r="X518" s="192">
        <v>0.33</v>
      </c>
      <c r="Y518" s="192">
        <f t="shared" si="4"/>
        <v>1</v>
      </c>
      <c r="Z518" s="193">
        <f t="shared" si="5"/>
        <v>0.3536977491961415</v>
      </c>
      <c r="AA518" s="186" t="s">
        <v>50</v>
      </c>
      <c r="AB518" s="186" t="s">
        <v>297</v>
      </c>
      <c r="AC518" s="192">
        <f>VLOOKUP(B518,orig_GT_results_full_summary!$B$3:$AK$25,33, FALSE)</f>
        <v>1</v>
      </c>
      <c r="AD518" s="192">
        <v>0</v>
      </c>
      <c r="AE518" s="192">
        <v>0</v>
      </c>
      <c r="AF518" s="194">
        <f t="shared" si="6"/>
        <v>0</v>
      </c>
      <c r="AG518" s="53">
        <f t="shared" si="7"/>
        <v>0</v>
      </c>
    </row>
    <row r="519" spans="2:33" ht="16">
      <c r="B519" s="186" t="s">
        <v>123</v>
      </c>
      <c r="C519" s="192">
        <v>415</v>
      </c>
      <c r="D519" s="186" t="s">
        <v>417</v>
      </c>
      <c r="E519" s="193">
        <v>3</v>
      </c>
      <c r="F519" s="186" t="s">
        <v>398</v>
      </c>
      <c r="G519" s="186" t="s">
        <v>303</v>
      </c>
      <c r="H519" s="198">
        <f>VLOOKUP(B519,orig_GT_results_full_summary!$B$3:$AK$25,7, FALSE)</f>
        <v>4</v>
      </c>
      <c r="I519" s="192">
        <v>1</v>
      </c>
      <c r="J519" s="192">
        <v>0.33</v>
      </c>
      <c r="K519" s="192">
        <f t="shared" si="0"/>
        <v>0.25</v>
      </c>
      <c r="L519" s="193">
        <f t="shared" si="1"/>
        <v>0.31976744186046513</v>
      </c>
      <c r="M519" s="186" t="s">
        <v>50</v>
      </c>
      <c r="N519" s="186" t="s">
        <v>297</v>
      </c>
      <c r="O519" s="199">
        <f>VLOOKUP(B519,orig_GT_results_full_summary!$B$3:$AK$25,15, FALSE)</f>
        <v>1</v>
      </c>
      <c r="P519" s="192">
        <v>0</v>
      </c>
      <c r="Q519" s="192">
        <v>0</v>
      </c>
      <c r="R519" s="192">
        <f t="shared" si="2"/>
        <v>0</v>
      </c>
      <c r="S519" s="193">
        <f t="shared" si="3"/>
        <v>0</v>
      </c>
      <c r="T519" s="186" t="s">
        <v>399</v>
      </c>
      <c r="U519" s="186" t="s">
        <v>304</v>
      </c>
      <c r="V519" s="200">
        <f>VLOOKUP(B519,orig_GT_results_full_summary!$B$3:$AK$25,24, FALSE)</f>
        <v>1</v>
      </c>
      <c r="W519" s="192">
        <v>1</v>
      </c>
      <c r="X519" s="192">
        <v>0.33</v>
      </c>
      <c r="Y519" s="192">
        <f t="shared" si="4"/>
        <v>1</v>
      </c>
      <c r="Z519" s="193">
        <f t="shared" si="5"/>
        <v>0.3536977491961415</v>
      </c>
      <c r="AA519" s="186" t="s">
        <v>50</v>
      </c>
      <c r="AB519" s="186" t="s">
        <v>297</v>
      </c>
      <c r="AC519" s="192">
        <f>VLOOKUP(B519,orig_GT_results_full_summary!$B$3:$AK$25,33, FALSE)</f>
        <v>1</v>
      </c>
      <c r="AD519" s="192">
        <v>0</v>
      </c>
      <c r="AE519" s="192">
        <v>0</v>
      </c>
      <c r="AF519" s="194">
        <f t="shared" si="6"/>
        <v>0</v>
      </c>
      <c r="AG519" s="53">
        <f t="shared" si="7"/>
        <v>0</v>
      </c>
    </row>
    <row r="520" spans="2:33" ht="16">
      <c r="B520" s="186" t="s">
        <v>123</v>
      </c>
      <c r="C520" s="192">
        <v>416</v>
      </c>
      <c r="D520" s="186" t="s">
        <v>417</v>
      </c>
      <c r="E520" s="193">
        <v>3</v>
      </c>
      <c r="F520" s="186" t="s">
        <v>398</v>
      </c>
      <c r="G520" s="186" t="s">
        <v>303</v>
      </c>
      <c r="H520" s="198">
        <f>VLOOKUP(B520,orig_GT_results_full_summary!$B$3:$AK$25,7, FALSE)</f>
        <v>4</v>
      </c>
      <c r="I520" s="192">
        <v>1</v>
      </c>
      <c r="J520" s="192">
        <v>0.33</v>
      </c>
      <c r="K520" s="192">
        <f t="shared" si="0"/>
        <v>0.25</v>
      </c>
      <c r="L520" s="193">
        <f t="shared" si="1"/>
        <v>0.31976744186046513</v>
      </c>
      <c r="M520" s="186" t="s">
        <v>50</v>
      </c>
      <c r="N520" s="186" t="s">
        <v>297</v>
      </c>
      <c r="O520" s="199">
        <f>VLOOKUP(B520,orig_GT_results_full_summary!$B$3:$AK$25,15, FALSE)</f>
        <v>1</v>
      </c>
      <c r="P520" s="192">
        <v>0</v>
      </c>
      <c r="Q520" s="192">
        <v>0</v>
      </c>
      <c r="R520" s="192">
        <f t="shared" si="2"/>
        <v>0</v>
      </c>
      <c r="S520" s="193">
        <f t="shared" si="3"/>
        <v>0</v>
      </c>
      <c r="T520" s="186" t="s">
        <v>399</v>
      </c>
      <c r="U520" s="186" t="s">
        <v>304</v>
      </c>
      <c r="V520" s="200">
        <f>VLOOKUP(B520,orig_GT_results_full_summary!$B$3:$AK$25,24, FALSE)</f>
        <v>1</v>
      </c>
      <c r="W520" s="192">
        <v>1</v>
      </c>
      <c r="X520" s="192">
        <v>0.33</v>
      </c>
      <c r="Y520" s="192">
        <f t="shared" si="4"/>
        <v>1</v>
      </c>
      <c r="Z520" s="193">
        <f t="shared" si="5"/>
        <v>0.3536977491961415</v>
      </c>
      <c r="AA520" s="186" t="s">
        <v>50</v>
      </c>
      <c r="AB520" s="186" t="s">
        <v>297</v>
      </c>
      <c r="AC520" s="192">
        <f>VLOOKUP(B520,orig_GT_results_full_summary!$B$3:$AK$25,33, FALSE)</f>
        <v>1</v>
      </c>
      <c r="AD520" s="192">
        <v>0</v>
      </c>
      <c r="AE520" s="192">
        <v>0</v>
      </c>
      <c r="AF520" s="194">
        <f t="shared" si="6"/>
        <v>0</v>
      </c>
      <c r="AG520" s="53">
        <f t="shared" si="7"/>
        <v>0</v>
      </c>
    </row>
    <row r="521" spans="2:33" ht="16">
      <c r="B521" s="186" t="s">
        <v>123</v>
      </c>
      <c r="C521" s="192">
        <v>418</v>
      </c>
      <c r="D521" s="186" t="s">
        <v>418</v>
      </c>
      <c r="E521" s="193">
        <v>3</v>
      </c>
      <c r="F521" s="186" t="s">
        <v>398</v>
      </c>
      <c r="G521" s="186" t="s">
        <v>297</v>
      </c>
      <c r="H521" s="198">
        <f>VLOOKUP(B521,orig_GT_results_full_summary!$B$3:$AK$25,7, FALSE)</f>
        <v>4</v>
      </c>
      <c r="I521" s="192">
        <v>0</v>
      </c>
      <c r="J521" s="192">
        <v>0</v>
      </c>
      <c r="K521" s="192">
        <f t="shared" si="0"/>
        <v>0</v>
      </c>
      <c r="L521" s="193">
        <f t="shared" si="1"/>
        <v>0</v>
      </c>
      <c r="M521" s="186" t="s">
        <v>50</v>
      </c>
      <c r="N521" s="186" t="s">
        <v>297</v>
      </c>
      <c r="O521" s="199">
        <f>VLOOKUP(B521,orig_GT_results_full_summary!$B$3:$AK$25,15, FALSE)</f>
        <v>1</v>
      </c>
      <c r="P521" s="192">
        <v>0</v>
      </c>
      <c r="Q521" s="192">
        <v>0</v>
      </c>
      <c r="R521" s="192">
        <f t="shared" si="2"/>
        <v>0</v>
      </c>
      <c r="S521" s="193">
        <f t="shared" si="3"/>
        <v>0</v>
      </c>
      <c r="T521" s="186" t="s">
        <v>399</v>
      </c>
      <c r="U521" s="186" t="s">
        <v>304</v>
      </c>
      <c r="V521" s="200">
        <f>VLOOKUP(B521,orig_GT_results_full_summary!$B$3:$AK$25,24, FALSE)</f>
        <v>1</v>
      </c>
      <c r="W521" s="192">
        <v>1</v>
      </c>
      <c r="X521" s="192">
        <v>0.33</v>
      </c>
      <c r="Y521" s="192">
        <f t="shared" si="4"/>
        <v>1</v>
      </c>
      <c r="Z521" s="193">
        <f t="shared" si="5"/>
        <v>0.3536977491961415</v>
      </c>
      <c r="AA521" s="186" t="s">
        <v>50</v>
      </c>
      <c r="AB521" s="186" t="s">
        <v>297</v>
      </c>
      <c r="AC521" s="192">
        <f>VLOOKUP(B521,orig_GT_results_full_summary!$B$3:$AK$25,33, FALSE)</f>
        <v>1</v>
      </c>
      <c r="AD521" s="192">
        <v>0</v>
      </c>
      <c r="AE521" s="192">
        <v>0</v>
      </c>
      <c r="AF521" s="194">
        <f t="shared" si="6"/>
        <v>0</v>
      </c>
      <c r="AG521" s="53">
        <f t="shared" si="7"/>
        <v>0</v>
      </c>
    </row>
    <row r="522" spans="2:33" ht="16">
      <c r="B522" s="186" t="s">
        <v>123</v>
      </c>
      <c r="C522" s="192">
        <v>419</v>
      </c>
      <c r="D522" s="186" t="s">
        <v>419</v>
      </c>
      <c r="E522" s="193">
        <v>3</v>
      </c>
      <c r="F522" s="186" t="s">
        <v>398</v>
      </c>
      <c r="G522" s="186" t="s">
        <v>297</v>
      </c>
      <c r="H522" s="198">
        <f>VLOOKUP(B522,orig_GT_results_full_summary!$B$3:$AK$25,7, FALSE)</f>
        <v>4</v>
      </c>
      <c r="I522" s="192">
        <v>0</v>
      </c>
      <c r="J522" s="192">
        <v>0</v>
      </c>
      <c r="K522" s="192">
        <f t="shared" si="0"/>
        <v>0</v>
      </c>
      <c r="L522" s="193">
        <f t="shared" si="1"/>
        <v>0</v>
      </c>
      <c r="M522" s="186" t="s">
        <v>50</v>
      </c>
      <c r="N522" s="186" t="s">
        <v>297</v>
      </c>
      <c r="O522" s="199">
        <f>VLOOKUP(B522,orig_GT_results_full_summary!$B$3:$AK$25,15, FALSE)</f>
        <v>1</v>
      </c>
      <c r="P522" s="192">
        <v>0</v>
      </c>
      <c r="Q522" s="192">
        <v>0</v>
      </c>
      <c r="R522" s="192">
        <f t="shared" si="2"/>
        <v>0</v>
      </c>
      <c r="S522" s="193">
        <f t="shared" si="3"/>
        <v>0</v>
      </c>
      <c r="T522" s="186" t="s">
        <v>399</v>
      </c>
      <c r="U522" s="186" t="s">
        <v>304</v>
      </c>
      <c r="V522" s="200">
        <f>VLOOKUP(B522,orig_GT_results_full_summary!$B$3:$AK$25,24, FALSE)</f>
        <v>1</v>
      </c>
      <c r="W522" s="192">
        <v>1</v>
      </c>
      <c r="X522" s="192">
        <v>0.33</v>
      </c>
      <c r="Y522" s="192">
        <f t="shared" si="4"/>
        <v>1</v>
      </c>
      <c r="Z522" s="193">
        <f t="shared" si="5"/>
        <v>0.3536977491961415</v>
      </c>
      <c r="AA522" s="186" t="s">
        <v>50</v>
      </c>
      <c r="AB522" s="186" t="s">
        <v>297</v>
      </c>
      <c r="AC522" s="192">
        <f>VLOOKUP(B522,orig_GT_results_full_summary!$B$3:$AK$25,33, FALSE)</f>
        <v>1</v>
      </c>
      <c r="AD522" s="192">
        <v>0</v>
      </c>
      <c r="AE522" s="192">
        <v>0</v>
      </c>
      <c r="AF522" s="194">
        <f t="shared" si="6"/>
        <v>0</v>
      </c>
      <c r="AG522" s="53">
        <f t="shared" si="7"/>
        <v>0</v>
      </c>
    </row>
    <row r="523" spans="2:33" ht="16">
      <c r="B523" s="186" t="s">
        <v>123</v>
      </c>
      <c r="C523" s="192">
        <v>420</v>
      </c>
      <c r="D523" s="186" t="s">
        <v>419</v>
      </c>
      <c r="E523" s="193">
        <v>3</v>
      </c>
      <c r="F523" s="186" t="s">
        <v>398</v>
      </c>
      <c r="G523" s="186" t="s">
        <v>297</v>
      </c>
      <c r="H523" s="198">
        <f>VLOOKUP(B523,orig_GT_results_full_summary!$B$3:$AK$25,7, FALSE)</f>
        <v>4</v>
      </c>
      <c r="I523" s="192">
        <v>0</v>
      </c>
      <c r="J523" s="192">
        <v>0</v>
      </c>
      <c r="K523" s="192">
        <f t="shared" si="0"/>
        <v>0</v>
      </c>
      <c r="L523" s="193">
        <f t="shared" si="1"/>
        <v>0</v>
      </c>
      <c r="M523" s="186" t="s">
        <v>50</v>
      </c>
      <c r="N523" s="186" t="s">
        <v>297</v>
      </c>
      <c r="O523" s="199">
        <f>VLOOKUP(B523,orig_GT_results_full_summary!$B$3:$AK$25,15, FALSE)</f>
        <v>1</v>
      </c>
      <c r="P523" s="192">
        <v>0</v>
      </c>
      <c r="Q523" s="192">
        <v>0</v>
      </c>
      <c r="R523" s="192">
        <f t="shared" si="2"/>
        <v>0</v>
      </c>
      <c r="S523" s="193">
        <f t="shared" si="3"/>
        <v>0</v>
      </c>
      <c r="T523" s="186" t="s">
        <v>399</v>
      </c>
      <c r="U523" s="186" t="s">
        <v>304</v>
      </c>
      <c r="V523" s="200">
        <f>VLOOKUP(B523,orig_GT_results_full_summary!$B$3:$AK$25,24, FALSE)</f>
        <v>1</v>
      </c>
      <c r="W523" s="192">
        <v>1</v>
      </c>
      <c r="X523" s="192">
        <v>0.33</v>
      </c>
      <c r="Y523" s="192">
        <f t="shared" si="4"/>
        <v>1</v>
      </c>
      <c r="Z523" s="193">
        <f t="shared" si="5"/>
        <v>0.3536977491961415</v>
      </c>
      <c r="AA523" s="186" t="s">
        <v>50</v>
      </c>
      <c r="AB523" s="186" t="s">
        <v>297</v>
      </c>
      <c r="AC523" s="192">
        <f>VLOOKUP(B523,orig_GT_results_full_summary!$B$3:$AK$25,33, FALSE)</f>
        <v>1</v>
      </c>
      <c r="AD523" s="192">
        <v>0</v>
      </c>
      <c r="AE523" s="192">
        <v>0</v>
      </c>
      <c r="AF523" s="194">
        <f t="shared" si="6"/>
        <v>0</v>
      </c>
      <c r="AG523" s="53">
        <f t="shared" si="7"/>
        <v>0</v>
      </c>
    </row>
    <row r="524" spans="2:33" ht="16">
      <c r="B524" s="186" t="s">
        <v>123</v>
      </c>
      <c r="C524" s="192">
        <v>427</v>
      </c>
      <c r="D524" s="186" t="s">
        <v>420</v>
      </c>
      <c r="E524" s="193">
        <v>3</v>
      </c>
      <c r="F524" s="186" t="s">
        <v>398</v>
      </c>
      <c r="G524" s="186" t="s">
        <v>305</v>
      </c>
      <c r="H524" s="198">
        <f>VLOOKUP(B524,orig_GT_results_full_summary!$B$3:$AK$25,7, FALSE)</f>
        <v>4</v>
      </c>
      <c r="I524" s="192">
        <v>2</v>
      </c>
      <c r="J524" s="192">
        <v>0.67</v>
      </c>
      <c r="K524" s="192">
        <f t="shared" si="0"/>
        <v>0.5</v>
      </c>
      <c r="L524" s="193">
        <f t="shared" si="1"/>
        <v>0.6479690522243714</v>
      </c>
      <c r="M524" s="186" t="s">
        <v>50</v>
      </c>
      <c r="N524" s="186" t="s">
        <v>297</v>
      </c>
      <c r="O524" s="199">
        <f>VLOOKUP(B524,orig_GT_results_full_summary!$B$3:$AK$25,15, FALSE)</f>
        <v>1</v>
      </c>
      <c r="P524" s="192">
        <v>0</v>
      </c>
      <c r="Q524" s="192">
        <v>0</v>
      </c>
      <c r="R524" s="192">
        <f t="shared" si="2"/>
        <v>0</v>
      </c>
      <c r="S524" s="193">
        <f t="shared" si="3"/>
        <v>0</v>
      </c>
      <c r="T524" s="186" t="s">
        <v>399</v>
      </c>
      <c r="U524" s="186" t="s">
        <v>297</v>
      </c>
      <c r="V524" s="200">
        <f>VLOOKUP(B524,orig_GT_results_full_summary!$B$3:$AK$25,24, FALSE)</f>
        <v>1</v>
      </c>
      <c r="W524" s="192">
        <v>0</v>
      </c>
      <c r="X524" s="192">
        <v>0</v>
      </c>
      <c r="Y524" s="192">
        <f t="shared" si="4"/>
        <v>0</v>
      </c>
      <c r="Z524" s="193">
        <f t="shared" si="5"/>
        <v>0</v>
      </c>
      <c r="AA524" s="186" t="s">
        <v>50</v>
      </c>
      <c r="AB524" s="186" t="s">
        <v>297</v>
      </c>
      <c r="AC524" s="192">
        <f>VLOOKUP(B524,orig_GT_results_full_summary!$B$3:$AK$25,33, FALSE)</f>
        <v>1</v>
      </c>
      <c r="AD524" s="192">
        <v>0</v>
      </c>
      <c r="AE524" s="192">
        <v>0</v>
      </c>
      <c r="AF524" s="194">
        <f t="shared" si="6"/>
        <v>0</v>
      </c>
      <c r="AG524" s="53">
        <f t="shared" si="7"/>
        <v>0</v>
      </c>
    </row>
    <row r="525" spans="2:33" ht="16">
      <c r="B525" s="186" t="s">
        <v>123</v>
      </c>
      <c r="C525" s="192">
        <v>428</v>
      </c>
      <c r="D525" s="186" t="s">
        <v>420</v>
      </c>
      <c r="E525" s="193">
        <v>3</v>
      </c>
      <c r="F525" s="186" t="s">
        <v>398</v>
      </c>
      <c r="G525" s="186" t="s">
        <v>305</v>
      </c>
      <c r="H525" s="198">
        <f>VLOOKUP(B525,orig_GT_results_full_summary!$B$3:$AK$25,7, FALSE)</f>
        <v>4</v>
      </c>
      <c r="I525" s="192">
        <v>2</v>
      </c>
      <c r="J525" s="192">
        <v>0.67</v>
      </c>
      <c r="K525" s="192">
        <f t="shared" si="0"/>
        <v>0.5</v>
      </c>
      <c r="L525" s="193">
        <f t="shared" si="1"/>
        <v>0.6479690522243714</v>
      </c>
      <c r="M525" s="186" t="s">
        <v>50</v>
      </c>
      <c r="N525" s="186" t="s">
        <v>297</v>
      </c>
      <c r="O525" s="199">
        <f>VLOOKUP(B525,orig_GT_results_full_summary!$B$3:$AK$25,15, FALSE)</f>
        <v>1</v>
      </c>
      <c r="P525" s="192">
        <v>0</v>
      </c>
      <c r="Q525" s="192">
        <v>0</v>
      </c>
      <c r="R525" s="192">
        <f t="shared" si="2"/>
        <v>0</v>
      </c>
      <c r="S525" s="193">
        <f t="shared" si="3"/>
        <v>0</v>
      </c>
      <c r="T525" s="186" t="s">
        <v>399</v>
      </c>
      <c r="U525" s="186" t="s">
        <v>297</v>
      </c>
      <c r="V525" s="200">
        <f>VLOOKUP(B525,orig_GT_results_full_summary!$B$3:$AK$25,24, FALSE)</f>
        <v>1</v>
      </c>
      <c r="W525" s="192">
        <v>0</v>
      </c>
      <c r="X525" s="192">
        <v>0</v>
      </c>
      <c r="Y525" s="192">
        <f t="shared" si="4"/>
        <v>0</v>
      </c>
      <c r="Z525" s="193">
        <f t="shared" si="5"/>
        <v>0</v>
      </c>
      <c r="AA525" s="186" t="s">
        <v>50</v>
      </c>
      <c r="AB525" s="186" t="s">
        <v>297</v>
      </c>
      <c r="AC525" s="192">
        <f>VLOOKUP(B525,orig_GT_results_full_summary!$B$3:$AK$25,33, FALSE)</f>
        <v>1</v>
      </c>
      <c r="AD525" s="192">
        <v>0</v>
      </c>
      <c r="AE525" s="192">
        <v>0</v>
      </c>
      <c r="AF525" s="194">
        <f t="shared" si="6"/>
        <v>0</v>
      </c>
      <c r="AG525" s="53">
        <f t="shared" si="7"/>
        <v>0</v>
      </c>
    </row>
    <row r="526" spans="2:33" ht="16">
      <c r="B526" s="186" t="s">
        <v>123</v>
      </c>
      <c r="C526" s="192">
        <v>430</v>
      </c>
      <c r="D526" s="186" t="s">
        <v>406</v>
      </c>
      <c r="E526" s="193">
        <v>3</v>
      </c>
      <c r="F526" s="186" t="s">
        <v>398</v>
      </c>
      <c r="G526" s="186" t="s">
        <v>304</v>
      </c>
      <c r="H526" s="198">
        <f>VLOOKUP(B526,orig_GT_results_full_summary!$B$3:$AK$25,7, FALSE)</f>
        <v>4</v>
      </c>
      <c r="I526" s="192">
        <v>1</v>
      </c>
      <c r="J526" s="192">
        <v>0.33</v>
      </c>
      <c r="K526" s="192">
        <f t="shared" si="0"/>
        <v>0.25</v>
      </c>
      <c r="L526" s="193">
        <f t="shared" si="1"/>
        <v>0.31976744186046513</v>
      </c>
      <c r="M526" s="186" t="s">
        <v>50</v>
      </c>
      <c r="N526" s="186" t="s">
        <v>297</v>
      </c>
      <c r="O526" s="199">
        <f>VLOOKUP(B526,orig_GT_results_full_summary!$B$3:$AK$25,15, FALSE)</f>
        <v>1</v>
      </c>
      <c r="P526" s="192">
        <v>0</v>
      </c>
      <c r="Q526" s="192">
        <v>0</v>
      </c>
      <c r="R526" s="192">
        <f t="shared" si="2"/>
        <v>0</v>
      </c>
      <c r="S526" s="193">
        <f t="shared" si="3"/>
        <v>0</v>
      </c>
      <c r="T526" s="186" t="s">
        <v>399</v>
      </c>
      <c r="U526" s="186" t="s">
        <v>303</v>
      </c>
      <c r="V526" s="200">
        <f>VLOOKUP(B526,orig_GT_results_full_summary!$B$3:$AK$25,24, FALSE)</f>
        <v>1</v>
      </c>
      <c r="W526" s="192">
        <v>1</v>
      </c>
      <c r="X526" s="192">
        <v>0.33</v>
      </c>
      <c r="Y526" s="192">
        <f t="shared" si="4"/>
        <v>1</v>
      </c>
      <c r="Z526" s="193">
        <f t="shared" si="5"/>
        <v>0.3536977491961415</v>
      </c>
      <c r="AA526" s="186" t="s">
        <v>50</v>
      </c>
      <c r="AB526" s="186" t="s">
        <v>297</v>
      </c>
      <c r="AC526" s="192">
        <f>VLOOKUP(B526,orig_GT_results_full_summary!$B$3:$AK$25,33, FALSE)</f>
        <v>1</v>
      </c>
      <c r="AD526" s="192">
        <v>0</v>
      </c>
      <c r="AE526" s="192">
        <v>0</v>
      </c>
      <c r="AF526" s="194">
        <f t="shared" si="6"/>
        <v>0</v>
      </c>
      <c r="AG526" s="53">
        <f t="shared" si="7"/>
        <v>0</v>
      </c>
    </row>
    <row r="527" spans="2:33" ht="16">
      <c r="B527" s="186" t="s">
        <v>123</v>
      </c>
      <c r="C527" s="192">
        <v>431</v>
      </c>
      <c r="D527" s="186" t="s">
        <v>406</v>
      </c>
      <c r="E527" s="193">
        <v>3</v>
      </c>
      <c r="F527" s="186" t="s">
        <v>398</v>
      </c>
      <c r="G527" s="186" t="s">
        <v>304</v>
      </c>
      <c r="H527" s="198">
        <f>VLOOKUP(B527,orig_GT_results_full_summary!$B$3:$AK$25,7, FALSE)</f>
        <v>4</v>
      </c>
      <c r="I527" s="192">
        <v>1</v>
      </c>
      <c r="J527" s="192">
        <v>0.33</v>
      </c>
      <c r="K527" s="192">
        <f t="shared" si="0"/>
        <v>0.25</v>
      </c>
      <c r="L527" s="193">
        <f t="shared" si="1"/>
        <v>0.31976744186046513</v>
      </c>
      <c r="M527" s="186" t="s">
        <v>50</v>
      </c>
      <c r="N527" s="186" t="s">
        <v>297</v>
      </c>
      <c r="O527" s="199">
        <f>VLOOKUP(B527,orig_GT_results_full_summary!$B$3:$AK$25,15, FALSE)</f>
        <v>1</v>
      </c>
      <c r="P527" s="192">
        <v>0</v>
      </c>
      <c r="Q527" s="192">
        <v>0</v>
      </c>
      <c r="R527" s="192">
        <f t="shared" si="2"/>
        <v>0</v>
      </c>
      <c r="S527" s="193">
        <f t="shared" si="3"/>
        <v>0</v>
      </c>
      <c r="T527" s="186" t="s">
        <v>399</v>
      </c>
      <c r="U527" s="186" t="s">
        <v>303</v>
      </c>
      <c r="V527" s="200">
        <f>VLOOKUP(B527,orig_GT_results_full_summary!$B$3:$AK$25,24, FALSE)</f>
        <v>1</v>
      </c>
      <c r="W527" s="192">
        <v>1</v>
      </c>
      <c r="X527" s="192">
        <v>0.33</v>
      </c>
      <c r="Y527" s="192">
        <f t="shared" si="4"/>
        <v>1</v>
      </c>
      <c r="Z527" s="193">
        <f t="shared" si="5"/>
        <v>0.3536977491961415</v>
      </c>
      <c r="AA527" s="186" t="s">
        <v>50</v>
      </c>
      <c r="AB527" s="186" t="s">
        <v>297</v>
      </c>
      <c r="AC527" s="192">
        <f>VLOOKUP(B527,orig_GT_results_full_summary!$B$3:$AK$25,33, FALSE)</f>
        <v>1</v>
      </c>
      <c r="AD527" s="192">
        <v>0</v>
      </c>
      <c r="AE527" s="192">
        <v>0</v>
      </c>
      <c r="AF527" s="194">
        <f t="shared" si="6"/>
        <v>0</v>
      </c>
      <c r="AG527" s="53">
        <f t="shared" si="7"/>
        <v>0</v>
      </c>
    </row>
    <row r="528" spans="2:33" ht="16">
      <c r="B528" s="186" t="s">
        <v>123</v>
      </c>
      <c r="C528" s="192">
        <v>432</v>
      </c>
      <c r="D528" s="186" t="s">
        <v>406</v>
      </c>
      <c r="E528" s="193">
        <v>3</v>
      </c>
      <c r="F528" s="186" t="s">
        <v>398</v>
      </c>
      <c r="G528" s="186" t="s">
        <v>304</v>
      </c>
      <c r="H528" s="198">
        <f>VLOOKUP(B528,orig_GT_results_full_summary!$B$3:$AK$25,7, FALSE)</f>
        <v>4</v>
      </c>
      <c r="I528" s="192">
        <v>1</v>
      </c>
      <c r="J528" s="192">
        <v>0.33</v>
      </c>
      <c r="K528" s="192">
        <f t="shared" si="0"/>
        <v>0.25</v>
      </c>
      <c r="L528" s="193">
        <f t="shared" si="1"/>
        <v>0.31976744186046513</v>
      </c>
      <c r="M528" s="186" t="s">
        <v>50</v>
      </c>
      <c r="N528" s="186" t="s">
        <v>297</v>
      </c>
      <c r="O528" s="199">
        <f>VLOOKUP(B528,orig_GT_results_full_summary!$B$3:$AK$25,15, FALSE)</f>
        <v>1</v>
      </c>
      <c r="P528" s="192">
        <v>0</v>
      </c>
      <c r="Q528" s="192">
        <v>0</v>
      </c>
      <c r="R528" s="192">
        <f t="shared" si="2"/>
        <v>0</v>
      </c>
      <c r="S528" s="193">
        <f t="shared" si="3"/>
        <v>0</v>
      </c>
      <c r="T528" s="186" t="s">
        <v>399</v>
      </c>
      <c r="U528" s="186" t="s">
        <v>303</v>
      </c>
      <c r="V528" s="200">
        <f>VLOOKUP(B528,orig_GT_results_full_summary!$B$3:$AK$25,24, FALSE)</f>
        <v>1</v>
      </c>
      <c r="W528" s="192">
        <v>1</v>
      </c>
      <c r="X528" s="192">
        <v>0.33</v>
      </c>
      <c r="Y528" s="192">
        <f t="shared" si="4"/>
        <v>1</v>
      </c>
      <c r="Z528" s="193">
        <f t="shared" si="5"/>
        <v>0.3536977491961415</v>
      </c>
      <c r="AA528" s="186" t="s">
        <v>50</v>
      </c>
      <c r="AB528" s="186" t="s">
        <v>297</v>
      </c>
      <c r="AC528" s="192">
        <f>VLOOKUP(B528,orig_GT_results_full_summary!$B$3:$AK$25,33, FALSE)</f>
        <v>1</v>
      </c>
      <c r="AD528" s="192">
        <v>0</v>
      </c>
      <c r="AE528" s="192">
        <v>0</v>
      </c>
      <c r="AF528" s="194">
        <f t="shared" si="6"/>
        <v>0</v>
      </c>
      <c r="AG528" s="53">
        <f t="shared" si="7"/>
        <v>0</v>
      </c>
    </row>
    <row r="529" spans="2:33" ht="16">
      <c r="B529" s="186" t="s">
        <v>123</v>
      </c>
      <c r="C529" s="192">
        <v>433</v>
      </c>
      <c r="D529" s="186" t="s">
        <v>421</v>
      </c>
      <c r="E529" s="193">
        <v>3</v>
      </c>
      <c r="F529" s="186" t="s">
        <v>398</v>
      </c>
      <c r="G529" s="186" t="s">
        <v>304</v>
      </c>
      <c r="H529" s="198">
        <f>VLOOKUP(B529,orig_GT_results_full_summary!$B$3:$AK$25,7, FALSE)</f>
        <v>4</v>
      </c>
      <c r="I529" s="192">
        <v>1</v>
      </c>
      <c r="J529" s="192">
        <v>0.33</v>
      </c>
      <c r="K529" s="192">
        <f t="shared" si="0"/>
        <v>0.25</v>
      </c>
      <c r="L529" s="193">
        <f t="shared" si="1"/>
        <v>0.31976744186046513</v>
      </c>
      <c r="M529" s="186" t="s">
        <v>50</v>
      </c>
      <c r="N529" s="186" t="s">
        <v>297</v>
      </c>
      <c r="O529" s="199">
        <f>VLOOKUP(B529,orig_GT_results_full_summary!$B$3:$AK$25,15, FALSE)</f>
        <v>1</v>
      </c>
      <c r="P529" s="192">
        <v>0</v>
      </c>
      <c r="Q529" s="192">
        <v>0</v>
      </c>
      <c r="R529" s="192">
        <f t="shared" si="2"/>
        <v>0</v>
      </c>
      <c r="S529" s="193">
        <f t="shared" si="3"/>
        <v>0</v>
      </c>
      <c r="T529" s="186" t="s">
        <v>399</v>
      </c>
      <c r="U529" s="186" t="s">
        <v>297</v>
      </c>
      <c r="V529" s="200">
        <f>VLOOKUP(B529,orig_GT_results_full_summary!$B$3:$AK$25,24, FALSE)</f>
        <v>1</v>
      </c>
      <c r="W529" s="192">
        <v>0</v>
      </c>
      <c r="X529" s="192">
        <v>0</v>
      </c>
      <c r="Y529" s="192">
        <f t="shared" si="4"/>
        <v>0</v>
      </c>
      <c r="Z529" s="193">
        <f t="shared" si="5"/>
        <v>0</v>
      </c>
      <c r="AA529" s="186" t="s">
        <v>50</v>
      </c>
      <c r="AB529" s="186" t="s">
        <v>297</v>
      </c>
      <c r="AC529" s="192">
        <f>VLOOKUP(B529,orig_GT_results_full_summary!$B$3:$AK$25,33, FALSE)</f>
        <v>1</v>
      </c>
      <c r="AD529" s="192">
        <v>0</v>
      </c>
      <c r="AE529" s="192">
        <v>0</v>
      </c>
      <c r="AF529" s="194">
        <f t="shared" si="6"/>
        <v>0</v>
      </c>
      <c r="AG529" s="53">
        <f t="shared" si="7"/>
        <v>0</v>
      </c>
    </row>
    <row r="530" spans="2:33" ht="16">
      <c r="B530" s="186" t="s">
        <v>123</v>
      </c>
      <c r="C530" s="192">
        <v>434</v>
      </c>
      <c r="D530" s="186" t="s">
        <v>421</v>
      </c>
      <c r="E530" s="193">
        <v>3</v>
      </c>
      <c r="F530" s="186" t="s">
        <v>398</v>
      </c>
      <c r="G530" s="186" t="s">
        <v>304</v>
      </c>
      <c r="H530" s="198">
        <f>VLOOKUP(B530,orig_GT_results_full_summary!$B$3:$AK$25,7, FALSE)</f>
        <v>4</v>
      </c>
      <c r="I530" s="192">
        <v>1</v>
      </c>
      <c r="J530" s="192">
        <v>0.33</v>
      </c>
      <c r="K530" s="192">
        <f t="shared" si="0"/>
        <v>0.25</v>
      </c>
      <c r="L530" s="193">
        <f t="shared" si="1"/>
        <v>0.31976744186046513</v>
      </c>
      <c r="M530" s="186" t="s">
        <v>50</v>
      </c>
      <c r="N530" s="186" t="s">
        <v>297</v>
      </c>
      <c r="O530" s="199">
        <f>VLOOKUP(B530,orig_GT_results_full_summary!$B$3:$AK$25,15, FALSE)</f>
        <v>1</v>
      </c>
      <c r="P530" s="192">
        <v>0</v>
      </c>
      <c r="Q530" s="192">
        <v>0</v>
      </c>
      <c r="R530" s="192">
        <f t="shared" si="2"/>
        <v>0</v>
      </c>
      <c r="S530" s="193">
        <f t="shared" si="3"/>
        <v>0</v>
      </c>
      <c r="T530" s="186" t="s">
        <v>399</v>
      </c>
      <c r="U530" s="186" t="s">
        <v>297</v>
      </c>
      <c r="V530" s="200">
        <f>VLOOKUP(B530,orig_GT_results_full_summary!$B$3:$AK$25,24, FALSE)</f>
        <v>1</v>
      </c>
      <c r="W530" s="192">
        <v>0</v>
      </c>
      <c r="X530" s="192">
        <v>0</v>
      </c>
      <c r="Y530" s="192">
        <f t="shared" si="4"/>
        <v>0</v>
      </c>
      <c r="Z530" s="193">
        <f t="shared" si="5"/>
        <v>0</v>
      </c>
      <c r="AA530" s="186" t="s">
        <v>50</v>
      </c>
      <c r="AB530" s="186" t="s">
        <v>297</v>
      </c>
      <c r="AC530" s="192">
        <f>VLOOKUP(B530,orig_GT_results_full_summary!$B$3:$AK$25,33, FALSE)</f>
        <v>1</v>
      </c>
      <c r="AD530" s="192">
        <v>0</v>
      </c>
      <c r="AE530" s="192">
        <v>0</v>
      </c>
      <c r="AF530" s="194">
        <f t="shared" si="6"/>
        <v>0</v>
      </c>
      <c r="AG530" s="53">
        <f t="shared" si="7"/>
        <v>0</v>
      </c>
    </row>
    <row r="531" spans="2:33" ht="16">
      <c r="B531" s="186" t="s">
        <v>123</v>
      </c>
      <c r="C531" s="192">
        <v>435</v>
      </c>
      <c r="D531" s="186" t="s">
        <v>421</v>
      </c>
      <c r="E531" s="193">
        <v>3</v>
      </c>
      <c r="F531" s="186" t="s">
        <v>398</v>
      </c>
      <c r="G531" s="186" t="s">
        <v>304</v>
      </c>
      <c r="H531" s="198">
        <f>VLOOKUP(B531,orig_GT_results_full_summary!$B$3:$AK$25,7, FALSE)</f>
        <v>4</v>
      </c>
      <c r="I531" s="192">
        <v>1</v>
      </c>
      <c r="J531" s="192">
        <v>0.33</v>
      </c>
      <c r="K531" s="192">
        <f t="shared" si="0"/>
        <v>0.25</v>
      </c>
      <c r="L531" s="193">
        <f t="shared" si="1"/>
        <v>0.31976744186046513</v>
      </c>
      <c r="M531" s="186" t="s">
        <v>50</v>
      </c>
      <c r="N531" s="186" t="s">
        <v>297</v>
      </c>
      <c r="O531" s="199">
        <f>VLOOKUP(B531,orig_GT_results_full_summary!$B$3:$AK$25,15, FALSE)</f>
        <v>1</v>
      </c>
      <c r="P531" s="192">
        <v>0</v>
      </c>
      <c r="Q531" s="192">
        <v>0</v>
      </c>
      <c r="R531" s="192">
        <f t="shared" si="2"/>
        <v>0</v>
      </c>
      <c r="S531" s="193">
        <f t="shared" si="3"/>
        <v>0</v>
      </c>
      <c r="T531" s="186" t="s">
        <v>399</v>
      </c>
      <c r="U531" s="186" t="s">
        <v>297</v>
      </c>
      <c r="V531" s="200">
        <f>VLOOKUP(B531,orig_GT_results_full_summary!$B$3:$AK$25,24, FALSE)</f>
        <v>1</v>
      </c>
      <c r="W531" s="192">
        <v>0</v>
      </c>
      <c r="X531" s="192">
        <v>0</v>
      </c>
      <c r="Y531" s="192">
        <f t="shared" si="4"/>
        <v>0</v>
      </c>
      <c r="Z531" s="193">
        <f t="shared" si="5"/>
        <v>0</v>
      </c>
      <c r="AA531" s="186" t="s">
        <v>50</v>
      </c>
      <c r="AB531" s="186" t="s">
        <v>297</v>
      </c>
      <c r="AC531" s="192">
        <f>VLOOKUP(B531,orig_GT_results_full_summary!$B$3:$AK$25,33, FALSE)</f>
        <v>1</v>
      </c>
      <c r="AD531" s="192">
        <v>0</v>
      </c>
      <c r="AE531" s="192">
        <v>0</v>
      </c>
      <c r="AF531" s="194">
        <f t="shared" si="6"/>
        <v>0</v>
      </c>
      <c r="AG531" s="53">
        <f t="shared" si="7"/>
        <v>0</v>
      </c>
    </row>
    <row r="532" spans="2:33" ht="16">
      <c r="B532" s="186" t="s">
        <v>123</v>
      </c>
      <c r="C532" s="192">
        <v>436</v>
      </c>
      <c r="D532" s="186" t="s">
        <v>422</v>
      </c>
      <c r="E532" s="193">
        <v>3</v>
      </c>
      <c r="F532" s="186" t="s">
        <v>398</v>
      </c>
      <c r="G532" s="186" t="s">
        <v>304</v>
      </c>
      <c r="H532" s="198">
        <f>VLOOKUP(B532,orig_GT_results_full_summary!$B$3:$AK$25,7, FALSE)</f>
        <v>4</v>
      </c>
      <c r="I532" s="192">
        <v>1</v>
      </c>
      <c r="J532" s="192">
        <v>0.33</v>
      </c>
      <c r="K532" s="192">
        <f t="shared" si="0"/>
        <v>0.25</v>
      </c>
      <c r="L532" s="193">
        <f t="shared" si="1"/>
        <v>0.31976744186046513</v>
      </c>
      <c r="M532" s="186" t="s">
        <v>50</v>
      </c>
      <c r="N532" s="186" t="s">
        <v>297</v>
      </c>
      <c r="O532" s="199">
        <f>VLOOKUP(B532,orig_GT_results_full_summary!$B$3:$AK$25,15, FALSE)</f>
        <v>1</v>
      </c>
      <c r="P532" s="192">
        <v>0</v>
      </c>
      <c r="Q532" s="192">
        <v>0</v>
      </c>
      <c r="R532" s="192">
        <f t="shared" si="2"/>
        <v>0</v>
      </c>
      <c r="S532" s="193">
        <f t="shared" si="3"/>
        <v>0</v>
      </c>
      <c r="T532" s="186" t="s">
        <v>399</v>
      </c>
      <c r="U532" s="186" t="s">
        <v>297</v>
      </c>
      <c r="V532" s="200">
        <f>VLOOKUP(B532,orig_GT_results_full_summary!$B$3:$AK$25,24, FALSE)</f>
        <v>1</v>
      </c>
      <c r="W532" s="192">
        <v>0</v>
      </c>
      <c r="X532" s="192">
        <v>0</v>
      </c>
      <c r="Y532" s="192">
        <f t="shared" si="4"/>
        <v>0</v>
      </c>
      <c r="Z532" s="193">
        <f t="shared" si="5"/>
        <v>0</v>
      </c>
      <c r="AA532" s="186" t="s">
        <v>50</v>
      </c>
      <c r="AB532" s="186" t="s">
        <v>297</v>
      </c>
      <c r="AC532" s="192">
        <f>VLOOKUP(B532,orig_GT_results_full_summary!$B$3:$AK$25,33, FALSE)</f>
        <v>1</v>
      </c>
      <c r="AD532" s="192">
        <v>0</v>
      </c>
      <c r="AE532" s="192">
        <v>0</v>
      </c>
      <c r="AF532" s="194">
        <f t="shared" si="6"/>
        <v>0</v>
      </c>
      <c r="AG532" s="53">
        <f t="shared" si="7"/>
        <v>0</v>
      </c>
    </row>
    <row r="533" spans="2:33" ht="16">
      <c r="B533" s="186" t="s">
        <v>123</v>
      </c>
      <c r="C533" s="192">
        <v>437</v>
      </c>
      <c r="D533" s="186" t="s">
        <v>422</v>
      </c>
      <c r="E533" s="193">
        <v>3</v>
      </c>
      <c r="F533" s="186" t="s">
        <v>398</v>
      </c>
      <c r="G533" s="186" t="s">
        <v>304</v>
      </c>
      <c r="H533" s="198">
        <f>VLOOKUP(B533,orig_GT_results_full_summary!$B$3:$AK$25,7, FALSE)</f>
        <v>4</v>
      </c>
      <c r="I533" s="192">
        <v>1</v>
      </c>
      <c r="J533" s="192">
        <v>0.33</v>
      </c>
      <c r="K533" s="192">
        <f t="shared" si="0"/>
        <v>0.25</v>
      </c>
      <c r="L533" s="193">
        <f t="shared" si="1"/>
        <v>0.31976744186046513</v>
      </c>
      <c r="M533" s="186" t="s">
        <v>50</v>
      </c>
      <c r="N533" s="186" t="s">
        <v>297</v>
      </c>
      <c r="O533" s="199">
        <f>VLOOKUP(B533,orig_GT_results_full_summary!$B$3:$AK$25,15, FALSE)</f>
        <v>1</v>
      </c>
      <c r="P533" s="192">
        <v>0</v>
      </c>
      <c r="Q533" s="192">
        <v>0</v>
      </c>
      <c r="R533" s="192">
        <f t="shared" si="2"/>
        <v>0</v>
      </c>
      <c r="S533" s="193">
        <f t="shared" si="3"/>
        <v>0</v>
      </c>
      <c r="T533" s="186" t="s">
        <v>399</v>
      </c>
      <c r="U533" s="186" t="s">
        <v>297</v>
      </c>
      <c r="V533" s="200">
        <f>VLOOKUP(B533,orig_GT_results_full_summary!$B$3:$AK$25,24, FALSE)</f>
        <v>1</v>
      </c>
      <c r="W533" s="192">
        <v>0</v>
      </c>
      <c r="X533" s="192">
        <v>0</v>
      </c>
      <c r="Y533" s="192">
        <f t="shared" si="4"/>
        <v>0</v>
      </c>
      <c r="Z533" s="193">
        <f t="shared" si="5"/>
        <v>0</v>
      </c>
      <c r="AA533" s="186" t="s">
        <v>50</v>
      </c>
      <c r="AB533" s="186" t="s">
        <v>297</v>
      </c>
      <c r="AC533" s="192">
        <f>VLOOKUP(B533,orig_GT_results_full_summary!$B$3:$AK$25,33, FALSE)</f>
        <v>1</v>
      </c>
      <c r="AD533" s="192">
        <v>0</v>
      </c>
      <c r="AE533" s="192">
        <v>0</v>
      </c>
      <c r="AF533" s="194">
        <f t="shared" si="6"/>
        <v>0</v>
      </c>
      <c r="AG533" s="53">
        <f t="shared" si="7"/>
        <v>0</v>
      </c>
    </row>
    <row r="534" spans="2:33" ht="16">
      <c r="B534" s="186" t="s">
        <v>123</v>
      </c>
      <c r="C534" s="192">
        <v>438</v>
      </c>
      <c r="D534" s="186" t="s">
        <v>422</v>
      </c>
      <c r="E534" s="193">
        <v>3</v>
      </c>
      <c r="F534" s="186" t="s">
        <v>398</v>
      </c>
      <c r="G534" s="186" t="s">
        <v>304</v>
      </c>
      <c r="H534" s="198">
        <f>VLOOKUP(B534,orig_GT_results_full_summary!$B$3:$AK$25,7, FALSE)</f>
        <v>4</v>
      </c>
      <c r="I534" s="192">
        <v>1</v>
      </c>
      <c r="J534" s="192">
        <v>0.33</v>
      </c>
      <c r="K534" s="192">
        <f t="shared" si="0"/>
        <v>0.25</v>
      </c>
      <c r="L534" s="193">
        <f t="shared" si="1"/>
        <v>0.31976744186046513</v>
      </c>
      <c r="M534" s="186" t="s">
        <v>50</v>
      </c>
      <c r="N534" s="186" t="s">
        <v>297</v>
      </c>
      <c r="O534" s="199">
        <f>VLOOKUP(B534,orig_GT_results_full_summary!$B$3:$AK$25,15, FALSE)</f>
        <v>1</v>
      </c>
      <c r="P534" s="192">
        <v>0</v>
      </c>
      <c r="Q534" s="192">
        <v>0</v>
      </c>
      <c r="R534" s="192">
        <f t="shared" si="2"/>
        <v>0</v>
      </c>
      <c r="S534" s="193">
        <f t="shared" si="3"/>
        <v>0</v>
      </c>
      <c r="T534" s="186" t="s">
        <v>399</v>
      </c>
      <c r="U534" s="186" t="s">
        <v>297</v>
      </c>
      <c r="V534" s="200">
        <f>VLOOKUP(B534,orig_GT_results_full_summary!$B$3:$AK$25,24, FALSE)</f>
        <v>1</v>
      </c>
      <c r="W534" s="192">
        <v>0</v>
      </c>
      <c r="X534" s="192">
        <v>0</v>
      </c>
      <c r="Y534" s="192">
        <f t="shared" si="4"/>
        <v>0</v>
      </c>
      <c r="Z534" s="193">
        <f t="shared" si="5"/>
        <v>0</v>
      </c>
      <c r="AA534" s="186" t="s">
        <v>50</v>
      </c>
      <c r="AB534" s="186" t="s">
        <v>297</v>
      </c>
      <c r="AC534" s="192">
        <f>VLOOKUP(B534,orig_GT_results_full_summary!$B$3:$AK$25,33, FALSE)</f>
        <v>1</v>
      </c>
      <c r="AD534" s="192">
        <v>0</v>
      </c>
      <c r="AE534" s="192">
        <v>0</v>
      </c>
      <c r="AF534" s="194">
        <f t="shared" si="6"/>
        <v>0</v>
      </c>
      <c r="AG534" s="53">
        <f t="shared" si="7"/>
        <v>0</v>
      </c>
    </row>
    <row r="535" spans="2:33" ht="16">
      <c r="B535" s="186" t="s">
        <v>123</v>
      </c>
      <c r="C535" s="192">
        <v>439</v>
      </c>
      <c r="D535" s="186" t="s">
        <v>423</v>
      </c>
      <c r="E535" s="193">
        <v>3</v>
      </c>
      <c r="F535" s="186" t="s">
        <v>398</v>
      </c>
      <c r="G535" s="186" t="s">
        <v>304</v>
      </c>
      <c r="H535" s="198">
        <f>VLOOKUP(B535,orig_GT_results_full_summary!$B$3:$AK$25,7, FALSE)</f>
        <v>4</v>
      </c>
      <c r="I535" s="192">
        <v>1</v>
      </c>
      <c r="J535" s="192">
        <v>0.33</v>
      </c>
      <c r="K535" s="192">
        <f t="shared" si="0"/>
        <v>0.25</v>
      </c>
      <c r="L535" s="193">
        <f t="shared" si="1"/>
        <v>0.31976744186046513</v>
      </c>
      <c r="M535" s="186" t="s">
        <v>50</v>
      </c>
      <c r="N535" s="186" t="s">
        <v>297</v>
      </c>
      <c r="O535" s="199">
        <f>VLOOKUP(B535,orig_GT_results_full_summary!$B$3:$AK$25,15, FALSE)</f>
        <v>1</v>
      </c>
      <c r="P535" s="192">
        <v>0</v>
      </c>
      <c r="Q535" s="192">
        <v>0</v>
      </c>
      <c r="R535" s="192">
        <f t="shared" si="2"/>
        <v>0</v>
      </c>
      <c r="S535" s="193">
        <f t="shared" si="3"/>
        <v>0</v>
      </c>
      <c r="T535" s="186" t="s">
        <v>399</v>
      </c>
      <c r="U535" s="186" t="s">
        <v>297</v>
      </c>
      <c r="V535" s="200">
        <f>VLOOKUP(B535,orig_GT_results_full_summary!$B$3:$AK$25,24, FALSE)</f>
        <v>1</v>
      </c>
      <c r="W535" s="192">
        <v>0</v>
      </c>
      <c r="X535" s="192">
        <v>0</v>
      </c>
      <c r="Y535" s="192">
        <f t="shared" si="4"/>
        <v>0</v>
      </c>
      <c r="Z535" s="193">
        <f t="shared" si="5"/>
        <v>0</v>
      </c>
      <c r="AA535" s="186" t="s">
        <v>50</v>
      </c>
      <c r="AB535" s="186" t="s">
        <v>297</v>
      </c>
      <c r="AC535" s="192">
        <f>VLOOKUP(B535,orig_GT_results_full_summary!$B$3:$AK$25,33, FALSE)</f>
        <v>1</v>
      </c>
      <c r="AD535" s="192">
        <v>0</v>
      </c>
      <c r="AE535" s="192">
        <v>0</v>
      </c>
      <c r="AF535" s="194">
        <f t="shared" si="6"/>
        <v>0</v>
      </c>
      <c r="AG535" s="53">
        <f t="shared" si="7"/>
        <v>0</v>
      </c>
    </row>
    <row r="536" spans="2:33" ht="16">
      <c r="B536" s="186" t="s">
        <v>123</v>
      </c>
      <c r="C536" s="192">
        <v>440</v>
      </c>
      <c r="D536" s="186" t="s">
        <v>423</v>
      </c>
      <c r="E536" s="193">
        <v>3</v>
      </c>
      <c r="F536" s="186" t="s">
        <v>398</v>
      </c>
      <c r="G536" s="186" t="s">
        <v>304</v>
      </c>
      <c r="H536" s="198">
        <f>VLOOKUP(B536,orig_GT_results_full_summary!$B$3:$AK$25,7, FALSE)</f>
        <v>4</v>
      </c>
      <c r="I536" s="192">
        <v>1</v>
      </c>
      <c r="J536" s="192">
        <v>0.33</v>
      </c>
      <c r="K536" s="192">
        <f t="shared" si="0"/>
        <v>0.25</v>
      </c>
      <c r="L536" s="193">
        <f t="shared" si="1"/>
        <v>0.31976744186046513</v>
      </c>
      <c r="M536" s="186" t="s">
        <v>50</v>
      </c>
      <c r="N536" s="186" t="s">
        <v>297</v>
      </c>
      <c r="O536" s="199">
        <f>VLOOKUP(B536,orig_GT_results_full_summary!$B$3:$AK$25,15, FALSE)</f>
        <v>1</v>
      </c>
      <c r="P536" s="192">
        <v>0</v>
      </c>
      <c r="Q536" s="192">
        <v>0</v>
      </c>
      <c r="R536" s="192">
        <f t="shared" si="2"/>
        <v>0</v>
      </c>
      <c r="S536" s="193">
        <f t="shared" si="3"/>
        <v>0</v>
      </c>
      <c r="T536" s="186" t="s">
        <v>399</v>
      </c>
      <c r="U536" s="186" t="s">
        <v>297</v>
      </c>
      <c r="V536" s="200">
        <f>VLOOKUP(B536,orig_GT_results_full_summary!$B$3:$AK$25,24, FALSE)</f>
        <v>1</v>
      </c>
      <c r="W536" s="192">
        <v>0</v>
      </c>
      <c r="X536" s="192">
        <v>0</v>
      </c>
      <c r="Y536" s="192">
        <f t="shared" si="4"/>
        <v>0</v>
      </c>
      <c r="Z536" s="193">
        <f t="shared" si="5"/>
        <v>0</v>
      </c>
      <c r="AA536" s="186" t="s">
        <v>50</v>
      </c>
      <c r="AB536" s="186" t="s">
        <v>297</v>
      </c>
      <c r="AC536" s="192">
        <f>VLOOKUP(B536,orig_GT_results_full_summary!$B$3:$AK$25,33, FALSE)</f>
        <v>1</v>
      </c>
      <c r="AD536" s="192">
        <v>0</v>
      </c>
      <c r="AE536" s="192">
        <v>0</v>
      </c>
      <c r="AF536" s="194">
        <f t="shared" si="6"/>
        <v>0</v>
      </c>
      <c r="AG536" s="53">
        <f t="shared" si="7"/>
        <v>0</v>
      </c>
    </row>
    <row r="537" spans="2:33" ht="16">
      <c r="B537" s="186" t="s">
        <v>123</v>
      </c>
      <c r="C537" s="192">
        <v>441</v>
      </c>
      <c r="D537" s="186" t="s">
        <v>423</v>
      </c>
      <c r="E537" s="193">
        <v>3</v>
      </c>
      <c r="F537" s="186" t="s">
        <v>398</v>
      </c>
      <c r="G537" s="186" t="s">
        <v>304</v>
      </c>
      <c r="H537" s="198">
        <f>VLOOKUP(B537,orig_GT_results_full_summary!$B$3:$AK$25,7, FALSE)</f>
        <v>4</v>
      </c>
      <c r="I537" s="192">
        <v>1</v>
      </c>
      <c r="J537" s="192">
        <v>0.33</v>
      </c>
      <c r="K537" s="192">
        <f t="shared" si="0"/>
        <v>0.25</v>
      </c>
      <c r="L537" s="193">
        <f t="shared" si="1"/>
        <v>0.31976744186046513</v>
      </c>
      <c r="M537" s="186" t="s">
        <v>50</v>
      </c>
      <c r="N537" s="186" t="s">
        <v>297</v>
      </c>
      <c r="O537" s="199">
        <f>VLOOKUP(B537,orig_GT_results_full_summary!$B$3:$AK$25,15, FALSE)</f>
        <v>1</v>
      </c>
      <c r="P537" s="192">
        <v>0</v>
      </c>
      <c r="Q537" s="192">
        <v>0</v>
      </c>
      <c r="R537" s="192">
        <f t="shared" si="2"/>
        <v>0</v>
      </c>
      <c r="S537" s="193">
        <f t="shared" si="3"/>
        <v>0</v>
      </c>
      <c r="T537" s="186" t="s">
        <v>399</v>
      </c>
      <c r="U537" s="186" t="s">
        <v>297</v>
      </c>
      <c r="V537" s="200">
        <f>VLOOKUP(B537,orig_GT_results_full_summary!$B$3:$AK$25,24, FALSE)</f>
        <v>1</v>
      </c>
      <c r="W537" s="192">
        <v>0</v>
      </c>
      <c r="X537" s="192">
        <v>0</v>
      </c>
      <c r="Y537" s="192">
        <f t="shared" si="4"/>
        <v>0</v>
      </c>
      <c r="Z537" s="193">
        <f t="shared" si="5"/>
        <v>0</v>
      </c>
      <c r="AA537" s="186" t="s">
        <v>50</v>
      </c>
      <c r="AB537" s="186" t="s">
        <v>297</v>
      </c>
      <c r="AC537" s="192">
        <f>VLOOKUP(B537,orig_GT_results_full_summary!$B$3:$AK$25,33, FALSE)</f>
        <v>1</v>
      </c>
      <c r="AD537" s="192">
        <v>0</v>
      </c>
      <c r="AE537" s="192">
        <v>0</v>
      </c>
      <c r="AF537" s="194">
        <f t="shared" si="6"/>
        <v>0</v>
      </c>
      <c r="AG537" s="53">
        <f t="shared" si="7"/>
        <v>0</v>
      </c>
    </row>
    <row r="538" spans="2:33" ht="16">
      <c r="B538" s="186" t="s">
        <v>123</v>
      </c>
      <c r="C538" s="192">
        <v>442</v>
      </c>
      <c r="D538" s="186" t="s">
        <v>424</v>
      </c>
      <c r="E538" s="193">
        <v>3</v>
      </c>
      <c r="F538" s="186" t="s">
        <v>398</v>
      </c>
      <c r="G538" s="186" t="s">
        <v>304</v>
      </c>
      <c r="H538" s="198">
        <f>VLOOKUP(B538,orig_GT_results_full_summary!$B$3:$AK$25,7, FALSE)</f>
        <v>4</v>
      </c>
      <c r="I538" s="192">
        <v>1</v>
      </c>
      <c r="J538" s="192">
        <v>0.33</v>
      </c>
      <c r="K538" s="192">
        <f t="shared" si="0"/>
        <v>0.25</v>
      </c>
      <c r="L538" s="193">
        <f t="shared" si="1"/>
        <v>0.31976744186046513</v>
      </c>
      <c r="M538" s="186" t="s">
        <v>50</v>
      </c>
      <c r="N538" s="186" t="s">
        <v>297</v>
      </c>
      <c r="O538" s="199">
        <f>VLOOKUP(B538,orig_GT_results_full_summary!$B$3:$AK$25,15, FALSE)</f>
        <v>1</v>
      </c>
      <c r="P538" s="192">
        <v>0</v>
      </c>
      <c r="Q538" s="192">
        <v>0</v>
      </c>
      <c r="R538" s="192">
        <f t="shared" si="2"/>
        <v>0</v>
      </c>
      <c r="S538" s="193">
        <f t="shared" si="3"/>
        <v>0</v>
      </c>
      <c r="T538" s="186" t="s">
        <v>399</v>
      </c>
      <c r="U538" s="186" t="s">
        <v>297</v>
      </c>
      <c r="V538" s="200">
        <f>VLOOKUP(B538,orig_GT_results_full_summary!$B$3:$AK$25,24, FALSE)</f>
        <v>1</v>
      </c>
      <c r="W538" s="192">
        <v>0</v>
      </c>
      <c r="X538" s="192">
        <v>0</v>
      </c>
      <c r="Y538" s="192">
        <f t="shared" si="4"/>
        <v>0</v>
      </c>
      <c r="Z538" s="193">
        <f t="shared" si="5"/>
        <v>0</v>
      </c>
      <c r="AA538" s="186" t="s">
        <v>50</v>
      </c>
      <c r="AB538" s="186" t="s">
        <v>297</v>
      </c>
      <c r="AC538" s="192">
        <f>VLOOKUP(B538,orig_GT_results_full_summary!$B$3:$AK$25,33, FALSE)</f>
        <v>1</v>
      </c>
      <c r="AD538" s="192">
        <v>0</v>
      </c>
      <c r="AE538" s="192">
        <v>0</v>
      </c>
      <c r="AF538" s="194">
        <f t="shared" si="6"/>
        <v>0</v>
      </c>
      <c r="AG538" s="53">
        <f t="shared" si="7"/>
        <v>0</v>
      </c>
    </row>
    <row r="539" spans="2:33" ht="16">
      <c r="B539" s="186" t="s">
        <v>123</v>
      </c>
      <c r="C539" s="192">
        <v>443</v>
      </c>
      <c r="D539" s="186" t="s">
        <v>424</v>
      </c>
      <c r="E539" s="193">
        <v>3</v>
      </c>
      <c r="F539" s="186" t="s">
        <v>398</v>
      </c>
      <c r="G539" s="186" t="s">
        <v>304</v>
      </c>
      <c r="H539" s="198">
        <f>VLOOKUP(B539,orig_GT_results_full_summary!$B$3:$AK$25,7, FALSE)</f>
        <v>4</v>
      </c>
      <c r="I539" s="192">
        <v>1</v>
      </c>
      <c r="J539" s="192">
        <v>0.33</v>
      </c>
      <c r="K539" s="192">
        <f t="shared" si="0"/>
        <v>0.25</v>
      </c>
      <c r="L539" s="193">
        <f t="shared" si="1"/>
        <v>0.31976744186046513</v>
      </c>
      <c r="M539" s="186" t="s">
        <v>50</v>
      </c>
      <c r="N539" s="186" t="s">
        <v>297</v>
      </c>
      <c r="O539" s="199">
        <f>VLOOKUP(B539,orig_GT_results_full_summary!$B$3:$AK$25,15, FALSE)</f>
        <v>1</v>
      </c>
      <c r="P539" s="192">
        <v>0</v>
      </c>
      <c r="Q539" s="192">
        <v>0</v>
      </c>
      <c r="R539" s="192">
        <f t="shared" si="2"/>
        <v>0</v>
      </c>
      <c r="S539" s="193">
        <f t="shared" si="3"/>
        <v>0</v>
      </c>
      <c r="T539" s="186" t="s">
        <v>399</v>
      </c>
      <c r="U539" s="186" t="s">
        <v>297</v>
      </c>
      <c r="V539" s="200">
        <f>VLOOKUP(B539,orig_GT_results_full_summary!$B$3:$AK$25,24, FALSE)</f>
        <v>1</v>
      </c>
      <c r="W539" s="192">
        <v>0</v>
      </c>
      <c r="X539" s="192">
        <v>0</v>
      </c>
      <c r="Y539" s="192">
        <f t="shared" si="4"/>
        <v>0</v>
      </c>
      <c r="Z539" s="193">
        <f t="shared" si="5"/>
        <v>0</v>
      </c>
      <c r="AA539" s="186" t="s">
        <v>50</v>
      </c>
      <c r="AB539" s="186" t="s">
        <v>297</v>
      </c>
      <c r="AC539" s="192">
        <f>VLOOKUP(B539,orig_GT_results_full_summary!$B$3:$AK$25,33, FALSE)</f>
        <v>1</v>
      </c>
      <c r="AD539" s="192">
        <v>0</v>
      </c>
      <c r="AE539" s="192">
        <v>0</v>
      </c>
      <c r="AF539" s="194">
        <f t="shared" si="6"/>
        <v>0</v>
      </c>
      <c r="AG539" s="53">
        <f t="shared" si="7"/>
        <v>0</v>
      </c>
    </row>
    <row r="540" spans="2:33" ht="16">
      <c r="B540" s="186" t="s">
        <v>123</v>
      </c>
      <c r="C540" s="192">
        <v>444</v>
      </c>
      <c r="D540" s="186" t="s">
        <v>424</v>
      </c>
      <c r="E540" s="193">
        <v>3</v>
      </c>
      <c r="F540" s="186" t="s">
        <v>398</v>
      </c>
      <c r="G540" s="186" t="s">
        <v>304</v>
      </c>
      <c r="H540" s="198">
        <f>VLOOKUP(B540,orig_GT_results_full_summary!$B$3:$AK$25,7, FALSE)</f>
        <v>4</v>
      </c>
      <c r="I540" s="192">
        <v>1</v>
      </c>
      <c r="J540" s="192">
        <v>0.33</v>
      </c>
      <c r="K540" s="192">
        <f t="shared" si="0"/>
        <v>0.25</v>
      </c>
      <c r="L540" s="193">
        <f t="shared" si="1"/>
        <v>0.31976744186046513</v>
      </c>
      <c r="M540" s="186" t="s">
        <v>50</v>
      </c>
      <c r="N540" s="186" t="s">
        <v>297</v>
      </c>
      <c r="O540" s="199">
        <f>VLOOKUP(B540,orig_GT_results_full_summary!$B$3:$AK$25,15, FALSE)</f>
        <v>1</v>
      </c>
      <c r="P540" s="192">
        <v>0</v>
      </c>
      <c r="Q540" s="192">
        <v>0</v>
      </c>
      <c r="R540" s="192">
        <f t="shared" si="2"/>
        <v>0</v>
      </c>
      <c r="S540" s="193">
        <f t="shared" si="3"/>
        <v>0</v>
      </c>
      <c r="T540" s="186" t="s">
        <v>399</v>
      </c>
      <c r="U540" s="186" t="s">
        <v>297</v>
      </c>
      <c r="V540" s="200">
        <f>VLOOKUP(B540,orig_GT_results_full_summary!$B$3:$AK$25,24, FALSE)</f>
        <v>1</v>
      </c>
      <c r="W540" s="192">
        <v>0</v>
      </c>
      <c r="X540" s="192">
        <v>0</v>
      </c>
      <c r="Y540" s="192">
        <f t="shared" si="4"/>
        <v>0</v>
      </c>
      <c r="Z540" s="193">
        <f t="shared" si="5"/>
        <v>0</v>
      </c>
      <c r="AA540" s="186" t="s">
        <v>50</v>
      </c>
      <c r="AB540" s="186" t="s">
        <v>297</v>
      </c>
      <c r="AC540" s="192">
        <f>VLOOKUP(B540,orig_GT_results_full_summary!$B$3:$AK$25,33, FALSE)</f>
        <v>1</v>
      </c>
      <c r="AD540" s="192">
        <v>0</v>
      </c>
      <c r="AE540" s="192">
        <v>0</v>
      </c>
      <c r="AF540" s="194">
        <f t="shared" si="6"/>
        <v>0</v>
      </c>
      <c r="AG540" s="53">
        <f t="shared" si="7"/>
        <v>0</v>
      </c>
    </row>
    <row r="541" spans="2:33" ht="16">
      <c r="B541" s="186" t="s">
        <v>123</v>
      </c>
      <c r="C541" s="192">
        <v>445</v>
      </c>
      <c r="D541" s="186" t="s">
        <v>425</v>
      </c>
      <c r="E541" s="193">
        <v>3</v>
      </c>
      <c r="F541" s="186" t="s">
        <v>398</v>
      </c>
      <c r="G541" s="186" t="s">
        <v>304</v>
      </c>
      <c r="H541" s="198">
        <f>VLOOKUP(B541,orig_GT_results_full_summary!$B$3:$AK$25,7, FALSE)</f>
        <v>4</v>
      </c>
      <c r="I541" s="192">
        <v>1</v>
      </c>
      <c r="J541" s="192">
        <v>0.33</v>
      </c>
      <c r="K541" s="192">
        <f t="shared" si="0"/>
        <v>0.25</v>
      </c>
      <c r="L541" s="193">
        <f t="shared" si="1"/>
        <v>0.31976744186046513</v>
      </c>
      <c r="M541" s="186" t="s">
        <v>50</v>
      </c>
      <c r="N541" s="186" t="s">
        <v>297</v>
      </c>
      <c r="O541" s="199">
        <f>VLOOKUP(B541,orig_GT_results_full_summary!$B$3:$AK$25,15, FALSE)</f>
        <v>1</v>
      </c>
      <c r="P541" s="192">
        <v>0</v>
      </c>
      <c r="Q541" s="192">
        <v>0</v>
      </c>
      <c r="R541" s="192">
        <f t="shared" si="2"/>
        <v>0</v>
      </c>
      <c r="S541" s="193">
        <f t="shared" si="3"/>
        <v>0</v>
      </c>
      <c r="T541" s="186" t="s">
        <v>399</v>
      </c>
      <c r="U541" s="186" t="s">
        <v>297</v>
      </c>
      <c r="V541" s="200">
        <f>VLOOKUP(B541,orig_GT_results_full_summary!$B$3:$AK$25,24, FALSE)</f>
        <v>1</v>
      </c>
      <c r="W541" s="192">
        <v>0</v>
      </c>
      <c r="X541" s="192">
        <v>0</v>
      </c>
      <c r="Y541" s="192">
        <f t="shared" si="4"/>
        <v>0</v>
      </c>
      <c r="Z541" s="193">
        <f t="shared" si="5"/>
        <v>0</v>
      </c>
      <c r="AA541" s="186" t="s">
        <v>50</v>
      </c>
      <c r="AB541" s="186" t="s">
        <v>297</v>
      </c>
      <c r="AC541" s="192">
        <f>VLOOKUP(B541,orig_GT_results_full_summary!$B$3:$AK$25,33, FALSE)</f>
        <v>1</v>
      </c>
      <c r="AD541" s="192">
        <v>0</v>
      </c>
      <c r="AE541" s="192">
        <v>0</v>
      </c>
      <c r="AF541" s="194">
        <f t="shared" si="6"/>
        <v>0</v>
      </c>
      <c r="AG541" s="53">
        <f t="shared" si="7"/>
        <v>0</v>
      </c>
    </row>
    <row r="542" spans="2:33" ht="16">
      <c r="B542" s="186" t="s">
        <v>123</v>
      </c>
      <c r="C542" s="192">
        <v>446</v>
      </c>
      <c r="D542" s="186" t="s">
        <v>425</v>
      </c>
      <c r="E542" s="193">
        <v>3</v>
      </c>
      <c r="F542" s="186" t="s">
        <v>398</v>
      </c>
      <c r="G542" s="186" t="s">
        <v>304</v>
      </c>
      <c r="H542" s="198">
        <f>VLOOKUP(B542,orig_GT_results_full_summary!$B$3:$AK$25,7, FALSE)</f>
        <v>4</v>
      </c>
      <c r="I542" s="192">
        <v>1</v>
      </c>
      <c r="J542" s="192">
        <v>0.33</v>
      </c>
      <c r="K542" s="192">
        <f t="shared" si="0"/>
        <v>0.25</v>
      </c>
      <c r="L542" s="193">
        <f t="shared" si="1"/>
        <v>0.31976744186046513</v>
      </c>
      <c r="M542" s="186" t="s">
        <v>50</v>
      </c>
      <c r="N542" s="186" t="s">
        <v>297</v>
      </c>
      <c r="O542" s="199">
        <f>VLOOKUP(B542,orig_GT_results_full_summary!$B$3:$AK$25,15, FALSE)</f>
        <v>1</v>
      </c>
      <c r="P542" s="192">
        <v>0</v>
      </c>
      <c r="Q542" s="192">
        <v>0</v>
      </c>
      <c r="R542" s="192">
        <f t="shared" si="2"/>
        <v>0</v>
      </c>
      <c r="S542" s="193">
        <f t="shared" si="3"/>
        <v>0</v>
      </c>
      <c r="T542" s="186" t="s">
        <v>399</v>
      </c>
      <c r="U542" s="186" t="s">
        <v>297</v>
      </c>
      <c r="V542" s="200">
        <f>VLOOKUP(B542,orig_GT_results_full_summary!$B$3:$AK$25,24, FALSE)</f>
        <v>1</v>
      </c>
      <c r="W542" s="192">
        <v>0</v>
      </c>
      <c r="X542" s="192">
        <v>0</v>
      </c>
      <c r="Y542" s="192">
        <f t="shared" si="4"/>
        <v>0</v>
      </c>
      <c r="Z542" s="193">
        <f t="shared" si="5"/>
        <v>0</v>
      </c>
      <c r="AA542" s="186" t="s">
        <v>50</v>
      </c>
      <c r="AB542" s="186" t="s">
        <v>297</v>
      </c>
      <c r="AC542" s="192">
        <f>VLOOKUP(B542,orig_GT_results_full_summary!$B$3:$AK$25,33, FALSE)</f>
        <v>1</v>
      </c>
      <c r="AD542" s="192">
        <v>0</v>
      </c>
      <c r="AE542" s="192">
        <v>0</v>
      </c>
      <c r="AF542" s="194">
        <f t="shared" si="6"/>
        <v>0</v>
      </c>
      <c r="AG542" s="53">
        <f t="shared" si="7"/>
        <v>0</v>
      </c>
    </row>
    <row r="543" spans="2:33" ht="16">
      <c r="B543" s="186" t="s">
        <v>123</v>
      </c>
      <c r="C543" s="192">
        <v>447</v>
      </c>
      <c r="D543" s="186" t="s">
        <v>425</v>
      </c>
      <c r="E543" s="193">
        <v>3</v>
      </c>
      <c r="F543" s="186" t="s">
        <v>398</v>
      </c>
      <c r="G543" s="186" t="s">
        <v>304</v>
      </c>
      <c r="H543" s="198">
        <f>VLOOKUP(B543,orig_GT_results_full_summary!$B$3:$AK$25,7, FALSE)</f>
        <v>4</v>
      </c>
      <c r="I543" s="192">
        <v>1</v>
      </c>
      <c r="J543" s="192">
        <v>0.33</v>
      </c>
      <c r="K543" s="192">
        <f t="shared" si="0"/>
        <v>0.25</v>
      </c>
      <c r="L543" s="193">
        <f t="shared" si="1"/>
        <v>0.31976744186046513</v>
      </c>
      <c r="M543" s="186" t="s">
        <v>50</v>
      </c>
      <c r="N543" s="186" t="s">
        <v>297</v>
      </c>
      <c r="O543" s="199">
        <f>VLOOKUP(B543,orig_GT_results_full_summary!$B$3:$AK$25,15, FALSE)</f>
        <v>1</v>
      </c>
      <c r="P543" s="192">
        <v>0</v>
      </c>
      <c r="Q543" s="192">
        <v>0</v>
      </c>
      <c r="R543" s="192">
        <f t="shared" si="2"/>
        <v>0</v>
      </c>
      <c r="S543" s="193">
        <f t="shared" si="3"/>
        <v>0</v>
      </c>
      <c r="T543" s="186" t="s">
        <v>399</v>
      </c>
      <c r="U543" s="186" t="s">
        <v>297</v>
      </c>
      <c r="V543" s="200">
        <f>VLOOKUP(B543,orig_GT_results_full_summary!$B$3:$AK$25,24, FALSE)</f>
        <v>1</v>
      </c>
      <c r="W543" s="192">
        <v>0</v>
      </c>
      <c r="X543" s="192">
        <v>0</v>
      </c>
      <c r="Y543" s="192">
        <f t="shared" si="4"/>
        <v>0</v>
      </c>
      <c r="Z543" s="193">
        <f t="shared" si="5"/>
        <v>0</v>
      </c>
      <c r="AA543" s="186" t="s">
        <v>50</v>
      </c>
      <c r="AB543" s="186" t="s">
        <v>297</v>
      </c>
      <c r="AC543" s="192">
        <f>VLOOKUP(B543,orig_GT_results_full_summary!$B$3:$AK$25,33, FALSE)</f>
        <v>1</v>
      </c>
      <c r="AD543" s="192">
        <v>0</v>
      </c>
      <c r="AE543" s="192">
        <v>0</v>
      </c>
      <c r="AF543" s="194">
        <f t="shared" si="6"/>
        <v>0</v>
      </c>
      <c r="AG543" s="53">
        <f t="shared" si="7"/>
        <v>0</v>
      </c>
    </row>
    <row r="544" spans="2:33" ht="16">
      <c r="B544" s="186" t="s">
        <v>123</v>
      </c>
      <c r="C544" s="192">
        <v>448</v>
      </c>
      <c r="D544" s="186" t="s">
        <v>426</v>
      </c>
      <c r="E544" s="193">
        <v>3</v>
      </c>
      <c r="F544" s="186" t="s">
        <v>398</v>
      </c>
      <c r="G544" s="186" t="s">
        <v>304</v>
      </c>
      <c r="H544" s="198">
        <f>VLOOKUP(B544,orig_GT_results_full_summary!$B$3:$AK$25,7, FALSE)</f>
        <v>4</v>
      </c>
      <c r="I544" s="192">
        <v>1</v>
      </c>
      <c r="J544" s="192">
        <v>0.33</v>
      </c>
      <c r="K544" s="192">
        <f t="shared" si="0"/>
        <v>0.25</v>
      </c>
      <c r="L544" s="193">
        <f t="shared" si="1"/>
        <v>0.31976744186046513</v>
      </c>
      <c r="M544" s="186" t="s">
        <v>50</v>
      </c>
      <c r="N544" s="186" t="s">
        <v>297</v>
      </c>
      <c r="O544" s="199">
        <f>VLOOKUP(B544,orig_GT_results_full_summary!$B$3:$AK$25,15, FALSE)</f>
        <v>1</v>
      </c>
      <c r="P544" s="192">
        <v>0</v>
      </c>
      <c r="Q544" s="192">
        <v>0</v>
      </c>
      <c r="R544" s="192">
        <f t="shared" si="2"/>
        <v>0</v>
      </c>
      <c r="S544" s="193">
        <f t="shared" si="3"/>
        <v>0</v>
      </c>
      <c r="T544" s="186" t="s">
        <v>399</v>
      </c>
      <c r="U544" s="186" t="s">
        <v>297</v>
      </c>
      <c r="V544" s="200">
        <f>VLOOKUP(B544,orig_GT_results_full_summary!$B$3:$AK$25,24, FALSE)</f>
        <v>1</v>
      </c>
      <c r="W544" s="192">
        <v>0</v>
      </c>
      <c r="X544" s="192">
        <v>0</v>
      </c>
      <c r="Y544" s="192">
        <f t="shared" si="4"/>
        <v>0</v>
      </c>
      <c r="Z544" s="193">
        <f t="shared" si="5"/>
        <v>0</v>
      </c>
      <c r="AA544" s="186" t="s">
        <v>50</v>
      </c>
      <c r="AB544" s="186" t="s">
        <v>297</v>
      </c>
      <c r="AC544" s="192">
        <f>VLOOKUP(B544,orig_GT_results_full_summary!$B$3:$AK$25,33, FALSE)</f>
        <v>1</v>
      </c>
      <c r="AD544" s="192">
        <v>0</v>
      </c>
      <c r="AE544" s="192">
        <v>0</v>
      </c>
      <c r="AF544" s="194">
        <f t="shared" si="6"/>
        <v>0</v>
      </c>
      <c r="AG544" s="53">
        <f t="shared" si="7"/>
        <v>0</v>
      </c>
    </row>
    <row r="545" spans="2:33" ht="16">
      <c r="B545" s="186" t="s">
        <v>123</v>
      </c>
      <c r="C545" s="192">
        <v>449</v>
      </c>
      <c r="D545" s="186" t="s">
        <v>426</v>
      </c>
      <c r="E545" s="193">
        <v>3</v>
      </c>
      <c r="F545" s="186" t="s">
        <v>398</v>
      </c>
      <c r="G545" s="186" t="s">
        <v>304</v>
      </c>
      <c r="H545" s="198">
        <f>VLOOKUP(B545,orig_GT_results_full_summary!$B$3:$AK$25,7, FALSE)</f>
        <v>4</v>
      </c>
      <c r="I545" s="192">
        <v>1</v>
      </c>
      <c r="J545" s="192">
        <v>0.33</v>
      </c>
      <c r="K545" s="192">
        <f t="shared" si="0"/>
        <v>0.25</v>
      </c>
      <c r="L545" s="193">
        <f t="shared" si="1"/>
        <v>0.31976744186046513</v>
      </c>
      <c r="M545" s="186" t="s">
        <v>50</v>
      </c>
      <c r="N545" s="186" t="s">
        <v>297</v>
      </c>
      <c r="O545" s="199">
        <f>VLOOKUP(B545,orig_GT_results_full_summary!$B$3:$AK$25,15, FALSE)</f>
        <v>1</v>
      </c>
      <c r="P545" s="192">
        <v>0</v>
      </c>
      <c r="Q545" s="192">
        <v>0</v>
      </c>
      <c r="R545" s="192">
        <f t="shared" si="2"/>
        <v>0</v>
      </c>
      <c r="S545" s="193">
        <f t="shared" si="3"/>
        <v>0</v>
      </c>
      <c r="T545" s="186" t="s">
        <v>399</v>
      </c>
      <c r="U545" s="186" t="s">
        <v>297</v>
      </c>
      <c r="V545" s="200">
        <f>VLOOKUP(B545,orig_GT_results_full_summary!$B$3:$AK$25,24, FALSE)</f>
        <v>1</v>
      </c>
      <c r="W545" s="192">
        <v>0</v>
      </c>
      <c r="X545" s="192">
        <v>0</v>
      </c>
      <c r="Y545" s="192">
        <f t="shared" si="4"/>
        <v>0</v>
      </c>
      <c r="Z545" s="193">
        <f t="shared" si="5"/>
        <v>0</v>
      </c>
      <c r="AA545" s="186" t="s">
        <v>50</v>
      </c>
      <c r="AB545" s="186" t="s">
        <v>297</v>
      </c>
      <c r="AC545" s="192">
        <f>VLOOKUP(B545,orig_GT_results_full_summary!$B$3:$AK$25,33, FALSE)</f>
        <v>1</v>
      </c>
      <c r="AD545" s="192">
        <v>0</v>
      </c>
      <c r="AE545" s="192">
        <v>0</v>
      </c>
      <c r="AF545" s="194">
        <f t="shared" si="6"/>
        <v>0</v>
      </c>
      <c r="AG545" s="53">
        <f t="shared" si="7"/>
        <v>0</v>
      </c>
    </row>
    <row r="546" spans="2:33" ht="16">
      <c r="B546" s="186" t="s">
        <v>123</v>
      </c>
      <c r="C546" s="192">
        <v>450</v>
      </c>
      <c r="D546" s="186" t="s">
        <v>426</v>
      </c>
      <c r="E546" s="193">
        <v>3</v>
      </c>
      <c r="F546" s="186" t="s">
        <v>398</v>
      </c>
      <c r="G546" s="186" t="s">
        <v>304</v>
      </c>
      <c r="H546" s="198">
        <f>VLOOKUP(B546,orig_GT_results_full_summary!$B$3:$AK$25,7, FALSE)</f>
        <v>4</v>
      </c>
      <c r="I546" s="192">
        <v>1</v>
      </c>
      <c r="J546" s="192">
        <v>0.33</v>
      </c>
      <c r="K546" s="192">
        <f t="shared" si="0"/>
        <v>0.25</v>
      </c>
      <c r="L546" s="193">
        <f t="shared" si="1"/>
        <v>0.31976744186046513</v>
      </c>
      <c r="M546" s="186" t="s">
        <v>50</v>
      </c>
      <c r="N546" s="186" t="s">
        <v>297</v>
      </c>
      <c r="O546" s="199">
        <f>VLOOKUP(B546,orig_GT_results_full_summary!$B$3:$AK$25,15, FALSE)</f>
        <v>1</v>
      </c>
      <c r="P546" s="192">
        <v>0</v>
      </c>
      <c r="Q546" s="192">
        <v>0</v>
      </c>
      <c r="R546" s="192">
        <f t="shared" si="2"/>
        <v>0</v>
      </c>
      <c r="S546" s="193">
        <f t="shared" si="3"/>
        <v>0</v>
      </c>
      <c r="T546" s="186" t="s">
        <v>399</v>
      </c>
      <c r="U546" s="186" t="s">
        <v>297</v>
      </c>
      <c r="V546" s="200">
        <f>VLOOKUP(B546,orig_GT_results_full_summary!$B$3:$AK$25,24, FALSE)</f>
        <v>1</v>
      </c>
      <c r="W546" s="192">
        <v>0</v>
      </c>
      <c r="X546" s="192">
        <v>0</v>
      </c>
      <c r="Y546" s="192">
        <f t="shared" si="4"/>
        <v>0</v>
      </c>
      <c r="Z546" s="193">
        <f t="shared" si="5"/>
        <v>0</v>
      </c>
      <c r="AA546" s="186" t="s">
        <v>50</v>
      </c>
      <c r="AB546" s="186" t="s">
        <v>297</v>
      </c>
      <c r="AC546" s="192">
        <f>VLOOKUP(B546,orig_GT_results_full_summary!$B$3:$AK$25,33, FALSE)</f>
        <v>1</v>
      </c>
      <c r="AD546" s="192">
        <v>0</v>
      </c>
      <c r="AE546" s="192">
        <v>0</v>
      </c>
      <c r="AF546" s="194">
        <f t="shared" si="6"/>
        <v>0</v>
      </c>
      <c r="AG546" s="53">
        <f t="shared" si="7"/>
        <v>0</v>
      </c>
    </row>
    <row r="547" spans="2:33" ht="16">
      <c r="B547" s="186" t="s">
        <v>123</v>
      </c>
      <c r="C547" s="192">
        <v>451</v>
      </c>
      <c r="D547" s="186" t="s">
        <v>427</v>
      </c>
      <c r="E547" s="193">
        <v>3</v>
      </c>
      <c r="F547" s="186" t="s">
        <v>398</v>
      </c>
      <c r="G547" s="186" t="s">
        <v>304</v>
      </c>
      <c r="H547" s="198">
        <f>VLOOKUP(B547,orig_GT_results_full_summary!$B$3:$AK$25,7, FALSE)</f>
        <v>4</v>
      </c>
      <c r="I547" s="192">
        <v>1</v>
      </c>
      <c r="J547" s="192">
        <v>0.33</v>
      </c>
      <c r="K547" s="192">
        <f t="shared" si="0"/>
        <v>0.25</v>
      </c>
      <c r="L547" s="193">
        <f t="shared" si="1"/>
        <v>0.31976744186046513</v>
      </c>
      <c r="M547" s="186" t="s">
        <v>50</v>
      </c>
      <c r="N547" s="186" t="s">
        <v>297</v>
      </c>
      <c r="O547" s="199">
        <f>VLOOKUP(B547,orig_GT_results_full_summary!$B$3:$AK$25,15, FALSE)</f>
        <v>1</v>
      </c>
      <c r="P547" s="192">
        <v>0</v>
      </c>
      <c r="Q547" s="192">
        <v>0</v>
      </c>
      <c r="R547" s="192">
        <f t="shared" si="2"/>
        <v>0</v>
      </c>
      <c r="S547" s="193">
        <f t="shared" si="3"/>
        <v>0</v>
      </c>
      <c r="T547" s="186" t="s">
        <v>399</v>
      </c>
      <c r="U547" s="186" t="s">
        <v>297</v>
      </c>
      <c r="V547" s="200">
        <f>VLOOKUP(B547,orig_GT_results_full_summary!$B$3:$AK$25,24, FALSE)</f>
        <v>1</v>
      </c>
      <c r="W547" s="192">
        <v>0</v>
      </c>
      <c r="X547" s="192">
        <v>0</v>
      </c>
      <c r="Y547" s="192">
        <f t="shared" si="4"/>
        <v>0</v>
      </c>
      <c r="Z547" s="193">
        <f t="shared" si="5"/>
        <v>0</v>
      </c>
      <c r="AA547" s="186" t="s">
        <v>50</v>
      </c>
      <c r="AB547" s="186" t="s">
        <v>297</v>
      </c>
      <c r="AC547" s="192">
        <f>VLOOKUP(B547,orig_GT_results_full_summary!$B$3:$AK$25,33, FALSE)</f>
        <v>1</v>
      </c>
      <c r="AD547" s="192">
        <v>0</v>
      </c>
      <c r="AE547" s="192">
        <v>0</v>
      </c>
      <c r="AF547" s="194">
        <f t="shared" si="6"/>
        <v>0</v>
      </c>
      <c r="AG547" s="53">
        <f t="shared" si="7"/>
        <v>0</v>
      </c>
    </row>
    <row r="548" spans="2:33" ht="16">
      <c r="B548" s="186" t="s">
        <v>123</v>
      </c>
      <c r="C548" s="192">
        <v>452</v>
      </c>
      <c r="D548" s="186" t="s">
        <v>427</v>
      </c>
      <c r="E548" s="193">
        <v>3</v>
      </c>
      <c r="F548" s="186" t="s">
        <v>398</v>
      </c>
      <c r="G548" s="186" t="s">
        <v>304</v>
      </c>
      <c r="H548" s="198">
        <f>VLOOKUP(B548,orig_GT_results_full_summary!$B$3:$AK$25,7, FALSE)</f>
        <v>4</v>
      </c>
      <c r="I548" s="192">
        <v>1</v>
      </c>
      <c r="J548" s="192">
        <v>0.33</v>
      </c>
      <c r="K548" s="192">
        <f t="shared" si="0"/>
        <v>0.25</v>
      </c>
      <c r="L548" s="193">
        <f t="shared" si="1"/>
        <v>0.31976744186046513</v>
      </c>
      <c r="M548" s="186" t="s">
        <v>50</v>
      </c>
      <c r="N548" s="186" t="s">
        <v>297</v>
      </c>
      <c r="O548" s="199">
        <f>VLOOKUP(B548,orig_GT_results_full_summary!$B$3:$AK$25,15, FALSE)</f>
        <v>1</v>
      </c>
      <c r="P548" s="192">
        <v>0</v>
      </c>
      <c r="Q548" s="192">
        <v>0</v>
      </c>
      <c r="R548" s="192">
        <f t="shared" si="2"/>
        <v>0</v>
      </c>
      <c r="S548" s="193">
        <f t="shared" si="3"/>
        <v>0</v>
      </c>
      <c r="T548" s="186" t="s">
        <v>399</v>
      </c>
      <c r="U548" s="186" t="s">
        <v>297</v>
      </c>
      <c r="V548" s="200">
        <f>VLOOKUP(B548,orig_GT_results_full_summary!$B$3:$AK$25,24, FALSE)</f>
        <v>1</v>
      </c>
      <c r="W548" s="192">
        <v>0</v>
      </c>
      <c r="X548" s="192">
        <v>0</v>
      </c>
      <c r="Y548" s="192">
        <f t="shared" si="4"/>
        <v>0</v>
      </c>
      <c r="Z548" s="193">
        <f t="shared" si="5"/>
        <v>0</v>
      </c>
      <c r="AA548" s="186" t="s">
        <v>50</v>
      </c>
      <c r="AB548" s="186" t="s">
        <v>297</v>
      </c>
      <c r="AC548" s="192">
        <f>VLOOKUP(B548,orig_GT_results_full_summary!$B$3:$AK$25,33, FALSE)</f>
        <v>1</v>
      </c>
      <c r="AD548" s="192">
        <v>0</v>
      </c>
      <c r="AE548" s="192">
        <v>0</v>
      </c>
      <c r="AF548" s="194">
        <f t="shared" si="6"/>
        <v>0</v>
      </c>
      <c r="AG548" s="53">
        <f t="shared" si="7"/>
        <v>0</v>
      </c>
    </row>
    <row r="549" spans="2:33" ht="16">
      <c r="B549" s="186" t="s">
        <v>123</v>
      </c>
      <c r="C549" s="192">
        <v>453</v>
      </c>
      <c r="D549" s="186" t="s">
        <v>427</v>
      </c>
      <c r="E549" s="193">
        <v>3</v>
      </c>
      <c r="F549" s="186" t="s">
        <v>398</v>
      </c>
      <c r="G549" s="186" t="s">
        <v>304</v>
      </c>
      <c r="H549" s="198">
        <f>VLOOKUP(B549,orig_GT_results_full_summary!$B$3:$AK$25,7, FALSE)</f>
        <v>4</v>
      </c>
      <c r="I549" s="192">
        <v>1</v>
      </c>
      <c r="J549" s="192">
        <v>0.33</v>
      </c>
      <c r="K549" s="192">
        <f t="shared" si="0"/>
        <v>0.25</v>
      </c>
      <c r="L549" s="193">
        <f t="shared" si="1"/>
        <v>0.31976744186046513</v>
      </c>
      <c r="M549" s="186" t="s">
        <v>50</v>
      </c>
      <c r="N549" s="186" t="s">
        <v>297</v>
      </c>
      <c r="O549" s="199">
        <f>VLOOKUP(B549,orig_GT_results_full_summary!$B$3:$AK$25,15, FALSE)</f>
        <v>1</v>
      </c>
      <c r="P549" s="192">
        <v>0</v>
      </c>
      <c r="Q549" s="192">
        <v>0</v>
      </c>
      <c r="R549" s="192">
        <f t="shared" si="2"/>
        <v>0</v>
      </c>
      <c r="S549" s="193">
        <f t="shared" si="3"/>
        <v>0</v>
      </c>
      <c r="T549" s="186" t="s">
        <v>399</v>
      </c>
      <c r="U549" s="186" t="s">
        <v>297</v>
      </c>
      <c r="V549" s="200">
        <f>VLOOKUP(B549,orig_GT_results_full_summary!$B$3:$AK$25,24, FALSE)</f>
        <v>1</v>
      </c>
      <c r="W549" s="192">
        <v>0</v>
      </c>
      <c r="X549" s="192">
        <v>0</v>
      </c>
      <c r="Y549" s="192">
        <f t="shared" si="4"/>
        <v>0</v>
      </c>
      <c r="Z549" s="193">
        <f t="shared" si="5"/>
        <v>0</v>
      </c>
      <c r="AA549" s="186" t="s">
        <v>50</v>
      </c>
      <c r="AB549" s="186" t="s">
        <v>297</v>
      </c>
      <c r="AC549" s="192">
        <f>VLOOKUP(B549,orig_GT_results_full_summary!$B$3:$AK$25,33, FALSE)</f>
        <v>1</v>
      </c>
      <c r="AD549" s="192">
        <v>0</v>
      </c>
      <c r="AE549" s="192">
        <v>0</v>
      </c>
      <c r="AF549" s="194">
        <f t="shared" si="6"/>
        <v>0</v>
      </c>
      <c r="AG549" s="53">
        <f t="shared" si="7"/>
        <v>0</v>
      </c>
    </row>
    <row r="550" spans="2:33" ht="16">
      <c r="B550" s="186" t="s">
        <v>123</v>
      </c>
      <c r="C550" s="192">
        <v>455</v>
      </c>
      <c r="D550" s="186" t="s">
        <v>428</v>
      </c>
      <c r="E550" s="193">
        <v>3</v>
      </c>
      <c r="F550" s="186" t="s">
        <v>398</v>
      </c>
      <c r="G550" s="186" t="s">
        <v>305</v>
      </c>
      <c r="H550" s="198">
        <f>VLOOKUP(B550,orig_GT_results_full_summary!$B$3:$AK$25,7, FALSE)</f>
        <v>4</v>
      </c>
      <c r="I550" s="192">
        <v>2</v>
      </c>
      <c r="J550" s="192">
        <v>0.67</v>
      </c>
      <c r="K550" s="192">
        <f t="shared" si="0"/>
        <v>0.5</v>
      </c>
      <c r="L550" s="193">
        <f t="shared" si="1"/>
        <v>0.6479690522243714</v>
      </c>
      <c r="M550" s="186" t="s">
        <v>50</v>
      </c>
      <c r="N550" s="186" t="s">
        <v>303</v>
      </c>
      <c r="O550" s="199">
        <f>VLOOKUP(B550,orig_GT_results_full_summary!$B$3:$AK$25,15, FALSE)</f>
        <v>1</v>
      </c>
      <c r="P550" s="192">
        <v>1</v>
      </c>
      <c r="Q550" s="192">
        <v>0.33</v>
      </c>
      <c r="R550" s="192">
        <f t="shared" si="2"/>
        <v>1</v>
      </c>
      <c r="S550" s="193">
        <f t="shared" si="3"/>
        <v>0.3536977491961415</v>
      </c>
      <c r="T550" s="186" t="s">
        <v>399</v>
      </c>
      <c r="U550" s="186" t="s">
        <v>297</v>
      </c>
      <c r="V550" s="200">
        <f>VLOOKUP(B550,orig_GT_results_full_summary!$B$3:$AK$25,24, FALSE)</f>
        <v>1</v>
      </c>
      <c r="W550" s="192">
        <v>0</v>
      </c>
      <c r="X550" s="192">
        <v>0</v>
      </c>
      <c r="Y550" s="192">
        <f t="shared" si="4"/>
        <v>0</v>
      </c>
      <c r="Z550" s="193">
        <f t="shared" si="5"/>
        <v>0</v>
      </c>
      <c r="AA550" s="186" t="s">
        <v>50</v>
      </c>
      <c r="AB550" s="186" t="s">
        <v>303</v>
      </c>
      <c r="AC550" s="192">
        <f>VLOOKUP(B550,orig_GT_results_full_summary!$B$3:$AK$25,33, FALSE)</f>
        <v>1</v>
      </c>
      <c r="AD550" s="192">
        <v>1</v>
      </c>
      <c r="AE550" s="192">
        <v>0.33</v>
      </c>
      <c r="AF550" s="194">
        <f t="shared" si="6"/>
        <v>1</v>
      </c>
      <c r="AG550" s="53">
        <f t="shared" si="7"/>
        <v>0.3536977491961415</v>
      </c>
    </row>
    <row r="551" spans="2:33" ht="16">
      <c r="B551" s="186" t="s">
        <v>123</v>
      </c>
      <c r="C551" s="192">
        <v>456</v>
      </c>
      <c r="D551" s="186" t="s">
        <v>429</v>
      </c>
      <c r="E551" s="193">
        <v>3</v>
      </c>
      <c r="F551" s="186" t="s">
        <v>398</v>
      </c>
      <c r="G551" s="186" t="s">
        <v>304</v>
      </c>
      <c r="H551" s="198">
        <f>VLOOKUP(B551,orig_GT_results_full_summary!$B$3:$AK$25,7, FALSE)</f>
        <v>4</v>
      </c>
      <c r="I551" s="192">
        <v>1</v>
      </c>
      <c r="J551" s="192">
        <v>0.33</v>
      </c>
      <c r="K551" s="192">
        <f t="shared" si="0"/>
        <v>0.25</v>
      </c>
      <c r="L551" s="193">
        <f t="shared" si="1"/>
        <v>0.31976744186046513</v>
      </c>
      <c r="M551" s="186" t="s">
        <v>50</v>
      </c>
      <c r="N551" s="186" t="s">
        <v>297</v>
      </c>
      <c r="O551" s="199">
        <f>VLOOKUP(B551,orig_GT_results_full_summary!$B$3:$AK$25,15, FALSE)</f>
        <v>1</v>
      </c>
      <c r="P551" s="192">
        <v>0</v>
      </c>
      <c r="Q551" s="192">
        <v>0</v>
      </c>
      <c r="R551" s="192">
        <f t="shared" si="2"/>
        <v>0</v>
      </c>
      <c r="S551" s="193">
        <f t="shared" si="3"/>
        <v>0</v>
      </c>
      <c r="T551" s="186" t="s">
        <v>399</v>
      </c>
      <c r="U551" s="186" t="s">
        <v>297</v>
      </c>
      <c r="V551" s="200">
        <f>VLOOKUP(B551,orig_GT_results_full_summary!$B$3:$AK$25,24, FALSE)</f>
        <v>1</v>
      </c>
      <c r="W551" s="192">
        <v>0</v>
      </c>
      <c r="X551" s="192">
        <v>0</v>
      </c>
      <c r="Y551" s="192">
        <f t="shared" si="4"/>
        <v>0</v>
      </c>
      <c r="Z551" s="193">
        <f t="shared" si="5"/>
        <v>0</v>
      </c>
      <c r="AA551" s="186" t="s">
        <v>50</v>
      </c>
      <c r="AB551" s="186" t="s">
        <v>297</v>
      </c>
      <c r="AC551" s="192">
        <f>VLOOKUP(B551,orig_GT_results_full_summary!$B$3:$AK$25,33, FALSE)</f>
        <v>1</v>
      </c>
      <c r="AD551" s="192">
        <v>0</v>
      </c>
      <c r="AE551" s="192">
        <v>0</v>
      </c>
      <c r="AF551" s="194">
        <f t="shared" si="6"/>
        <v>0</v>
      </c>
      <c r="AG551" s="53">
        <f t="shared" si="7"/>
        <v>0</v>
      </c>
    </row>
    <row r="552" spans="2:33" ht="16">
      <c r="B552" s="186" t="s">
        <v>123</v>
      </c>
      <c r="C552" s="192">
        <v>457</v>
      </c>
      <c r="D552" s="186" t="s">
        <v>429</v>
      </c>
      <c r="E552" s="193">
        <v>3</v>
      </c>
      <c r="F552" s="186" t="s">
        <v>398</v>
      </c>
      <c r="G552" s="186" t="s">
        <v>304</v>
      </c>
      <c r="H552" s="198">
        <f>VLOOKUP(B552,orig_GT_results_full_summary!$B$3:$AK$25,7, FALSE)</f>
        <v>4</v>
      </c>
      <c r="I552" s="192">
        <v>1</v>
      </c>
      <c r="J552" s="192">
        <v>0.33</v>
      </c>
      <c r="K552" s="192">
        <f t="shared" si="0"/>
        <v>0.25</v>
      </c>
      <c r="L552" s="193">
        <f t="shared" si="1"/>
        <v>0.31976744186046513</v>
      </c>
      <c r="M552" s="186" t="s">
        <v>50</v>
      </c>
      <c r="N552" s="186" t="s">
        <v>297</v>
      </c>
      <c r="O552" s="199">
        <f>VLOOKUP(B552,orig_GT_results_full_summary!$B$3:$AK$25,15, FALSE)</f>
        <v>1</v>
      </c>
      <c r="P552" s="192">
        <v>0</v>
      </c>
      <c r="Q552" s="192">
        <v>0</v>
      </c>
      <c r="R552" s="192">
        <f t="shared" si="2"/>
        <v>0</v>
      </c>
      <c r="S552" s="193">
        <f t="shared" si="3"/>
        <v>0</v>
      </c>
      <c r="T552" s="186" t="s">
        <v>399</v>
      </c>
      <c r="U552" s="186" t="s">
        <v>297</v>
      </c>
      <c r="V552" s="200">
        <f>VLOOKUP(B552,orig_GT_results_full_summary!$B$3:$AK$25,24, FALSE)</f>
        <v>1</v>
      </c>
      <c r="W552" s="192">
        <v>0</v>
      </c>
      <c r="X552" s="192">
        <v>0</v>
      </c>
      <c r="Y552" s="192">
        <f t="shared" si="4"/>
        <v>0</v>
      </c>
      <c r="Z552" s="193">
        <f t="shared" si="5"/>
        <v>0</v>
      </c>
      <c r="AA552" s="186" t="s">
        <v>50</v>
      </c>
      <c r="AB552" s="186" t="s">
        <v>297</v>
      </c>
      <c r="AC552" s="192">
        <f>VLOOKUP(B552,orig_GT_results_full_summary!$B$3:$AK$25,33, FALSE)</f>
        <v>1</v>
      </c>
      <c r="AD552" s="192">
        <v>0</v>
      </c>
      <c r="AE552" s="192">
        <v>0</v>
      </c>
      <c r="AF552" s="194">
        <f t="shared" si="6"/>
        <v>0</v>
      </c>
      <c r="AG552" s="53">
        <f t="shared" si="7"/>
        <v>0</v>
      </c>
    </row>
    <row r="553" spans="2:33" ht="16">
      <c r="B553" s="186" t="s">
        <v>123</v>
      </c>
      <c r="C553" s="192">
        <v>458</v>
      </c>
      <c r="D553" s="186" t="s">
        <v>429</v>
      </c>
      <c r="E553" s="193">
        <v>3</v>
      </c>
      <c r="F553" s="186" t="s">
        <v>398</v>
      </c>
      <c r="G553" s="186" t="s">
        <v>304</v>
      </c>
      <c r="H553" s="198">
        <f>VLOOKUP(B553,orig_GT_results_full_summary!$B$3:$AK$25,7, FALSE)</f>
        <v>4</v>
      </c>
      <c r="I553" s="192">
        <v>1</v>
      </c>
      <c r="J553" s="192">
        <v>0.33</v>
      </c>
      <c r="K553" s="192">
        <f t="shared" si="0"/>
        <v>0.25</v>
      </c>
      <c r="L553" s="193">
        <f t="shared" si="1"/>
        <v>0.31976744186046513</v>
      </c>
      <c r="M553" s="186" t="s">
        <v>50</v>
      </c>
      <c r="N553" s="186" t="s">
        <v>297</v>
      </c>
      <c r="O553" s="199">
        <f>VLOOKUP(B553,orig_GT_results_full_summary!$B$3:$AK$25,15, FALSE)</f>
        <v>1</v>
      </c>
      <c r="P553" s="192">
        <v>0</v>
      </c>
      <c r="Q553" s="192">
        <v>0</v>
      </c>
      <c r="R553" s="192">
        <f t="shared" si="2"/>
        <v>0</v>
      </c>
      <c r="S553" s="193">
        <f t="shared" si="3"/>
        <v>0</v>
      </c>
      <c r="T553" s="186" t="s">
        <v>399</v>
      </c>
      <c r="U553" s="186" t="s">
        <v>297</v>
      </c>
      <c r="V553" s="200">
        <f>VLOOKUP(B553,orig_GT_results_full_summary!$B$3:$AK$25,24, FALSE)</f>
        <v>1</v>
      </c>
      <c r="W553" s="192">
        <v>0</v>
      </c>
      <c r="X553" s="192">
        <v>0</v>
      </c>
      <c r="Y553" s="192">
        <f t="shared" si="4"/>
        <v>0</v>
      </c>
      <c r="Z553" s="193">
        <f t="shared" si="5"/>
        <v>0</v>
      </c>
      <c r="AA553" s="186" t="s">
        <v>50</v>
      </c>
      <c r="AB553" s="186" t="s">
        <v>297</v>
      </c>
      <c r="AC553" s="192">
        <f>VLOOKUP(B553,orig_GT_results_full_summary!$B$3:$AK$25,33, FALSE)</f>
        <v>1</v>
      </c>
      <c r="AD553" s="192">
        <v>0</v>
      </c>
      <c r="AE553" s="192">
        <v>0</v>
      </c>
      <c r="AF553" s="194">
        <f t="shared" si="6"/>
        <v>0</v>
      </c>
      <c r="AG553" s="53">
        <f t="shared" si="7"/>
        <v>0</v>
      </c>
    </row>
    <row r="554" spans="2:33" ht="16">
      <c r="B554" s="186" t="s">
        <v>123</v>
      </c>
      <c r="C554" s="192">
        <v>459</v>
      </c>
      <c r="D554" s="186" t="s">
        <v>429</v>
      </c>
      <c r="E554" s="193">
        <v>3</v>
      </c>
      <c r="F554" s="186" t="s">
        <v>398</v>
      </c>
      <c r="G554" s="186" t="s">
        <v>304</v>
      </c>
      <c r="H554" s="198">
        <f>VLOOKUP(B554,orig_GT_results_full_summary!$B$3:$AK$25,7, FALSE)</f>
        <v>4</v>
      </c>
      <c r="I554" s="192">
        <v>1</v>
      </c>
      <c r="J554" s="192">
        <v>0.33</v>
      </c>
      <c r="K554" s="192">
        <f t="shared" si="0"/>
        <v>0.25</v>
      </c>
      <c r="L554" s="193">
        <f t="shared" si="1"/>
        <v>0.31976744186046513</v>
      </c>
      <c r="M554" s="186" t="s">
        <v>50</v>
      </c>
      <c r="N554" s="186" t="s">
        <v>297</v>
      </c>
      <c r="O554" s="199">
        <f>VLOOKUP(B554,orig_GT_results_full_summary!$B$3:$AK$25,15, FALSE)</f>
        <v>1</v>
      </c>
      <c r="P554" s="192">
        <v>0</v>
      </c>
      <c r="Q554" s="192">
        <v>0</v>
      </c>
      <c r="R554" s="192">
        <f t="shared" si="2"/>
        <v>0</v>
      </c>
      <c r="S554" s="193">
        <f t="shared" si="3"/>
        <v>0</v>
      </c>
      <c r="T554" s="186" t="s">
        <v>399</v>
      </c>
      <c r="U554" s="186" t="s">
        <v>297</v>
      </c>
      <c r="V554" s="200">
        <f>VLOOKUP(B554,orig_GT_results_full_summary!$B$3:$AK$25,24, FALSE)</f>
        <v>1</v>
      </c>
      <c r="W554" s="192">
        <v>0</v>
      </c>
      <c r="X554" s="192">
        <v>0</v>
      </c>
      <c r="Y554" s="192">
        <f t="shared" si="4"/>
        <v>0</v>
      </c>
      <c r="Z554" s="193">
        <f t="shared" si="5"/>
        <v>0</v>
      </c>
      <c r="AA554" s="186" t="s">
        <v>50</v>
      </c>
      <c r="AB554" s="186" t="s">
        <v>297</v>
      </c>
      <c r="AC554" s="192">
        <f>VLOOKUP(B554,orig_GT_results_full_summary!$B$3:$AK$25,33, FALSE)</f>
        <v>1</v>
      </c>
      <c r="AD554" s="192">
        <v>0</v>
      </c>
      <c r="AE554" s="192">
        <v>0</v>
      </c>
      <c r="AF554" s="194">
        <f t="shared" si="6"/>
        <v>0</v>
      </c>
      <c r="AG554" s="53">
        <f t="shared" si="7"/>
        <v>0</v>
      </c>
    </row>
    <row r="555" spans="2:33" ht="16">
      <c r="B555" s="186" t="s">
        <v>123</v>
      </c>
      <c r="C555" s="192">
        <v>461</v>
      </c>
      <c r="D555" s="186" t="s">
        <v>430</v>
      </c>
      <c r="E555" s="193">
        <v>3</v>
      </c>
      <c r="F555" s="186" t="s">
        <v>398</v>
      </c>
      <c r="G555" s="186" t="s">
        <v>305</v>
      </c>
      <c r="H555" s="198">
        <f>VLOOKUP(B555,orig_GT_results_full_summary!$B$3:$AK$25,7, FALSE)</f>
        <v>4</v>
      </c>
      <c r="I555" s="192">
        <v>2</v>
      </c>
      <c r="J555" s="192">
        <v>0.67</v>
      </c>
      <c r="K555" s="192">
        <f t="shared" si="0"/>
        <v>0.5</v>
      </c>
      <c r="L555" s="193">
        <f t="shared" si="1"/>
        <v>0.6479690522243714</v>
      </c>
      <c r="M555" s="186" t="s">
        <v>50</v>
      </c>
      <c r="N555" s="186" t="s">
        <v>297</v>
      </c>
      <c r="O555" s="199">
        <f>VLOOKUP(B555,orig_GT_results_full_summary!$B$3:$AK$25,15, FALSE)</f>
        <v>1</v>
      </c>
      <c r="P555" s="192">
        <v>0</v>
      </c>
      <c r="Q555" s="192">
        <v>0</v>
      </c>
      <c r="R555" s="192">
        <f t="shared" si="2"/>
        <v>0</v>
      </c>
      <c r="S555" s="193">
        <f t="shared" si="3"/>
        <v>0</v>
      </c>
      <c r="T555" s="186" t="s">
        <v>399</v>
      </c>
      <c r="U555" s="186" t="s">
        <v>297</v>
      </c>
      <c r="V555" s="200">
        <f>VLOOKUP(B555,orig_GT_results_full_summary!$B$3:$AK$25,24, FALSE)</f>
        <v>1</v>
      </c>
      <c r="W555" s="192">
        <v>0</v>
      </c>
      <c r="X555" s="192">
        <v>0</v>
      </c>
      <c r="Y555" s="192">
        <f t="shared" si="4"/>
        <v>0</v>
      </c>
      <c r="Z555" s="193">
        <f t="shared" si="5"/>
        <v>0</v>
      </c>
      <c r="AA555" s="186" t="s">
        <v>50</v>
      </c>
      <c r="AB555" s="186" t="s">
        <v>297</v>
      </c>
      <c r="AC555" s="192">
        <f>VLOOKUP(B555,orig_GT_results_full_summary!$B$3:$AK$25,33, FALSE)</f>
        <v>1</v>
      </c>
      <c r="AD555" s="192">
        <v>0</v>
      </c>
      <c r="AE555" s="192">
        <v>0</v>
      </c>
      <c r="AF555" s="194">
        <f t="shared" si="6"/>
        <v>0</v>
      </c>
      <c r="AG555" s="53">
        <f t="shared" si="7"/>
        <v>0</v>
      </c>
    </row>
    <row r="556" spans="2:33" ht="16">
      <c r="B556" s="186" t="s">
        <v>123</v>
      </c>
      <c r="C556" s="192">
        <v>462</v>
      </c>
      <c r="D556" s="186" t="s">
        <v>430</v>
      </c>
      <c r="E556" s="193">
        <v>3</v>
      </c>
      <c r="F556" s="186" t="s">
        <v>398</v>
      </c>
      <c r="G556" s="186" t="s">
        <v>305</v>
      </c>
      <c r="H556" s="198">
        <f>VLOOKUP(B556,orig_GT_results_full_summary!$B$3:$AK$25,7, FALSE)</f>
        <v>4</v>
      </c>
      <c r="I556" s="192">
        <v>2</v>
      </c>
      <c r="J556" s="192">
        <v>0.67</v>
      </c>
      <c r="K556" s="192">
        <f t="shared" si="0"/>
        <v>0.5</v>
      </c>
      <c r="L556" s="193">
        <f t="shared" si="1"/>
        <v>0.6479690522243714</v>
      </c>
      <c r="M556" s="186" t="s">
        <v>50</v>
      </c>
      <c r="N556" s="186" t="s">
        <v>297</v>
      </c>
      <c r="O556" s="199">
        <f>VLOOKUP(B556,orig_GT_results_full_summary!$B$3:$AK$25,15, FALSE)</f>
        <v>1</v>
      </c>
      <c r="P556" s="192">
        <v>0</v>
      </c>
      <c r="Q556" s="192">
        <v>0</v>
      </c>
      <c r="R556" s="192">
        <f t="shared" si="2"/>
        <v>0</v>
      </c>
      <c r="S556" s="193">
        <f t="shared" si="3"/>
        <v>0</v>
      </c>
      <c r="T556" s="186" t="s">
        <v>399</v>
      </c>
      <c r="U556" s="186" t="s">
        <v>297</v>
      </c>
      <c r="V556" s="200">
        <f>VLOOKUP(B556,orig_GT_results_full_summary!$B$3:$AK$25,24, FALSE)</f>
        <v>1</v>
      </c>
      <c r="W556" s="192">
        <v>0</v>
      </c>
      <c r="X556" s="192">
        <v>0</v>
      </c>
      <c r="Y556" s="192">
        <f t="shared" si="4"/>
        <v>0</v>
      </c>
      <c r="Z556" s="193">
        <f t="shared" si="5"/>
        <v>0</v>
      </c>
      <c r="AA556" s="186" t="s">
        <v>50</v>
      </c>
      <c r="AB556" s="186" t="s">
        <v>297</v>
      </c>
      <c r="AC556" s="192">
        <f>VLOOKUP(B556,orig_GT_results_full_summary!$B$3:$AK$25,33, FALSE)</f>
        <v>1</v>
      </c>
      <c r="AD556" s="192">
        <v>0</v>
      </c>
      <c r="AE556" s="192">
        <v>0</v>
      </c>
      <c r="AF556" s="194">
        <f t="shared" si="6"/>
        <v>0</v>
      </c>
      <c r="AG556" s="53">
        <f t="shared" si="7"/>
        <v>0</v>
      </c>
    </row>
    <row r="557" spans="2:33" ht="16">
      <c r="B557" s="186" t="s">
        <v>123</v>
      </c>
      <c r="C557" s="192">
        <v>463</v>
      </c>
      <c r="D557" s="186" t="s">
        <v>431</v>
      </c>
      <c r="E557" s="193">
        <v>3</v>
      </c>
      <c r="F557" s="186" t="s">
        <v>398</v>
      </c>
      <c r="G557" s="186" t="s">
        <v>305</v>
      </c>
      <c r="H557" s="198">
        <f>VLOOKUP(B557,orig_GT_results_full_summary!$B$3:$AK$25,7, FALSE)</f>
        <v>4</v>
      </c>
      <c r="I557" s="192">
        <v>2</v>
      </c>
      <c r="J557" s="192">
        <v>0.67</v>
      </c>
      <c r="K557" s="192">
        <f t="shared" si="0"/>
        <v>0.5</v>
      </c>
      <c r="L557" s="193">
        <f t="shared" si="1"/>
        <v>0.6479690522243714</v>
      </c>
      <c r="M557" s="186" t="s">
        <v>50</v>
      </c>
      <c r="N557" s="186" t="s">
        <v>297</v>
      </c>
      <c r="O557" s="199">
        <f>VLOOKUP(B557,orig_GT_results_full_summary!$B$3:$AK$25,15, FALSE)</f>
        <v>1</v>
      </c>
      <c r="P557" s="192">
        <v>0</v>
      </c>
      <c r="Q557" s="192">
        <v>0</v>
      </c>
      <c r="R557" s="192">
        <f t="shared" si="2"/>
        <v>0</v>
      </c>
      <c r="S557" s="193">
        <f t="shared" si="3"/>
        <v>0</v>
      </c>
      <c r="T557" s="186" t="s">
        <v>399</v>
      </c>
      <c r="U557" s="186" t="s">
        <v>297</v>
      </c>
      <c r="V557" s="200">
        <f>VLOOKUP(B557,orig_GT_results_full_summary!$B$3:$AK$25,24, FALSE)</f>
        <v>1</v>
      </c>
      <c r="W557" s="192">
        <v>0</v>
      </c>
      <c r="X557" s="192">
        <v>0</v>
      </c>
      <c r="Y557" s="192">
        <f t="shared" si="4"/>
        <v>0</v>
      </c>
      <c r="Z557" s="193">
        <f t="shared" si="5"/>
        <v>0</v>
      </c>
      <c r="AA557" s="186" t="s">
        <v>50</v>
      </c>
      <c r="AB557" s="186" t="s">
        <v>297</v>
      </c>
      <c r="AC557" s="192">
        <f>VLOOKUP(B557,orig_GT_results_full_summary!$B$3:$AK$25,33, FALSE)</f>
        <v>1</v>
      </c>
      <c r="AD557" s="192">
        <v>0</v>
      </c>
      <c r="AE557" s="192">
        <v>0</v>
      </c>
      <c r="AF557" s="194">
        <f t="shared" si="6"/>
        <v>0</v>
      </c>
      <c r="AG557" s="53">
        <f t="shared" si="7"/>
        <v>0</v>
      </c>
    </row>
    <row r="558" spans="2:33" ht="16">
      <c r="B558" s="186" t="s">
        <v>123</v>
      </c>
      <c r="C558" s="192">
        <v>466</v>
      </c>
      <c r="D558" s="186" t="s">
        <v>431</v>
      </c>
      <c r="E558" s="193">
        <v>3</v>
      </c>
      <c r="F558" s="186" t="s">
        <v>398</v>
      </c>
      <c r="G558" s="186" t="s">
        <v>305</v>
      </c>
      <c r="H558" s="198">
        <f>VLOOKUP(B558,orig_GT_results_full_summary!$B$3:$AK$25,7, FALSE)</f>
        <v>4</v>
      </c>
      <c r="I558" s="192">
        <v>2</v>
      </c>
      <c r="J558" s="192">
        <v>0.67</v>
      </c>
      <c r="K558" s="192">
        <f t="shared" si="0"/>
        <v>0.5</v>
      </c>
      <c r="L558" s="193">
        <f t="shared" si="1"/>
        <v>0.6479690522243714</v>
      </c>
      <c r="M558" s="186" t="s">
        <v>50</v>
      </c>
      <c r="N558" s="186" t="s">
        <v>297</v>
      </c>
      <c r="O558" s="199">
        <f>VLOOKUP(B558,orig_GT_results_full_summary!$B$3:$AK$25,15, FALSE)</f>
        <v>1</v>
      </c>
      <c r="P558" s="192">
        <v>0</v>
      </c>
      <c r="Q558" s="192">
        <v>0</v>
      </c>
      <c r="R558" s="192">
        <f t="shared" si="2"/>
        <v>0</v>
      </c>
      <c r="S558" s="193">
        <f t="shared" si="3"/>
        <v>0</v>
      </c>
      <c r="T558" s="186" t="s">
        <v>399</v>
      </c>
      <c r="U558" s="186" t="s">
        <v>297</v>
      </c>
      <c r="V558" s="200">
        <f>VLOOKUP(B558,orig_GT_results_full_summary!$B$3:$AK$25,24, FALSE)</f>
        <v>1</v>
      </c>
      <c r="W558" s="192">
        <v>0</v>
      </c>
      <c r="X558" s="192">
        <v>0</v>
      </c>
      <c r="Y558" s="192">
        <f t="shared" si="4"/>
        <v>0</v>
      </c>
      <c r="Z558" s="193">
        <f t="shared" si="5"/>
        <v>0</v>
      </c>
      <c r="AA558" s="186" t="s">
        <v>50</v>
      </c>
      <c r="AB558" s="186" t="s">
        <v>297</v>
      </c>
      <c r="AC558" s="192">
        <f>VLOOKUP(B558,orig_GT_results_full_summary!$B$3:$AK$25,33, FALSE)</f>
        <v>1</v>
      </c>
      <c r="AD558" s="192">
        <v>0</v>
      </c>
      <c r="AE558" s="192">
        <v>0</v>
      </c>
      <c r="AF558" s="194">
        <f t="shared" si="6"/>
        <v>0</v>
      </c>
      <c r="AG558" s="53">
        <f t="shared" si="7"/>
        <v>0</v>
      </c>
    </row>
    <row r="559" spans="2:33" ht="16">
      <c r="B559" s="186" t="s">
        <v>123</v>
      </c>
      <c r="C559" s="192">
        <v>469</v>
      </c>
      <c r="D559" s="186" t="s">
        <v>431</v>
      </c>
      <c r="E559" s="193">
        <v>3</v>
      </c>
      <c r="F559" s="186" t="s">
        <v>398</v>
      </c>
      <c r="G559" s="186" t="s">
        <v>305</v>
      </c>
      <c r="H559" s="198">
        <f>VLOOKUP(B559,orig_GT_results_full_summary!$B$3:$AK$25,7, FALSE)</f>
        <v>4</v>
      </c>
      <c r="I559" s="192">
        <v>2</v>
      </c>
      <c r="J559" s="192">
        <v>0.67</v>
      </c>
      <c r="K559" s="192">
        <f t="shared" si="0"/>
        <v>0.5</v>
      </c>
      <c r="L559" s="193">
        <f t="shared" si="1"/>
        <v>0.6479690522243714</v>
      </c>
      <c r="M559" s="186" t="s">
        <v>50</v>
      </c>
      <c r="N559" s="186" t="s">
        <v>297</v>
      </c>
      <c r="O559" s="199">
        <f>VLOOKUP(B559,orig_GT_results_full_summary!$B$3:$AK$25,15, FALSE)</f>
        <v>1</v>
      </c>
      <c r="P559" s="192">
        <v>0</v>
      </c>
      <c r="Q559" s="192">
        <v>0</v>
      </c>
      <c r="R559" s="192">
        <f t="shared" si="2"/>
        <v>0</v>
      </c>
      <c r="S559" s="193">
        <f t="shared" si="3"/>
        <v>0</v>
      </c>
      <c r="T559" s="186" t="s">
        <v>399</v>
      </c>
      <c r="U559" s="186" t="s">
        <v>297</v>
      </c>
      <c r="V559" s="200">
        <f>VLOOKUP(B559,orig_GT_results_full_summary!$B$3:$AK$25,24, FALSE)</f>
        <v>1</v>
      </c>
      <c r="W559" s="192">
        <v>0</v>
      </c>
      <c r="X559" s="192">
        <v>0</v>
      </c>
      <c r="Y559" s="192">
        <f t="shared" si="4"/>
        <v>0</v>
      </c>
      <c r="Z559" s="193">
        <f t="shared" si="5"/>
        <v>0</v>
      </c>
      <c r="AA559" s="186" t="s">
        <v>50</v>
      </c>
      <c r="AB559" s="186" t="s">
        <v>297</v>
      </c>
      <c r="AC559" s="192">
        <f>VLOOKUP(B559,orig_GT_results_full_summary!$B$3:$AK$25,33, FALSE)</f>
        <v>1</v>
      </c>
      <c r="AD559" s="192">
        <v>0</v>
      </c>
      <c r="AE559" s="192">
        <v>0</v>
      </c>
      <c r="AF559" s="194">
        <f t="shared" si="6"/>
        <v>0</v>
      </c>
      <c r="AG559" s="53">
        <f t="shared" si="7"/>
        <v>0</v>
      </c>
    </row>
    <row r="560" spans="2:33" ht="16">
      <c r="B560" s="186" t="s">
        <v>123</v>
      </c>
      <c r="C560" s="192">
        <v>470</v>
      </c>
      <c r="D560" s="186" t="s">
        <v>431</v>
      </c>
      <c r="E560" s="193">
        <v>3</v>
      </c>
      <c r="F560" s="186" t="s">
        <v>398</v>
      </c>
      <c r="G560" s="186" t="s">
        <v>305</v>
      </c>
      <c r="H560" s="198">
        <f>VLOOKUP(B560,orig_GT_results_full_summary!$B$3:$AK$25,7, FALSE)</f>
        <v>4</v>
      </c>
      <c r="I560" s="192">
        <v>2</v>
      </c>
      <c r="J560" s="192">
        <v>0.67</v>
      </c>
      <c r="K560" s="192">
        <f t="shared" si="0"/>
        <v>0.5</v>
      </c>
      <c r="L560" s="193">
        <f t="shared" si="1"/>
        <v>0.6479690522243714</v>
      </c>
      <c r="M560" s="186" t="s">
        <v>50</v>
      </c>
      <c r="N560" s="186" t="s">
        <v>297</v>
      </c>
      <c r="O560" s="199">
        <f>VLOOKUP(B560,orig_GT_results_full_summary!$B$3:$AK$25,15, FALSE)</f>
        <v>1</v>
      </c>
      <c r="P560" s="192">
        <v>0</v>
      </c>
      <c r="Q560" s="192">
        <v>0</v>
      </c>
      <c r="R560" s="192">
        <f t="shared" si="2"/>
        <v>0</v>
      </c>
      <c r="S560" s="193">
        <f t="shared" si="3"/>
        <v>0</v>
      </c>
      <c r="T560" s="186" t="s">
        <v>399</v>
      </c>
      <c r="U560" s="186" t="s">
        <v>297</v>
      </c>
      <c r="V560" s="200">
        <f>VLOOKUP(B560,orig_GT_results_full_summary!$B$3:$AK$25,24, FALSE)</f>
        <v>1</v>
      </c>
      <c r="W560" s="192">
        <v>0</v>
      </c>
      <c r="X560" s="192">
        <v>0</v>
      </c>
      <c r="Y560" s="192">
        <f t="shared" si="4"/>
        <v>0</v>
      </c>
      <c r="Z560" s="193">
        <f t="shared" si="5"/>
        <v>0</v>
      </c>
      <c r="AA560" s="186" t="s">
        <v>50</v>
      </c>
      <c r="AB560" s="186" t="s">
        <v>297</v>
      </c>
      <c r="AC560" s="192">
        <f>VLOOKUP(B560,orig_GT_results_full_summary!$B$3:$AK$25,33, FALSE)</f>
        <v>1</v>
      </c>
      <c r="AD560" s="192">
        <v>0</v>
      </c>
      <c r="AE560" s="192">
        <v>0</v>
      </c>
      <c r="AF560" s="194">
        <f t="shared" si="6"/>
        <v>0</v>
      </c>
      <c r="AG560" s="53">
        <f t="shared" si="7"/>
        <v>0</v>
      </c>
    </row>
    <row r="561" spans="2:33" ht="16">
      <c r="B561" s="186" t="s">
        <v>123</v>
      </c>
      <c r="C561" s="192">
        <v>472</v>
      </c>
      <c r="D561" s="186" t="s">
        <v>431</v>
      </c>
      <c r="E561" s="193">
        <v>3</v>
      </c>
      <c r="F561" s="186" t="s">
        <v>398</v>
      </c>
      <c r="G561" s="186" t="s">
        <v>305</v>
      </c>
      <c r="H561" s="198">
        <f>VLOOKUP(B561,orig_GT_results_full_summary!$B$3:$AK$25,7, FALSE)</f>
        <v>4</v>
      </c>
      <c r="I561" s="192">
        <v>2</v>
      </c>
      <c r="J561" s="192">
        <v>0.67</v>
      </c>
      <c r="K561" s="192">
        <f t="shared" si="0"/>
        <v>0.5</v>
      </c>
      <c r="L561" s="193">
        <f t="shared" si="1"/>
        <v>0.6479690522243714</v>
      </c>
      <c r="M561" s="186" t="s">
        <v>50</v>
      </c>
      <c r="N561" s="186" t="s">
        <v>297</v>
      </c>
      <c r="O561" s="199">
        <f>VLOOKUP(B561,orig_GT_results_full_summary!$B$3:$AK$25,15, FALSE)</f>
        <v>1</v>
      </c>
      <c r="P561" s="192">
        <v>0</v>
      </c>
      <c r="Q561" s="192">
        <v>0</v>
      </c>
      <c r="R561" s="192">
        <f t="shared" si="2"/>
        <v>0</v>
      </c>
      <c r="S561" s="193">
        <f t="shared" si="3"/>
        <v>0</v>
      </c>
      <c r="T561" s="186" t="s">
        <v>399</v>
      </c>
      <c r="U561" s="186" t="s">
        <v>297</v>
      </c>
      <c r="V561" s="200">
        <f>VLOOKUP(B561,orig_GT_results_full_summary!$B$3:$AK$25,24, FALSE)</f>
        <v>1</v>
      </c>
      <c r="W561" s="192">
        <v>0</v>
      </c>
      <c r="X561" s="192">
        <v>0</v>
      </c>
      <c r="Y561" s="192">
        <f t="shared" si="4"/>
        <v>0</v>
      </c>
      <c r="Z561" s="193">
        <f t="shared" si="5"/>
        <v>0</v>
      </c>
      <c r="AA561" s="186" t="s">
        <v>50</v>
      </c>
      <c r="AB561" s="186" t="s">
        <v>297</v>
      </c>
      <c r="AC561" s="192">
        <f>VLOOKUP(B561,orig_GT_results_full_summary!$B$3:$AK$25,33, FALSE)</f>
        <v>1</v>
      </c>
      <c r="AD561" s="192">
        <v>0</v>
      </c>
      <c r="AE561" s="192">
        <v>0</v>
      </c>
      <c r="AF561" s="194">
        <f t="shared" si="6"/>
        <v>0</v>
      </c>
      <c r="AG561" s="53">
        <f t="shared" si="7"/>
        <v>0</v>
      </c>
    </row>
    <row r="562" spans="2:33" ht="16">
      <c r="B562" s="186" t="s">
        <v>123</v>
      </c>
      <c r="C562" s="192">
        <v>474</v>
      </c>
      <c r="D562" s="186" t="s">
        <v>431</v>
      </c>
      <c r="E562" s="193">
        <v>3</v>
      </c>
      <c r="F562" s="186" t="s">
        <v>398</v>
      </c>
      <c r="G562" s="186" t="s">
        <v>305</v>
      </c>
      <c r="H562" s="198">
        <f>VLOOKUP(B562,orig_GT_results_full_summary!$B$3:$AK$25,7, FALSE)</f>
        <v>4</v>
      </c>
      <c r="I562" s="192">
        <v>2</v>
      </c>
      <c r="J562" s="192">
        <v>0.67</v>
      </c>
      <c r="K562" s="192">
        <f t="shared" si="0"/>
        <v>0.5</v>
      </c>
      <c r="L562" s="193">
        <f t="shared" si="1"/>
        <v>0.6479690522243714</v>
      </c>
      <c r="M562" s="186" t="s">
        <v>50</v>
      </c>
      <c r="N562" s="186" t="s">
        <v>297</v>
      </c>
      <c r="O562" s="199">
        <f>VLOOKUP(B562,orig_GT_results_full_summary!$B$3:$AK$25,15, FALSE)</f>
        <v>1</v>
      </c>
      <c r="P562" s="192">
        <v>0</v>
      </c>
      <c r="Q562" s="192">
        <v>0</v>
      </c>
      <c r="R562" s="192">
        <f t="shared" si="2"/>
        <v>0</v>
      </c>
      <c r="S562" s="193">
        <f t="shared" si="3"/>
        <v>0</v>
      </c>
      <c r="T562" s="186" t="s">
        <v>399</v>
      </c>
      <c r="U562" s="186" t="s">
        <v>297</v>
      </c>
      <c r="V562" s="200">
        <f>VLOOKUP(B562,orig_GT_results_full_summary!$B$3:$AK$25,24, FALSE)</f>
        <v>1</v>
      </c>
      <c r="W562" s="192">
        <v>0</v>
      </c>
      <c r="X562" s="192">
        <v>0</v>
      </c>
      <c r="Y562" s="192">
        <f t="shared" si="4"/>
        <v>0</v>
      </c>
      <c r="Z562" s="193">
        <f t="shared" si="5"/>
        <v>0</v>
      </c>
      <c r="AA562" s="186" t="s">
        <v>50</v>
      </c>
      <c r="AB562" s="186" t="s">
        <v>297</v>
      </c>
      <c r="AC562" s="192">
        <f>VLOOKUP(B562,orig_GT_results_full_summary!$B$3:$AK$25,33, FALSE)</f>
        <v>1</v>
      </c>
      <c r="AD562" s="192">
        <v>0</v>
      </c>
      <c r="AE562" s="192">
        <v>0</v>
      </c>
      <c r="AF562" s="194">
        <f t="shared" si="6"/>
        <v>0</v>
      </c>
      <c r="AG562" s="53">
        <f t="shared" si="7"/>
        <v>0</v>
      </c>
    </row>
    <row r="563" spans="2:33" ht="16">
      <c r="B563" s="186" t="s">
        <v>123</v>
      </c>
      <c r="C563" s="192">
        <v>475</v>
      </c>
      <c r="D563" s="186" t="s">
        <v>432</v>
      </c>
      <c r="E563" s="193">
        <v>3</v>
      </c>
      <c r="F563" s="186" t="s">
        <v>398</v>
      </c>
      <c r="G563" s="186" t="s">
        <v>304</v>
      </c>
      <c r="H563" s="198">
        <f>VLOOKUP(B563,orig_GT_results_full_summary!$B$3:$AK$25,7, FALSE)</f>
        <v>4</v>
      </c>
      <c r="I563" s="192">
        <v>1</v>
      </c>
      <c r="J563" s="192">
        <v>0.33</v>
      </c>
      <c r="K563" s="192">
        <f t="shared" si="0"/>
        <v>0.25</v>
      </c>
      <c r="L563" s="193">
        <f t="shared" si="1"/>
        <v>0.31976744186046513</v>
      </c>
      <c r="M563" s="186" t="s">
        <v>50</v>
      </c>
      <c r="N563" s="186" t="s">
        <v>297</v>
      </c>
      <c r="O563" s="199">
        <f>VLOOKUP(B563,orig_GT_results_full_summary!$B$3:$AK$25,15, FALSE)</f>
        <v>1</v>
      </c>
      <c r="P563" s="192">
        <v>0</v>
      </c>
      <c r="Q563" s="192">
        <v>0</v>
      </c>
      <c r="R563" s="192">
        <f t="shared" si="2"/>
        <v>0</v>
      </c>
      <c r="S563" s="193">
        <f t="shared" si="3"/>
        <v>0</v>
      </c>
      <c r="T563" s="186" t="s">
        <v>399</v>
      </c>
      <c r="U563" s="186" t="s">
        <v>297</v>
      </c>
      <c r="V563" s="200">
        <f>VLOOKUP(B563,orig_GT_results_full_summary!$B$3:$AK$25,24, FALSE)</f>
        <v>1</v>
      </c>
      <c r="W563" s="192">
        <v>0</v>
      </c>
      <c r="X563" s="192">
        <v>0</v>
      </c>
      <c r="Y563" s="192">
        <f t="shared" si="4"/>
        <v>0</v>
      </c>
      <c r="Z563" s="193">
        <f t="shared" si="5"/>
        <v>0</v>
      </c>
      <c r="AA563" s="186" t="s">
        <v>50</v>
      </c>
      <c r="AB563" s="186" t="s">
        <v>297</v>
      </c>
      <c r="AC563" s="192">
        <f>VLOOKUP(B563,orig_GT_results_full_summary!$B$3:$AK$25,33, FALSE)</f>
        <v>1</v>
      </c>
      <c r="AD563" s="192">
        <v>0</v>
      </c>
      <c r="AE563" s="192">
        <v>0</v>
      </c>
      <c r="AF563" s="194">
        <f t="shared" si="6"/>
        <v>0</v>
      </c>
      <c r="AG563" s="53">
        <f t="shared" si="7"/>
        <v>0</v>
      </c>
    </row>
    <row r="564" spans="2:33" ht="16">
      <c r="B564" s="186" t="s">
        <v>123</v>
      </c>
      <c r="C564" s="192">
        <v>476</v>
      </c>
      <c r="D564" s="186" t="s">
        <v>432</v>
      </c>
      <c r="E564" s="193">
        <v>3</v>
      </c>
      <c r="F564" s="186" t="s">
        <v>398</v>
      </c>
      <c r="G564" s="186" t="s">
        <v>304</v>
      </c>
      <c r="H564" s="198">
        <f>VLOOKUP(B564,orig_GT_results_full_summary!$B$3:$AK$25,7, FALSE)</f>
        <v>4</v>
      </c>
      <c r="I564" s="192">
        <v>1</v>
      </c>
      <c r="J564" s="192">
        <v>0.33</v>
      </c>
      <c r="K564" s="192">
        <f t="shared" si="0"/>
        <v>0.25</v>
      </c>
      <c r="L564" s="193">
        <f t="shared" si="1"/>
        <v>0.31976744186046513</v>
      </c>
      <c r="M564" s="186" t="s">
        <v>50</v>
      </c>
      <c r="N564" s="186" t="s">
        <v>297</v>
      </c>
      <c r="O564" s="199">
        <f>VLOOKUP(B564,orig_GT_results_full_summary!$B$3:$AK$25,15, FALSE)</f>
        <v>1</v>
      </c>
      <c r="P564" s="192">
        <v>0</v>
      </c>
      <c r="Q564" s="192">
        <v>0</v>
      </c>
      <c r="R564" s="192">
        <f t="shared" si="2"/>
        <v>0</v>
      </c>
      <c r="S564" s="193">
        <f t="shared" si="3"/>
        <v>0</v>
      </c>
      <c r="T564" s="186" t="s">
        <v>399</v>
      </c>
      <c r="U564" s="186" t="s">
        <v>297</v>
      </c>
      <c r="V564" s="200">
        <f>VLOOKUP(B564,orig_GT_results_full_summary!$B$3:$AK$25,24, FALSE)</f>
        <v>1</v>
      </c>
      <c r="W564" s="192">
        <v>0</v>
      </c>
      <c r="X564" s="192">
        <v>0</v>
      </c>
      <c r="Y564" s="192">
        <f t="shared" si="4"/>
        <v>0</v>
      </c>
      <c r="Z564" s="193">
        <f t="shared" si="5"/>
        <v>0</v>
      </c>
      <c r="AA564" s="186" t="s">
        <v>50</v>
      </c>
      <c r="AB564" s="186" t="s">
        <v>297</v>
      </c>
      <c r="AC564" s="192">
        <f>VLOOKUP(B564,orig_GT_results_full_summary!$B$3:$AK$25,33, FALSE)</f>
        <v>1</v>
      </c>
      <c r="AD564" s="192">
        <v>0</v>
      </c>
      <c r="AE564" s="192">
        <v>0</v>
      </c>
      <c r="AF564" s="194">
        <f t="shared" si="6"/>
        <v>0</v>
      </c>
      <c r="AG564" s="53">
        <f t="shared" si="7"/>
        <v>0</v>
      </c>
    </row>
    <row r="565" spans="2:33" ht="16">
      <c r="B565" s="186" t="s">
        <v>123</v>
      </c>
      <c r="C565" s="192">
        <v>477</v>
      </c>
      <c r="D565" s="186" t="s">
        <v>433</v>
      </c>
      <c r="E565" s="193">
        <v>3</v>
      </c>
      <c r="F565" s="186" t="s">
        <v>398</v>
      </c>
      <c r="G565" s="186" t="s">
        <v>304</v>
      </c>
      <c r="H565" s="198">
        <f>VLOOKUP(B565,orig_GT_results_full_summary!$B$3:$AK$25,7, FALSE)</f>
        <v>4</v>
      </c>
      <c r="I565" s="192">
        <v>1</v>
      </c>
      <c r="J565" s="192">
        <v>0.33</v>
      </c>
      <c r="K565" s="192">
        <f t="shared" si="0"/>
        <v>0.25</v>
      </c>
      <c r="L565" s="193">
        <f t="shared" si="1"/>
        <v>0.31976744186046513</v>
      </c>
      <c r="M565" s="186" t="s">
        <v>50</v>
      </c>
      <c r="N565" s="186" t="s">
        <v>297</v>
      </c>
      <c r="O565" s="199">
        <f>VLOOKUP(B565,orig_GT_results_full_summary!$B$3:$AK$25,15, FALSE)</f>
        <v>1</v>
      </c>
      <c r="P565" s="192">
        <v>0</v>
      </c>
      <c r="Q565" s="192">
        <v>0</v>
      </c>
      <c r="R565" s="192">
        <f t="shared" si="2"/>
        <v>0</v>
      </c>
      <c r="S565" s="193">
        <f t="shared" si="3"/>
        <v>0</v>
      </c>
      <c r="T565" s="186" t="s">
        <v>399</v>
      </c>
      <c r="U565" s="186" t="s">
        <v>297</v>
      </c>
      <c r="V565" s="200">
        <f>VLOOKUP(B565,orig_GT_results_full_summary!$B$3:$AK$25,24, FALSE)</f>
        <v>1</v>
      </c>
      <c r="W565" s="192">
        <v>0</v>
      </c>
      <c r="X565" s="192">
        <v>0</v>
      </c>
      <c r="Y565" s="192">
        <f t="shared" si="4"/>
        <v>0</v>
      </c>
      <c r="Z565" s="193">
        <f t="shared" si="5"/>
        <v>0</v>
      </c>
      <c r="AA565" s="186" t="s">
        <v>50</v>
      </c>
      <c r="AB565" s="186" t="s">
        <v>297</v>
      </c>
      <c r="AC565" s="192">
        <f>VLOOKUP(B565,orig_GT_results_full_summary!$B$3:$AK$25,33, FALSE)</f>
        <v>1</v>
      </c>
      <c r="AD565" s="192">
        <v>0</v>
      </c>
      <c r="AE565" s="192">
        <v>0</v>
      </c>
      <c r="AF565" s="194">
        <f t="shared" si="6"/>
        <v>0</v>
      </c>
      <c r="AG565" s="53">
        <f t="shared" si="7"/>
        <v>0</v>
      </c>
    </row>
    <row r="566" spans="2:33" ht="16">
      <c r="B566" s="186" t="s">
        <v>123</v>
      </c>
      <c r="C566" s="192">
        <v>478</v>
      </c>
      <c r="D566" s="186" t="s">
        <v>433</v>
      </c>
      <c r="E566" s="193">
        <v>3</v>
      </c>
      <c r="F566" s="186" t="s">
        <v>398</v>
      </c>
      <c r="G566" s="186" t="s">
        <v>304</v>
      </c>
      <c r="H566" s="198">
        <f>VLOOKUP(B566,orig_GT_results_full_summary!$B$3:$AK$25,7, FALSE)</f>
        <v>4</v>
      </c>
      <c r="I566" s="192">
        <v>1</v>
      </c>
      <c r="J566" s="192">
        <v>0.33</v>
      </c>
      <c r="K566" s="192">
        <f t="shared" si="0"/>
        <v>0.25</v>
      </c>
      <c r="L566" s="193">
        <f t="shared" si="1"/>
        <v>0.31976744186046513</v>
      </c>
      <c r="M566" s="186" t="s">
        <v>50</v>
      </c>
      <c r="N566" s="186" t="s">
        <v>297</v>
      </c>
      <c r="O566" s="199">
        <f>VLOOKUP(B566,orig_GT_results_full_summary!$B$3:$AK$25,15, FALSE)</f>
        <v>1</v>
      </c>
      <c r="P566" s="192">
        <v>0</v>
      </c>
      <c r="Q566" s="192">
        <v>0</v>
      </c>
      <c r="R566" s="192">
        <f t="shared" si="2"/>
        <v>0</v>
      </c>
      <c r="S566" s="193">
        <f t="shared" si="3"/>
        <v>0</v>
      </c>
      <c r="T566" s="186" t="s">
        <v>399</v>
      </c>
      <c r="U566" s="186" t="s">
        <v>297</v>
      </c>
      <c r="V566" s="200">
        <f>VLOOKUP(B566,orig_GT_results_full_summary!$B$3:$AK$25,24, FALSE)</f>
        <v>1</v>
      </c>
      <c r="W566" s="192">
        <v>0</v>
      </c>
      <c r="X566" s="192">
        <v>0</v>
      </c>
      <c r="Y566" s="192">
        <f t="shared" si="4"/>
        <v>0</v>
      </c>
      <c r="Z566" s="193">
        <f t="shared" si="5"/>
        <v>0</v>
      </c>
      <c r="AA566" s="186" t="s">
        <v>50</v>
      </c>
      <c r="AB566" s="186" t="s">
        <v>297</v>
      </c>
      <c r="AC566" s="192">
        <f>VLOOKUP(B566,orig_GT_results_full_summary!$B$3:$AK$25,33, FALSE)</f>
        <v>1</v>
      </c>
      <c r="AD566" s="192">
        <v>0</v>
      </c>
      <c r="AE566" s="192">
        <v>0</v>
      </c>
      <c r="AF566" s="194">
        <f t="shared" si="6"/>
        <v>0</v>
      </c>
      <c r="AG566" s="53">
        <f t="shared" si="7"/>
        <v>0</v>
      </c>
    </row>
    <row r="567" spans="2:33" ht="16">
      <c r="B567" s="186" t="s">
        <v>123</v>
      </c>
      <c r="C567" s="192">
        <v>480</v>
      </c>
      <c r="D567" s="186" t="s">
        <v>434</v>
      </c>
      <c r="E567" s="193">
        <v>3</v>
      </c>
      <c r="F567" s="186" t="s">
        <v>398</v>
      </c>
      <c r="G567" s="186" t="s">
        <v>304</v>
      </c>
      <c r="H567" s="198">
        <f>VLOOKUP(B567,orig_GT_results_full_summary!$B$3:$AK$25,7, FALSE)</f>
        <v>4</v>
      </c>
      <c r="I567" s="192">
        <v>1</v>
      </c>
      <c r="J567" s="192">
        <v>0.33</v>
      </c>
      <c r="K567" s="192">
        <f t="shared" si="0"/>
        <v>0.25</v>
      </c>
      <c r="L567" s="193">
        <f t="shared" si="1"/>
        <v>0.31976744186046513</v>
      </c>
      <c r="M567" s="186" t="s">
        <v>50</v>
      </c>
      <c r="N567" s="186" t="s">
        <v>297</v>
      </c>
      <c r="O567" s="199">
        <f>VLOOKUP(B567,orig_GT_results_full_summary!$B$3:$AK$25,15, FALSE)</f>
        <v>1</v>
      </c>
      <c r="P567" s="192">
        <v>0</v>
      </c>
      <c r="Q567" s="192">
        <v>0</v>
      </c>
      <c r="R567" s="192">
        <f t="shared" si="2"/>
        <v>0</v>
      </c>
      <c r="S567" s="193">
        <f t="shared" si="3"/>
        <v>0</v>
      </c>
      <c r="T567" s="186" t="s">
        <v>399</v>
      </c>
      <c r="U567" s="186" t="s">
        <v>297</v>
      </c>
      <c r="V567" s="200">
        <f>VLOOKUP(B567,orig_GT_results_full_summary!$B$3:$AK$25,24, FALSE)</f>
        <v>1</v>
      </c>
      <c r="W567" s="192">
        <v>0</v>
      </c>
      <c r="X567" s="192">
        <v>0</v>
      </c>
      <c r="Y567" s="192">
        <f t="shared" si="4"/>
        <v>0</v>
      </c>
      <c r="Z567" s="193">
        <f t="shared" si="5"/>
        <v>0</v>
      </c>
      <c r="AA567" s="186" t="s">
        <v>50</v>
      </c>
      <c r="AB567" s="186" t="s">
        <v>297</v>
      </c>
      <c r="AC567" s="192">
        <f>VLOOKUP(B567,orig_GT_results_full_summary!$B$3:$AK$25,33, FALSE)</f>
        <v>1</v>
      </c>
      <c r="AD567" s="192">
        <v>0</v>
      </c>
      <c r="AE567" s="192">
        <v>0</v>
      </c>
      <c r="AF567" s="194">
        <f t="shared" si="6"/>
        <v>0</v>
      </c>
      <c r="AG567" s="53">
        <f t="shared" si="7"/>
        <v>0</v>
      </c>
    </row>
    <row r="568" spans="2:33" ht="16">
      <c r="B568" s="186" t="s">
        <v>123</v>
      </c>
      <c r="C568" s="192">
        <v>484</v>
      </c>
      <c r="D568" s="186" t="s">
        <v>435</v>
      </c>
      <c r="E568" s="193">
        <v>3</v>
      </c>
      <c r="F568" s="186" t="s">
        <v>398</v>
      </c>
      <c r="G568" s="186" t="s">
        <v>304</v>
      </c>
      <c r="H568" s="198">
        <f>VLOOKUP(B568,orig_GT_results_full_summary!$B$3:$AK$25,7, FALSE)</f>
        <v>4</v>
      </c>
      <c r="I568" s="192">
        <v>1</v>
      </c>
      <c r="J568" s="192">
        <v>0.33</v>
      </c>
      <c r="K568" s="192">
        <f t="shared" si="0"/>
        <v>0.25</v>
      </c>
      <c r="L568" s="193">
        <f t="shared" si="1"/>
        <v>0.31976744186046513</v>
      </c>
      <c r="M568" s="186" t="s">
        <v>50</v>
      </c>
      <c r="N568" s="186" t="s">
        <v>297</v>
      </c>
      <c r="O568" s="199">
        <f>VLOOKUP(B568,orig_GT_results_full_summary!$B$3:$AK$25,15, FALSE)</f>
        <v>1</v>
      </c>
      <c r="P568" s="192">
        <v>0</v>
      </c>
      <c r="Q568" s="192">
        <v>0</v>
      </c>
      <c r="R568" s="192">
        <f t="shared" si="2"/>
        <v>0</v>
      </c>
      <c r="S568" s="193">
        <f t="shared" si="3"/>
        <v>0</v>
      </c>
      <c r="T568" s="186" t="s">
        <v>399</v>
      </c>
      <c r="U568" s="186" t="s">
        <v>297</v>
      </c>
      <c r="V568" s="200">
        <f>VLOOKUP(B568,orig_GT_results_full_summary!$B$3:$AK$25,24, FALSE)</f>
        <v>1</v>
      </c>
      <c r="W568" s="192">
        <v>0</v>
      </c>
      <c r="X568" s="192">
        <v>0</v>
      </c>
      <c r="Y568" s="192">
        <f t="shared" si="4"/>
        <v>0</v>
      </c>
      <c r="Z568" s="193">
        <f t="shared" si="5"/>
        <v>0</v>
      </c>
      <c r="AA568" s="186" t="s">
        <v>50</v>
      </c>
      <c r="AB568" s="186" t="s">
        <v>297</v>
      </c>
      <c r="AC568" s="192">
        <f>VLOOKUP(B568,orig_GT_results_full_summary!$B$3:$AK$25,33, FALSE)</f>
        <v>1</v>
      </c>
      <c r="AD568" s="192">
        <v>0</v>
      </c>
      <c r="AE568" s="192">
        <v>0</v>
      </c>
      <c r="AF568" s="194">
        <f t="shared" si="6"/>
        <v>0</v>
      </c>
      <c r="AG568" s="53">
        <f t="shared" si="7"/>
        <v>0</v>
      </c>
    </row>
    <row r="569" spans="2:33" ht="16">
      <c r="B569" s="186" t="s">
        <v>123</v>
      </c>
      <c r="C569" s="192">
        <v>485</v>
      </c>
      <c r="D569" s="186" t="s">
        <v>436</v>
      </c>
      <c r="E569" s="193">
        <v>3</v>
      </c>
      <c r="F569" s="186" t="s">
        <v>398</v>
      </c>
      <c r="G569" s="186" t="s">
        <v>304</v>
      </c>
      <c r="H569" s="198">
        <f>VLOOKUP(B569,orig_GT_results_full_summary!$B$3:$AK$25,7, FALSE)</f>
        <v>4</v>
      </c>
      <c r="I569" s="192">
        <v>1</v>
      </c>
      <c r="J569" s="192">
        <v>0.33</v>
      </c>
      <c r="K569" s="192">
        <f t="shared" si="0"/>
        <v>0.25</v>
      </c>
      <c r="L569" s="193">
        <f t="shared" si="1"/>
        <v>0.31976744186046513</v>
      </c>
      <c r="M569" s="186" t="s">
        <v>50</v>
      </c>
      <c r="N569" s="186" t="s">
        <v>297</v>
      </c>
      <c r="O569" s="199">
        <f>VLOOKUP(B569,orig_GT_results_full_summary!$B$3:$AK$25,15, FALSE)</f>
        <v>1</v>
      </c>
      <c r="P569" s="192">
        <v>0</v>
      </c>
      <c r="Q569" s="192">
        <v>0</v>
      </c>
      <c r="R569" s="192">
        <f t="shared" si="2"/>
        <v>0</v>
      </c>
      <c r="S569" s="193">
        <f t="shared" si="3"/>
        <v>0</v>
      </c>
      <c r="T569" s="186" t="s">
        <v>399</v>
      </c>
      <c r="U569" s="186" t="s">
        <v>297</v>
      </c>
      <c r="V569" s="200">
        <f>VLOOKUP(B569,orig_GT_results_full_summary!$B$3:$AK$25,24, FALSE)</f>
        <v>1</v>
      </c>
      <c r="W569" s="192">
        <v>0</v>
      </c>
      <c r="X569" s="192">
        <v>0</v>
      </c>
      <c r="Y569" s="192">
        <f t="shared" si="4"/>
        <v>0</v>
      </c>
      <c r="Z569" s="193">
        <f t="shared" si="5"/>
        <v>0</v>
      </c>
      <c r="AA569" s="186" t="s">
        <v>50</v>
      </c>
      <c r="AB569" s="186" t="s">
        <v>297</v>
      </c>
      <c r="AC569" s="192">
        <f>VLOOKUP(B569,orig_GT_results_full_summary!$B$3:$AK$25,33, FALSE)</f>
        <v>1</v>
      </c>
      <c r="AD569" s="192">
        <v>0</v>
      </c>
      <c r="AE569" s="192">
        <v>0</v>
      </c>
      <c r="AF569" s="194">
        <f t="shared" si="6"/>
        <v>0</v>
      </c>
      <c r="AG569" s="53">
        <f t="shared" si="7"/>
        <v>0</v>
      </c>
    </row>
    <row r="570" spans="2:33" ht="16">
      <c r="B570" s="186" t="s">
        <v>123</v>
      </c>
      <c r="C570" s="192">
        <v>486</v>
      </c>
      <c r="D570" s="186" t="s">
        <v>436</v>
      </c>
      <c r="E570" s="193">
        <v>3</v>
      </c>
      <c r="F570" s="186" t="s">
        <v>398</v>
      </c>
      <c r="G570" s="186" t="s">
        <v>304</v>
      </c>
      <c r="H570" s="198">
        <f>VLOOKUP(B570,orig_GT_results_full_summary!$B$3:$AK$25,7, FALSE)</f>
        <v>4</v>
      </c>
      <c r="I570" s="192">
        <v>1</v>
      </c>
      <c r="J570" s="192">
        <v>0.33</v>
      </c>
      <c r="K570" s="192">
        <f t="shared" si="0"/>
        <v>0.25</v>
      </c>
      <c r="L570" s="193">
        <f t="shared" si="1"/>
        <v>0.31976744186046513</v>
      </c>
      <c r="M570" s="186" t="s">
        <v>50</v>
      </c>
      <c r="N570" s="186" t="s">
        <v>297</v>
      </c>
      <c r="O570" s="199">
        <f>VLOOKUP(B570,orig_GT_results_full_summary!$B$3:$AK$25,15, FALSE)</f>
        <v>1</v>
      </c>
      <c r="P570" s="192">
        <v>0</v>
      </c>
      <c r="Q570" s="192">
        <v>0</v>
      </c>
      <c r="R570" s="192">
        <f t="shared" si="2"/>
        <v>0</v>
      </c>
      <c r="S570" s="193">
        <f t="shared" si="3"/>
        <v>0</v>
      </c>
      <c r="T570" s="186" t="s">
        <v>399</v>
      </c>
      <c r="U570" s="186" t="s">
        <v>297</v>
      </c>
      <c r="V570" s="200">
        <f>VLOOKUP(B570,orig_GT_results_full_summary!$B$3:$AK$25,24, FALSE)</f>
        <v>1</v>
      </c>
      <c r="W570" s="192">
        <v>0</v>
      </c>
      <c r="X570" s="192">
        <v>0</v>
      </c>
      <c r="Y570" s="192">
        <f t="shared" si="4"/>
        <v>0</v>
      </c>
      <c r="Z570" s="193">
        <f t="shared" si="5"/>
        <v>0</v>
      </c>
      <c r="AA570" s="186" t="s">
        <v>50</v>
      </c>
      <c r="AB570" s="186" t="s">
        <v>297</v>
      </c>
      <c r="AC570" s="192">
        <f>VLOOKUP(B570,orig_GT_results_full_summary!$B$3:$AK$25,33, FALSE)</f>
        <v>1</v>
      </c>
      <c r="AD570" s="192">
        <v>0</v>
      </c>
      <c r="AE570" s="192">
        <v>0</v>
      </c>
      <c r="AF570" s="194">
        <f t="shared" si="6"/>
        <v>0</v>
      </c>
      <c r="AG570" s="53">
        <f t="shared" si="7"/>
        <v>0</v>
      </c>
    </row>
    <row r="571" spans="2:33" ht="16">
      <c r="B571" s="186" t="s">
        <v>123</v>
      </c>
      <c r="C571" s="192">
        <v>489</v>
      </c>
      <c r="D571" s="186" t="s">
        <v>433</v>
      </c>
      <c r="E571" s="193">
        <v>3</v>
      </c>
      <c r="F571" s="186" t="s">
        <v>398</v>
      </c>
      <c r="G571" s="186" t="s">
        <v>304</v>
      </c>
      <c r="H571" s="198">
        <f>VLOOKUP(B571,orig_GT_results_full_summary!$B$3:$AK$25,7, FALSE)</f>
        <v>4</v>
      </c>
      <c r="I571" s="192">
        <v>1</v>
      </c>
      <c r="J571" s="192">
        <v>0.33</v>
      </c>
      <c r="K571" s="192">
        <f t="shared" si="0"/>
        <v>0.25</v>
      </c>
      <c r="L571" s="193">
        <f t="shared" si="1"/>
        <v>0.31976744186046513</v>
      </c>
      <c r="M571" s="186" t="s">
        <v>50</v>
      </c>
      <c r="N571" s="186" t="s">
        <v>297</v>
      </c>
      <c r="O571" s="199">
        <f>VLOOKUP(B571,orig_GT_results_full_summary!$B$3:$AK$25,15, FALSE)</f>
        <v>1</v>
      </c>
      <c r="P571" s="192">
        <v>0</v>
      </c>
      <c r="Q571" s="192">
        <v>0</v>
      </c>
      <c r="R571" s="192">
        <f t="shared" si="2"/>
        <v>0</v>
      </c>
      <c r="S571" s="193">
        <f t="shared" si="3"/>
        <v>0</v>
      </c>
      <c r="T571" s="186" t="s">
        <v>399</v>
      </c>
      <c r="U571" s="186" t="s">
        <v>297</v>
      </c>
      <c r="V571" s="200">
        <f>VLOOKUP(B571,orig_GT_results_full_summary!$B$3:$AK$25,24, FALSE)</f>
        <v>1</v>
      </c>
      <c r="W571" s="192">
        <v>0</v>
      </c>
      <c r="X571" s="192">
        <v>0</v>
      </c>
      <c r="Y571" s="192">
        <f t="shared" si="4"/>
        <v>0</v>
      </c>
      <c r="Z571" s="193">
        <f t="shared" si="5"/>
        <v>0</v>
      </c>
      <c r="AA571" s="186" t="s">
        <v>50</v>
      </c>
      <c r="AB571" s="186" t="s">
        <v>297</v>
      </c>
      <c r="AC571" s="192">
        <f>VLOOKUP(B571,orig_GT_results_full_summary!$B$3:$AK$25,33, FALSE)</f>
        <v>1</v>
      </c>
      <c r="AD571" s="192">
        <v>0</v>
      </c>
      <c r="AE571" s="192">
        <v>0</v>
      </c>
      <c r="AF571" s="194">
        <f t="shared" si="6"/>
        <v>0</v>
      </c>
      <c r="AG571" s="53">
        <f t="shared" si="7"/>
        <v>0</v>
      </c>
    </row>
    <row r="572" spans="2:33" ht="16">
      <c r="B572" s="186" t="s">
        <v>123</v>
      </c>
      <c r="C572" s="192">
        <v>490</v>
      </c>
      <c r="D572" s="186" t="s">
        <v>419</v>
      </c>
      <c r="E572" s="193">
        <v>3</v>
      </c>
      <c r="F572" s="186" t="s">
        <v>398</v>
      </c>
      <c r="G572" s="186" t="s">
        <v>297</v>
      </c>
      <c r="H572" s="198">
        <f>VLOOKUP(B572,orig_GT_results_full_summary!$B$3:$AK$25,7, FALSE)</f>
        <v>4</v>
      </c>
      <c r="I572" s="192">
        <v>0</v>
      </c>
      <c r="J572" s="192">
        <v>0</v>
      </c>
      <c r="K572" s="192">
        <f t="shared" si="0"/>
        <v>0</v>
      </c>
      <c r="L572" s="193">
        <f t="shared" si="1"/>
        <v>0</v>
      </c>
      <c r="M572" s="186" t="s">
        <v>50</v>
      </c>
      <c r="N572" s="186" t="s">
        <v>297</v>
      </c>
      <c r="O572" s="199">
        <f>VLOOKUP(B572,orig_GT_results_full_summary!$B$3:$AK$25,15, FALSE)</f>
        <v>1</v>
      </c>
      <c r="P572" s="192">
        <v>0</v>
      </c>
      <c r="Q572" s="192">
        <v>0</v>
      </c>
      <c r="R572" s="192">
        <f t="shared" si="2"/>
        <v>0</v>
      </c>
      <c r="S572" s="193">
        <f t="shared" si="3"/>
        <v>0</v>
      </c>
      <c r="T572" s="186" t="s">
        <v>399</v>
      </c>
      <c r="U572" s="186" t="s">
        <v>304</v>
      </c>
      <c r="V572" s="200">
        <f>VLOOKUP(B572,orig_GT_results_full_summary!$B$3:$AK$25,24, FALSE)</f>
        <v>1</v>
      </c>
      <c r="W572" s="192">
        <v>1</v>
      </c>
      <c r="X572" s="192">
        <v>0.33</v>
      </c>
      <c r="Y572" s="192">
        <f t="shared" si="4"/>
        <v>1</v>
      </c>
      <c r="Z572" s="193">
        <f t="shared" si="5"/>
        <v>0.3536977491961415</v>
      </c>
      <c r="AA572" s="186" t="s">
        <v>50</v>
      </c>
      <c r="AB572" s="186" t="s">
        <v>297</v>
      </c>
      <c r="AC572" s="192">
        <f>VLOOKUP(B572,orig_GT_results_full_summary!$B$3:$AK$25,33, FALSE)</f>
        <v>1</v>
      </c>
      <c r="AD572" s="192">
        <v>0</v>
      </c>
      <c r="AE572" s="192">
        <v>0</v>
      </c>
      <c r="AF572" s="194">
        <f t="shared" si="6"/>
        <v>0</v>
      </c>
      <c r="AG572" s="53">
        <f t="shared" si="7"/>
        <v>0</v>
      </c>
    </row>
    <row r="573" spans="2:33" ht="16">
      <c r="B573" s="186" t="s">
        <v>123</v>
      </c>
      <c r="C573" s="192">
        <v>491</v>
      </c>
      <c r="D573" s="186" t="s">
        <v>419</v>
      </c>
      <c r="E573" s="193">
        <v>3</v>
      </c>
      <c r="F573" s="186" t="s">
        <v>398</v>
      </c>
      <c r="G573" s="186" t="s">
        <v>297</v>
      </c>
      <c r="H573" s="198">
        <f>VLOOKUP(B573,orig_GT_results_full_summary!$B$3:$AK$25,7, FALSE)</f>
        <v>4</v>
      </c>
      <c r="I573" s="192">
        <v>0</v>
      </c>
      <c r="J573" s="192">
        <v>0</v>
      </c>
      <c r="K573" s="192">
        <f t="shared" si="0"/>
        <v>0</v>
      </c>
      <c r="L573" s="193">
        <f t="shared" si="1"/>
        <v>0</v>
      </c>
      <c r="M573" s="186" t="s">
        <v>50</v>
      </c>
      <c r="N573" s="186" t="s">
        <v>297</v>
      </c>
      <c r="O573" s="199">
        <f>VLOOKUP(B573,orig_GT_results_full_summary!$B$3:$AK$25,15, FALSE)</f>
        <v>1</v>
      </c>
      <c r="P573" s="192">
        <v>0</v>
      </c>
      <c r="Q573" s="192">
        <v>0</v>
      </c>
      <c r="R573" s="192">
        <f t="shared" si="2"/>
        <v>0</v>
      </c>
      <c r="S573" s="193">
        <f t="shared" si="3"/>
        <v>0</v>
      </c>
      <c r="T573" s="186" t="s">
        <v>399</v>
      </c>
      <c r="U573" s="186" t="s">
        <v>304</v>
      </c>
      <c r="V573" s="200">
        <f>VLOOKUP(B573,orig_GT_results_full_summary!$B$3:$AK$25,24, FALSE)</f>
        <v>1</v>
      </c>
      <c r="W573" s="192">
        <v>1</v>
      </c>
      <c r="X573" s="192">
        <v>0.33</v>
      </c>
      <c r="Y573" s="192">
        <f t="shared" si="4"/>
        <v>1</v>
      </c>
      <c r="Z573" s="193">
        <f t="shared" si="5"/>
        <v>0.3536977491961415</v>
      </c>
      <c r="AA573" s="186" t="s">
        <v>50</v>
      </c>
      <c r="AB573" s="186" t="s">
        <v>297</v>
      </c>
      <c r="AC573" s="192">
        <f>VLOOKUP(B573,orig_GT_results_full_summary!$B$3:$AK$25,33, FALSE)</f>
        <v>1</v>
      </c>
      <c r="AD573" s="192">
        <v>0</v>
      </c>
      <c r="AE573" s="192">
        <v>0</v>
      </c>
      <c r="AF573" s="194">
        <f t="shared" si="6"/>
        <v>0</v>
      </c>
      <c r="AG573" s="53">
        <f t="shared" si="7"/>
        <v>0</v>
      </c>
    </row>
    <row r="574" spans="2:33" ht="16">
      <c r="B574" s="186" t="s">
        <v>123</v>
      </c>
      <c r="C574" s="192">
        <v>492</v>
      </c>
      <c r="D574" s="186" t="s">
        <v>419</v>
      </c>
      <c r="E574" s="193">
        <v>3</v>
      </c>
      <c r="F574" s="186" t="s">
        <v>398</v>
      </c>
      <c r="G574" s="186" t="s">
        <v>297</v>
      </c>
      <c r="H574" s="198">
        <f>VLOOKUP(B574,orig_GT_results_full_summary!$B$3:$AK$25,7, FALSE)</f>
        <v>4</v>
      </c>
      <c r="I574" s="192">
        <v>0</v>
      </c>
      <c r="J574" s="192">
        <v>0</v>
      </c>
      <c r="K574" s="192">
        <f t="shared" si="0"/>
        <v>0</v>
      </c>
      <c r="L574" s="193">
        <f t="shared" si="1"/>
        <v>0</v>
      </c>
      <c r="M574" s="186" t="s">
        <v>50</v>
      </c>
      <c r="N574" s="186" t="s">
        <v>297</v>
      </c>
      <c r="O574" s="199">
        <f>VLOOKUP(B574,orig_GT_results_full_summary!$B$3:$AK$25,15, FALSE)</f>
        <v>1</v>
      </c>
      <c r="P574" s="192">
        <v>0</v>
      </c>
      <c r="Q574" s="192">
        <v>0</v>
      </c>
      <c r="R574" s="192">
        <f t="shared" si="2"/>
        <v>0</v>
      </c>
      <c r="S574" s="193">
        <f t="shared" si="3"/>
        <v>0</v>
      </c>
      <c r="T574" s="186" t="s">
        <v>399</v>
      </c>
      <c r="U574" s="186" t="s">
        <v>304</v>
      </c>
      <c r="V574" s="200">
        <f>VLOOKUP(B574,orig_GT_results_full_summary!$B$3:$AK$25,24, FALSE)</f>
        <v>1</v>
      </c>
      <c r="W574" s="192">
        <v>1</v>
      </c>
      <c r="X574" s="192">
        <v>0.33</v>
      </c>
      <c r="Y574" s="192">
        <f t="shared" si="4"/>
        <v>1</v>
      </c>
      <c r="Z574" s="193">
        <f t="shared" si="5"/>
        <v>0.3536977491961415</v>
      </c>
      <c r="AA574" s="186" t="s">
        <v>50</v>
      </c>
      <c r="AB574" s="186" t="s">
        <v>297</v>
      </c>
      <c r="AC574" s="192">
        <f>VLOOKUP(B574,orig_GT_results_full_summary!$B$3:$AK$25,33, FALSE)</f>
        <v>1</v>
      </c>
      <c r="AD574" s="192">
        <v>0</v>
      </c>
      <c r="AE574" s="192">
        <v>0</v>
      </c>
      <c r="AF574" s="194">
        <f t="shared" si="6"/>
        <v>0</v>
      </c>
      <c r="AG574" s="53">
        <f t="shared" si="7"/>
        <v>0</v>
      </c>
    </row>
    <row r="575" spans="2:33" ht="16">
      <c r="B575" s="186" t="s">
        <v>123</v>
      </c>
      <c r="C575" s="192">
        <v>493</v>
      </c>
      <c r="D575" s="186" t="s">
        <v>437</v>
      </c>
      <c r="E575" s="193">
        <v>3</v>
      </c>
      <c r="F575" s="186" t="s">
        <v>398</v>
      </c>
      <c r="G575" s="186" t="s">
        <v>297</v>
      </c>
      <c r="H575" s="198">
        <f>VLOOKUP(B575,orig_GT_results_full_summary!$B$3:$AK$25,7, FALSE)</f>
        <v>4</v>
      </c>
      <c r="I575" s="192">
        <v>0</v>
      </c>
      <c r="J575" s="192">
        <v>0</v>
      </c>
      <c r="K575" s="192">
        <f t="shared" si="0"/>
        <v>0</v>
      </c>
      <c r="L575" s="193">
        <f t="shared" si="1"/>
        <v>0</v>
      </c>
      <c r="M575" s="186" t="s">
        <v>50</v>
      </c>
      <c r="N575" s="186" t="s">
        <v>297</v>
      </c>
      <c r="O575" s="199">
        <f>VLOOKUP(B575,orig_GT_results_full_summary!$B$3:$AK$25,15, FALSE)</f>
        <v>1</v>
      </c>
      <c r="P575" s="192">
        <v>0</v>
      </c>
      <c r="Q575" s="192">
        <v>0</v>
      </c>
      <c r="R575" s="192">
        <f t="shared" si="2"/>
        <v>0</v>
      </c>
      <c r="S575" s="193">
        <f t="shared" si="3"/>
        <v>0</v>
      </c>
      <c r="T575" s="186" t="s">
        <v>399</v>
      </c>
      <c r="U575" s="186" t="s">
        <v>297</v>
      </c>
      <c r="V575" s="200">
        <f>VLOOKUP(B575,orig_GT_results_full_summary!$B$3:$AK$25,24, FALSE)</f>
        <v>1</v>
      </c>
      <c r="W575" s="192">
        <v>0</v>
      </c>
      <c r="X575" s="192">
        <v>0</v>
      </c>
      <c r="Y575" s="192">
        <f t="shared" si="4"/>
        <v>0</v>
      </c>
      <c r="Z575" s="193">
        <f t="shared" si="5"/>
        <v>0</v>
      </c>
      <c r="AA575" s="186" t="s">
        <v>50</v>
      </c>
      <c r="AB575" s="186" t="s">
        <v>297</v>
      </c>
      <c r="AC575" s="192">
        <f>VLOOKUP(B575,orig_GT_results_full_summary!$B$3:$AK$25,33, FALSE)</f>
        <v>1</v>
      </c>
      <c r="AD575" s="192">
        <v>0</v>
      </c>
      <c r="AE575" s="192">
        <v>0</v>
      </c>
      <c r="AF575" s="194">
        <f t="shared" si="6"/>
        <v>0</v>
      </c>
      <c r="AG575" s="53">
        <f t="shared" si="7"/>
        <v>0</v>
      </c>
    </row>
    <row r="576" spans="2:33" ht="16">
      <c r="B576" s="186" t="s">
        <v>123</v>
      </c>
      <c r="C576" s="192">
        <v>494</v>
      </c>
      <c r="D576" s="186" t="s">
        <v>437</v>
      </c>
      <c r="E576" s="193">
        <v>3</v>
      </c>
      <c r="F576" s="186" t="s">
        <v>398</v>
      </c>
      <c r="G576" s="186" t="s">
        <v>297</v>
      </c>
      <c r="H576" s="198">
        <f>VLOOKUP(B576,orig_GT_results_full_summary!$B$3:$AK$25,7, FALSE)</f>
        <v>4</v>
      </c>
      <c r="I576" s="192">
        <v>0</v>
      </c>
      <c r="J576" s="192">
        <v>0</v>
      </c>
      <c r="K576" s="192">
        <f t="shared" si="0"/>
        <v>0</v>
      </c>
      <c r="L576" s="193">
        <f t="shared" si="1"/>
        <v>0</v>
      </c>
      <c r="M576" s="186" t="s">
        <v>50</v>
      </c>
      <c r="N576" s="186" t="s">
        <v>297</v>
      </c>
      <c r="O576" s="199">
        <f>VLOOKUP(B576,orig_GT_results_full_summary!$B$3:$AK$25,15, FALSE)</f>
        <v>1</v>
      </c>
      <c r="P576" s="192">
        <v>0</v>
      </c>
      <c r="Q576" s="192">
        <v>0</v>
      </c>
      <c r="R576" s="192">
        <f t="shared" si="2"/>
        <v>0</v>
      </c>
      <c r="S576" s="193">
        <f t="shared" si="3"/>
        <v>0</v>
      </c>
      <c r="T576" s="186" t="s">
        <v>399</v>
      </c>
      <c r="U576" s="186" t="s">
        <v>297</v>
      </c>
      <c r="V576" s="200">
        <f>VLOOKUP(B576,orig_GT_results_full_summary!$B$3:$AK$25,24, FALSE)</f>
        <v>1</v>
      </c>
      <c r="W576" s="192">
        <v>0</v>
      </c>
      <c r="X576" s="192">
        <v>0</v>
      </c>
      <c r="Y576" s="192">
        <f t="shared" si="4"/>
        <v>0</v>
      </c>
      <c r="Z576" s="193">
        <f t="shared" si="5"/>
        <v>0</v>
      </c>
      <c r="AA576" s="186" t="s">
        <v>50</v>
      </c>
      <c r="AB576" s="186" t="s">
        <v>297</v>
      </c>
      <c r="AC576" s="192">
        <f>VLOOKUP(B576,orig_GT_results_full_summary!$B$3:$AK$25,33, FALSE)</f>
        <v>1</v>
      </c>
      <c r="AD576" s="192">
        <v>0</v>
      </c>
      <c r="AE576" s="192">
        <v>0</v>
      </c>
      <c r="AF576" s="194">
        <f t="shared" si="6"/>
        <v>0</v>
      </c>
      <c r="AG576" s="53">
        <f t="shared" si="7"/>
        <v>0</v>
      </c>
    </row>
    <row r="577" spans="2:33" ht="16">
      <c r="B577" s="186" t="s">
        <v>123</v>
      </c>
      <c r="C577" s="192">
        <v>495</v>
      </c>
      <c r="D577" s="186" t="s">
        <v>437</v>
      </c>
      <c r="E577" s="193">
        <v>3</v>
      </c>
      <c r="F577" s="186" t="s">
        <v>398</v>
      </c>
      <c r="G577" s="186" t="s">
        <v>297</v>
      </c>
      <c r="H577" s="198">
        <f>VLOOKUP(B577,orig_GT_results_full_summary!$B$3:$AK$25,7, FALSE)</f>
        <v>4</v>
      </c>
      <c r="I577" s="192">
        <v>0</v>
      </c>
      <c r="J577" s="192">
        <v>0</v>
      </c>
      <c r="K577" s="192">
        <f t="shared" si="0"/>
        <v>0</v>
      </c>
      <c r="L577" s="193">
        <f t="shared" si="1"/>
        <v>0</v>
      </c>
      <c r="M577" s="186" t="s">
        <v>50</v>
      </c>
      <c r="N577" s="186" t="s">
        <v>297</v>
      </c>
      <c r="O577" s="199">
        <f>VLOOKUP(B577,orig_GT_results_full_summary!$B$3:$AK$25,15, FALSE)</f>
        <v>1</v>
      </c>
      <c r="P577" s="192">
        <v>0</v>
      </c>
      <c r="Q577" s="192">
        <v>0</v>
      </c>
      <c r="R577" s="192">
        <f t="shared" si="2"/>
        <v>0</v>
      </c>
      <c r="S577" s="193">
        <f t="shared" si="3"/>
        <v>0</v>
      </c>
      <c r="T577" s="186" t="s">
        <v>399</v>
      </c>
      <c r="U577" s="186" t="s">
        <v>297</v>
      </c>
      <c r="V577" s="200">
        <f>VLOOKUP(B577,orig_GT_results_full_summary!$B$3:$AK$25,24, FALSE)</f>
        <v>1</v>
      </c>
      <c r="W577" s="192">
        <v>0</v>
      </c>
      <c r="X577" s="192">
        <v>0</v>
      </c>
      <c r="Y577" s="192">
        <f t="shared" si="4"/>
        <v>0</v>
      </c>
      <c r="Z577" s="193">
        <f t="shared" si="5"/>
        <v>0</v>
      </c>
      <c r="AA577" s="186" t="s">
        <v>50</v>
      </c>
      <c r="AB577" s="186" t="s">
        <v>297</v>
      </c>
      <c r="AC577" s="192">
        <f>VLOOKUP(B577,orig_GT_results_full_summary!$B$3:$AK$25,33, FALSE)</f>
        <v>1</v>
      </c>
      <c r="AD577" s="192">
        <v>0</v>
      </c>
      <c r="AE577" s="192">
        <v>0</v>
      </c>
      <c r="AF577" s="194">
        <f t="shared" si="6"/>
        <v>0</v>
      </c>
      <c r="AG577" s="53">
        <f t="shared" si="7"/>
        <v>0</v>
      </c>
    </row>
    <row r="578" spans="2:33" ht="16">
      <c r="B578" s="186" t="s">
        <v>123</v>
      </c>
      <c r="C578" s="192">
        <v>496</v>
      </c>
      <c r="D578" s="186" t="s">
        <v>438</v>
      </c>
      <c r="E578" s="193">
        <v>3</v>
      </c>
      <c r="F578" s="186" t="s">
        <v>398</v>
      </c>
      <c r="G578" s="186" t="s">
        <v>297</v>
      </c>
      <c r="H578" s="198">
        <f>VLOOKUP(B578,orig_GT_results_full_summary!$B$3:$AK$25,7, FALSE)</f>
        <v>4</v>
      </c>
      <c r="I578" s="192">
        <v>0</v>
      </c>
      <c r="J578" s="192">
        <v>0</v>
      </c>
      <c r="K578" s="192">
        <f t="shared" si="0"/>
        <v>0</v>
      </c>
      <c r="L578" s="193">
        <f t="shared" si="1"/>
        <v>0</v>
      </c>
      <c r="M578" s="186" t="s">
        <v>50</v>
      </c>
      <c r="N578" s="186" t="s">
        <v>297</v>
      </c>
      <c r="O578" s="199">
        <f>VLOOKUP(B578,orig_GT_results_full_summary!$B$3:$AK$25,15, FALSE)</f>
        <v>1</v>
      </c>
      <c r="P578" s="192">
        <v>0</v>
      </c>
      <c r="Q578" s="192">
        <v>0</v>
      </c>
      <c r="R578" s="192">
        <f t="shared" si="2"/>
        <v>0</v>
      </c>
      <c r="S578" s="193">
        <f t="shared" si="3"/>
        <v>0</v>
      </c>
      <c r="T578" s="186" t="s">
        <v>399</v>
      </c>
      <c r="U578" s="186" t="s">
        <v>297</v>
      </c>
      <c r="V578" s="200">
        <f>VLOOKUP(B578,orig_GT_results_full_summary!$B$3:$AK$25,24, FALSE)</f>
        <v>1</v>
      </c>
      <c r="W578" s="192">
        <v>0</v>
      </c>
      <c r="X578" s="192">
        <v>0</v>
      </c>
      <c r="Y578" s="192">
        <f t="shared" si="4"/>
        <v>0</v>
      </c>
      <c r="Z578" s="193">
        <f t="shared" si="5"/>
        <v>0</v>
      </c>
      <c r="AA578" s="186" t="s">
        <v>50</v>
      </c>
      <c r="AB578" s="186" t="s">
        <v>297</v>
      </c>
      <c r="AC578" s="192">
        <f>VLOOKUP(B578,orig_GT_results_full_summary!$B$3:$AK$25,33, FALSE)</f>
        <v>1</v>
      </c>
      <c r="AD578" s="192">
        <v>0</v>
      </c>
      <c r="AE578" s="192">
        <v>0</v>
      </c>
      <c r="AF578" s="194">
        <f t="shared" si="6"/>
        <v>0</v>
      </c>
      <c r="AG578" s="53">
        <f t="shared" si="7"/>
        <v>0</v>
      </c>
    </row>
    <row r="579" spans="2:33" ht="16">
      <c r="B579" s="186" t="s">
        <v>123</v>
      </c>
      <c r="C579" s="192">
        <v>497</v>
      </c>
      <c r="D579" s="186" t="s">
        <v>438</v>
      </c>
      <c r="E579" s="193">
        <v>3</v>
      </c>
      <c r="F579" s="186" t="s">
        <v>398</v>
      </c>
      <c r="G579" s="186" t="s">
        <v>297</v>
      </c>
      <c r="H579" s="198">
        <f>VLOOKUP(B579,orig_GT_results_full_summary!$B$3:$AK$25,7, FALSE)</f>
        <v>4</v>
      </c>
      <c r="I579" s="192">
        <v>0</v>
      </c>
      <c r="J579" s="192">
        <v>0</v>
      </c>
      <c r="K579" s="192">
        <f t="shared" si="0"/>
        <v>0</v>
      </c>
      <c r="L579" s="193">
        <f t="shared" si="1"/>
        <v>0</v>
      </c>
      <c r="M579" s="186" t="s">
        <v>50</v>
      </c>
      <c r="N579" s="186" t="s">
        <v>297</v>
      </c>
      <c r="O579" s="199">
        <f>VLOOKUP(B579,orig_GT_results_full_summary!$B$3:$AK$25,15, FALSE)</f>
        <v>1</v>
      </c>
      <c r="P579" s="192">
        <v>0</v>
      </c>
      <c r="Q579" s="192">
        <v>0</v>
      </c>
      <c r="R579" s="192">
        <f t="shared" si="2"/>
        <v>0</v>
      </c>
      <c r="S579" s="193">
        <f t="shared" si="3"/>
        <v>0</v>
      </c>
      <c r="T579" s="186" t="s">
        <v>399</v>
      </c>
      <c r="U579" s="186" t="s">
        <v>297</v>
      </c>
      <c r="V579" s="200">
        <f>VLOOKUP(B579,orig_GT_results_full_summary!$B$3:$AK$25,24, FALSE)</f>
        <v>1</v>
      </c>
      <c r="W579" s="192">
        <v>0</v>
      </c>
      <c r="X579" s="192">
        <v>0</v>
      </c>
      <c r="Y579" s="192">
        <f t="shared" si="4"/>
        <v>0</v>
      </c>
      <c r="Z579" s="193">
        <f t="shared" si="5"/>
        <v>0</v>
      </c>
      <c r="AA579" s="186" t="s">
        <v>50</v>
      </c>
      <c r="AB579" s="186" t="s">
        <v>297</v>
      </c>
      <c r="AC579" s="192">
        <f>VLOOKUP(B579,orig_GT_results_full_summary!$B$3:$AK$25,33, FALSE)</f>
        <v>1</v>
      </c>
      <c r="AD579" s="192">
        <v>0</v>
      </c>
      <c r="AE579" s="192">
        <v>0</v>
      </c>
      <c r="AF579" s="194">
        <f t="shared" si="6"/>
        <v>0</v>
      </c>
      <c r="AG579" s="53">
        <f t="shared" si="7"/>
        <v>0</v>
      </c>
    </row>
    <row r="580" spans="2:33" ht="16">
      <c r="B580" s="186" t="s">
        <v>123</v>
      </c>
      <c r="C580" s="192">
        <v>498</v>
      </c>
      <c r="D580" s="186" t="s">
        <v>438</v>
      </c>
      <c r="E580" s="193">
        <v>3</v>
      </c>
      <c r="F580" s="186" t="s">
        <v>398</v>
      </c>
      <c r="G580" s="186" t="s">
        <v>297</v>
      </c>
      <c r="H580" s="198">
        <f>VLOOKUP(B580,orig_GT_results_full_summary!$B$3:$AK$25,7, FALSE)</f>
        <v>4</v>
      </c>
      <c r="I580" s="192">
        <v>0</v>
      </c>
      <c r="J580" s="192">
        <v>0</v>
      </c>
      <c r="K580" s="192">
        <f t="shared" si="0"/>
        <v>0</v>
      </c>
      <c r="L580" s="193">
        <f t="shared" si="1"/>
        <v>0</v>
      </c>
      <c r="M580" s="186" t="s">
        <v>50</v>
      </c>
      <c r="N580" s="186" t="s">
        <v>297</v>
      </c>
      <c r="O580" s="199">
        <f>VLOOKUP(B580,orig_GT_results_full_summary!$B$3:$AK$25,15, FALSE)</f>
        <v>1</v>
      </c>
      <c r="P580" s="192">
        <v>0</v>
      </c>
      <c r="Q580" s="192">
        <v>0</v>
      </c>
      <c r="R580" s="192">
        <f t="shared" si="2"/>
        <v>0</v>
      </c>
      <c r="S580" s="193">
        <f t="shared" si="3"/>
        <v>0</v>
      </c>
      <c r="T580" s="186" t="s">
        <v>399</v>
      </c>
      <c r="U580" s="186" t="s">
        <v>297</v>
      </c>
      <c r="V580" s="200">
        <f>VLOOKUP(B580,orig_GT_results_full_summary!$B$3:$AK$25,24, FALSE)</f>
        <v>1</v>
      </c>
      <c r="W580" s="192">
        <v>0</v>
      </c>
      <c r="X580" s="192">
        <v>0</v>
      </c>
      <c r="Y580" s="192">
        <f t="shared" si="4"/>
        <v>0</v>
      </c>
      <c r="Z580" s="193">
        <f t="shared" si="5"/>
        <v>0</v>
      </c>
      <c r="AA580" s="186" t="s">
        <v>50</v>
      </c>
      <c r="AB580" s="186" t="s">
        <v>297</v>
      </c>
      <c r="AC580" s="192">
        <f>VLOOKUP(B580,orig_GT_results_full_summary!$B$3:$AK$25,33, FALSE)</f>
        <v>1</v>
      </c>
      <c r="AD580" s="192">
        <v>0</v>
      </c>
      <c r="AE580" s="192">
        <v>0</v>
      </c>
      <c r="AF580" s="194">
        <f t="shared" si="6"/>
        <v>0</v>
      </c>
      <c r="AG580" s="53">
        <f t="shared" si="7"/>
        <v>0</v>
      </c>
    </row>
    <row r="581" spans="2:33" ht="16">
      <c r="B581" s="186" t="s">
        <v>123</v>
      </c>
      <c r="C581" s="192">
        <v>499</v>
      </c>
      <c r="D581" s="186" t="s">
        <v>439</v>
      </c>
      <c r="E581" s="193">
        <v>3</v>
      </c>
      <c r="F581" s="186" t="s">
        <v>398</v>
      </c>
      <c r="G581" s="186" t="s">
        <v>297</v>
      </c>
      <c r="H581" s="198">
        <f>VLOOKUP(B581,orig_GT_results_full_summary!$B$3:$AK$25,7, FALSE)</f>
        <v>4</v>
      </c>
      <c r="I581" s="192">
        <v>0</v>
      </c>
      <c r="J581" s="192">
        <v>0</v>
      </c>
      <c r="K581" s="192">
        <f t="shared" si="0"/>
        <v>0</v>
      </c>
      <c r="L581" s="193">
        <f t="shared" si="1"/>
        <v>0</v>
      </c>
      <c r="M581" s="186" t="s">
        <v>50</v>
      </c>
      <c r="N581" s="186" t="s">
        <v>297</v>
      </c>
      <c r="O581" s="199">
        <f>VLOOKUP(B581,orig_GT_results_full_summary!$B$3:$AK$25,15, FALSE)</f>
        <v>1</v>
      </c>
      <c r="P581" s="192">
        <v>0</v>
      </c>
      <c r="Q581" s="192">
        <v>0</v>
      </c>
      <c r="R581" s="192">
        <f t="shared" si="2"/>
        <v>0</v>
      </c>
      <c r="S581" s="193">
        <f t="shared" si="3"/>
        <v>0</v>
      </c>
      <c r="T581" s="186" t="s">
        <v>399</v>
      </c>
      <c r="U581" s="186" t="s">
        <v>297</v>
      </c>
      <c r="V581" s="200">
        <f>VLOOKUP(B581,orig_GT_results_full_summary!$B$3:$AK$25,24, FALSE)</f>
        <v>1</v>
      </c>
      <c r="W581" s="192">
        <v>0</v>
      </c>
      <c r="X581" s="192">
        <v>0</v>
      </c>
      <c r="Y581" s="192">
        <f t="shared" si="4"/>
        <v>0</v>
      </c>
      <c r="Z581" s="193">
        <f t="shared" si="5"/>
        <v>0</v>
      </c>
      <c r="AA581" s="186" t="s">
        <v>50</v>
      </c>
      <c r="AB581" s="186" t="s">
        <v>297</v>
      </c>
      <c r="AC581" s="192">
        <f>VLOOKUP(B581,orig_GT_results_full_summary!$B$3:$AK$25,33, FALSE)</f>
        <v>1</v>
      </c>
      <c r="AD581" s="192">
        <v>0</v>
      </c>
      <c r="AE581" s="192">
        <v>0</v>
      </c>
      <c r="AF581" s="194">
        <f t="shared" si="6"/>
        <v>0</v>
      </c>
      <c r="AG581" s="53">
        <f t="shared" si="7"/>
        <v>0</v>
      </c>
    </row>
    <row r="582" spans="2:33" ht="16">
      <c r="B582" s="186" t="s">
        <v>123</v>
      </c>
      <c r="C582" s="192">
        <v>500</v>
      </c>
      <c r="D582" s="186" t="s">
        <v>439</v>
      </c>
      <c r="E582" s="193">
        <v>3</v>
      </c>
      <c r="F582" s="186" t="s">
        <v>398</v>
      </c>
      <c r="G582" s="186" t="s">
        <v>297</v>
      </c>
      <c r="H582" s="198">
        <f>VLOOKUP(B582,orig_GT_results_full_summary!$B$3:$AK$25,7, FALSE)</f>
        <v>4</v>
      </c>
      <c r="I582" s="192">
        <v>0</v>
      </c>
      <c r="J582" s="192">
        <v>0</v>
      </c>
      <c r="K582" s="192">
        <f t="shared" si="0"/>
        <v>0</v>
      </c>
      <c r="L582" s="193">
        <f t="shared" si="1"/>
        <v>0</v>
      </c>
      <c r="M582" s="186" t="s">
        <v>50</v>
      </c>
      <c r="N582" s="186" t="s">
        <v>297</v>
      </c>
      <c r="O582" s="199">
        <f>VLOOKUP(B582,orig_GT_results_full_summary!$B$3:$AK$25,15, FALSE)</f>
        <v>1</v>
      </c>
      <c r="P582" s="192">
        <v>0</v>
      </c>
      <c r="Q582" s="192">
        <v>0</v>
      </c>
      <c r="R582" s="192">
        <f t="shared" si="2"/>
        <v>0</v>
      </c>
      <c r="S582" s="193">
        <f t="shared" si="3"/>
        <v>0</v>
      </c>
      <c r="T582" s="186" t="s">
        <v>399</v>
      </c>
      <c r="U582" s="186" t="s">
        <v>297</v>
      </c>
      <c r="V582" s="200">
        <f>VLOOKUP(B582,orig_GT_results_full_summary!$B$3:$AK$25,24, FALSE)</f>
        <v>1</v>
      </c>
      <c r="W582" s="192">
        <v>0</v>
      </c>
      <c r="X582" s="192">
        <v>0</v>
      </c>
      <c r="Y582" s="192">
        <f t="shared" si="4"/>
        <v>0</v>
      </c>
      <c r="Z582" s="193">
        <f t="shared" si="5"/>
        <v>0</v>
      </c>
      <c r="AA582" s="186" t="s">
        <v>50</v>
      </c>
      <c r="AB582" s="186" t="s">
        <v>297</v>
      </c>
      <c r="AC582" s="192">
        <f>VLOOKUP(B582,orig_GT_results_full_summary!$B$3:$AK$25,33, FALSE)</f>
        <v>1</v>
      </c>
      <c r="AD582" s="192">
        <v>0</v>
      </c>
      <c r="AE582" s="192">
        <v>0</v>
      </c>
      <c r="AF582" s="194">
        <f t="shared" si="6"/>
        <v>0</v>
      </c>
      <c r="AG582" s="53">
        <f t="shared" si="7"/>
        <v>0</v>
      </c>
    </row>
    <row r="583" spans="2:33" ht="16">
      <c r="B583" s="186" t="s">
        <v>123</v>
      </c>
      <c r="C583" s="192">
        <v>501</v>
      </c>
      <c r="D583" s="186" t="s">
        <v>439</v>
      </c>
      <c r="E583" s="193">
        <v>3</v>
      </c>
      <c r="F583" s="186" t="s">
        <v>398</v>
      </c>
      <c r="G583" s="186" t="s">
        <v>297</v>
      </c>
      <c r="H583" s="198">
        <f>VLOOKUP(B583,orig_GT_results_full_summary!$B$3:$AK$25,7, FALSE)</f>
        <v>4</v>
      </c>
      <c r="I583" s="192">
        <v>0</v>
      </c>
      <c r="J583" s="192">
        <v>0</v>
      </c>
      <c r="K583" s="192">
        <f t="shared" si="0"/>
        <v>0</v>
      </c>
      <c r="L583" s="193">
        <f t="shared" si="1"/>
        <v>0</v>
      </c>
      <c r="M583" s="186" t="s">
        <v>50</v>
      </c>
      <c r="N583" s="186" t="s">
        <v>297</v>
      </c>
      <c r="O583" s="199">
        <f>VLOOKUP(B583,orig_GT_results_full_summary!$B$3:$AK$25,15, FALSE)</f>
        <v>1</v>
      </c>
      <c r="P583" s="192">
        <v>0</v>
      </c>
      <c r="Q583" s="192">
        <v>0</v>
      </c>
      <c r="R583" s="192">
        <f t="shared" si="2"/>
        <v>0</v>
      </c>
      <c r="S583" s="193">
        <f t="shared" si="3"/>
        <v>0</v>
      </c>
      <c r="T583" s="186" t="s">
        <v>399</v>
      </c>
      <c r="U583" s="186" t="s">
        <v>297</v>
      </c>
      <c r="V583" s="200">
        <f>VLOOKUP(B583,orig_GT_results_full_summary!$B$3:$AK$25,24, FALSE)</f>
        <v>1</v>
      </c>
      <c r="W583" s="192">
        <v>0</v>
      </c>
      <c r="X583" s="192">
        <v>0</v>
      </c>
      <c r="Y583" s="192">
        <f t="shared" si="4"/>
        <v>0</v>
      </c>
      <c r="Z583" s="193">
        <f t="shared" si="5"/>
        <v>0</v>
      </c>
      <c r="AA583" s="186" t="s">
        <v>50</v>
      </c>
      <c r="AB583" s="186" t="s">
        <v>297</v>
      </c>
      <c r="AC583" s="192">
        <f>VLOOKUP(B583,orig_GT_results_full_summary!$B$3:$AK$25,33, FALSE)</f>
        <v>1</v>
      </c>
      <c r="AD583" s="192">
        <v>0</v>
      </c>
      <c r="AE583" s="192">
        <v>0</v>
      </c>
      <c r="AF583" s="194">
        <f t="shared" si="6"/>
        <v>0</v>
      </c>
      <c r="AG583" s="53">
        <f t="shared" si="7"/>
        <v>0</v>
      </c>
    </row>
    <row r="584" spans="2:33" ht="16">
      <c r="B584" s="186" t="s">
        <v>123</v>
      </c>
      <c r="C584" s="192">
        <v>502</v>
      </c>
      <c r="D584" s="186" t="s">
        <v>440</v>
      </c>
      <c r="E584" s="193">
        <v>3</v>
      </c>
      <c r="F584" s="186" t="s">
        <v>398</v>
      </c>
      <c r="G584" s="186" t="s">
        <v>297</v>
      </c>
      <c r="H584" s="198">
        <f>VLOOKUP(B584,orig_GT_results_full_summary!$B$3:$AK$25,7, FALSE)</f>
        <v>4</v>
      </c>
      <c r="I584" s="192">
        <v>0</v>
      </c>
      <c r="J584" s="192">
        <v>0</v>
      </c>
      <c r="K584" s="192">
        <f t="shared" si="0"/>
        <v>0</v>
      </c>
      <c r="L584" s="193">
        <f t="shared" si="1"/>
        <v>0</v>
      </c>
      <c r="M584" s="186" t="s">
        <v>50</v>
      </c>
      <c r="N584" s="186" t="s">
        <v>297</v>
      </c>
      <c r="O584" s="199">
        <f>VLOOKUP(B584,orig_GT_results_full_summary!$B$3:$AK$25,15, FALSE)</f>
        <v>1</v>
      </c>
      <c r="P584" s="192">
        <v>0</v>
      </c>
      <c r="Q584" s="192">
        <v>0</v>
      </c>
      <c r="R584" s="192">
        <f t="shared" si="2"/>
        <v>0</v>
      </c>
      <c r="S584" s="193">
        <f t="shared" si="3"/>
        <v>0</v>
      </c>
      <c r="T584" s="186" t="s">
        <v>399</v>
      </c>
      <c r="U584" s="186" t="s">
        <v>297</v>
      </c>
      <c r="V584" s="200">
        <f>VLOOKUP(B584,orig_GT_results_full_summary!$B$3:$AK$25,24, FALSE)</f>
        <v>1</v>
      </c>
      <c r="W584" s="192">
        <v>0</v>
      </c>
      <c r="X584" s="192">
        <v>0</v>
      </c>
      <c r="Y584" s="192">
        <f t="shared" si="4"/>
        <v>0</v>
      </c>
      <c r="Z584" s="193">
        <f t="shared" si="5"/>
        <v>0</v>
      </c>
      <c r="AA584" s="186" t="s">
        <v>50</v>
      </c>
      <c r="AB584" s="186" t="s">
        <v>297</v>
      </c>
      <c r="AC584" s="192">
        <f>VLOOKUP(B584,orig_GT_results_full_summary!$B$3:$AK$25,33, FALSE)</f>
        <v>1</v>
      </c>
      <c r="AD584" s="192">
        <v>0</v>
      </c>
      <c r="AE584" s="192">
        <v>0</v>
      </c>
      <c r="AF584" s="194">
        <f t="shared" si="6"/>
        <v>0</v>
      </c>
      <c r="AG584" s="53">
        <f t="shared" si="7"/>
        <v>0</v>
      </c>
    </row>
    <row r="585" spans="2:33" ht="16">
      <c r="B585" s="186" t="s">
        <v>123</v>
      </c>
      <c r="C585" s="192">
        <v>503</v>
      </c>
      <c r="D585" s="186" t="s">
        <v>440</v>
      </c>
      <c r="E585" s="193">
        <v>3</v>
      </c>
      <c r="F585" s="186" t="s">
        <v>398</v>
      </c>
      <c r="G585" s="186" t="s">
        <v>297</v>
      </c>
      <c r="H585" s="198">
        <f>VLOOKUP(B585,orig_GT_results_full_summary!$B$3:$AK$25,7, FALSE)</f>
        <v>4</v>
      </c>
      <c r="I585" s="192">
        <v>0</v>
      </c>
      <c r="J585" s="192">
        <v>0</v>
      </c>
      <c r="K585" s="192">
        <f t="shared" si="0"/>
        <v>0</v>
      </c>
      <c r="L585" s="193">
        <f t="shared" si="1"/>
        <v>0</v>
      </c>
      <c r="M585" s="186" t="s">
        <v>50</v>
      </c>
      <c r="N585" s="186" t="s">
        <v>297</v>
      </c>
      <c r="O585" s="199">
        <f>VLOOKUP(B585,orig_GT_results_full_summary!$B$3:$AK$25,15, FALSE)</f>
        <v>1</v>
      </c>
      <c r="P585" s="192">
        <v>0</v>
      </c>
      <c r="Q585" s="192">
        <v>0</v>
      </c>
      <c r="R585" s="192">
        <f t="shared" si="2"/>
        <v>0</v>
      </c>
      <c r="S585" s="193">
        <f t="shared" si="3"/>
        <v>0</v>
      </c>
      <c r="T585" s="186" t="s">
        <v>399</v>
      </c>
      <c r="U585" s="186" t="s">
        <v>297</v>
      </c>
      <c r="V585" s="200">
        <f>VLOOKUP(B585,orig_GT_results_full_summary!$B$3:$AK$25,24, FALSE)</f>
        <v>1</v>
      </c>
      <c r="W585" s="192">
        <v>0</v>
      </c>
      <c r="X585" s="192">
        <v>0</v>
      </c>
      <c r="Y585" s="192">
        <f t="shared" si="4"/>
        <v>0</v>
      </c>
      <c r="Z585" s="193">
        <f t="shared" si="5"/>
        <v>0</v>
      </c>
      <c r="AA585" s="186" t="s">
        <v>50</v>
      </c>
      <c r="AB585" s="186" t="s">
        <v>297</v>
      </c>
      <c r="AC585" s="192">
        <f>VLOOKUP(B585,orig_GT_results_full_summary!$B$3:$AK$25,33, FALSE)</f>
        <v>1</v>
      </c>
      <c r="AD585" s="192">
        <v>0</v>
      </c>
      <c r="AE585" s="192">
        <v>0</v>
      </c>
      <c r="AF585" s="194">
        <f t="shared" si="6"/>
        <v>0</v>
      </c>
      <c r="AG585" s="53">
        <f t="shared" si="7"/>
        <v>0</v>
      </c>
    </row>
    <row r="586" spans="2:33" ht="16">
      <c r="B586" s="186" t="s">
        <v>123</v>
      </c>
      <c r="C586" s="192">
        <v>504</v>
      </c>
      <c r="D586" s="186" t="s">
        <v>440</v>
      </c>
      <c r="E586" s="193">
        <v>3</v>
      </c>
      <c r="F586" s="186" t="s">
        <v>398</v>
      </c>
      <c r="G586" s="186" t="s">
        <v>297</v>
      </c>
      <c r="H586" s="198">
        <f>VLOOKUP(B586,orig_GT_results_full_summary!$B$3:$AK$25,7, FALSE)</f>
        <v>4</v>
      </c>
      <c r="I586" s="192">
        <v>0</v>
      </c>
      <c r="J586" s="192">
        <v>0</v>
      </c>
      <c r="K586" s="192">
        <f t="shared" si="0"/>
        <v>0</v>
      </c>
      <c r="L586" s="193">
        <f t="shared" si="1"/>
        <v>0</v>
      </c>
      <c r="M586" s="186" t="s">
        <v>50</v>
      </c>
      <c r="N586" s="186" t="s">
        <v>297</v>
      </c>
      <c r="O586" s="199">
        <f>VLOOKUP(B586,orig_GT_results_full_summary!$B$3:$AK$25,15, FALSE)</f>
        <v>1</v>
      </c>
      <c r="P586" s="192">
        <v>0</v>
      </c>
      <c r="Q586" s="192">
        <v>0</v>
      </c>
      <c r="R586" s="192">
        <f t="shared" si="2"/>
        <v>0</v>
      </c>
      <c r="S586" s="193">
        <f t="shared" si="3"/>
        <v>0</v>
      </c>
      <c r="T586" s="186" t="s">
        <v>399</v>
      </c>
      <c r="U586" s="186" t="s">
        <v>297</v>
      </c>
      <c r="V586" s="200">
        <f>VLOOKUP(B586,orig_GT_results_full_summary!$B$3:$AK$25,24, FALSE)</f>
        <v>1</v>
      </c>
      <c r="W586" s="192">
        <v>0</v>
      </c>
      <c r="X586" s="192">
        <v>0</v>
      </c>
      <c r="Y586" s="192">
        <f t="shared" si="4"/>
        <v>0</v>
      </c>
      <c r="Z586" s="193">
        <f t="shared" si="5"/>
        <v>0</v>
      </c>
      <c r="AA586" s="186" t="s">
        <v>50</v>
      </c>
      <c r="AB586" s="186" t="s">
        <v>297</v>
      </c>
      <c r="AC586" s="192">
        <f>VLOOKUP(B586,orig_GT_results_full_summary!$B$3:$AK$25,33, FALSE)</f>
        <v>1</v>
      </c>
      <c r="AD586" s="192">
        <v>0</v>
      </c>
      <c r="AE586" s="192">
        <v>0</v>
      </c>
      <c r="AF586" s="194">
        <f t="shared" si="6"/>
        <v>0</v>
      </c>
      <c r="AG586" s="53">
        <f t="shared" si="7"/>
        <v>0</v>
      </c>
    </row>
    <row r="587" spans="2:33" ht="16">
      <c r="B587" s="186" t="s">
        <v>123</v>
      </c>
      <c r="C587" s="192">
        <v>505</v>
      </c>
      <c r="D587" s="186" t="s">
        <v>441</v>
      </c>
      <c r="E587" s="193">
        <v>3</v>
      </c>
      <c r="F587" s="186" t="s">
        <v>398</v>
      </c>
      <c r="G587" s="186" t="s">
        <v>297</v>
      </c>
      <c r="H587" s="198">
        <f>VLOOKUP(B587,orig_GT_results_full_summary!$B$3:$AK$25,7, FALSE)</f>
        <v>4</v>
      </c>
      <c r="I587" s="192">
        <v>0</v>
      </c>
      <c r="J587" s="192">
        <v>0</v>
      </c>
      <c r="K587" s="192">
        <f t="shared" si="0"/>
        <v>0</v>
      </c>
      <c r="L587" s="193">
        <f t="shared" si="1"/>
        <v>0</v>
      </c>
      <c r="M587" s="186" t="s">
        <v>50</v>
      </c>
      <c r="N587" s="186" t="s">
        <v>297</v>
      </c>
      <c r="O587" s="199">
        <f>VLOOKUP(B587,orig_GT_results_full_summary!$B$3:$AK$25,15, FALSE)</f>
        <v>1</v>
      </c>
      <c r="P587" s="192">
        <v>0</v>
      </c>
      <c r="Q587" s="192">
        <v>0</v>
      </c>
      <c r="R587" s="192">
        <f t="shared" si="2"/>
        <v>0</v>
      </c>
      <c r="S587" s="193">
        <f t="shared" si="3"/>
        <v>0</v>
      </c>
      <c r="T587" s="186" t="s">
        <v>399</v>
      </c>
      <c r="U587" s="186" t="s">
        <v>297</v>
      </c>
      <c r="V587" s="200">
        <f>VLOOKUP(B587,orig_GT_results_full_summary!$B$3:$AK$25,24, FALSE)</f>
        <v>1</v>
      </c>
      <c r="W587" s="192">
        <v>0</v>
      </c>
      <c r="X587" s="192">
        <v>0</v>
      </c>
      <c r="Y587" s="192">
        <f t="shared" si="4"/>
        <v>0</v>
      </c>
      <c r="Z587" s="193">
        <f t="shared" si="5"/>
        <v>0</v>
      </c>
      <c r="AA587" s="186" t="s">
        <v>50</v>
      </c>
      <c r="AB587" s="186" t="s">
        <v>297</v>
      </c>
      <c r="AC587" s="192">
        <f>VLOOKUP(B587,orig_GT_results_full_summary!$B$3:$AK$25,33, FALSE)</f>
        <v>1</v>
      </c>
      <c r="AD587" s="192">
        <v>0</v>
      </c>
      <c r="AE587" s="192">
        <v>0</v>
      </c>
      <c r="AF587" s="194">
        <f t="shared" si="6"/>
        <v>0</v>
      </c>
      <c r="AG587" s="53">
        <f t="shared" si="7"/>
        <v>0</v>
      </c>
    </row>
    <row r="588" spans="2:33" ht="16">
      <c r="B588" s="186" t="s">
        <v>123</v>
      </c>
      <c r="C588" s="192">
        <v>506</v>
      </c>
      <c r="D588" s="186" t="s">
        <v>441</v>
      </c>
      <c r="E588" s="193">
        <v>3</v>
      </c>
      <c r="F588" s="186" t="s">
        <v>398</v>
      </c>
      <c r="G588" s="186" t="s">
        <v>297</v>
      </c>
      <c r="H588" s="198">
        <f>VLOOKUP(B588,orig_GT_results_full_summary!$B$3:$AK$25,7, FALSE)</f>
        <v>4</v>
      </c>
      <c r="I588" s="192">
        <v>0</v>
      </c>
      <c r="J588" s="192">
        <v>0</v>
      </c>
      <c r="K588" s="192">
        <f t="shared" si="0"/>
        <v>0</v>
      </c>
      <c r="L588" s="193">
        <f t="shared" si="1"/>
        <v>0</v>
      </c>
      <c r="M588" s="186" t="s">
        <v>50</v>
      </c>
      <c r="N588" s="186" t="s">
        <v>297</v>
      </c>
      <c r="O588" s="199">
        <f>VLOOKUP(B588,orig_GT_results_full_summary!$B$3:$AK$25,15, FALSE)</f>
        <v>1</v>
      </c>
      <c r="P588" s="192">
        <v>0</v>
      </c>
      <c r="Q588" s="192">
        <v>0</v>
      </c>
      <c r="R588" s="192">
        <f t="shared" si="2"/>
        <v>0</v>
      </c>
      <c r="S588" s="193">
        <f t="shared" si="3"/>
        <v>0</v>
      </c>
      <c r="T588" s="186" t="s">
        <v>399</v>
      </c>
      <c r="U588" s="186" t="s">
        <v>297</v>
      </c>
      <c r="V588" s="200">
        <f>VLOOKUP(B588,orig_GT_results_full_summary!$B$3:$AK$25,24, FALSE)</f>
        <v>1</v>
      </c>
      <c r="W588" s="192">
        <v>0</v>
      </c>
      <c r="X588" s="192">
        <v>0</v>
      </c>
      <c r="Y588" s="192">
        <f t="shared" si="4"/>
        <v>0</v>
      </c>
      <c r="Z588" s="193">
        <f t="shared" si="5"/>
        <v>0</v>
      </c>
      <c r="AA588" s="186" t="s">
        <v>50</v>
      </c>
      <c r="AB588" s="186" t="s">
        <v>297</v>
      </c>
      <c r="AC588" s="192">
        <f>VLOOKUP(B588,orig_GT_results_full_summary!$B$3:$AK$25,33, FALSE)</f>
        <v>1</v>
      </c>
      <c r="AD588" s="192">
        <v>0</v>
      </c>
      <c r="AE588" s="192">
        <v>0</v>
      </c>
      <c r="AF588" s="194">
        <f t="shared" si="6"/>
        <v>0</v>
      </c>
      <c r="AG588" s="53">
        <f t="shared" si="7"/>
        <v>0</v>
      </c>
    </row>
    <row r="589" spans="2:33" ht="16">
      <c r="B589" s="186" t="s">
        <v>123</v>
      </c>
      <c r="C589" s="192">
        <v>507</v>
      </c>
      <c r="D589" s="186" t="s">
        <v>441</v>
      </c>
      <c r="E589" s="193">
        <v>3</v>
      </c>
      <c r="F589" s="186" t="s">
        <v>398</v>
      </c>
      <c r="G589" s="186" t="s">
        <v>297</v>
      </c>
      <c r="H589" s="198">
        <f>VLOOKUP(B589,orig_GT_results_full_summary!$B$3:$AK$25,7, FALSE)</f>
        <v>4</v>
      </c>
      <c r="I589" s="192">
        <v>0</v>
      </c>
      <c r="J589" s="192">
        <v>0</v>
      </c>
      <c r="K589" s="192">
        <f t="shared" si="0"/>
        <v>0</v>
      </c>
      <c r="L589" s="193">
        <f t="shared" si="1"/>
        <v>0</v>
      </c>
      <c r="M589" s="186" t="s">
        <v>50</v>
      </c>
      <c r="N589" s="186" t="s">
        <v>297</v>
      </c>
      <c r="O589" s="199">
        <f>VLOOKUP(B589,orig_GT_results_full_summary!$B$3:$AK$25,15, FALSE)</f>
        <v>1</v>
      </c>
      <c r="P589" s="192">
        <v>0</v>
      </c>
      <c r="Q589" s="192">
        <v>0</v>
      </c>
      <c r="R589" s="192">
        <f t="shared" si="2"/>
        <v>0</v>
      </c>
      <c r="S589" s="193">
        <f t="shared" si="3"/>
        <v>0</v>
      </c>
      <c r="T589" s="186" t="s">
        <v>399</v>
      </c>
      <c r="U589" s="186" t="s">
        <v>297</v>
      </c>
      <c r="V589" s="200">
        <f>VLOOKUP(B589,orig_GT_results_full_summary!$B$3:$AK$25,24, FALSE)</f>
        <v>1</v>
      </c>
      <c r="W589" s="192">
        <v>0</v>
      </c>
      <c r="X589" s="192">
        <v>0</v>
      </c>
      <c r="Y589" s="192">
        <f t="shared" si="4"/>
        <v>0</v>
      </c>
      <c r="Z589" s="193">
        <f t="shared" si="5"/>
        <v>0</v>
      </c>
      <c r="AA589" s="186" t="s">
        <v>50</v>
      </c>
      <c r="AB589" s="186" t="s">
        <v>297</v>
      </c>
      <c r="AC589" s="192">
        <f>VLOOKUP(B589,orig_GT_results_full_summary!$B$3:$AK$25,33, FALSE)</f>
        <v>1</v>
      </c>
      <c r="AD589" s="192">
        <v>0</v>
      </c>
      <c r="AE589" s="192">
        <v>0</v>
      </c>
      <c r="AF589" s="194">
        <f t="shared" si="6"/>
        <v>0</v>
      </c>
      <c r="AG589" s="53">
        <f t="shared" si="7"/>
        <v>0</v>
      </c>
    </row>
    <row r="590" spans="2:33" ht="16">
      <c r="B590" s="186" t="s">
        <v>123</v>
      </c>
      <c r="C590" s="192">
        <v>508</v>
      </c>
      <c r="D590" s="186" t="s">
        <v>442</v>
      </c>
      <c r="E590" s="193">
        <v>3</v>
      </c>
      <c r="F590" s="186" t="s">
        <v>398</v>
      </c>
      <c r="G590" s="186" t="s">
        <v>297</v>
      </c>
      <c r="H590" s="198">
        <f>VLOOKUP(B590,orig_GT_results_full_summary!$B$3:$AK$25,7, FALSE)</f>
        <v>4</v>
      </c>
      <c r="I590" s="192">
        <v>0</v>
      </c>
      <c r="J590" s="192">
        <v>0</v>
      </c>
      <c r="K590" s="192">
        <f t="shared" si="0"/>
        <v>0</v>
      </c>
      <c r="L590" s="193">
        <f t="shared" si="1"/>
        <v>0</v>
      </c>
      <c r="M590" s="186" t="s">
        <v>50</v>
      </c>
      <c r="N590" s="186" t="s">
        <v>297</v>
      </c>
      <c r="O590" s="199">
        <f>VLOOKUP(B590,orig_GT_results_full_summary!$B$3:$AK$25,15, FALSE)</f>
        <v>1</v>
      </c>
      <c r="P590" s="192">
        <v>0</v>
      </c>
      <c r="Q590" s="192">
        <v>0</v>
      </c>
      <c r="R590" s="192">
        <f t="shared" si="2"/>
        <v>0</v>
      </c>
      <c r="S590" s="193">
        <f t="shared" si="3"/>
        <v>0</v>
      </c>
      <c r="T590" s="186" t="s">
        <v>399</v>
      </c>
      <c r="U590" s="186" t="s">
        <v>297</v>
      </c>
      <c r="V590" s="200">
        <f>VLOOKUP(B590,orig_GT_results_full_summary!$B$3:$AK$25,24, FALSE)</f>
        <v>1</v>
      </c>
      <c r="W590" s="192">
        <v>0</v>
      </c>
      <c r="X590" s="192">
        <v>0</v>
      </c>
      <c r="Y590" s="192">
        <f t="shared" si="4"/>
        <v>0</v>
      </c>
      <c r="Z590" s="193">
        <f t="shared" si="5"/>
        <v>0</v>
      </c>
      <c r="AA590" s="186" t="s">
        <v>50</v>
      </c>
      <c r="AB590" s="186" t="s">
        <v>297</v>
      </c>
      <c r="AC590" s="192">
        <f>VLOOKUP(B590,orig_GT_results_full_summary!$B$3:$AK$25,33, FALSE)</f>
        <v>1</v>
      </c>
      <c r="AD590" s="192">
        <v>0</v>
      </c>
      <c r="AE590" s="192">
        <v>0</v>
      </c>
      <c r="AF590" s="194">
        <f t="shared" si="6"/>
        <v>0</v>
      </c>
      <c r="AG590" s="53">
        <f t="shared" si="7"/>
        <v>0</v>
      </c>
    </row>
    <row r="591" spans="2:33" ht="16">
      <c r="B591" s="186" t="s">
        <v>123</v>
      </c>
      <c r="C591" s="192">
        <v>509</v>
      </c>
      <c r="D591" s="186" t="s">
        <v>442</v>
      </c>
      <c r="E591" s="193">
        <v>3</v>
      </c>
      <c r="F591" s="186" t="s">
        <v>398</v>
      </c>
      <c r="G591" s="186" t="s">
        <v>297</v>
      </c>
      <c r="H591" s="198">
        <f>VLOOKUP(B591,orig_GT_results_full_summary!$B$3:$AK$25,7, FALSE)</f>
        <v>4</v>
      </c>
      <c r="I591" s="192">
        <v>0</v>
      </c>
      <c r="J591" s="192">
        <v>0</v>
      </c>
      <c r="K591" s="192">
        <f t="shared" si="0"/>
        <v>0</v>
      </c>
      <c r="L591" s="193">
        <f t="shared" si="1"/>
        <v>0</v>
      </c>
      <c r="M591" s="186" t="s">
        <v>50</v>
      </c>
      <c r="N591" s="186" t="s">
        <v>297</v>
      </c>
      <c r="O591" s="199">
        <f>VLOOKUP(B591,orig_GT_results_full_summary!$B$3:$AK$25,15, FALSE)</f>
        <v>1</v>
      </c>
      <c r="P591" s="192">
        <v>0</v>
      </c>
      <c r="Q591" s="192">
        <v>0</v>
      </c>
      <c r="R591" s="192">
        <f t="shared" si="2"/>
        <v>0</v>
      </c>
      <c r="S591" s="193">
        <f t="shared" si="3"/>
        <v>0</v>
      </c>
      <c r="T591" s="186" t="s">
        <v>399</v>
      </c>
      <c r="U591" s="186" t="s">
        <v>297</v>
      </c>
      <c r="V591" s="200">
        <f>VLOOKUP(B591,orig_GT_results_full_summary!$B$3:$AK$25,24, FALSE)</f>
        <v>1</v>
      </c>
      <c r="W591" s="192">
        <v>0</v>
      </c>
      <c r="X591" s="192">
        <v>0</v>
      </c>
      <c r="Y591" s="192">
        <f t="shared" si="4"/>
        <v>0</v>
      </c>
      <c r="Z591" s="193">
        <f t="shared" si="5"/>
        <v>0</v>
      </c>
      <c r="AA591" s="186" t="s">
        <v>50</v>
      </c>
      <c r="AB591" s="186" t="s">
        <v>297</v>
      </c>
      <c r="AC591" s="192">
        <f>VLOOKUP(B591,orig_GT_results_full_summary!$B$3:$AK$25,33, FALSE)</f>
        <v>1</v>
      </c>
      <c r="AD591" s="192">
        <v>0</v>
      </c>
      <c r="AE591" s="192">
        <v>0</v>
      </c>
      <c r="AF591" s="194">
        <f t="shared" si="6"/>
        <v>0</v>
      </c>
      <c r="AG591" s="53">
        <f t="shared" si="7"/>
        <v>0</v>
      </c>
    </row>
    <row r="592" spans="2:33" ht="16">
      <c r="B592" s="186" t="s">
        <v>123</v>
      </c>
      <c r="C592" s="192">
        <v>510</v>
      </c>
      <c r="D592" s="186" t="s">
        <v>442</v>
      </c>
      <c r="E592" s="193">
        <v>3</v>
      </c>
      <c r="F592" s="186" t="s">
        <v>398</v>
      </c>
      <c r="G592" s="186" t="s">
        <v>297</v>
      </c>
      <c r="H592" s="198">
        <f>VLOOKUP(B592,orig_GT_results_full_summary!$B$3:$AK$25,7, FALSE)</f>
        <v>4</v>
      </c>
      <c r="I592" s="192">
        <v>0</v>
      </c>
      <c r="J592" s="192">
        <v>0</v>
      </c>
      <c r="K592" s="192">
        <f t="shared" si="0"/>
        <v>0</v>
      </c>
      <c r="L592" s="193">
        <f t="shared" si="1"/>
        <v>0</v>
      </c>
      <c r="M592" s="186" t="s">
        <v>50</v>
      </c>
      <c r="N592" s="186" t="s">
        <v>297</v>
      </c>
      <c r="O592" s="199">
        <f>VLOOKUP(B592,orig_GT_results_full_summary!$B$3:$AK$25,15, FALSE)</f>
        <v>1</v>
      </c>
      <c r="P592" s="192">
        <v>0</v>
      </c>
      <c r="Q592" s="192">
        <v>0</v>
      </c>
      <c r="R592" s="192">
        <f t="shared" si="2"/>
        <v>0</v>
      </c>
      <c r="S592" s="193">
        <f t="shared" si="3"/>
        <v>0</v>
      </c>
      <c r="T592" s="186" t="s">
        <v>399</v>
      </c>
      <c r="U592" s="186" t="s">
        <v>297</v>
      </c>
      <c r="V592" s="200">
        <f>VLOOKUP(B592,orig_GT_results_full_summary!$B$3:$AK$25,24, FALSE)</f>
        <v>1</v>
      </c>
      <c r="W592" s="192">
        <v>0</v>
      </c>
      <c r="X592" s="192">
        <v>0</v>
      </c>
      <c r="Y592" s="192">
        <f t="shared" si="4"/>
        <v>0</v>
      </c>
      <c r="Z592" s="193">
        <f t="shared" si="5"/>
        <v>0</v>
      </c>
      <c r="AA592" s="186" t="s">
        <v>50</v>
      </c>
      <c r="AB592" s="186" t="s">
        <v>297</v>
      </c>
      <c r="AC592" s="192">
        <f>VLOOKUP(B592,orig_GT_results_full_summary!$B$3:$AK$25,33, FALSE)</f>
        <v>1</v>
      </c>
      <c r="AD592" s="192">
        <v>0</v>
      </c>
      <c r="AE592" s="192">
        <v>0</v>
      </c>
      <c r="AF592" s="194">
        <f t="shared" si="6"/>
        <v>0</v>
      </c>
      <c r="AG592" s="53">
        <f t="shared" si="7"/>
        <v>0</v>
      </c>
    </row>
    <row r="593" spans="2:33" ht="16">
      <c r="B593" s="186" t="s">
        <v>123</v>
      </c>
      <c r="C593" s="192">
        <v>511</v>
      </c>
      <c r="D593" s="186" t="s">
        <v>443</v>
      </c>
      <c r="E593" s="193">
        <v>3</v>
      </c>
      <c r="F593" s="186" t="s">
        <v>398</v>
      </c>
      <c r="G593" s="186" t="s">
        <v>297</v>
      </c>
      <c r="H593" s="198">
        <f>VLOOKUP(B593,orig_GT_results_full_summary!$B$3:$AK$25,7, FALSE)</f>
        <v>4</v>
      </c>
      <c r="I593" s="192">
        <v>0</v>
      </c>
      <c r="J593" s="192">
        <v>0</v>
      </c>
      <c r="K593" s="192">
        <f t="shared" si="0"/>
        <v>0</v>
      </c>
      <c r="L593" s="193">
        <f t="shared" si="1"/>
        <v>0</v>
      </c>
      <c r="M593" s="186" t="s">
        <v>50</v>
      </c>
      <c r="N593" s="186" t="s">
        <v>297</v>
      </c>
      <c r="O593" s="199">
        <f>VLOOKUP(B593,orig_GT_results_full_summary!$B$3:$AK$25,15, FALSE)</f>
        <v>1</v>
      </c>
      <c r="P593" s="192">
        <v>0</v>
      </c>
      <c r="Q593" s="192">
        <v>0</v>
      </c>
      <c r="R593" s="192">
        <f t="shared" si="2"/>
        <v>0</v>
      </c>
      <c r="S593" s="193">
        <f t="shared" si="3"/>
        <v>0</v>
      </c>
      <c r="T593" s="186" t="s">
        <v>399</v>
      </c>
      <c r="U593" s="186" t="s">
        <v>297</v>
      </c>
      <c r="V593" s="200">
        <f>VLOOKUP(B593,orig_GT_results_full_summary!$B$3:$AK$25,24, FALSE)</f>
        <v>1</v>
      </c>
      <c r="W593" s="192">
        <v>0</v>
      </c>
      <c r="X593" s="192">
        <v>0</v>
      </c>
      <c r="Y593" s="192">
        <f t="shared" si="4"/>
        <v>0</v>
      </c>
      <c r="Z593" s="193">
        <f t="shared" si="5"/>
        <v>0</v>
      </c>
      <c r="AA593" s="186" t="s">
        <v>50</v>
      </c>
      <c r="AB593" s="186" t="s">
        <v>297</v>
      </c>
      <c r="AC593" s="192">
        <f>VLOOKUP(B593,orig_GT_results_full_summary!$B$3:$AK$25,33, FALSE)</f>
        <v>1</v>
      </c>
      <c r="AD593" s="192">
        <v>0</v>
      </c>
      <c r="AE593" s="192">
        <v>0</v>
      </c>
      <c r="AF593" s="194">
        <f t="shared" si="6"/>
        <v>0</v>
      </c>
      <c r="AG593" s="53">
        <f t="shared" si="7"/>
        <v>0</v>
      </c>
    </row>
    <row r="594" spans="2:33" ht="16">
      <c r="B594" s="186" t="s">
        <v>123</v>
      </c>
      <c r="C594" s="192">
        <v>512</v>
      </c>
      <c r="D594" s="186" t="s">
        <v>443</v>
      </c>
      <c r="E594" s="193">
        <v>3</v>
      </c>
      <c r="F594" s="186" t="s">
        <v>398</v>
      </c>
      <c r="G594" s="186" t="s">
        <v>297</v>
      </c>
      <c r="H594" s="198">
        <f>VLOOKUP(B594,orig_GT_results_full_summary!$B$3:$AK$25,7, FALSE)</f>
        <v>4</v>
      </c>
      <c r="I594" s="192">
        <v>0</v>
      </c>
      <c r="J594" s="192">
        <v>0</v>
      </c>
      <c r="K594" s="192">
        <f t="shared" si="0"/>
        <v>0</v>
      </c>
      <c r="L594" s="193">
        <f t="shared" si="1"/>
        <v>0</v>
      </c>
      <c r="M594" s="186" t="s">
        <v>50</v>
      </c>
      <c r="N594" s="186" t="s">
        <v>297</v>
      </c>
      <c r="O594" s="199">
        <f>VLOOKUP(B594,orig_GT_results_full_summary!$B$3:$AK$25,15, FALSE)</f>
        <v>1</v>
      </c>
      <c r="P594" s="192">
        <v>0</v>
      </c>
      <c r="Q594" s="192">
        <v>0</v>
      </c>
      <c r="R594" s="192">
        <f t="shared" si="2"/>
        <v>0</v>
      </c>
      <c r="S594" s="193">
        <f t="shared" si="3"/>
        <v>0</v>
      </c>
      <c r="T594" s="186" t="s">
        <v>399</v>
      </c>
      <c r="U594" s="186" t="s">
        <v>297</v>
      </c>
      <c r="V594" s="200">
        <f>VLOOKUP(B594,orig_GT_results_full_summary!$B$3:$AK$25,24, FALSE)</f>
        <v>1</v>
      </c>
      <c r="W594" s="192">
        <v>0</v>
      </c>
      <c r="X594" s="192">
        <v>0</v>
      </c>
      <c r="Y594" s="192">
        <f t="shared" si="4"/>
        <v>0</v>
      </c>
      <c r="Z594" s="193">
        <f t="shared" si="5"/>
        <v>0</v>
      </c>
      <c r="AA594" s="186" t="s">
        <v>50</v>
      </c>
      <c r="AB594" s="186" t="s">
        <v>297</v>
      </c>
      <c r="AC594" s="192">
        <f>VLOOKUP(B594,orig_GT_results_full_summary!$B$3:$AK$25,33, FALSE)</f>
        <v>1</v>
      </c>
      <c r="AD594" s="192">
        <v>0</v>
      </c>
      <c r="AE594" s="192">
        <v>0</v>
      </c>
      <c r="AF594" s="194">
        <f t="shared" si="6"/>
        <v>0</v>
      </c>
      <c r="AG594" s="53">
        <f t="shared" si="7"/>
        <v>0</v>
      </c>
    </row>
    <row r="595" spans="2:33" ht="16">
      <c r="B595" s="186" t="s">
        <v>123</v>
      </c>
      <c r="C595" s="192">
        <v>513</v>
      </c>
      <c r="D595" s="186" t="s">
        <v>443</v>
      </c>
      <c r="E595" s="193">
        <v>3</v>
      </c>
      <c r="F595" s="186" t="s">
        <v>398</v>
      </c>
      <c r="G595" s="186" t="s">
        <v>297</v>
      </c>
      <c r="H595" s="198">
        <f>VLOOKUP(B595,orig_GT_results_full_summary!$B$3:$AK$25,7, FALSE)</f>
        <v>4</v>
      </c>
      <c r="I595" s="192">
        <v>0</v>
      </c>
      <c r="J595" s="192">
        <v>0</v>
      </c>
      <c r="K595" s="192">
        <f t="shared" si="0"/>
        <v>0</v>
      </c>
      <c r="L595" s="193">
        <f t="shared" si="1"/>
        <v>0</v>
      </c>
      <c r="M595" s="186" t="s">
        <v>50</v>
      </c>
      <c r="N595" s="186" t="s">
        <v>297</v>
      </c>
      <c r="O595" s="199">
        <f>VLOOKUP(B595,orig_GT_results_full_summary!$B$3:$AK$25,15, FALSE)</f>
        <v>1</v>
      </c>
      <c r="P595" s="192">
        <v>0</v>
      </c>
      <c r="Q595" s="192">
        <v>0</v>
      </c>
      <c r="R595" s="192">
        <f t="shared" si="2"/>
        <v>0</v>
      </c>
      <c r="S595" s="193">
        <f t="shared" si="3"/>
        <v>0</v>
      </c>
      <c r="T595" s="186" t="s">
        <v>399</v>
      </c>
      <c r="U595" s="186" t="s">
        <v>297</v>
      </c>
      <c r="V595" s="200">
        <f>VLOOKUP(B595,orig_GT_results_full_summary!$B$3:$AK$25,24, FALSE)</f>
        <v>1</v>
      </c>
      <c r="W595" s="192">
        <v>0</v>
      </c>
      <c r="X595" s="192">
        <v>0</v>
      </c>
      <c r="Y595" s="192">
        <f t="shared" si="4"/>
        <v>0</v>
      </c>
      <c r="Z595" s="193">
        <f t="shared" si="5"/>
        <v>0</v>
      </c>
      <c r="AA595" s="186" t="s">
        <v>50</v>
      </c>
      <c r="AB595" s="186" t="s">
        <v>297</v>
      </c>
      <c r="AC595" s="192">
        <f>VLOOKUP(B595,orig_GT_results_full_summary!$B$3:$AK$25,33, FALSE)</f>
        <v>1</v>
      </c>
      <c r="AD595" s="192">
        <v>0</v>
      </c>
      <c r="AE595" s="192">
        <v>0</v>
      </c>
      <c r="AF595" s="194">
        <f t="shared" si="6"/>
        <v>0</v>
      </c>
      <c r="AG595" s="53">
        <f t="shared" si="7"/>
        <v>0</v>
      </c>
    </row>
    <row r="596" spans="2:33" ht="16">
      <c r="B596" s="186" t="s">
        <v>123</v>
      </c>
      <c r="C596" s="192">
        <v>514</v>
      </c>
      <c r="D596" s="186" t="s">
        <v>444</v>
      </c>
      <c r="E596" s="193">
        <v>3</v>
      </c>
      <c r="F596" s="186" t="s">
        <v>398</v>
      </c>
      <c r="G596" s="186" t="s">
        <v>304</v>
      </c>
      <c r="H596" s="198">
        <f>VLOOKUP(B596,orig_GT_results_full_summary!$B$3:$AK$25,7, FALSE)</f>
        <v>4</v>
      </c>
      <c r="I596" s="192">
        <v>1</v>
      </c>
      <c r="J596" s="192">
        <v>0.33</v>
      </c>
      <c r="K596" s="192">
        <f t="shared" si="0"/>
        <v>0.25</v>
      </c>
      <c r="L596" s="193">
        <f t="shared" si="1"/>
        <v>0.31976744186046513</v>
      </c>
      <c r="M596" s="186" t="s">
        <v>50</v>
      </c>
      <c r="N596" s="186" t="s">
        <v>304</v>
      </c>
      <c r="O596" s="199">
        <f>VLOOKUP(B596,orig_GT_results_full_summary!$B$3:$AK$25,15, FALSE)</f>
        <v>1</v>
      </c>
      <c r="P596" s="192">
        <v>1</v>
      </c>
      <c r="Q596" s="192">
        <v>0.33</v>
      </c>
      <c r="R596" s="192">
        <f t="shared" si="2"/>
        <v>1</v>
      </c>
      <c r="S596" s="193">
        <f t="shared" si="3"/>
        <v>0.3536977491961415</v>
      </c>
      <c r="T596" s="186" t="s">
        <v>399</v>
      </c>
      <c r="U596" s="186" t="s">
        <v>297</v>
      </c>
      <c r="V596" s="200">
        <f>VLOOKUP(B596,orig_GT_results_full_summary!$B$3:$AK$25,24, FALSE)</f>
        <v>1</v>
      </c>
      <c r="W596" s="192">
        <v>0</v>
      </c>
      <c r="X596" s="192">
        <v>0</v>
      </c>
      <c r="Y596" s="192">
        <f t="shared" si="4"/>
        <v>0</v>
      </c>
      <c r="Z596" s="193">
        <f t="shared" si="5"/>
        <v>0</v>
      </c>
      <c r="AA596" s="186" t="s">
        <v>50</v>
      </c>
      <c r="AB596" s="186" t="s">
        <v>304</v>
      </c>
      <c r="AC596" s="192">
        <f>VLOOKUP(B596,orig_GT_results_full_summary!$B$3:$AK$25,33, FALSE)</f>
        <v>1</v>
      </c>
      <c r="AD596" s="192">
        <v>1</v>
      </c>
      <c r="AE596" s="192">
        <v>0.33</v>
      </c>
      <c r="AF596" s="194">
        <f t="shared" si="6"/>
        <v>1</v>
      </c>
      <c r="AG596" s="53">
        <f t="shared" si="7"/>
        <v>0.3536977491961415</v>
      </c>
    </row>
    <row r="597" spans="2:33" ht="16">
      <c r="B597" s="186" t="s">
        <v>123</v>
      </c>
      <c r="C597" s="192">
        <v>515</v>
      </c>
      <c r="D597" s="186" t="s">
        <v>444</v>
      </c>
      <c r="E597" s="193">
        <v>3</v>
      </c>
      <c r="F597" s="186" t="s">
        <v>398</v>
      </c>
      <c r="G597" s="186" t="s">
        <v>304</v>
      </c>
      <c r="H597" s="198">
        <f>VLOOKUP(B597,orig_GT_results_full_summary!$B$3:$AK$25,7, FALSE)</f>
        <v>4</v>
      </c>
      <c r="I597" s="192">
        <v>1</v>
      </c>
      <c r="J597" s="192">
        <v>0.33</v>
      </c>
      <c r="K597" s="192">
        <f t="shared" si="0"/>
        <v>0.25</v>
      </c>
      <c r="L597" s="193">
        <f t="shared" si="1"/>
        <v>0.31976744186046513</v>
      </c>
      <c r="M597" s="186" t="s">
        <v>50</v>
      </c>
      <c r="N597" s="186" t="s">
        <v>304</v>
      </c>
      <c r="O597" s="199">
        <f>VLOOKUP(B597,orig_GT_results_full_summary!$B$3:$AK$25,15, FALSE)</f>
        <v>1</v>
      </c>
      <c r="P597" s="192">
        <v>1</v>
      </c>
      <c r="Q597" s="192">
        <v>0.33</v>
      </c>
      <c r="R597" s="192">
        <f t="shared" si="2"/>
        <v>1</v>
      </c>
      <c r="S597" s="193">
        <f t="shared" si="3"/>
        <v>0.3536977491961415</v>
      </c>
      <c r="T597" s="186" t="s">
        <v>399</v>
      </c>
      <c r="U597" s="186" t="s">
        <v>297</v>
      </c>
      <c r="V597" s="200">
        <f>VLOOKUP(B597,orig_GT_results_full_summary!$B$3:$AK$25,24, FALSE)</f>
        <v>1</v>
      </c>
      <c r="W597" s="192">
        <v>0</v>
      </c>
      <c r="X597" s="192">
        <v>0</v>
      </c>
      <c r="Y597" s="192">
        <f t="shared" si="4"/>
        <v>0</v>
      </c>
      <c r="Z597" s="193">
        <f t="shared" si="5"/>
        <v>0</v>
      </c>
      <c r="AA597" s="186" t="s">
        <v>50</v>
      </c>
      <c r="AB597" s="186" t="s">
        <v>304</v>
      </c>
      <c r="AC597" s="192">
        <f>VLOOKUP(B597,orig_GT_results_full_summary!$B$3:$AK$25,33, FALSE)</f>
        <v>1</v>
      </c>
      <c r="AD597" s="192">
        <v>1</v>
      </c>
      <c r="AE597" s="192">
        <v>0.33</v>
      </c>
      <c r="AF597" s="194">
        <f t="shared" si="6"/>
        <v>1</v>
      </c>
      <c r="AG597" s="53">
        <f t="shared" si="7"/>
        <v>0.3536977491961415</v>
      </c>
    </row>
    <row r="598" spans="2:33" ht="16">
      <c r="B598" s="186" t="s">
        <v>123</v>
      </c>
      <c r="C598" s="192">
        <v>516</v>
      </c>
      <c r="D598" s="186" t="s">
        <v>445</v>
      </c>
      <c r="E598" s="193">
        <v>3</v>
      </c>
      <c r="F598" s="186" t="s">
        <v>398</v>
      </c>
      <c r="G598" s="186" t="s">
        <v>297</v>
      </c>
      <c r="H598" s="198">
        <f>VLOOKUP(B598,orig_GT_results_full_summary!$B$3:$AK$25,7, FALSE)</f>
        <v>4</v>
      </c>
      <c r="I598" s="192">
        <v>0</v>
      </c>
      <c r="J598" s="192">
        <v>0</v>
      </c>
      <c r="K598" s="192">
        <f t="shared" si="0"/>
        <v>0</v>
      </c>
      <c r="L598" s="193">
        <f t="shared" si="1"/>
        <v>0</v>
      </c>
      <c r="M598" s="186" t="s">
        <v>50</v>
      </c>
      <c r="N598" s="186" t="s">
        <v>297</v>
      </c>
      <c r="O598" s="199">
        <f>VLOOKUP(B598,orig_GT_results_full_summary!$B$3:$AK$25,15, FALSE)</f>
        <v>1</v>
      </c>
      <c r="P598" s="192">
        <v>0</v>
      </c>
      <c r="Q598" s="192">
        <v>0</v>
      </c>
      <c r="R598" s="192">
        <f t="shared" si="2"/>
        <v>0</v>
      </c>
      <c r="S598" s="193">
        <f t="shared" si="3"/>
        <v>0</v>
      </c>
      <c r="T598" s="186" t="s">
        <v>399</v>
      </c>
      <c r="U598" s="186" t="s">
        <v>297</v>
      </c>
      <c r="V598" s="200">
        <f>VLOOKUP(B598,orig_GT_results_full_summary!$B$3:$AK$25,24, FALSE)</f>
        <v>1</v>
      </c>
      <c r="W598" s="192">
        <v>0</v>
      </c>
      <c r="X598" s="192">
        <v>0</v>
      </c>
      <c r="Y598" s="192">
        <f t="shared" si="4"/>
        <v>0</v>
      </c>
      <c r="Z598" s="193">
        <f t="shared" si="5"/>
        <v>0</v>
      </c>
      <c r="AA598" s="186" t="s">
        <v>50</v>
      </c>
      <c r="AB598" s="186" t="s">
        <v>297</v>
      </c>
      <c r="AC598" s="192">
        <f>VLOOKUP(B598,orig_GT_results_full_summary!$B$3:$AK$25,33, FALSE)</f>
        <v>1</v>
      </c>
      <c r="AD598" s="192">
        <v>0</v>
      </c>
      <c r="AE598" s="192">
        <v>0</v>
      </c>
      <c r="AF598" s="194">
        <f t="shared" si="6"/>
        <v>0</v>
      </c>
      <c r="AG598" s="53">
        <f t="shared" si="7"/>
        <v>0</v>
      </c>
    </row>
    <row r="599" spans="2:33" ht="16">
      <c r="B599" s="186" t="s">
        <v>123</v>
      </c>
      <c r="C599" s="192">
        <v>517</v>
      </c>
      <c r="D599" s="186" t="s">
        <v>445</v>
      </c>
      <c r="E599" s="193">
        <v>3</v>
      </c>
      <c r="F599" s="186" t="s">
        <v>398</v>
      </c>
      <c r="G599" s="186" t="s">
        <v>297</v>
      </c>
      <c r="H599" s="198">
        <f>VLOOKUP(B599,orig_GT_results_full_summary!$B$3:$AK$25,7, FALSE)</f>
        <v>4</v>
      </c>
      <c r="I599" s="192">
        <v>0</v>
      </c>
      <c r="J599" s="192">
        <v>0</v>
      </c>
      <c r="K599" s="192">
        <f t="shared" si="0"/>
        <v>0</v>
      </c>
      <c r="L599" s="193">
        <f t="shared" si="1"/>
        <v>0</v>
      </c>
      <c r="M599" s="186" t="s">
        <v>50</v>
      </c>
      <c r="N599" s="186" t="s">
        <v>297</v>
      </c>
      <c r="O599" s="199">
        <f>VLOOKUP(B599,orig_GT_results_full_summary!$B$3:$AK$25,15, FALSE)</f>
        <v>1</v>
      </c>
      <c r="P599" s="192">
        <v>0</v>
      </c>
      <c r="Q599" s="192">
        <v>0</v>
      </c>
      <c r="R599" s="192">
        <f t="shared" si="2"/>
        <v>0</v>
      </c>
      <c r="S599" s="193">
        <f t="shared" si="3"/>
        <v>0</v>
      </c>
      <c r="T599" s="186" t="s">
        <v>399</v>
      </c>
      <c r="U599" s="186" t="s">
        <v>297</v>
      </c>
      <c r="V599" s="200">
        <f>VLOOKUP(B599,orig_GT_results_full_summary!$B$3:$AK$25,24, FALSE)</f>
        <v>1</v>
      </c>
      <c r="W599" s="192">
        <v>0</v>
      </c>
      <c r="X599" s="192">
        <v>0</v>
      </c>
      <c r="Y599" s="192">
        <f t="shared" si="4"/>
        <v>0</v>
      </c>
      <c r="Z599" s="193">
        <f t="shared" si="5"/>
        <v>0</v>
      </c>
      <c r="AA599" s="186" t="s">
        <v>50</v>
      </c>
      <c r="AB599" s="186" t="s">
        <v>297</v>
      </c>
      <c r="AC599" s="192">
        <f>VLOOKUP(B599,orig_GT_results_full_summary!$B$3:$AK$25,33, FALSE)</f>
        <v>1</v>
      </c>
      <c r="AD599" s="192">
        <v>0</v>
      </c>
      <c r="AE599" s="192">
        <v>0</v>
      </c>
      <c r="AF599" s="194">
        <f t="shared" si="6"/>
        <v>0</v>
      </c>
      <c r="AG599" s="53">
        <f t="shared" si="7"/>
        <v>0</v>
      </c>
    </row>
    <row r="600" spans="2:33" ht="16">
      <c r="B600" s="186" t="s">
        <v>123</v>
      </c>
      <c r="C600" s="192">
        <v>518</v>
      </c>
      <c r="D600" s="186" t="s">
        <v>445</v>
      </c>
      <c r="E600" s="193">
        <v>3</v>
      </c>
      <c r="F600" s="186" t="s">
        <v>398</v>
      </c>
      <c r="G600" s="186" t="s">
        <v>297</v>
      </c>
      <c r="H600" s="198">
        <f>VLOOKUP(B600,orig_GT_results_full_summary!$B$3:$AK$25,7, FALSE)</f>
        <v>4</v>
      </c>
      <c r="I600" s="192">
        <v>0</v>
      </c>
      <c r="J600" s="192">
        <v>0</v>
      </c>
      <c r="K600" s="192">
        <f t="shared" si="0"/>
        <v>0</v>
      </c>
      <c r="L600" s="193">
        <f t="shared" si="1"/>
        <v>0</v>
      </c>
      <c r="M600" s="186" t="s">
        <v>50</v>
      </c>
      <c r="N600" s="186" t="s">
        <v>297</v>
      </c>
      <c r="O600" s="199">
        <f>VLOOKUP(B600,orig_GT_results_full_summary!$B$3:$AK$25,15, FALSE)</f>
        <v>1</v>
      </c>
      <c r="P600" s="192">
        <v>0</v>
      </c>
      <c r="Q600" s="192">
        <v>0</v>
      </c>
      <c r="R600" s="192">
        <f t="shared" si="2"/>
        <v>0</v>
      </c>
      <c r="S600" s="193">
        <f t="shared" si="3"/>
        <v>0</v>
      </c>
      <c r="T600" s="186" t="s">
        <v>399</v>
      </c>
      <c r="U600" s="186" t="s">
        <v>297</v>
      </c>
      <c r="V600" s="200">
        <f>VLOOKUP(B600,orig_GT_results_full_summary!$B$3:$AK$25,24, FALSE)</f>
        <v>1</v>
      </c>
      <c r="W600" s="192">
        <v>0</v>
      </c>
      <c r="X600" s="192">
        <v>0</v>
      </c>
      <c r="Y600" s="192">
        <f t="shared" si="4"/>
        <v>0</v>
      </c>
      <c r="Z600" s="193">
        <f t="shared" si="5"/>
        <v>0</v>
      </c>
      <c r="AA600" s="186" t="s">
        <v>50</v>
      </c>
      <c r="AB600" s="186" t="s">
        <v>297</v>
      </c>
      <c r="AC600" s="192">
        <f>VLOOKUP(B600,orig_GT_results_full_summary!$B$3:$AK$25,33, FALSE)</f>
        <v>1</v>
      </c>
      <c r="AD600" s="192">
        <v>0</v>
      </c>
      <c r="AE600" s="192">
        <v>0</v>
      </c>
      <c r="AF600" s="194">
        <f t="shared" si="6"/>
        <v>0</v>
      </c>
      <c r="AG600" s="53">
        <f t="shared" si="7"/>
        <v>0</v>
      </c>
    </row>
    <row r="601" spans="2:33" ht="16">
      <c r="B601" s="186" t="s">
        <v>123</v>
      </c>
      <c r="C601" s="192">
        <v>519</v>
      </c>
      <c r="D601" s="186" t="s">
        <v>445</v>
      </c>
      <c r="E601" s="193">
        <v>3</v>
      </c>
      <c r="F601" s="186" t="s">
        <v>398</v>
      </c>
      <c r="G601" s="186" t="s">
        <v>297</v>
      </c>
      <c r="H601" s="198">
        <f>VLOOKUP(B601,orig_GT_results_full_summary!$B$3:$AK$25,7, FALSE)</f>
        <v>4</v>
      </c>
      <c r="I601" s="192">
        <v>0</v>
      </c>
      <c r="J601" s="192">
        <v>0</v>
      </c>
      <c r="K601" s="192">
        <f t="shared" si="0"/>
        <v>0</v>
      </c>
      <c r="L601" s="193">
        <f t="shared" si="1"/>
        <v>0</v>
      </c>
      <c r="M601" s="186" t="s">
        <v>50</v>
      </c>
      <c r="N601" s="186" t="s">
        <v>297</v>
      </c>
      <c r="O601" s="199">
        <f>VLOOKUP(B601,orig_GT_results_full_summary!$B$3:$AK$25,15, FALSE)</f>
        <v>1</v>
      </c>
      <c r="P601" s="192">
        <v>0</v>
      </c>
      <c r="Q601" s="192">
        <v>0</v>
      </c>
      <c r="R601" s="192">
        <f t="shared" si="2"/>
        <v>0</v>
      </c>
      <c r="S601" s="193">
        <f t="shared" si="3"/>
        <v>0</v>
      </c>
      <c r="T601" s="186" t="s">
        <v>399</v>
      </c>
      <c r="U601" s="186" t="s">
        <v>297</v>
      </c>
      <c r="V601" s="200">
        <f>VLOOKUP(B601,orig_GT_results_full_summary!$B$3:$AK$25,24, FALSE)</f>
        <v>1</v>
      </c>
      <c r="W601" s="192">
        <v>0</v>
      </c>
      <c r="X601" s="192">
        <v>0</v>
      </c>
      <c r="Y601" s="192">
        <f t="shared" si="4"/>
        <v>0</v>
      </c>
      <c r="Z601" s="193">
        <f t="shared" si="5"/>
        <v>0</v>
      </c>
      <c r="AA601" s="186" t="s">
        <v>50</v>
      </c>
      <c r="AB601" s="186" t="s">
        <v>297</v>
      </c>
      <c r="AC601" s="192">
        <f>VLOOKUP(B601,orig_GT_results_full_summary!$B$3:$AK$25,33, FALSE)</f>
        <v>1</v>
      </c>
      <c r="AD601" s="192">
        <v>0</v>
      </c>
      <c r="AE601" s="192">
        <v>0</v>
      </c>
      <c r="AF601" s="194">
        <f t="shared" si="6"/>
        <v>0</v>
      </c>
      <c r="AG601" s="53">
        <f t="shared" si="7"/>
        <v>0</v>
      </c>
    </row>
    <row r="602" spans="2:33" ht="16">
      <c r="B602" s="186" t="s">
        <v>123</v>
      </c>
      <c r="C602" s="192">
        <v>520</v>
      </c>
      <c r="D602" s="186" t="s">
        <v>445</v>
      </c>
      <c r="E602" s="193">
        <v>3</v>
      </c>
      <c r="F602" s="186" t="s">
        <v>398</v>
      </c>
      <c r="G602" s="186" t="s">
        <v>297</v>
      </c>
      <c r="H602" s="198">
        <f>VLOOKUP(B602,orig_GT_results_full_summary!$B$3:$AK$25,7, FALSE)</f>
        <v>4</v>
      </c>
      <c r="I602" s="192">
        <v>0</v>
      </c>
      <c r="J602" s="192">
        <v>0</v>
      </c>
      <c r="K602" s="192">
        <f t="shared" si="0"/>
        <v>0</v>
      </c>
      <c r="L602" s="193">
        <f t="shared" si="1"/>
        <v>0</v>
      </c>
      <c r="M602" s="186" t="s">
        <v>50</v>
      </c>
      <c r="N602" s="186" t="s">
        <v>297</v>
      </c>
      <c r="O602" s="199">
        <f>VLOOKUP(B602,orig_GT_results_full_summary!$B$3:$AK$25,15, FALSE)</f>
        <v>1</v>
      </c>
      <c r="P602" s="192">
        <v>0</v>
      </c>
      <c r="Q602" s="192">
        <v>0</v>
      </c>
      <c r="R602" s="192">
        <f t="shared" si="2"/>
        <v>0</v>
      </c>
      <c r="S602" s="193">
        <f t="shared" si="3"/>
        <v>0</v>
      </c>
      <c r="T602" s="186" t="s">
        <v>399</v>
      </c>
      <c r="U602" s="186" t="s">
        <v>297</v>
      </c>
      <c r="V602" s="200">
        <f>VLOOKUP(B602,orig_GT_results_full_summary!$B$3:$AK$25,24, FALSE)</f>
        <v>1</v>
      </c>
      <c r="W602" s="192">
        <v>0</v>
      </c>
      <c r="X602" s="192">
        <v>0</v>
      </c>
      <c r="Y602" s="192">
        <f t="shared" si="4"/>
        <v>0</v>
      </c>
      <c r="Z602" s="193">
        <f t="shared" si="5"/>
        <v>0</v>
      </c>
      <c r="AA602" s="186" t="s">
        <v>50</v>
      </c>
      <c r="AB602" s="186" t="s">
        <v>297</v>
      </c>
      <c r="AC602" s="192">
        <f>VLOOKUP(B602,orig_GT_results_full_summary!$B$3:$AK$25,33, FALSE)</f>
        <v>1</v>
      </c>
      <c r="AD602" s="192">
        <v>0</v>
      </c>
      <c r="AE602" s="192">
        <v>0</v>
      </c>
      <c r="AF602" s="194">
        <f t="shared" si="6"/>
        <v>0</v>
      </c>
      <c r="AG602" s="53">
        <f t="shared" si="7"/>
        <v>0</v>
      </c>
    </row>
    <row r="603" spans="2:33" ht="16">
      <c r="B603" s="186" t="s">
        <v>123</v>
      </c>
      <c r="C603" s="192">
        <v>521</v>
      </c>
      <c r="D603" s="186" t="s">
        <v>446</v>
      </c>
      <c r="E603" s="193">
        <v>3</v>
      </c>
      <c r="F603" s="186" t="s">
        <v>398</v>
      </c>
      <c r="G603" s="186" t="s">
        <v>304</v>
      </c>
      <c r="H603" s="198">
        <f>VLOOKUP(B603,orig_GT_results_full_summary!$B$3:$AK$25,7, FALSE)</f>
        <v>4</v>
      </c>
      <c r="I603" s="192">
        <v>1</v>
      </c>
      <c r="J603" s="192">
        <v>0.33</v>
      </c>
      <c r="K603" s="192">
        <f t="shared" si="0"/>
        <v>0.25</v>
      </c>
      <c r="L603" s="193">
        <f t="shared" si="1"/>
        <v>0.31976744186046513</v>
      </c>
      <c r="M603" s="186" t="s">
        <v>50</v>
      </c>
      <c r="N603" s="186" t="s">
        <v>297</v>
      </c>
      <c r="O603" s="199">
        <f>VLOOKUP(B603,orig_GT_results_full_summary!$B$3:$AK$25,15, FALSE)</f>
        <v>1</v>
      </c>
      <c r="P603" s="192">
        <v>0</v>
      </c>
      <c r="Q603" s="192">
        <v>0</v>
      </c>
      <c r="R603" s="192">
        <f t="shared" si="2"/>
        <v>0</v>
      </c>
      <c r="S603" s="193">
        <f t="shared" si="3"/>
        <v>0</v>
      </c>
      <c r="T603" s="186" t="s">
        <v>399</v>
      </c>
      <c r="U603" s="186" t="s">
        <v>297</v>
      </c>
      <c r="V603" s="200">
        <f>VLOOKUP(B603,orig_GT_results_full_summary!$B$3:$AK$25,24, FALSE)</f>
        <v>1</v>
      </c>
      <c r="W603" s="192">
        <v>0</v>
      </c>
      <c r="X603" s="192">
        <v>0</v>
      </c>
      <c r="Y603" s="192">
        <f t="shared" si="4"/>
        <v>0</v>
      </c>
      <c r="Z603" s="193">
        <f t="shared" si="5"/>
        <v>0</v>
      </c>
      <c r="AA603" s="186" t="s">
        <v>50</v>
      </c>
      <c r="AB603" s="186" t="s">
        <v>297</v>
      </c>
      <c r="AC603" s="192">
        <f>VLOOKUP(B603,orig_GT_results_full_summary!$B$3:$AK$25,33, FALSE)</f>
        <v>1</v>
      </c>
      <c r="AD603" s="192">
        <v>0</v>
      </c>
      <c r="AE603" s="192">
        <v>0</v>
      </c>
      <c r="AF603" s="194">
        <f t="shared" si="6"/>
        <v>0</v>
      </c>
      <c r="AG603" s="53">
        <f t="shared" si="7"/>
        <v>0</v>
      </c>
    </row>
    <row r="604" spans="2:33" ht="16">
      <c r="B604" s="186" t="s">
        <v>123</v>
      </c>
      <c r="C604" s="192">
        <v>522</v>
      </c>
      <c r="D604" s="186" t="s">
        <v>446</v>
      </c>
      <c r="E604" s="193">
        <v>3</v>
      </c>
      <c r="F604" s="186" t="s">
        <v>398</v>
      </c>
      <c r="G604" s="186" t="s">
        <v>304</v>
      </c>
      <c r="H604" s="198">
        <f>VLOOKUP(B604,orig_GT_results_full_summary!$B$3:$AK$25,7, FALSE)</f>
        <v>4</v>
      </c>
      <c r="I604" s="192">
        <v>1</v>
      </c>
      <c r="J604" s="192">
        <v>0.33</v>
      </c>
      <c r="K604" s="192">
        <f t="shared" si="0"/>
        <v>0.25</v>
      </c>
      <c r="L604" s="193">
        <f t="shared" si="1"/>
        <v>0.31976744186046513</v>
      </c>
      <c r="M604" s="186" t="s">
        <v>50</v>
      </c>
      <c r="N604" s="186" t="s">
        <v>297</v>
      </c>
      <c r="O604" s="199">
        <f>VLOOKUP(B604,orig_GT_results_full_summary!$B$3:$AK$25,15, FALSE)</f>
        <v>1</v>
      </c>
      <c r="P604" s="192">
        <v>0</v>
      </c>
      <c r="Q604" s="192">
        <v>0</v>
      </c>
      <c r="R604" s="192">
        <f t="shared" si="2"/>
        <v>0</v>
      </c>
      <c r="S604" s="193">
        <f t="shared" si="3"/>
        <v>0</v>
      </c>
      <c r="T604" s="186" t="s">
        <v>399</v>
      </c>
      <c r="U604" s="186" t="s">
        <v>297</v>
      </c>
      <c r="V604" s="200">
        <f>VLOOKUP(B604,orig_GT_results_full_summary!$B$3:$AK$25,24, FALSE)</f>
        <v>1</v>
      </c>
      <c r="W604" s="192">
        <v>0</v>
      </c>
      <c r="X604" s="192">
        <v>0</v>
      </c>
      <c r="Y604" s="192">
        <f t="shared" si="4"/>
        <v>0</v>
      </c>
      <c r="Z604" s="193">
        <f t="shared" si="5"/>
        <v>0</v>
      </c>
      <c r="AA604" s="186" t="s">
        <v>50</v>
      </c>
      <c r="AB604" s="186" t="s">
        <v>297</v>
      </c>
      <c r="AC604" s="192">
        <f>VLOOKUP(B604,orig_GT_results_full_summary!$B$3:$AK$25,33, FALSE)</f>
        <v>1</v>
      </c>
      <c r="AD604" s="192">
        <v>0</v>
      </c>
      <c r="AE604" s="192">
        <v>0</v>
      </c>
      <c r="AF604" s="194">
        <f t="shared" si="6"/>
        <v>0</v>
      </c>
      <c r="AG604" s="53">
        <f t="shared" si="7"/>
        <v>0</v>
      </c>
    </row>
    <row r="605" spans="2:33" ht="16">
      <c r="B605" s="186" t="s">
        <v>123</v>
      </c>
      <c r="C605" s="192">
        <v>523</v>
      </c>
      <c r="D605" s="186" t="s">
        <v>447</v>
      </c>
      <c r="E605" s="193">
        <v>3</v>
      </c>
      <c r="F605" s="186" t="s">
        <v>398</v>
      </c>
      <c r="G605" s="186" t="s">
        <v>304</v>
      </c>
      <c r="H605" s="198">
        <f>VLOOKUP(B605,orig_GT_results_full_summary!$B$3:$AK$25,7, FALSE)</f>
        <v>4</v>
      </c>
      <c r="I605" s="192">
        <v>1</v>
      </c>
      <c r="J605" s="192">
        <v>0.33</v>
      </c>
      <c r="K605" s="192">
        <f t="shared" si="0"/>
        <v>0.25</v>
      </c>
      <c r="L605" s="193">
        <f t="shared" si="1"/>
        <v>0.31976744186046513</v>
      </c>
      <c r="M605" s="186" t="s">
        <v>50</v>
      </c>
      <c r="N605" s="186" t="s">
        <v>297</v>
      </c>
      <c r="O605" s="199">
        <f>VLOOKUP(B605,orig_GT_results_full_summary!$B$3:$AK$25,15, FALSE)</f>
        <v>1</v>
      </c>
      <c r="P605" s="192">
        <v>0</v>
      </c>
      <c r="Q605" s="192">
        <v>0</v>
      </c>
      <c r="R605" s="192">
        <f t="shared" si="2"/>
        <v>0</v>
      </c>
      <c r="S605" s="193">
        <f t="shared" si="3"/>
        <v>0</v>
      </c>
      <c r="T605" s="186" t="s">
        <v>399</v>
      </c>
      <c r="U605" s="186" t="s">
        <v>297</v>
      </c>
      <c r="V605" s="200">
        <f>VLOOKUP(B605,orig_GT_results_full_summary!$B$3:$AK$25,24, FALSE)</f>
        <v>1</v>
      </c>
      <c r="W605" s="192">
        <v>0</v>
      </c>
      <c r="X605" s="192">
        <v>0</v>
      </c>
      <c r="Y605" s="192">
        <f t="shared" si="4"/>
        <v>0</v>
      </c>
      <c r="Z605" s="193">
        <f t="shared" si="5"/>
        <v>0</v>
      </c>
      <c r="AA605" s="186" t="s">
        <v>50</v>
      </c>
      <c r="AB605" s="186" t="s">
        <v>297</v>
      </c>
      <c r="AC605" s="192">
        <f>VLOOKUP(B605,orig_GT_results_full_summary!$B$3:$AK$25,33, FALSE)</f>
        <v>1</v>
      </c>
      <c r="AD605" s="192">
        <v>0</v>
      </c>
      <c r="AE605" s="192">
        <v>0</v>
      </c>
      <c r="AF605" s="194">
        <f t="shared" si="6"/>
        <v>0</v>
      </c>
      <c r="AG605" s="53">
        <f t="shared" si="7"/>
        <v>0</v>
      </c>
    </row>
    <row r="606" spans="2:33" ht="16">
      <c r="B606" s="186" t="s">
        <v>123</v>
      </c>
      <c r="C606" s="192">
        <v>524</v>
      </c>
      <c r="D606" s="186" t="s">
        <v>447</v>
      </c>
      <c r="E606" s="193">
        <v>3</v>
      </c>
      <c r="F606" s="186" t="s">
        <v>398</v>
      </c>
      <c r="G606" s="186" t="s">
        <v>304</v>
      </c>
      <c r="H606" s="198">
        <f>VLOOKUP(B606,orig_GT_results_full_summary!$B$3:$AK$25,7, FALSE)</f>
        <v>4</v>
      </c>
      <c r="I606" s="192">
        <v>1</v>
      </c>
      <c r="J606" s="192">
        <v>0.33</v>
      </c>
      <c r="K606" s="192">
        <f t="shared" si="0"/>
        <v>0.25</v>
      </c>
      <c r="L606" s="193">
        <f t="shared" si="1"/>
        <v>0.31976744186046513</v>
      </c>
      <c r="M606" s="186" t="s">
        <v>50</v>
      </c>
      <c r="N606" s="186" t="s">
        <v>297</v>
      </c>
      <c r="O606" s="199">
        <f>VLOOKUP(B606,orig_GT_results_full_summary!$B$3:$AK$25,15, FALSE)</f>
        <v>1</v>
      </c>
      <c r="P606" s="192">
        <v>0</v>
      </c>
      <c r="Q606" s="192">
        <v>0</v>
      </c>
      <c r="R606" s="192">
        <f t="shared" si="2"/>
        <v>0</v>
      </c>
      <c r="S606" s="193">
        <f t="shared" si="3"/>
        <v>0</v>
      </c>
      <c r="T606" s="186" t="s">
        <v>399</v>
      </c>
      <c r="U606" s="186" t="s">
        <v>297</v>
      </c>
      <c r="V606" s="200">
        <f>VLOOKUP(B606,orig_GT_results_full_summary!$B$3:$AK$25,24, FALSE)</f>
        <v>1</v>
      </c>
      <c r="W606" s="192">
        <v>0</v>
      </c>
      <c r="X606" s="192">
        <v>0</v>
      </c>
      <c r="Y606" s="192">
        <f t="shared" si="4"/>
        <v>0</v>
      </c>
      <c r="Z606" s="193">
        <f t="shared" si="5"/>
        <v>0</v>
      </c>
      <c r="AA606" s="186" t="s">
        <v>50</v>
      </c>
      <c r="AB606" s="186" t="s">
        <v>297</v>
      </c>
      <c r="AC606" s="192">
        <f>VLOOKUP(B606,orig_GT_results_full_summary!$B$3:$AK$25,33, FALSE)</f>
        <v>1</v>
      </c>
      <c r="AD606" s="192">
        <v>0</v>
      </c>
      <c r="AE606" s="192">
        <v>0</v>
      </c>
      <c r="AF606" s="194">
        <f t="shared" si="6"/>
        <v>0</v>
      </c>
      <c r="AG606" s="53">
        <f t="shared" si="7"/>
        <v>0</v>
      </c>
    </row>
    <row r="607" spans="2:33" ht="16">
      <c r="B607" s="186" t="s">
        <v>123</v>
      </c>
      <c r="C607" s="192">
        <v>525</v>
      </c>
      <c r="D607" s="186" t="s">
        <v>447</v>
      </c>
      <c r="E607" s="193">
        <v>3</v>
      </c>
      <c r="F607" s="186" t="s">
        <v>398</v>
      </c>
      <c r="G607" s="186" t="s">
        <v>304</v>
      </c>
      <c r="H607" s="198">
        <f>VLOOKUP(B607,orig_GT_results_full_summary!$B$3:$AK$25,7, FALSE)</f>
        <v>4</v>
      </c>
      <c r="I607" s="192">
        <v>1</v>
      </c>
      <c r="J607" s="192">
        <v>0.33</v>
      </c>
      <c r="K607" s="192">
        <f t="shared" si="0"/>
        <v>0.25</v>
      </c>
      <c r="L607" s="193">
        <f t="shared" si="1"/>
        <v>0.31976744186046513</v>
      </c>
      <c r="M607" s="186" t="s">
        <v>50</v>
      </c>
      <c r="N607" s="186" t="s">
        <v>297</v>
      </c>
      <c r="O607" s="199">
        <f>VLOOKUP(B607,orig_GT_results_full_summary!$B$3:$AK$25,15, FALSE)</f>
        <v>1</v>
      </c>
      <c r="P607" s="192">
        <v>0</v>
      </c>
      <c r="Q607" s="192">
        <v>0</v>
      </c>
      <c r="R607" s="192">
        <f t="shared" si="2"/>
        <v>0</v>
      </c>
      <c r="S607" s="193">
        <f t="shared" si="3"/>
        <v>0</v>
      </c>
      <c r="T607" s="186" t="s">
        <v>399</v>
      </c>
      <c r="U607" s="186" t="s">
        <v>297</v>
      </c>
      <c r="V607" s="200">
        <f>VLOOKUP(B607,orig_GT_results_full_summary!$B$3:$AK$25,24, FALSE)</f>
        <v>1</v>
      </c>
      <c r="W607" s="192">
        <v>0</v>
      </c>
      <c r="X607" s="192">
        <v>0</v>
      </c>
      <c r="Y607" s="192">
        <f t="shared" si="4"/>
        <v>0</v>
      </c>
      <c r="Z607" s="193">
        <f t="shared" si="5"/>
        <v>0</v>
      </c>
      <c r="AA607" s="186" t="s">
        <v>50</v>
      </c>
      <c r="AB607" s="186" t="s">
        <v>297</v>
      </c>
      <c r="AC607" s="192">
        <f>VLOOKUP(B607,orig_GT_results_full_summary!$B$3:$AK$25,33, FALSE)</f>
        <v>1</v>
      </c>
      <c r="AD607" s="192">
        <v>0</v>
      </c>
      <c r="AE607" s="192">
        <v>0</v>
      </c>
      <c r="AF607" s="194">
        <f t="shared" si="6"/>
        <v>0</v>
      </c>
      <c r="AG607" s="53">
        <f t="shared" si="7"/>
        <v>0</v>
      </c>
    </row>
    <row r="608" spans="2:33" ht="16">
      <c r="B608" s="186" t="s">
        <v>123</v>
      </c>
      <c r="C608" s="192">
        <v>526</v>
      </c>
      <c r="D608" s="186" t="s">
        <v>447</v>
      </c>
      <c r="E608" s="193">
        <v>3</v>
      </c>
      <c r="F608" s="186" t="s">
        <v>398</v>
      </c>
      <c r="G608" s="186" t="s">
        <v>304</v>
      </c>
      <c r="H608" s="198">
        <f>VLOOKUP(B608,orig_GT_results_full_summary!$B$3:$AK$25,7, FALSE)</f>
        <v>4</v>
      </c>
      <c r="I608" s="192">
        <v>1</v>
      </c>
      <c r="J608" s="192">
        <v>0.33</v>
      </c>
      <c r="K608" s="192">
        <f t="shared" si="0"/>
        <v>0.25</v>
      </c>
      <c r="L608" s="193">
        <f t="shared" si="1"/>
        <v>0.31976744186046513</v>
      </c>
      <c r="M608" s="186" t="s">
        <v>50</v>
      </c>
      <c r="N608" s="186" t="s">
        <v>297</v>
      </c>
      <c r="O608" s="199">
        <f>VLOOKUP(B608,orig_GT_results_full_summary!$B$3:$AK$25,15, FALSE)</f>
        <v>1</v>
      </c>
      <c r="P608" s="192">
        <v>0</v>
      </c>
      <c r="Q608" s="192">
        <v>0</v>
      </c>
      <c r="R608" s="192">
        <f t="shared" si="2"/>
        <v>0</v>
      </c>
      <c r="S608" s="193">
        <f t="shared" si="3"/>
        <v>0</v>
      </c>
      <c r="T608" s="186" t="s">
        <v>399</v>
      </c>
      <c r="U608" s="186" t="s">
        <v>297</v>
      </c>
      <c r="V608" s="200">
        <f>VLOOKUP(B608,orig_GT_results_full_summary!$B$3:$AK$25,24, FALSE)</f>
        <v>1</v>
      </c>
      <c r="W608" s="192">
        <v>0</v>
      </c>
      <c r="X608" s="192">
        <v>0</v>
      </c>
      <c r="Y608" s="192">
        <f t="shared" si="4"/>
        <v>0</v>
      </c>
      <c r="Z608" s="193">
        <f t="shared" si="5"/>
        <v>0</v>
      </c>
      <c r="AA608" s="186" t="s">
        <v>50</v>
      </c>
      <c r="AB608" s="186" t="s">
        <v>297</v>
      </c>
      <c r="AC608" s="192">
        <f>VLOOKUP(B608,orig_GT_results_full_summary!$B$3:$AK$25,33, FALSE)</f>
        <v>1</v>
      </c>
      <c r="AD608" s="192">
        <v>0</v>
      </c>
      <c r="AE608" s="192">
        <v>0</v>
      </c>
      <c r="AF608" s="194">
        <f t="shared" si="6"/>
        <v>0</v>
      </c>
      <c r="AG608" s="53">
        <f t="shared" si="7"/>
        <v>0</v>
      </c>
    </row>
    <row r="609" spans="2:33" ht="16">
      <c r="B609" s="186" t="s">
        <v>123</v>
      </c>
      <c r="C609" s="192">
        <v>528</v>
      </c>
      <c r="D609" s="186" t="s">
        <v>447</v>
      </c>
      <c r="E609" s="193">
        <v>3</v>
      </c>
      <c r="F609" s="186" t="s">
        <v>398</v>
      </c>
      <c r="G609" s="186" t="s">
        <v>304</v>
      </c>
      <c r="H609" s="198">
        <f>VLOOKUP(B609,orig_GT_results_full_summary!$B$3:$AK$25,7, FALSE)</f>
        <v>4</v>
      </c>
      <c r="I609" s="192">
        <v>1</v>
      </c>
      <c r="J609" s="192">
        <v>0.33</v>
      </c>
      <c r="K609" s="192">
        <f t="shared" si="0"/>
        <v>0.25</v>
      </c>
      <c r="L609" s="193">
        <f t="shared" si="1"/>
        <v>0.31976744186046513</v>
      </c>
      <c r="M609" s="186" t="s">
        <v>50</v>
      </c>
      <c r="N609" s="186" t="s">
        <v>297</v>
      </c>
      <c r="O609" s="199">
        <f>VLOOKUP(B609,orig_GT_results_full_summary!$B$3:$AK$25,15, FALSE)</f>
        <v>1</v>
      </c>
      <c r="P609" s="192">
        <v>0</v>
      </c>
      <c r="Q609" s="192">
        <v>0</v>
      </c>
      <c r="R609" s="192">
        <f t="shared" si="2"/>
        <v>0</v>
      </c>
      <c r="S609" s="193">
        <f t="shared" si="3"/>
        <v>0</v>
      </c>
      <c r="T609" s="186" t="s">
        <v>399</v>
      </c>
      <c r="U609" s="186" t="s">
        <v>297</v>
      </c>
      <c r="V609" s="200">
        <f>VLOOKUP(B609,orig_GT_results_full_summary!$B$3:$AK$25,24, FALSE)</f>
        <v>1</v>
      </c>
      <c r="W609" s="192">
        <v>0</v>
      </c>
      <c r="X609" s="192">
        <v>0</v>
      </c>
      <c r="Y609" s="192">
        <f t="shared" si="4"/>
        <v>0</v>
      </c>
      <c r="Z609" s="193">
        <f t="shared" si="5"/>
        <v>0</v>
      </c>
      <c r="AA609" s="186" t="s">
        <v>50</v>
      </c>
      <c r="AB609" s="186" t="s">
        <v>297</v>
      </c>
      <c r="AC609" s="192">
        <f>VLOOKUP(B609,orig_GT_results_full_summary!$B$3:$AK$25,33, FALSE)</f>
        <v>1</v>
      </c>
      <c r="AD609" s="192">
        <v>0</v>
      </c>
      <c r="AE609" s="192">
        <v>0</v>
      </c>
      <c r="AF609" s="194">
        <f t="shared" si="6"/>
        <v>0</v>
      </c>
      <c r="AG609" s="53">
        <f t="shared" si="7"/>
        <v>0</v>
      </c>
    </row>
    <row r="610" spans="2:33" ht="16">
      <c r="B610" s="186" t="s">
        <v>123</v>
      </c>
      <c r="C610" s="192">
        <v>530</v>
      </c>
      <c r="D610" s="186" t="s">
        <v>447</v>
      </c>
      <c r="E610" s="193">
        <v>3</v>
      </c>
      <c r="F610" s="186" t="s">
        <v>398</v>
      </c>
      <c r="G610" s="186" t="s">
        <v>304</v>
      </c>
      <c r="H610" s="198">
        <f>VLOOKUP(B610,orig_GT_results_full_summary!$B$3:$AK$25,7, FALSE)</f>
        <v>4</v>
      </c>
      <c r="I610" s="192">
        <v>1</v>
      </c>
      <c r="J610" s="192">
        <v>0.33</v>
      </c>
      <c r="K610" s="192">
        <f t="shared" si="0"/>
        <v>0.25</v>
      </c>
      <c r="L610" s="193">
        <f t="shared" si="1"/>
        <v>0.31976744186046513</v>
      </c>
      <c r="M610" s="186" t="s">
        <v>50</v>
      </c>
      <c r="N610" s="186" t="s">
        <v>297</v>
      </c>
      <c r="O610" s="199">
        <f>VLOOKUP(B610,orig_GT_results_full_summary!$B$3:$AK$25,15, FALSE)</f>
        <v>1</v>
      </c>
      <c r="P610" s="192">
        <v>0</v>
      </c>
      <c r="Q610" s="192">
        <v>0</v>
      </c>
      <c r="R610" s="192">
        <f t="shared" si="2"/>
        <v>0</v>
      </c>
      <c r="S610" s="193">
        <f t="shared" si="3"/>
        <v>0</v>
      </c>
      <c r="T610" s="186" t="s">
        <v>399</v>
      </c>
      <c r="U610" s="186" t="s">
        <v>297</v>
      </c>
      <c r="V610" s="200">
        <f>VLOOKUP(B610,orig_GT_results_full_summary!$B$3:$AK$25,24, FALSE)</f>
        <v>1</v>
      </c>
      <c r="W610" s="192">
        <v>0</v>
      </c>
      <c r="X610" s="192">
        <v>0</v>
      </c>
      <c r="Y610" s="192">
        <f t="shared" si="4"/>
        <v>0</v>
      </c>
      <c r="Z610" s="193">
        <f t="shared" si="5"/>
        <v>0</v>
      </c>
      <c r="AA610" s="186" t="s">
        <v>50</v>
      </c>
      <c r="AB610" s="186" t="s">
        <v>297</v>
      </c>
      <c r="AC610" s="192">
        <f>VLOOKUP(B610,orig_GT_results_full_summary!$B$3:$AK$25,33, FALSE)</f>
        <v>1</v>
      </c>
      <c r="AD610" s="192">
        <v>0</v>
      </c>
      <c r="AE610" s="192">
        <v>0</v>
      </c>
      <c r="AF610" s="194">
        <f t="shared" si="6"/>
        <v>0</v>
      </c>
      <c r="AG610" s="53">
        <f t="shared" si="7"/>
        <v>0</v>
      </c>
    </row>
    <row r="611" spans="2:33" ht="16">
      <c r="B611" s="186" t="s">
        <v>123</v>
      </c>
      <c r="C611" s="192">
        <v>532</v>
      </c>
      <c r="D611" s="186" t="s">
        <v>447</v>
      </c>
      <c r="E611" s="193">
        <v>3</v>
      </c>
      <c r="F611" s="186" t="s">
        <v>398</v>
      </c>
      <c r="G611" s="186" t="s">
        <v>304</v>
      </c>
      <c r="H611" s="198">
        <f>VLOOKUP(B611,orig_GT_results_full_summary!$B$3:$AK$25,7, FALSE)</f>
        <v>4</v>
      </c>
      <c r="I611" s="192">
        <v>1</v>
      </c>
      <c r="J611" s="192">
        <v>0.33</v>
      </c>
      <c r="K611" s="192">
        <f t="shared" si="0"/>
        <v>0.25</v>
      </c>
      <c r="L611" s="193">
        <f t="shared" si="1"/>
        <v>0.31976744186046513</v>
      </c>
      <c r="M611" s="186" t="s">
        <v>50</v>
      </c>
      <c r="N611" s="186" t="s">
        <v>297</v>
      </c>
      <c r="O611" s="199">
        <f>VLOOKUP(B611,orig_GT_results_full_summary!$B$3:$AK$25,15, FALSE)</f>
        <v>1</v>
      </c>
      <c r="P611" s="192">
        <v>0</v>
      </c>
      <c r="Q611" s="192">
        <v>0</v>
      </c>
      <c r="R611" s="192">
        <f t="shared" si="2"/>
        <v>0</v>
      </c>
      <c r="S611" s="193">
        <f t="shared" si="3"/>
        <v>0</v>
      </c>
      <c r="T611" s="186" t="s">
        <v>399</v>
      </c>
      <c r="U611" s="186" t="s">
        <v>297</v>
      </c>
      <c r="V611" s="200">
        <f>VLOOKUP(B611,orig_GT_results_full_summary!$B$3:$AK$25,24, FALSE)</f>
        <v>1</v>
      </c>
      <c r="W611" s="192">
        <v>0</v>
      </c>
      <c r="X611" s="192">
        <v>0</v>
      </c>
      <c r="Y611" s="192">
        <f t="shared" si="4"/>
        <v>0</v>
      </c>
      <c r="Z611" s="193">
        <f t="shared" si="5"/>
        <v>0</v>
      </c>
      <c r="AA611" s="186" t="s">
        <v>50</v>
      </c>
      <c r="AB611" s="186" t="s">
        <v>297</v>
      </c>
      <c r="AC611" s="192">
        <f>VLOOKUP(B611,orig_GT_results_full_summary!$B$3:$AK$25,33, FALSE)</f>
        <v>1</v>
      </c>
      <c r="AD611" s="192">
        <v>0</v>
      </c>
      <c r="AE611" s="192">
        <v>0</v>
      </c>
      <c r="AF611" s="194">
        <f t="shared" si="6"/>
        <v>0</v>
      </c>
      <c r="AG611" s="53">
        <f t="shared" si="7"/>
        <v>0</v>
      </c>
    </row>
    <row r="612" spans="2:33" ht="16">
      <c r="B612" s="186" t="s">
        <v>123</v>
      </c>
      <c r="C612" s="192">
        <v>533</v>
      </c>
      <c r="D612" s="186" t="s">
        <v>447</v>
      </c>
      <c r="E612" s="193">
        <v>3</v>
      </c>
      <c r="F612" s="186" t="s">
        <v>398</v>
      </c>
      <c r="G612" s="186" t="s">
        <v>304</v>
      </c>
      <c r="H612" s="198">
        <f>VLOOKUP(B612,orig_GT_results_full_summary!$B$3:$AK$25,7, FALSE)</f>
        <v>4</v>
      </c>
      <c r="I612" s="192">
        <v>1</v>
      </c>
      <c r="J612" s="192">
        <v>0.33</v>
      </c>
      <c r="K612" s="192">
        <f t="shared" si="0"/>
        <v>0.25</v>
      </c>
      <c r="L612" s="193">
        <f t="shared" si="1"/>
        <v>0.31976744186046513</v>
      </c>
      <c r="M612" s="186" t="s">
        <v>50</v>
      </c>
      <c r="N612" s="186" t="s">
        <v>297</v>
      </c>
      <c r="O612" s="199">
        <f>VLOOKUP(B612,orig_GT_results_full_summary!$B$3:$AK$25,15, FALSE)</f>
        <v>1</v>
      </c>
      <c r="P612" s="192">
        <v>0</v>
      </c>
      <c r="Q612" s="192">
        <v>0</v>
      </c>
      <c r="R612" s="192">
        <f t="shared" si="2"/>
        <v>0</v>
      </c>
      <c r="S612" s="193">
        <f t="shared" si="3"/>
        <v>0</v>
      </c>
      <c r="T612" s="186" t="s">
        <v>399</v>
      </c>
      <c r="U612" s="186" t="s">
        <v>297</v>
      </c>
      <c r="V612" s="200">
        <f>VLOOKUP(B612,orig_GT_results_full_summary!$B$3:$AK$25,24, FALSE)</f>
        <v>1</v>
      </c>
      <c r="W612" s="192">
        <v>0</v>
      </c>
      <c r="X612" s="192">
        <v>0</v>
      </c>
      <c r="Y612" s="192">
        <f t="shared" si="4"/>
        <v>0</v>
      </c>
      <c r="Z612" s="193">
        <f t="shared" si="5"/>
        <v>0</v>
      </c>
      <c r="AA612" s="186" t="s">
        <v>50</v>
      </c>
      <c r="AB612" s="186" t="s">
        <v>297</v>
      </c>
      <c r="AC612" s="192">
        <f>VLOOKUP(B612,orig_GT_results_full_summary!$B$3:$AK$25,33, FALSE)</f>
        <v>1</v>
      </c>
      <c r="AD612" s="192">
        <v>0</v>
      </c>
      <c r="AE612" s="192">
        <v>0</v>
      </c>
      <c r="AF612" s="194">
        <f t="shared" si="6"/>
        <v>0</v>
      </c>
      <c r="AG612" s="53">
        <f t="shared" si="7"/>
        <v>0</v>
      </c>
    </row>
    <row r="613" spans="2:33" ht="16">
      <c r="B613" s="186" t="s">
        <v>123</v>
      </c>
      <c r="C613" s="192">
        <v>534</v>
      </c>
      <c r="D613" s="186" t="s">
        <v>447</v>
      </c>
      <c r="E613" s="193">
        <v>3</v>
      </c>
      <c r="F613" s="186" t="s">
        <v>398</v>
      </c>
      <c r="G613" s="186" t="s">
        <v>304</v>
      </c>
      <c r="H613" s="198">
        <f>VLOOKUP(B613,orig_GT_results_full_summary!$B$3:$AK$25,7, FALSE)</f>
        <v>4</v>
      </c>
      <c r="I613" s="192">
        <v>1</v>
      </c>
      <c r="J613" s="192">
        <v>0.33</v>
      </c>
      <c r="K613" s="192">
        <f t="shared" si="0"/>
        <v>0.25</v>
      </c>
      <c r="L613" s="193">
        <f t="shared" si="1"/>
        <v>0.31976744186046513</v>
      </c>
      <c r="M613" s="186" t="s">
        <v>50</v>
      </c>
      <c r="N613" s="186" t="s">
        <v>297</v>
      </c>
      <c r="O613" s="199">
        <f>VLOOKUP(B613,orig_GT_results_full_summary!$B$3:$AK$25,15, FALSE)</f>
        <v>1</v>
      </c>
      <c r="P613" s="192">
        <v>0</v>
      </c>
      <c r="Q613" s="192">
        <v>0</v>
      </c>
      <c r="R613" s="192">
        <f t="shared" si="2"/>
        <v>0</v>
      </c>
      <c r="S613" s="193">
        <f t="shared" si="3"/>
        <v>0</v>
      </c>
      <c r="T613" s="186" t="s">
        <v>399</v>
      </c>
      <c r="U613" s="186" t="s">
        <v>297</v>
      </c>
      <c r="V613" s="200">
        <f>VLOOKUP(B613,orig_GT_results_full_summary!$B$3:$AK$25,24, FALSE)</f>
        <v>1</v>
      </c>
      <c r="W613" s="192">
        <v>0</v>
      </c>
      <c r="X613" s="192">
        <v>0</v>
      </c>
      <c r="Y613" s="192">
        <f t="shared" si="4"/>
        <v>0</v>
      </c>
      <c r="Z613" s="193">
        <f t="shared" si="5"/>
        <v>0</v>
      </c>
      <c r="AA613" s="186" t="s">
        <v>50</v>
      </c>
      <c r="AB613" s="186" t="s">
        <v>297</v>
      </c>
      <c r="AC613" s="192">
        <f>VLOOKUP(B613,orig_GT_results_full_summary!$B$3:$AK$25,33, FALSE)</f>
        <v>1</v>
      </c>
      <c r="AD613" s="192">
        <v>0</v>
      </c>
      <c r="AE613" s="192">
        <v>0</v>
      </c>
      <c r="AF613" s="194">
        <f t="shared" si="6"/>
        <v>0</v>
      </c>
      <c r="AG613" s="53">
        <f t="shared" si="7"/>
        <v>0</v>
      </c>
    </row>
    <row r="614" spans="2:33" ht="16">
      <c r="B614" s="186" t="s">
        <v>123</v>
      </c>
      <c r="C614" s="192">
        <v>535</v>
      </c>
      <c r="D614" s="186" t="s">
        <v>448</v>
      </c>
      <c r="E614" s="193">
        <v>3</v>
      </c>
      <c r="F614" s="186" t="s">
        <v>398</v>
      </c>
      <c r="G614" s="186" t="s">
        <v>297</v>
      </c>
      <c r="H614" s="198">
        <f>VLOOKUP(B614,orig_GT_results_full_summary!$B$3:$AK$25,7, FALSE)</f>
        <v>4</v>
      </c>
      <c r="I614" s="192">
        <v>0</v>
      </c>
      <c r="J614" s="192">
        <v>0</v>
      </c>
      <c r="K614" s="192">
        <f t="shared" si="0"/>
        <v>0</v>
      </c>
      <c r="L614" s="193">
        <f t="shared" si="1"/>
        <v>0</v>
      </c>
      <c r="M614" s="186" t="s">
        <v>50</v>
      </c>
      <c r="N614" s="186" t="s">
        <v>297</v>
      </c>
      <c r="O614" s="199">
        <f>VLOOKUP(B614,orig_GT_results_full_summary!$B$3:$AK$25,15, FALSE)</f>
        <v>1</v>
      </c>
      <c r="P614" s="192">
        <v>0</v>
      </c>
      <c r="Q614" s="192">
        <v>0</v>
      </c>
      <c r="R614" s="192">
        <f t="shared" si="2"/>
        <v>0</v>
      </c>
      <c r="S614" s="193">
        <f t="shared" si="3"/>
        <v>0</v>
      </c>
      <c r="T614" s="186" t="s">
        <v>399</v>
      </c>
      <c r="U614" s="186" t="s">
        <v>297</v>
      </c>
      <c r="V614" s="200">
        <f>VLOOKUP(B614,orig_GT_results_full_summary!$B$3:$AK$25,24, FALSE)</f>
        <v>1</v>
      </c>
      <c r="W614" s="192">
        <v>0</v>
      </c>
      <c r="X614" s="192">
        <v>0</v>
      </c>
      <c r="Y614" s="192">
        <f t="shared" si="4"/>
        <v>0</v>
      </c>
      <c r="Z614" s="193">
        <f t="shared" si="5"/>
        <v>0</v>
      </c>
      <c r="AA614" s="186" t="s">
        <v>50</v>
      </c>
      <c r="AB614" s="186" t="s">
        <v>297</v>
      </c>
      <c r="AC614" s="192">
        <f>VLOOKUP(B614,orig_GT_results_full_summary!$B$3:$AK$25,33, FALSE)</f>
        <v>1</v>
      </c>
      <c r="AD614" s="192">
        <v>0</v>
      </c>
      <c r="AE614" s="192">
        <v>0</v>
      </c>
      <c r="AF614" s="194">
        <f t="shared" si="6"/>
        <v>0</v>
      </c>
      <c r="AG614" s="53">
        <f t="shared" si="7"/>
        <v>0</v>
      </c>
    </row>
    <row r="615" spans="2:33" ht="16">
      <c r="B615" s="186" t="s">
        <v>123</v>
      </c>
      <c r="C615" s="192">
        <v>536</v>
      </c>
      <c r="D615" s="186" t="s">
        <v>448</v>
      </c>
      <c r="E615" s="193">
        <v>3</v>
      </c>
      <c r="F615" s="186" t="s">
        <v>398</v>
      </c>
      <c r="G615" s="186" t="s">
        <v>297</v>
      </c>
      <c r="H615" s="198">
        <f>VLOOKUP(B615,orig_GT_results_full_summary!$B$3:$AK$25,7, FALSE)</f>
        <v>4</v>
      </c>
      <c r="I615" s="192">
        <v>0</v>
      </c>
      <c r="J615" s="192">
        <v>0</v>
      </c>
      <c r="K615" s="192">
        <f t="shared" si="0"/>
        <v>0</v>
      </c>
      <c r="L615" s="193">
        <f t="shared" si="1"/>
        <v>0</v>
      </c>
      <c r="M615" s="186" t="s">
        <v>50</v>
      </c>
      <c r="N615" s="186" t="s">
        <v>297</v>
      </c>
      <c r="O615" s="199">
        <f>VLOOKUP(B615,orig_GT_results_full_summary!$B$3:$AK$25,15, FALSE)</f>
        <v>1</v>
      </c>
      <c r="P615" s="192">
        <v>0</v>
      </c>
      <c r="Q615" s="192">
        <v>0</v>
      </c>
      <c r="R615" s="192">
        <f t="shared" si="2"/>
        <v>0</v>
      </c>
      <c r="S615" s="193">
        <f t="shared" si="3"/>
        <v>0</v>
      </c>
      <c r="T615" s="186" t="s">
        <v>399</v>
      </c>
      <c r="U615" s="186" t="s">
        <v>297</v>
      </c>
      <c r="V615" s="200">
        <f>VLOOKUP(B615,orig_GT_results_full_summary!$B$3:$AK$25,24, FALSE)</f>
        <v>1</v>
      </c>
      <c r="W615" s="192">
        <v>0</v>
      </c>
      <c r="X615" s="192">
        <v>0</v>
      </c>
      <c r="Y615" s="192">
        <f t="shared" si="4"/>
        <v>0</v>
      </c>
      <c r="Z615" s="193">
        <f t="shared" si="5"/>
        <v>0</v>
      </c>
      <c r="AA615" s="186" t="s">
        <v>50</v>
      </c>
      <c r="AB615" s="186" t="s">
        <v>297</v>
      </c>
      <c r="AC615" s="192">
        <f>VLOOKUP(B615,orig_GT_results_full_summary!$B$3:$AK$25,33, FALSE)</f>
        <v>1</v>
      </c>
      <c r="AD615" s="192">
        <v>0</v>
      </c>
      <c r="AE615" s="192">
        <v>0</v>
      </c>
      <c r="AF615" s="194">
        <f t="shared" si="6"/>
        <v>0</v>
      </c>
      <c r="AG615" s="53">
        <f t="shared" si="7"/>
        <v>0</v>
      </c>
    </row>
    <row r="616" spans="2:33" ht="16">
      <c r="B616" s="186" t="s">
        <v>123</v>
      </c>
      <c r="C616" s="192">
        <v>537</v>
      </c>
      <c r="D616" s="186" t="s">
        <v>402</v>
      </c>
      <c r="E616" s="193">
        <v>2</v>
      </c>
      <c r="F616" s="186" t="s">
        <v>398</v>
      </c>
      <c r="G616" s="186" t="s">
        <v>288</v>
      </c>
      <c r="H616" s="198">
        <f>VLOOKUP(B616,orig_GT_results_full_summary!$B$3:$AK$25,7, FALSE)</f>
        <v>4</v>
      </c>
      <c r="I616" s="192">
        <v>0</v>
      </c>
      <c r="J616" s="192">
        <v>0</v>
      </c>
      <c r="K616" s="192">
        <f t="shared" si="0"/>
        <v>0</v>
      </c>
      <c r="L616" s="193">
        <f t="shared" si="1"/>
        <v>0</v>
      </c>
      <c r="M616" s="186" t="s">
        <v>50</v>
      </c>
      <c r="N616" s="186" t="s">
        <v>288</v>
      </c>
      <c r="O616" s="199">
        <f>VLOOKUP(B616,orig_GT_results_full_summary!$B$3:$AK$25,15, FALSE)</f>
        <v>1</v>
      </c>
      <c r="P616" s="192">
        <v>0</v>
      </c>
      <c r="Q616" s="192">
        <v>0</v>
      </c>
      <c r="R616" s="192">
        <f t="shared" si="2"/>
        <v>0</v>
      </c>
      <c r="S616" s="193">
        <f t="shared" si="3"/>
        <v>0</v>
      </c>
      <c r="T616" s="186" t="s">
        <v>399</v>
      </c>
      <c r="U616" s="186" t="s">
        <v>288</v>
      </c>
      <c r="V616" s="200">
        <f>VLOOKUP(B616,orig_GT_results_full_summary!$B$3:$AK$25,24, FALSE)</f>
        <v>1</v>
      </c>
      <c r="W616" s="192">
        <v>0</v>
      </c>
      <c r="X616" s="192">
        <v>0</v>
      </c>
      <c r="Y616" s="192">
        <f t="shared" si="4"/>
        <v>0</v>
      </c>
      <c r="Z616" s="193">
        <f t="shared" si="5"/>
        <v>0</v>
      </c>
      <c r="AA616" s="186" t="s">
        <v>50</v>
      </c>
      <c r="AB616" s="186" t="s">
        <v>288</v>
      </c>
      <c r="AC616" s="192">
        <f>VLOOKUP(B616,orig_GT_results_full_summary!$B$3:$AK$25,33, FALSE)</f>
        <v>1</v>
      </c>
      <c r="AD616" s="192">
        <v>0</v>
      </c>
      <c r="AE616" s="192">
        <v>0</v>
      </c>
      <c r="AF616" s="194">
        <f t="shared" si="6"/>
        <v>0</v>
      </c>
      <c r="AG616" s="53">
        <f t="shared" si="7"/>
        <v>0</v>
      </c>
    </row>
    <row r="617" spans="2:33" ht="16">
      <c r="B617" s="186" t="s">
        <v>123</v>
      </c>
      <c r="C617" s="192">
        <v>550</v>
      </c>
      <c r="D617" s="186" t="s">
        <v>322</v>
      </c>
      <c r="E617" s="193">
        <v>2</v>
      </c>
      <c r="F617" s="186" t="s">
        <v>398</v>
      </c>
      <c r="G617" s="186" t="s">
        <v>287</v>
      </c>
      <c r="H617" s="198">
        <f>VLOOKUP(B617,orig_GT_results_full_summary!$B$3:$AK$25,7, FALSE)</f>
        <v>4</v>
      </c>
      <c r="I617" s="192">
        <v>1</v>
      </c>
      <c r="J617" s="192">
        <v>0.5</v>
      </c>
      <c r="K617" s="192">
        <f t="shared" si="0"/>
        <v>0.25</v>
      </c>
      <c r="L617" s="193">
        <f t="shared" si="1"/>
        <v>0.45454545454545453</v>
      </c>
      <c r="M617" s="186" t="s">
        <v>50</v>
      </c>
      <c r="N617" s="186" t="s">
        <v>287</v>
      </c>
      <c r="O617" s="199">
        <f>VLOOKUP(B617,orig_GT_results_full_summary!$B$3:$AK$25,15, FALSE)</f>
        <v>1</v>
      </c>
      <c r="P617" s="192">
        <v>1</v>
      </c>
      <c r="Q617" s="192">
        <v>0.5</v>
      </c>
      <c r="R617" s="192">
        <f t="shared" si="2"/>
        <v>1</v>
      </c>
      <c r="S617" s="193">
        <f t="shared" si="3"/>
        <v>0.52631578947368418</v>
      </c>
      <c r="T617" s="186" t="s">
        <v>399</v>
      </c>
      <c r="U617" s="186" t="s">
        <v>290</v>
      </c>
      <c r="V617" s="200">
        <f>VLOOKUP(B617,orig_GT_results_full_summary!$B$3:$AK$25,24, FALSE)</f>
        <v>1</v>
      </c>
      <c r="W617" s="192">
        <v>1</v>
      </c>
      <c r="X617" s="192">
        <v>0.5</v>
      </c>
      <c r="Y617" s="192">
        <f t="shared" si="4"/>
        <v>1</v>
      </c>
      <c r="Z617" s="193">
        <f t="shared" si="5"/>
        <v>0.52631578947368418</v>
      </c>
      <c r="AA617" s="186" t="s">
        <v>50</v>
      </c>
      <c r="AB617" s="186" t="s">
        <v>287</v>
      </c>
      <c r="AC617" s="192">
        <f>VLOOKUP(B617,orig_GT_results_full_summary!$B$3:$AK$25,33, FALSE)</f>
        <v>1</v>
      </c>
      <c r="AD617" s="192">
        <v>1</v>
      </c>
      <c r="AE617" s="192">
        <v>0.5</v>
      </c>
      <c r="AF617" s="194">
        <f t="shared" si="6"/>
        <v>1</v>
      </c>
      <c r="AG617" s="53">
        <f t="shared" si="7"/>
        <v>0.52631578947368418</v>
      </c>
    </row>
    <row r="618" spans="2:33" ht="16">
      <c r="B618" s="186" t="s">
        <v>134</v>
      </c>
      <c r="C618" s="192">
        <v>11</v>
      </c>
      <c r="D618" s="186" t="s">
        <v>449</v>
      </c>
      <c r="E618" s="193">
        <v>1</v>
      </c>
      <c r="F618" s="186" t="s">
        <v>51</v>
      </c>
      <c r="G618" s="186" t="s">
        <v>281</v>
      </c>
      <c r="H618" s="198">
        <f>VLOOKUP(B618,orig_GT_results_full_summary!$B$3:$AK$25,7, FALSE)</f>
        <v>3</v>
      </c>
      <c r="I618" s="192">
        <v>0</v>
      </c>
      <c r="J618" s="192">
        <v>0</v>
      </c>
      <c r="K618" s="192">
        <f t="shared" si="0"/>
        <v>0</v>
      </c>
      <c r="L618" s="193">
        <f t="shared" si="1"/>
        <v>0</v>
      </c>
      <c r="M618" s="186" t="s">
        <v>282</v>
      </c>
      <c r="N618" s="186" t="s">
        <v>281</v>
      </c>
      <c r="O618" s="199">
        <f>VLOOKUP(B618,orig_GT_results_full_summary!$B$3:$AK$25,15, FALSE)</f>
        <v>0</v>
      </c>
      <c r="P618" s="192">
        <v>0</v>
      </c>
      <c r="Q618" s="192">
        <v>0</v>
      </c>
      <c r="R618" s="192">
        <f t="shared" si="2"/>
        <v>0</v>
      </c>
      <c r="S618" s="193">
        <f t="shared" si="3"/>
        <v>0</v>
      </c>
      <c r="T618" s="186" t="s">
        <v>282</v>
      </c>
      <c r="U618" s="186" t="s">
        <v>281</v>
      </c>
      <c r="V618" s="200">
        <f>VLOOKUP(B618,orig_GT_results_full_summary!$B$3:$AK$25,24, FALSE)</f>
        <v>0</v>
      </c>
      <c r="W618" s="192">
        <v>0</v>
      </c>
      <c r="X618" s="192">
        <v>0</v>
      </c>
      <c r="Y618" s="192">
        <f t="shared" si="4"/>
        <v>0</v>
      </c>
      <c r="Z618" s="193">
        <f t="shared" si="5"/>
        <v>0</v>
      </c>
      <c r="AA618" s="186" t="s">
        <v>282</v>
      </c>
      <c r="AB618" s="186" t="s">
        <v>281</v>
      </c>
      <c r="AC618" s="192">
        <f>VLOOKUP(B618,orig_GT_results_full_summary!$B$3:$AK$25,33, FALSE)</f>
        <v>0</v>
      </c>
      <c r="AD618" s="192">
        <v>0</v>
      </c>
      <c r="AE618" s="192">
        <v>0</v>
      </c>
      <c r="AF618" s="194">
        <f t="shared" si="6"/>
        <v>0</v>
      </c>
      <c r="AG618" s="53">
        <f t="shared" si="7"/>
        <v>0</v>
      </c>
    </row>
    <row r="619" spans="2:33" ht="16">
      <c r="B619" s="186" t="s">
        <v>134</v>
      </c>
      <c r="C619" s="192">
        <v>12</v>
      </c>
      <c r="D619" s="186" t="s">
        <v>449</v>
      </c>
      <c r="E619" s="193">
        <v>1</v>
      </c>
      <c r="F619" s="186" t="s">
        <v>51</v>
      </c>
      <c r="G619" s="186" t="s">
        <v>281</v>
      </c>
      <c r="H619" s="198">
        <f>VLOOKUP(B619,orig_GT_results_full_summary!$B$3:$AK$25,7, FALSE)</f>
        <v>3</v>
      </c>
      <c r="I619" s="192">
        <v>0</v>
      </c>
      <c r="J619" s="192">
        <v>0</v>
      </c>
      <c r="K619" s="192">
        <f t="shared" si="0"/>
        <v>0</v>
      </c>
      <c r="L619" s="193">
        <f t="shared" si="1"/>
        <v>0</v>
      </c>
      <c r="M619" s="186" t="s">
        <v>282</v>
      </c>
      <c r="N619" s="186" t="s">
        <v>281</v>
      </c>
      <c r="O619" s="199">
        <f>VLOOKUP(B619,orig_GT_results_full_summary!$B$3:$AK$25,15, FALSE)</f>
        <v>0</v>
      </c>
      <c r="P619" s="192">
        <v>0</v>
      </c>
      <c r="Q619" s="192">
        <v>0</v>
      </c>
      <c r="R619" s="192">
        <f t="shared" si="2"/>
        <v>0</v>
      </c>
      <c r="S619" s="193">
        <f t="shared" si="3"/>
        <v>0</v>
      </c>
      <c r="T619" s="186" t="s">
        <v>282</v>
      </c>
      <c r="U619" s="186" t="s">
        <v>281</v>
      </c>
      <c r="V619" s="200">
        <f>VLOOKUP(B619,orig_GT_results_full_summary!$B$3:$AK$25,24, FALSE)</f>
        <v>0</v>
      </c>
      <c r="W619" s="192">
        <v>0</v>
      </c>
      <c r="X619" s="192">
        <v>0</v>
      </c>
      <c r="Y619" s="192">
        <f t="shared" si="4"/>
        <v>0</v>
      </c>
      <c r="Z619" s="193">
        <f t="shared" si="5"/>
        <v>0</v>
      </c>
      <c r="AA619" s="186" t="s">
        <v>282</v>
      </c>
      <c r="AB619" s="186" t="s">
        <v>281</v>
      </c>
      <c r="AC619" s="192">
        <f>VLOOKUP(B619,orig_GT_results_full_summary!$B$3:$AK$25,33, FALSE)</f>
        <v>0</v>
      </c>
      <c r="AD619" s="192">
        <v>0</v>
      </c>
      <c r="AE619" s="192">
        <v>0</v>
      </c>
      <c r="AF619" s="194">
        <f t="shared" si="6"/>
        <v>0</v>
      </c>
      <c r="AG619" s="53">
        <f t="shared" si="7"/>
        <v>0</v>
      </c>
    </row>
    <row r="620" spans="2:33" ht="16">
      <c r="B620" s="186" t="s">
        <v>134</v>
      </c>
      <c r="C620" s="192">
        <v>13</v>
      </c>
      <c r="D620" s="186" t="s">
        <v>449</v>
      </c>
      <c r="E620" s="193">
        <v>1</v>
      </c>
      <c r="F620" s="186" t="s">
        <v>51</v>
      </c>
      <c r="G620" s="186" t="s">
        <v>281</v>
      </c>
      <c r="H620" s="198">
        <f>VLOOKUP(B620,orig_GT_results_full_summary!$B$3:$AK$25,7, FALSE)</f>
        <v>3</v>
      </c>
      <c r="I620" s="192">
        <v>0</v>
      </c>
      <c r="J620" s="192">
        <v>0</v>
      </c>
      <c r="K620" s="192">
        <f t="shared" si="0"/>
        <v>0</v>
      </c>
      <c r="L620" s="193">
        <f t="shared" si="1"/>
        <v>0</v>
      </c>
      <c r="M620" s="186" t="s">
        <v>282</v>
      </c>
      <c r="N620" s="186" t="s">
        <v>281</v>
      </c>
      <c r="O620" s="199">
        <f>VLOOKUP(B620,orig_GT_results_full_summary!$B$3:$AK$25,15, FALSE)</f>
        <v>0</v>
      </c>
      <c r="P620" s="192">
        <v>0</v>
      </c>
      <c r="Q620" s="192">
        <v>0</v>
      </c>
      <c r="R620" s="192">
        <f t="shared" si="2"/>
        <v>0</v>
      </c>
      <c r="S620" s="193">
        <f t="shared" si="3"/>
        <v>0</v>
      </c>
      <c r="T620" s="186" t="s">
        <v>282</v>
      </c>
      <c r="U620" s="186" t="s">
        <v>281</v>
      </c>
      <c r="V620" s="200">
        <f>VLOOKUP(B620,orig_GT_results_full_summary!$B$3:$AK$25,24, FALSE)</f>
        <v>0</v>
      </c>
      <c r="W620" s="192">
        <v>0</v>
      </c>
      <c r="X620" s="192">
        <v>0</v>
      </c>
      <c r="Y620" s="192">
        <f t="shared" si="4"/>
        <v>0</v>
      </c>
      <c r="Z620" s="193">
        <f t="shared" si="5"/>
        <v>0</v>
      </c>
      <c r="AA620" s="186" t="s">
        <v>282</v>
      </c>
      <c r="AB620" s="186" t="s">
        <v>281</v>
      </c>
      <c r="AC620" s="192">
        <f>VLOOKUP(B620,orig_GT_results_full_summary!$B$3:$AK$25,33, FALSE)</f>
        <v>0</v>
      </c>
      <c r="AD620" s="192">
        <v>0</v>
      </c>
      <c r="AE620" s="192">
        <v>0</v>
      </c>
      <c r="AF620" s="194">
        <f t="shared" si="6"/>
        <v>0</v>
      </c>
      <c r="AG620" s="53">
        <f t="shared" si="7"/>
        <v>0</v>
      </c>
    </row>
    <row r="621" spans="2:33" ht="16">
      <c r="B621" s="186" t="s">
        <v>134</v>
      </c>
      <c r="C621" s="192">
        <v>50</v>
      </c>
      <c r="D621" s="186" t="s">
        <v>15</v>
      </c>
      <c r="E621" s="193">
        <v>1</v>
      </c>
      <c r="F621" s="186" t="s">
        <v>51</v>
      </c>
      <c r="G621" s="186" t="s">
        <v>285</v>
      </c>
      <c r="H621" s="198">
        <f>VLOOKUP(B621,orig_GT_results_full_summary!$B$3:$AK$25,7, FALSE)</f>
        <v>3</v>
      </c>
      <c r="I621" s="192">
        <v>1</v>
      </c>
      <c r="J621" s="192">
        <v>1</v>
      </c>
      <c r="K621" s="192">
        <f t="shared" si="0"/>
        <v>0.33333333333333331</v>
      </c>
      <c r="L621" s="193">
        <f t="shared" si="1"/>
        <v>0.83333333333333326</v>
      </c>
      <c r="M621" s="186" t="s">
        <v>282</v>
      </c>
      <c r="N621" s="186" t="s">
        <v>281</v>
      </c>
      <c r="O621" s="199">
        <f>VLOOKUP(B621,orig_GT_results_full_summary!$B$3:$AK$25,15, FALSE)</f>
        <v>0</v>
      </c>
      <c r="P621" s="192">
        <v>0</v>
      </c>
      <c r="Q621" s="192">
        <v>0</v>
      </c>
      <c r="R621" s="192">
        <f t="shared" si="2"/>
        <v>0</v>
      </c>
      <c r="S621" s="193">
        <f t="shared" si="3"/>
        <v>0</v>
      </c>
      <c r="T621" s="186" t="s">
        <v>282</v>
      </c>
      <c r="U621" s="186" t="s">
        <v>281</v>
      </c>
      <c r="V621" s="200">
        <f>VLOOKUP(B621,orig_GT_results_full_summary!$B$3:$AK$25,24, FALSE)</f>
        <v>0</v>
      </c>
      <c r="W621" s="192">
        <v>0</v>
      </c>
      <c r="X621" s="192">
        <v>0</v>
      </c>
      <c r="Y621" s="192">
        <f t="shared" si="4"/>
        <v>0</v>
      </c>
      <c r="Z621" s="193">
        <f t="shared" si="5"/>
        <v>0</v>
      </c>
      <c r="AA621" s="186" t="s">
        <v>282</v>
      </c>
      <c r="AB621" s="186" t="s">
        <v>281</v>
      </c>
      <c r="AC621" s="192">
        <f>VLOOKUP(B621,orig_GT_results_full_summary!$B$3:$AK$25,33, FALSE)</f>
        <v>0</v>
      </c>
      <c r="AD621" s="192">
        <v>0</v>
      </c>
      <c r="AE621" s="192">
        <v>0</v>
      </c>
      <c r="AF621" s="194">
        <f t="shared" si="6"/>
        <v>0</v>
      </c>
      <c r="AG621" s="53">
        <f t="shared" si="7"/>
        <v>0</v>
      </c>
    </row>
    <row r="622" spans="2:33" ht="16">
      <c r="B622" s="186" t="s">
        <v>134</v>
      </c>
      <c r="C622" s="192">
        <v>54</v>
      </c>
      <c r="D622" s="186" t="s">
        <v>15</v>
      </c>
      <c r="E622" s="193">
        <v>1</v>
      </c>
      <c r="F622" s="186" t="s">
        <v>51</v>
      </c>
      <c r="G622" s="186" t="s">
        <v>285</v>
      </c>
      <c r="H622" s="198">
        <f>VLOOKUP(B622,orig_GT_results_full_summary!$B$3:$AK$25,7, FALSE)</f>
        <v>3</v>
      </c>
      <c r="I622" s="192">
        <v>1</v>
      </c>
      <c r="J622" s="192">
        <v>1</v>
      </c>
      <c r="K622" s="192">
        <f t="shared" si="0"/>
        <v>0.33333333333333331</v>
      </c>
      <c r="L622" s="193">
        <f t="shared" si="1"/>
        <v>0.83333333333333326</v>
      </c>
      <c r="M622" s="186" t="s">
        <v>282</v>
      </c>
      <c r="N622" s="186" t="s">
        <v>281</v>
      </c>
      <c r="O622" s="199">
        <f>VLOOKUP(B622,orig_GT_results_full_summary!$B$3:$AK$25,15, FALSE)</f>
        <v>0</v>
      </c>
      <c r="P622" s="192">
        <v>0</v>
      </c>
      <c r="Q622" s="192">
        <v>0</v>
      </c>
      <c r="R622" s="192">
        <f t="shared" si="2"/>
        <v>0</v>
      </c>
      <c r="S622" s="193">
        <f t="shared" si="3"/>
        <v>0</v>
      </c>
      <c r="T622" s="186" t="s">
        <v>282</v>
      </c>
      <c r="U622" s="186" t="s">
        <v>281</v>
      </c>
      <c r="V622" s="200">
        <f>VLOOKUP(B622,orig_GT_results_full_summary!$B$3:$AK$25,24, FALSE)</f>
        <v>0</v>
      </c>
      <c r="W622" s="192">
        <v>0</v>
      </c>
      <c r="X622" s="192">
        <v>0</v>
      </c>
      <c r="Y622" s="192">
        <f t="shared" si="4"/>
        <v>0</v>
      </c>
      <c r="Z622" s="193">
        <f t="shared" si="5"/>
        <v>0</v>
      </c>
      <c r="AA622" s="186" t="s">
        <v>282</v>
      </c>
      <c r="AB622" s="186" t="s">
        <v>281</v>
      </c>
      <c r="AC622" s="192">
        <f>VLOOKUP(B622,orig_GT_results_full_summary!$B$3:$AK$25,33, FALSE)</f>
        <v>0</v>
      </c>
      <c r="AD622" s="192">
        <v>0</v>
      </c>
      <c r="AE622" s="192">
        <v>0</v>
      </c>
      <c r="AF622" s="194">
        <f t="shared" si="6"/>
        <v>0</v>
      </c>
      <c r="AG622" s="53">
        <f t="shared" si="7"/>
        <v>0</v>
      </c>
    </row>
    <row r="623" spans="2:33" ht="16">
      <c r="B623" s="186" t="s">
        <v>134</v>
      </c>
      <c r="C623" s="192">
        <v>67</v>
      </c>
      <c r="D623" s="186" t="s">
        <v>450</v>
      </c>
      <c r="E623" s="193">
        <v>2</v>
      </c>
      <c r="F623" s="186" t="s">
        <v>51</v>
      </c>
      <c r="G623" s="186" t="s">
        <v>288</v>
      </c>
      <c r="H623" s="198">
        <f>VLOOKUP(B623,orig_GT_results_full_summary!$B$3:$AK$25,7, FALSE)</f>
        <v>3</v>
      </c>
      <c r="I623" s="192">
        <v>0</v>
      </c>
      <c r="J623" s="192">
        <v>0</v>
      </c>
      <c r="K623" s="192">
        <f t="shared" si="0"/>
        <v>0</v>
      </c>
      <c r="L623" s="193">
        <f t="shared" si="1"/>
        <v>0</v>
      </c>
      <c r="M623" s="186" t="s">
        <v>282</v>
      </c>
      <c r="N623" s="186" t="s">
        <v>288</v>
      </c>
      <c r="O623" s="199">
        <f>VLOOKUP(B623,orig_GT_results_full_summary!$B$3:$AK$25,15, FALSE)</f>
        <v>0</v>
      </c>
      <c r="P623" s="192">
        <v>0</v>
      </c>
      <c r="Q623" s="192">
        <v>0</v>
      </c>
      <c r="R623" s="192">
        <f t="shared" si="2"/>
        <v>0</v>
      </c>
      <c r="S623" s="193">
        <f t="shared" si="3"/>
        <v>0</v>
      </c>
      <c r="T623" s="186" t="s">
        <v>282</v>
      </c>
      <c r="U623" s="186" t="s">
        <v>288</v>
      </c>
      <c r="V623" s="200">
        <f>VLOOKUP(B623,orig_GT_results_full_summary!$B$3:$AK$25,24, FALSE)</f>
        <v>0</v>
      </c>
      <c r="W623" s="192">
        <v>0</v>
      </c>
      <c r="X623" s="192">
        <v>0</v>
      </c>
      <c r="Y623" s="192">
        <f t="shared" si="4"/>
        <v>0</v>
      </c>
      <c r="Z623" s="193">
        <f t="shared" si="5"/>
        <v>0</v>
      </c>
      <c r="AA623" s="186" t="s">
        <v>282</v>
      </c>
      <c r="AB623" s="186" t="s">
        <v>288</v>
      </c>
      <c r="AC623" s="192">
        <f>VLOOKUP(B623,orig_GT_results_full_summary!$B$3:$AK$25,33, FALSE)</f>
        <v>0</v>
      </c>
      <c r="AD623" s="192">
        <v>0</v>
      </c>
      <c r="AE623" s="192">
        <v>0</v>
      </c>
      <c r="AF623" s="194">
        <f t="shared" si="6"/>
        <v>0</v>
      </c>
      <c r="AG623" s="53">
        <f t="shared" si="7"/>
        <v>0</v>
      </c>
    </row>
    <row r="624" spans="2:33" ht="16">
      <c r="B624" s="186" t="s">
        <v>134</v>
      </c>
      <c r="C624" s="192">
        <v>72</v>
      </c>
      <c r="D624" s="186" t="s">
        <v>451</v>
      </c>
      <c r="E624" s="193">
        <v>2</v>
      </c>
      <c r="F624" s="186" t="s">
        <v>51</v>
      </c>
      <c r="G624" s="186" t="s">
        <v>288</v>
      </c>
      <c r="H624" s="198">
        <f>VLOOKUP(B624,orig_GT_results_full_summary!$B$3:$AK$25,7, FALSE)</f>
        <v>3</v>
      </c>
      <c r="I624" s="192">
        <v>0</v>
      </c>
      <c r="J624" s="192">
        <v>0</v>
      </c>
      <c r="K624" s="192">
        <f t="shared" si="0"/>
        <v>0</v>
      </c>
      <c r="L624" s="193">
        <f t="shared" si="1"/>
        <v>0</v>
      </c>
      <c r="M624" s="186" t="s">
        <v>282</v>
      </c>
      <c r="N624" s="186" t="s">
        <v>288</v>
      </c>
      <c r="O624" s="199">
        <f>VLOOKUP(B624,orig_GT_results_full_summary!$B$3:$AK$25,15, FALSE)</f>
        <v>0</v>
      </c>
      <c r="P624" s="192">
        <v>0</v>
      </c>
      <c r="Q624" s="192">
        <v>0</v>
      </c>
      <c r="R624" s="192">
        <f t="shared" si="2"/>
        <v>0</v>
      </c>
      <c r="S624" s="193">
        <f t="shared" si="3"/>
        <v>0</v>
      </c>
      <c r="T624" s="186" t="s">
        <v>282</v>
      </c>
      <c r="U624" s="186" t="s">
        <v>288</v>
      </c>
      <c r="V624" s="200">
        <f>VLOOKUP(B624,orig_GT_results_full_summary!$B$3:$AK$25,24, FALSE)</f>
        <v>0</v>
      </c>
      <c r="W624" s="192">
        <v>0</v>
      </c>
      <c r="X624" s="192">
        <v>0</v>
      </c>
      <c r="Y624" s="192">
        <f t="shared" si="4"/>
        <v>0</v>
      </c>
      <c r="Z624" s="193">
        <f t="shared" si="5"/>
        <v>0</v>
      </c>
      <c r="AA624" s="186" t="s">
        <v>282</v>
      </c>
      <c r="AB624" s="186" t="s">
        <v>288</v>
      </c>
      <c r="AC624" s="192">
        <f>VLOOKUP(B624,orig_GT_results_full_summary!$B$3:$AK$25,33, FALSE)</f>
        <v>0</v>
      </c>
      <c r="AD624" s="192">
        <v>0</v>
      </c>
      <c r="AE624" s="192">
        <v>0</v>
      </c>
      <c r="AF624" s="194">
        <f t="shared" si="6"/>
        <v>0</v>
      </c>
      <c r="AG624" s="53">
        <f t="shared" si="7"/>
        <v>0</v>
      </c>
    </row>
    <row r="625" spans="2:33" ht="16">
      <c r="B625" s="186" t="s">
        <v>134</v>
      </c>
      <c r="C625" s="192">
        <v>73</v>
      </c>
      <c r="D625" s="186" t="s">
        <v>451</v>
      </c>
      <c r="E625" s="193">
        <v>2</v>
      </c>
      <c r="F625" s="186" t="s">
        <v>51</v>
      </c>
      <c r="G625" s="186" t="s">
        <v>288</v>
      </c>
      <c r="H625" s="198">
        <f>VLOOKUP(B625,orig_GT_results_full_summary!$B$3:$AK$25,7, FALSE)</f>
        <v>3</v>
      </c>
      <c r="I625" s="192">
        <v>0</v>
      </c>
      <c r="J625" s="192">
        <v>0</v>
      </c>
      <c r="K625" s="192">
        <f t="shared" si="0"/>
        <v>0</v>
      </c>
      <c r="L625" s="193">
        <f t="shared" si="1"/>
        <v>0</v>
      </c>
      <c r="M625" s="186" t="s">
        <v>282</v>
      </c>
      <c r="N625" s="186" t="s">
        <v>288</v>
      </c>
      <c r="O625" s="199">
        <f>VLOOKUP(B625,orig_GT_results_full_summary!$B$3:$AK$25,15, FALSE)</f>
        <v>0</v>
      </c>
      <c r="P625" s="192">
        <v>0</v>
      </c>
      <c r="Q625" s="192">
        <v>0</v>
      </c>
      <c r="R625" s="192">
        <f t="shared" si="2"/>
        <v>0</v>
      </c>
      <c r="S625" s="193">
        <f t="shared" si="3"/>
        <v>0</v>
      </c>
      <c r="T625" s="186" t="s">
        <v>282</v>
      </c>
      <c r="U625" s="186" t="s">
        <v>288</v>
      </c>
      <c r="V625" s="200">
        <f>VLOOKUP(B625,orig_GT_results_full_summary!$B$3:$AK$25,24, FALSE)</f>
        <v>0</v>
      </c>
      <c r="W625" s="192">
        <v>0</v>
      </c>
      <c r="X625" s="192">
        <v>0</v>
      </c>
      <c r="Y625" s="192">
        <f t="shared" si="4"/>
        <v>0</v>
      </c>
      <c r="Z625" s="193">
        <f t="shared" si="5"/>
        <v>0</v>
      </c>
      <c r="AA625" s="186" t="s">
        <v>282</v>
      </c>
      <c r="AB625" s="186" t="s">
        <v>288</v>
      </c>
      <c r="AC625" s="192">
        <f>VLOOKUP(B625,orig_GT_results_full_summary!$B$3:$AK$25,33, FALSE)</f>
        <v>0</v>
      </c>
      <c r="AD625" s="192">
        <v>0</v>
      </c>
      <c r="AE625" s="192">
        <v>0</v>
      </c>
      <c r="AF625" s="194">
        <f t="shared" si="6"/>
        <v>0</v>
      </c>
      <c r="AG625" s="53">
        <f t="shared" si="7"/>
        <v>0</v>
      </c>
    </row>
    <row r="626" spans="2:33" ht="16">
      <c r="B626" s="186" t="s">
        <v>134</v>
      </c>
      <c r="C626" s="192">
        <v>75</v>
      </c>
      <c r="D626" s="186" t="s">
        <v>452</v>
      </c>
      <c r="E626" s="193">
        <v>2</v>
      </c>
      <c r="F626" s="186" t="s">
        <v>51</v>
      </c>
      <c r="G626" s="186" t="s">
        <v>288</v>
      </c>
      <c r="H626" s="198">
        <f>VLOOKUP(B626,orig_GT_results_full_summary!$B$3:$AK$25,7, FALSE)</f>
        <v>3</v>
      </c>
      <c r="I626" s="192">
        <v>0</v>
      </c>
      <c r="J626" s="192">
        <v>0</v>
      </c>
      <c r="K626" s="192">
        <f t="shared" si="0"/>
        <v>0</v>
      </c>
      <c r="L626" s="193">
        <f t="shared" si="1"/>
        <v>0</v>
      </c>
      <c r="M626" s="186" t="s">
        <v>282</v>
      </c>
      <c r="N626" s="186" t="s">
        <v>288</v>
      </c>
      <c r="O626" s="199">
        <f>VLOOKUP(B626,orig_GT_results_full_summary!$B$3:$AK$25,15, FALSE)</f>
        <v>0</v>
      </c>
      <c r="P626" s="192">
        <v>0</v>
      </c>
      <c r="Q626" s="192">
        <v>0</v>
      </c>
      <c r="R626" s="192">
        <f t="shared" si="2"/>
        <v>0</v>
      </c>
      <c r="S626" s="193">
        <f t="shared" si="3"/>
        <v>0</v>
      </c>
      <c r="T626" s="186" t="s">
        <v>282</v>
      </c>
      <c r="U626" s="186" t="s">
        <v>288</v>
      </c>
      <c r="V626" s="200">
        <f>VLOOKUP(B626,orig_GT_results_full_summary!$B$3:$AK$25,24, FALSE)</f>
        <v>0</v>
      </c>
      <c r="W626" s="192">
        <v>0</v>
      </c>
      <c r="X626" s="192">
        <v>0</v>
      </c>
      <c r="Y626" s="192">
        <f t="shared" si="4"/>
        <v>0</v>
      </c>
      <c r="Z626" s="193">
        <f t="shared" si="5"/>
        <v>0</v>
      </c>
      <c r="AA626" s="186" t="s">
        <v>282</v>
      </c>
      <c r="AB626" s="186" t="s">
        <v>288</v>
      </c>
      <c r="AC626" s="192">
        <f>VLOOKUP(B626,orig_GT_results_full_summary!$B$3:$AK$25,33, FALSE)</f>
        <v>0</v>
      </c>
      <c r="AD626" s="192">
        <v>0</v>
      </c>
      <c r="AE626" s="192">
        <v>0</v>
      </c>
      <c r="AF626" s="194">
        <f t="shared" si="6"/>
        <v>0</v>
      </c>
      <c r="AG626" s="53">
        <f t="shared" si="7"/>
        <v>0</v>
      </c>
    </row>
    <row r="627" spans="2:33" ht="16">
      <c r="B627" s="186" t="s">
        <v>134</v>
      </c>
      <c r="C627" s="192">
        <v>76</v>
      </c>
      <c r="D627" s="186" t="s">
        <v>452</v>
      </c>
      <c r="E627" s="193">
        <v>2</v>
      </c>
      <c r="F627" s="186" t="s">
        <v>51</v>
      </c>
      <c r="G627" s="186" t="s">
        <v>288</v>
      </c>
      <c r="H627" s="198">
        <f>VLOOKUP(B627,orig_GT_results_full_summary!$B$3:$AK$25,7, FALSE)</f>
        <v>3</v>
      </c>
      <c r="I627" s="192">
        <v>0</v>
      </c>
      <c r="J627" s="192">
        <v>0</v>
      </c>
      <c r="K627" s="192">
        <f t="shared" si="0"/>
        <v>0</v>
      </c>
      <c r="L627" s="193">
        <f t="shared" si="1"/>
        <v>0</v>
      </c>
      <c r="M627" s="186" t="s">
        <v>282</v>
      </c>
      <c r="N627" s="186" t="s">
        <v>288</v>
      </c>
      <c r="O627" s="199">
        <f>VLOOKUP(B627,orig_GT_results_full_summary!$B$3:$AK$25,15, FALSE)</f>
        <v>0</v>
      </c>
      <c r="P627" s="192">
        <v>0</v>
      </c>
      <c r="Q627" s="192">
        <v>0</v>
      </c>
      <c r="R627" s="192">
        <f t="shared" si="2"/>
        <v>0</v>
      </c>
      <c r="S627" s="193">
        <f t="shared" si="3"/>
        <v>0</v>
      </c>
      <c r="T627" s="186" t="s">
        <v>282</v>
      </c>
      <c r="U627" s="186" t="s">
        <v>288</v>
      </c>
      <c r="V627" s="200">
        <f>VLOOKUP(B627,orig_GT_results_full_summary!$B$3:$AK$25,24, FALSE)</f>
        <v>0</v>
      </c>
      <c r="W627" s="192">
        <v>0</v>
      </c>
      <c r="X627" s="192">
        <v>0</v>
      </c>
      <c r="Y627" s="192">
        <f t="shared" si="4"/>
        <v>0</v>
      </c>
      <c r="Z627" s="193">
        <f t="shared" si="5"/>
        <v>0</v>
      </c>
      <c r="AA627" s="186" t="s">
        <v>282</v>
      </c>
      <c r="AB627" s="186" t="s">
        <v>288</v>
      </c>
      <c r="AC627" s="192">
        <f>VLOOKUP(B627,orig_GT_results_full_summary!$B$3:$AK$25,33, FALSE)</f>
        <v>0</v>
      </c>
      <c r="AD627" s="192">
        <v>0</v>
      </c>
      <c r="AE627" s="192">
        <v>0</v>
      </c>
      <c r="AF627" s="194">
        <f t="shared" si="6"/>
        <v>0</v>
      </c>
      <c r="AG627" s="53">
        <f t="shared" si="7"/>
        <v>0</v>
      </c>
    </row>
    <row r="628" spans="2:33" ht="16">
      <c r="B628" s="186" t="s">
        <v>134</v>
      </c>
      <c r="C628" s="192">
        <v>77</v>
      </c>
      <c r="D628" s="186" t="s">
        <v>452</v>
      </c>
      <c r="E628" s="193">
        <v>2</v>
      </c>
      <c r="F628" s="186" t="s">
        <v>51</v>
      </c>
      <c r="G628" s="186" t="s">
        <v>288</v>
      </c>
      <c r="H628" s="198">
        <f>VLOOKUP(B628,orig_GT_results_full_summary!$B$3:$AK$25,7, FALSE)</f>
        <v>3</v>
      </c>
      <c r="I628" s="192">
        <v>0</v>
      </c>
      <c r="J628" s="192">
        <v>0</v>
      </c>
      <c r="K628" s="192">
        <f t="shared" si="0"/>
        <v>0</v>
      </c>
      <c r="L628" s="193">
        <f t="shared" si="1"/>
        <v>0</v>
      </c>
      <c r="M628" s="186" t="s">
        <v>282</v>
      </c>
      <c r="N628" s="186" t="s">
        <v>288</v>
      </c>
      <c r="O628" s="199">
        <f>VLOOKUP(B628,orig_GT_results_full_summary!$B$3:$AK$25,15, FALSE)</f>
        <v>0</v>
      </c>
      <c r="P628" s="192">
        <v>0</v>
      </c>
      <c r="Q628" s="192">
        <v>0</v>
      </c>
      <c r="R628" s="192">
        <f t="shared" si="2"/>
        <v>0</v>
      </c>
      <c r="S628" s="193">
        <f t="shared" si="3"/>
        <v>0</v>
      </c>
      <c r="T628" s="186" t="s">
        <v>282</v>
      </c>
      <c r="U628" s="186" t="s">
        <v>288</v>
      </c>
      <c r="V628" s="200">
        <f>VLOOKUP(B628,orig_GT_results_full_summary!$B$3:$AK$25,24, FALSE)</f>
        <v>0</v>
      </c>
      <c r="W628" s="192">
        <v>0</v>
      </c>
      <c r="X628" s="192">
        <v>0</v>
      </c>
      <c r="Y628" s="192">
        <f t="shared" si="4"/>
        <v>0</v>
      </c>
      <c r="Z628" s="193">
        <f t="shared" si="5"/>
        <v>0</v>
      </c>
      <c r="AA628" s="186" t="s">
        <v>282</v>
      </c>
      <c r="AB628" s="186" t="s">
        <v>288</v>
      </c>
      <c r="AC628" s="192">
        <f>VLOOKUP(B628,orig_GT_results_full_summary!$B$3:$AK$25,33, FALSE)</f>
        <v>0</v>
      </c>
      <c r="AD628" s="192">
        <v>0</v>
      </c>
      <c r="AE628" s="192">
        <v>0</v>
      </c>
      <c r="AF628" s="194">
        <f t="shared" si="6"/>
        <v>0</v>
      </c>
      <c r="AG628" s="53">
        <f t="shared" si="7"/>
        <v>0</v>
      </c>
    </row>
    <row r="629" spans="2:33" ht="16">
      <c r="B629" s="186" t="s">
        <v>134</v>
      </c>
      <c r="C629" s="192">
        <v>78</v>
      </c>
      <c r="D629" s="186" t="s">
        <v>453</v>
      </c>
      <c r="E629" s="193">
        <v>2</v>
      </c>
      <c r="F629" s="186" t="s">
        <v>51</v>
      </c>
      <c r="G629" s="186" t="s">
        <v>288</v>
      </c>
      <c r="H629" s="198">
        <f>VLOOKUP(B629,orig_GT_results_full_summary!$B$3:$AK$25,7, FALSE)</f>
        <v>3</v>
      </c>
      <c r="I629" s="192">
        <v>0</v>
      </c>
      <c r="J629" s="192">
        <v>0</v>
      </c>
      <c r="K629" s="192">
        <f t="shared" si="0"/>
        <v>0</v>
      </c>
      <c r="L629" s="193">
        <f t="shared" si="1"/>
        <v>0</v>
      </c>
      <c r="M629" s="186" t="s">
        <v>282</v>
      </c>
      <c r="N629" s="186" t="s">
        <v>288</v>
      </c>
      <c r="O629" s="199">
        <f>VLOOKUP(B629,orig_GT_results_full_summary!$B$3:$AK$25,15, FALSE)</f>
        <v>0</v>
      </c>
      <c r="P629" s="192">
        <v>0</v>
      </c>
      <c r="Q629" s="192">
        <v>0</v>
      </c>
      <c r="R629" s="192">
        <f t="shared" si="2"/>
        <v>0</v>
      </c>
      <c r="S629" s="193">
        <f t="shared" si="3"/>
        <v>0</v>
      </c>
      <c r="T629" s="186" t="s">
        <v>282</v>
      </c>
      <c r="U629" s="186" t="s">
        <v>288</v>
      </c>
      <c r="V629" s="200">
        <f>VLOOKUP(B629,orig_GT_results_full_summary!$B$3:$AK$25,24, FALSE)</f>
        <v>0</v>
      </c>
      <c r="W629" s="192">
        <v>0</v>
      </c>
      <c r="X629" s="192">
        <v>0</v>
      </c>
      <c r="Y629" s="192">
        <f t="shared" si="4"/>
        <v>0</v>
      </c>
      <c r="Z629" s="193">
        <f t="shared" si="5"/>
        <v>0</v>
      </c>
      <c r="AA629" s="186" t="s">
        <v>282</v>
      </c>
      <c r="AB629" s="186" t="s">
        <v>288</v>
      </c>
      <c r="AC629" s="192">
        <f>VLOOKUP(B629,orig_GT_results_full_summary!$B$3:$AK$25,33, FALSE)</f>
        <v>0</v>
      </c>
      <c r="AD629" s="192">
        <v>0</v>
      </c>
      <c r="AE629" s="192">
        <v>0</v>
      </c>
      <c r="AF629" s="194">
        <f t="shared" si="6"/>
        <v>0</v>
      </c>
      <c r="AG629" s="53">
        <f t="shared" si="7"/>
        <v>0</v>
      </c>
    </row>
    <row r="630" spans="2:33" ht="16">
      <c r="B630" s="186" t="s">
        <v>134</v>
      </c>
      <c r="C630" s="192">
        <v>79</v>
      </c>
      <c r="D630" s="186" t="s">
        <v>453</v>
      </c>
      <c r="E630" s="193">
        <v>2</v>
      </c>
      <c r="F630" s="186" t="s">
        <v>51</v>
      </c>
      <c r="G630" s="186" t="s">
        <v>288</v>
      </c>
      <c r="H630" s="198">
        <f>VLOOKUP(B630,orig_GT_results_full_summary!$B$3:$AK$25,7, FALSE)</f>
        <v>3</v>
      </c>
      <c r="I630" s="192">
        <v>0</v>
      </c>
      <c r="J630" s="192">
        <v>0</v>
      </c>
      <c r="K630" s="192">
        <f t="shared" si="0"/>
        <v>0</v>
      </c>
      <c r="L630" s="193">
        <f t="shared" si="1"/>
        <v>0</v>
      </c>
      <c r="M630" s="186" t="s">
        <v>282</v>
      </c>
      <c r="N630" s="186" t="s">
        <v>288</v>
      </c>
      <c r="O630" s="199">
        <f>VLOOKUP(B630,orig_GT_results_full_summary!$B$3:$AK$25,15, FALSE)</f>
        <v>0</v>
      </c>
      <c r="P630" s="192">
        <v>0</v>
      </c>
      <c r="Q630" s="192">
        <v>0</v>
      </c>
      <c r="R630" s="192">
        <f t="shared" si="2"/>
        <v>0</v>
      </c>
      <c r="S630" s="193">
        <f t="shared" si="3"/>
        <v>0</v>
      </c>
      <c r="T630" s="186" t="s">
        <v>282</v>
      </c>
      <c r="U630" s="186" t="s">
        <v>288</v>
      </c>
      <c r="V630" s="200">
        <f>VLOOKUP(B630,orig_GT_results_full_summary!$B$3:$AK$25,24, FALSE)</f>
        <v>0</v>
      </c>
      <c r="W630" s="192">
        <v>0</v>
      </c>
      <c r="X630" s="192">
        <v>0</v>
      </c>
      <c r="Y630" s="192">
        <f t="shared" si="4"/>
        <v>0</v>
      </c>
      <c r="Z630" s="193">
        <f t="shared" si="5"/>
        <v>0</v>
      </c>
      <c r="AA630" s="186" t="s">
        <v>282</v>
      </c>
      <c r="AB630" s="186" t="s">
        <v>288</v>
      </c>
      <c r="AC630" s="192">
        <f>VLOOKUP(B630,orig_GT_results_full_summary!$B$3:$AK$25,33, FALSE)</f>
        <v>0</v>
      </c>
      <c r="AD630" s="192">
        <v>0</v>
      </c>
      <c r="AE630" s="192">
        <v>0</v>
      </c>
      <c r="AF630" s="194">
        <f t="shared" si="6"/>
        <v>0</v>
      </c>
      <c r="AG630" s="53">
        <f t="shared" si="7"/>
        <v>0</v>
      </c>
    </row>
    <row r="631" spans="2:33" ht="16">
      <c r="B631" s="186" t="s">
        <v>134</v>
      </c>
      <c r="C631" s="192">
        <v>80</v>
      </c>
      <c r="D631" s="186" t="s">
        <v>453</v>
      </c>
      <c r="E631" s="193">
        <v>2</v>
      </c>
      <c r="F631" s="186" t="s">
        <v>51</v>
      </c>
      <c r="G631" s="186" t="s">
        <v>288</v>
      </c>
      <c r="H631" s="198">
        <f>VLOOKUP(B631,orig_GT_results_full_summary!$B$3:$AK$25,7, FALSE)</f>
        <v>3</v>
      </c>
      <c r="I631" s="192">
        <v>0</v>
      </c>
      <c r="J631" s="192">
        <v>0</v>
      </c>
      <c r="K631" s="192">
        <f t="shared" si="0"/>
        <v>0</v>
      </c>
      <c r="L631" s="193">
        <f t="shared" si="1"/>
        <v>0</v>
      </c>
      <c r="M631" s="186" t="s">
        <v>282</v>
      </c>
      <c r="N631" s="186" t="s">
        <v>288</v>
      </c>
      <c r="O631" s="199">
        <f>VLOOKUP(B631,orig_GT_results_full_summary!$B$3:$AK$25,15, FALSE)</f>
        <v>0</v>
      </c>
      <c r="P631" s="192">
        <v>0</v>
      </c>
      <c r="Q631" s="192">
        <v>0</v>
      </c>
      <c r="R631" s="192">
        <f t="shared" si="2"/>
        <v>0</v>
      </c>
      <c r="S631" s="193">
        <f t="shared" si="3"/>
        <v>0</v>
      </c>
      <c r="T631" s="186" t="s">
        <v>282</v>
      </c>
      <c r="U631" s="186" t="s">
        <v>288</v>
      </c>
      <c r="V631" s="200">
        <f>VLOOKUP(B631,orig_GT_results_full_summary!$B$3:$AK$25,24, FALSE)</f>
        <v>0</v>
      </c>
      <c r="W631" s="192">
        <v>0</v>
      </c>
      <c r="X631" s="192">
        <v>0</v>
      </c>
      <c r="Y631" s="192">
        <f t="shared" si="4"/>
        <v>0</v>
      </c>
      <c r="Z631" s="193">
        <f t="shared" si="5"/>
        <v>0</v>
      </c>
      <c r="AA631" s="186" t="s">
        <v>282</v>
      </c>
      <c r="AB631" s="186" t="s">
        <v>288</v>
      </c>
      <c r="AC631" s="192">
        <f>VLOOKUP(B631,orig_GT_results_full_summary!$B$3:$AK$25,33, FALSE)</f>
        <v>0</v>
      </c>
      <c r="AD631" s="192">
        <v>0</v>
      </c>
      <c r="AE631" s="192">
        <v>0</v>
      </c>
      <c r="AF631" s="194">
        <f t="shared" si="6"/>
        <v>0</v>
      </c>
      <c r="AG631" s="53">
        <f t="shared" si="7"/>
        <v>0</v>
      </c>
    </row>
    <row r="632" spans="2:33" ht="16">
      <c r="B632" s="186" t="s">
        <v>134</v>
      </c>
      <c r="C632" s="192">
        <v>81</v>
      </c>
      <c r="D632" s="186" t="s">
        <v>373</v>
      </c>
      <c r="E632" s="193">
        <v>2</v>
      </c>
      <c r="F632" s="186" t="s">
        <v>51</v>
      </c>
      <c r="G632" s="186" t="s">
        <v>288</v>
      </c>
      <c r="H632" s="198">
        <f>VLOOKUP(B632,orig_GT_results_full_summary!$B$3:$AK$25,7, FALSE)</f>
        <v>3</v>
      </c>
      <c r="I632" s="192">
        <v>0</v>
      </c>
      <c r="J632" s="192">
        <v>0</v>
      </c>
      <c r="K632" s="192">
        <f t="shared" si="0"/>
        <v>0</v>
      </c>
      <c r="L632" s="193">
        <f t="shared" si="1"/>
        <v>0</v>
      </c>
      <c r="M632" s="186" t="s">
        <v>282</v>
      </c>
      <c r="N632" s="186" t="s">
        <v>288</v>
      </c>
      <c r="O632" s="199">
        <f>VLOOKUP(B632,orig_GT_results_full_summary!$B$3:$AK$25,15, FALSE)</f>
        <v>0</v>
      </c>
      <c r="P632" s="192">
        <v>0</v>
      </c>
      <c r="Q632" s="192">
        <v>0</v>
      </c>
      <c r="R632" s="192">
        <f t="shared" si="2"/>
        <v>0</v>
      </c>
      <c r="S632" s="193">
        <f t="shared" si="3"/>
        <v>0</v>
      </c>
      <c r="T632" s="186" t="s">
        <v>282</v>
      </c>
      <c r="U632" s="186" t="s">
        <v>288</v>
      </c>
      <c r="V632" s="200">
        <f>VLOOKUP(B632,orig_GT_results_full_summary!$B$3:$AK$25,24, FALSE)</f>
        <v>0</v>
      </c>
      <c r="W632" s="192">
        <v>0</v>
      </c>
      <c r="X632" s="192">
        <v>0</v>
      </c>
      <c r="Y632" s="192">
        <f t="shared" si="4"/>
        <v>0</v>
      </c>
      <c r="Z632" s="193">
        <f t="shared" si="5"/>
        <v>0</v>
      </c>
      <c r="AA632" s="186" t="s">
        <v>282</v>
      </c>
      <c r="AB632" s="186" t="s">
        <v>288</v>
      </c>
      <c r="AC632" s="192">
        <f>VLOOKUP(B632,orig_GT_results_full_summary!$B$3:$AK$25,33, FALSE)</f>
        <v>0</v>
      </c>
      <c r="AD632" s="192">
        <v>0</v>
      </c>
      <c r="AE632" s="192">
        <v>0</v>
      </c>
      <c r="AF632" s="194">
        <f t="shared" si="6"/>
        <v>0</v>
      </c>
      <c r="AG632" s="53">
        <f t="shared" si="7"/>
        <v>0</v>
      </c>
    </row>
    <row r="633" spans="2:33" ht="16">
      <c r="B633" s="186" t="s">
        <v>134</v>
      </c>
      <c r="C633" s="192">
        <v>82</v>
      </c>
      <c r="D633" s="186" t="s">
        <v>373</v>
      </c>
      <c r="E633" s="193">
        <v>2</v>
      </c>
      <c r="F633" s="186" t="s">
        <v>51</v>
      </c>
      <c r="G633" s="186" t="s">
        <v>288</v>
      </c>
      <c r="H633" s="198">
        <f>VLOOKUP(B633,orig_GT_results_full_summary!$B$3:$AK$25,7, FALSE)</f>
        <v>3</v>
      </c>
      <c r="I633" s="192">
        <v>0</v>
      </c>
      <c r="J633" s="192">
        <v>0</v>
      </c>
      <c r="K633" s="192">
        <f t="shared" si="0"/>
        <v>0</v>
      </c>
      <c r="L633" s="193">
        <f t="shared" si="1"/>
        <v>0</v>
      </c>
      <c r="M633" s="186" t="s">
        <v>282</v>
      </c>
      <c r="N633" s="186" t="s">
        <v>288</v>
      </c>
      <c r="O633" s="199">
        <f>VLOOKUP(B633,orig_GT_results_full_summary!$B$3:$AK$25,15, FALSE)</f>
        <v>0</v>
      </c>
      <c r="P633" s="192">
        <v>0</v>
      </c>
      <c r="Q633" s="192">
        <v>0</v>
      </c>
      <c r="R633" s="192">
        <f t="shared" si="2"/>
        <v>0</v>
      </c>
      <c r="S633" s="193">
        <f t="shared" si="3"/>
        <v>0</v>
      </c>
      <c r="T633" s="186" t="s">
        <v>282</v>
      </c>
      <c r="U633" s="186" t="s">
        <v>288</v>
      </c>
      <c r="V633" s="200">
        <f>VLOOKUP(B633,orig_GT_results_full_summary!$B$3:$AK$25,24, FALSE)</f>
        <v>0</v>
      </c>
      <c r="W633" s="192">
        <v>0</v>
      </c>
      <c r="X633" s="192">
        <v>0</v>
      </c>
      <c r="Y633" s="192">
        <f t="shared" si="4"/>
        <v>0</v>
      </c>
      <c r="Z633" s="193">
        <f t="shared" si="5"/>
        <v>0</v>
      </c>
      <c r="AA633" s="186" t="s">
        <v>282</v>
      </c>
      <c r="AB633" s="186" t="s">
        <v>288</v>
      </c>
      <c r="AC633" s="192">
        <f>VLOOKUP(B633,orig_GT_results_full_summary!$B$3:$AK$25,33, FALSE)</f>
        <v>0</v>
      </c>
      <c r="AD633" s="192">
        <v>0</v>
      </c>
      <c r="AE633" s="192">
        <v>0</v>
      </c>
      <c r="AF633" s="194">
        <f t="shared" si="6"/>
        <v>0</v>
      </c>
      <c r="AG633" s="53">
        <f t="shared" si="7"/>
        <v>0</v>
      </c>
    </row>
    <row r="634" spans="2:33" ht="16">
      <c r="B634" s="186" t="s">
        <v>134</v>
      </c>
      <c r="C634" s="192">
        <v>83</v>
      </c>
      <c r="D634" s="186" t="s">
        <v>373</v>
      </c>
      <c r="E634" s="193">
        <v>2</v>
      </c>
      <c r="F634" s="186" t="s">
        <v>51</v>
      </c>
      <c r="G634" s="186" t="s">
        <v>288</v>
      </c>
      <c r="H634" s="198">
        <f>VLOOKUP(B634,orig_GT_results_full_summary!$B$3:$AK$25,7, FALSE)</f>
        <v>3</v>
      </c>
      <c r="I634" s="192">
        <v>0</v>
      </c>
      <c r="J634" s="192">
        <v>0</v>
      </c>
      <c r="K634" s="192">
        <f t="shared" si="0"/>
        <v>0</v>
      </c>
      <c r="L634" s="193">
        <f t="shared" si="1"/>
        <v>0</v>
      </c>
      <c r="M634" s="186" t="s">
        <v>282</v>
      </c>
      <c r="N634" s="186" t="s">
        <v>288</v>
      </c>
      <c r="O634" s="199">
        <f>VLOOKUP(B634,orig_GT_results_full_summary!$B$3:$AK$25,15, FALSE)</f>
        <v>0</v>
      </c>
      <c r="P634" s="192">
        <v>0</v>
      </c>
      <c r="Q634" s="192">
        <v>0</v>
      </c>
      <c r="R634" s="192">
        <f t="shared" si="2"/>
        <v>0</v>
      </c>
      <c r="S634" s="193">
        <f t="shared" si="3"/>
        <v>0</v>
      </c>
      <c r="T634" s="186" t="s">
        <v>282</v>
      </c>
      <c r="U634" s="186" t="s">
        <v>288</v>
      </c>
      <c r="V634" s="200">
        <f>VLOOKUP(B634,orig_GT_results_full_summary!$B$3:$AK$25,24, FALSE)</f>
        <v>0</v>
      </c>
      <c r="W634" s="192">
        <v>0</v>
      </c>
      <c r="X634" s="192">
        <v>0</v>
      </c>
      <c r="Y634" s="192">
        <f t="shared" si="4"/>
        <v>0</v>
      </c>
      <c r="Z634" s="193">
        <f t="shared" si="5"/>
        <v>0</v>
      </c>
      <c r="AA634" s="186" t="s">
        <v>282</v>
      </c>
      <c r="AB634" s="186" t="s">
        <v>288</v>
      </c>
      <c r="AC634" s="192">
        <f>VLOOKUP(B634,orig_GT_results_full_summary!$B$3:$AK$25,33, FALSE)</f>
        <v>0</v>
      </c>
      <c r="AD634" s="192">
        <v>0</v>
      </c>
      <c r="AE634" s="192">
        <v>0</v>
      </c>
      <c r="AF634" s="194">
        <f t="shared" si="6"/>
        <v>0</v>
      </c>
      <c r="AG634" s="53">
        <f t="shared" si="7"/>
        <v>0</v>
      </c>
    </row>
    <row r="635" spans="2:33" ht="16">
      <c r="B635" s="186" t="s">
        <v>134</v>
      </c>
      <c r="C635" s="192">
        <v>84</v>
      </c>
      <c r="D635" s="186" t="s">
        <v>454</v>
      </c>
      <c r="E635" s="193">
        <v>2</v>
      </c>
      <c r="F635" s="186" t="s">
        <v>51</v>
      </c>
      <c r="G635" s="186" t="s">
        <v>288</v>
      </c>
      <c r="H635" s="198">
        <f>VLOOKUP(B635,orig_GT_results_full_summary!$B$3:$AK$25,7, FALSE)</f>
        <v>3</v>
      </c>
      <c r="I635" s="192">
        <v>0</v>
      </c>
      <c r="J635" s="192">
        <v>0</v>
      </c>
      <c r="K635" s="192">
        <f t="shared" si="0"/>
        <v>0</v>
      </c>
      <c r="L635" s="193">
        <f t="shared" si="1"/>
        <v>0</v>
      </c>
      <c r="M635" s="186" t="s">
        <v>282</v>
      </c>
      <c r="N635" s="186" t="s">
        <v>288</v>
      </c>
      <c r="O635" s="199">
        <f>VLOOKUP(B635,orig_GT_results_full_summary!$B$3:$AK$25,15, FALSE)</f>
        <v>0</v>
      </c>
      <c r="P635" s="192">
        <v>0</v>
      </c>
      <c r="Q635" s="192">
        <v>0</v>
      </c>
      <c r="R635" s="192">
        <f t="shared" si="2"/>
        <v>0</v>
      </c>
      <c r="S635" s="193">
        <f t="shared" si="3"/>
        <v>0</v>
      </c>
      <c r="T635" s="186" t="s">
        <v>282</v>
      </c>
      <c r="U635" s="186" t="s">
        <v>288</v>
      </c>
      <c r="V635" s="200">
        <f>VLOOKUP(B635,orig_GT_results_full_summary!$B$3:$AK$25,24, FALSE)</f>
        <v>0</v>
      </c>
      <c r="W635" s="192">
        <v>0</v>
      </c>
      <c r="X635" s="192">
        <v>0</v>
      </c>
      <c r="Y635" s="192">
        <f t="shared" si="4"/>
        <v>0</v>
      </c>
      <c r="Z635" s="193">
        <f t="shared" si="5"/>
        <v>0</v>
      </c>
      <c r="AA635" s="186" t="s">
        <v>282</v>
      </c>
      <c r="AB635" s="186" t="s">
        <v>288</v>
      </c>
      <c r="AC635" s="192">
        <f>VLOOKUP(B635,orig_GT_results_full_summary!$B$3:$AK$25,33, FALSE)</f>
        <v>0</v>
      </c>
      <c r="AD635" s="192">
        <v>0</v>
      </c>
      <c r="AE635" s="192">
        <v>0</v>
      </c>
      <c r="AF635" s="194">
        <f t="shared" si="6"/>
        <v>0</v>
      </c>
      <c r="AG635" s="53">
        <f t="shared" si="7"/>
        <v>0</v>
      </c>
    </row>
    <row r="636" spans="2:33" ht="16">
      <c r="B636" s="186" t="s">
        <v>134</v>
      </c>
      <c r="C636" s="192">
        <v>85</v>
      </c>
      <c r="D636" s="186" t="s">
        <v>454</v>
      </c>
      <c r="E636" s="193">
        <v>2</v>
      </c>
      <c r="F636" s="186" t="s">
        <v>51</v>
      </c>
      <c r="G636" s="186" t="s">
        <v>288</v>
      </c>
      <c r="H636" s="198">
        <f>VLOOKUP(B636,orig_GT_results_full_summary!$B$3:$AK$25,7, FALSE)</f>
        <v>3</v>
      </c>
      <c r="I636" s="192">
        <v>0</v>
      </c>
      <c r="J636" s="192">
        <v>0</v>
      </c>
      <c r="K636" s="192">
        <f t="shared" si="0"/>
        <v>0</v>
      </c>
      <c r="L636" s="193">
        <f t="shared" si="1"/>
        <v>0</v>
      </c>
      <c r="M636" s="186" t="s">
        <v>282</v>
      </c>
      <c r="N636" s="186" t="s">
        <v>288</v>
      </c>
      <c r="O636" s="199">
        <f>VLOOKUP(B636,orig_GT_results_full_summary!$B$3:$AK$25,15, FALSE)</f>
        <v>0</v>
      </c>
      <c r="P636" s="192">
        <v>0</v>
      </c>
      <c r="Q636" s="192">
        <v>0</v>
      </c>
      <c r="R636" s="192">
        <f t="shared" si="2"/>
        <v>0</v>
      </c>
      <c r="S636" s="193">
        <f t="shared" si="3"/>
        <v>0</v>
      </c>
      <c r="T636" s="186" t="s">
        <v>282</v>
      </c>
      <c r="U636" s="186" t="s">
        <v>288</v>
      </c>
      <c r="V636" s="200">
        <f>VLOOKUP(B636,orig_GT_results_full_summary!$B$3:$AK$25,24, FALSE)</f>
        <v>0</v>
      </c>
      <c r="W636" s="192">
        <v>0</v>
      </c>
      <c r="X636" s="192">
        <v>0</v>
      </c>
      <c r="Y636" s="192">
        <f t="shared" si="4"/>
        <v>0</v>
      </c>
      <c r="Z636" s="193">
        <f t="shared" si="5"/>
        <v>0</v>
      </c>
      <c r="AA636" s="186" t="s">
        <v>282</v>
      </c>
      <c r="AB636" s="186" t="s">
        <v>288</v>
      </c>
      <c r="AC636" s="192">
        <f>VLOOKUP(B636,orig_GT_results_full_summary!$B$3:$AK$25,33, FALSE)</f>
        <v>0</v>
      </c>
      <c r="AD636" s="192">
        <v>0</v>
      </c>
      <c r="AE636" s="192">
        <v>0</v>
      </c>
      <c r="AF636" s="194">
        <f t="shared" si="6"/>
        <v>0</v>
      </c>
      <c r="AG636" s="53">
        <f t="shared" si="7"/>
        <v>0</v>
      </c>
    </row>
    <row r="637" spans="2:33" ht="16">
      <c r="B637" s="186" t="s">
        <v>134</v>
      </c>
      <c r="C637" s="192">
        <v>86</v>
      </c>
      <c r="D637" s="186" t="s">
        <v>454</v>
      </c>
      <c r="E637" s="193">
        <v>2</v>
      </c>
      <c r="F637" s="186" t="s">
        <v>51</v>
      </c>
      <c r="G637" s="186" t="s">
        <v>288</v>
      </c>
      <c r="H637" s="198">
        <f>VLOOKUP(B637,orig_GT_results_full_summary!$B$3:$AK$25,7, FALSE)</f>
        <v>3</v>
      </c>
      <c r="I637" s="192">
        <v>0</v>
      </c>
      <c r="J637" s="192">
        <v>0</v>
      </c>
      <c r="K637" s="192">
        <f t="shared" si="0"/>
        <v>0</v>
      </c>
      <c r="L637" s="193">
        <f t="shared" si="1"/>
        <v>0</v>
      </c>
      <c r="M637" s="186" t="s">
        <v>282</v>
      </c>
      <c r="N637" s="186" t="s">
        <v>288</v>
      </c>
      <c r="O637" s="199">
        <f>VLOOKUP(B637,orig_GT_results_full_summary!$B$3:$AK$25,15, FALSE)</f>
        <v>0</v>
      </c>
      <c r="P637" s="192">
        <v>0</v>
      </c>
      <c r="Q637" s="192">
        <v>0</v>
      </c>
      <c r="R637" s="192">
        <f t="shared" si="2"/>
        <v>0</v>
      </c>
      <c r="S637" s="193">
        <f t="shared" si="3"/>
        <v>0</v>
      </c>
      <c r="T637" s="186" t="s">
        <v>282</v>
      </c>
      <c r="U637" s="186" t="s">
        <v>288</v>
      </c>
      <c r="V637" s="200">
        <f>VLOOKUP(B637,orig_GT_results_full_summary!$B$3:$AK$25,24, FALSE)</f>
        <v>0</v>
      </c>
      <c r="W637" s="192">
        <v>0</v>
      </c>
      <c r="X637" s="192">
        <v>0</v>
      </c>
      <c r="Y637" s="192">
        <f t="shared" si="4"/>
        <v>0</v>
      </c>
      <c r="Z637" s="193">
        <f t="shared" si="5"/>
        <v>0</v>
      </c>
      <c r="AA637" s="186" t="s">
        <v>282</v>
      </c>
      <c r="AB637" s="186" t="s">
        <v>288</v>
      </c>
      <c r="AC637" s="192">
        <f>VLOOKUP(B637,orig_GT_results_full_summary!$B$3:$AK$25,33, FALSE)</f>
        <v>0</v>
      </c>
      <c r="AD637" s="192">
        <v>0</v>
      </c>
      <c r="AE637" s="192">
        <v>0</v>
      </c>
      <c r="AF637" s="194">
        <f t="shared" si="6"/>
        <v>0</v>
      </c>
      <c r="AG637" s="53">
        <f t="shared" si="7"/>
        <v>0</v>
      </c>
    </row>
    <row r="638" spans="2:33" ht="16">
      <c r="B638" s="186" t="s">
        <v>134</v>
      </c>
      <c r="C638" s="192">
        <v>87</v>
      </c>
      <c r="D638" s="186" t="s">
        <v>455</v>
      </c>
      <c r="E638" s="193">
        <v>2</v>
      </c>
      <c r="F638" s="186" t="s">
        <v>51</v>
      </c>
      <c r="G638" s="186" t="s">
        <v>288</v>
      </c>
      <c r="H638" s="198">
        <f>VLOOKUP(B638,orig_GT_results_full_summary!$B$3:$AK$25,7, FALSE)</f>
        <v>3</v>
      </c>
      <c r="I638" s="192">
        <v>0</v>
      </c>
      <c r="J638" s="192">
        <v>0</v>
      </c>
      <c r="K638" s="192">
        <f t="shared" si="0"/>
        <v>0</v>
      </c>
      <c r="L638" s="193">
        <f t="shared" si="1"/>
        <v>0</v>
      </c>
      <c r="M638" s="186" t="s">
        <v>282</v>
      </c>
      <c r="N638" s="186" t="s">
        <v>288</v>
      </c>
      <c r="O638" s="199">
        <f>VLOOKUP(B638,orig_GT_results_full_summary!$B$3:$AK$25,15, FALSE)</f>
        <v>0</v>
      </c>
      <c r="P638" s="192">
        <v>0</v>
      </c>
      <c r="Q638" s="192">
        <v>0</v>
      </c>
      <c r="R638" s="192">
        <f t="shared" si="2"/>
        <v>0</v>
      </c>
      <c r="S638" s="193">
        <f t="shared" si="3"/>
        <v>0</v>
      </c>
      <c r="T638" s="186" t="s">
        <v>282</v>
      </c>
      <c r="U638" s="186" t="s">
        <v>288</v>
      </c>
      <c r="V638" s="200">
        <f>VLOOKUP(B638,orig_GT_results_full_summary!$B$3:$AK$25,24, FALSE)</f>
        <v>0</v>
      </c>
      <c r="W638" s="192">
        <v>0</v>
      </c>
      <c r="X638" s="192">
        <v>0</v>
      </c>
      <c r="Y638" s="192">
        <f t="shared" si="4"/>
        <v>0</v>
      </c>
      <c r="Z638" s="193">
        <f t="shared" si="5"/>
        <v>0</v>
      </c>
      <c r="AA638" s="186" t="s">
        <v>282</v>
      </c>
      <c r="AB638" s="186" t="s">
        <v>288</v>
      </c>
      <c r="AC638" s="192">
        <f>VLOOKUP(B638,orig_GT_results_full_summary!$B$3:$AK$25,33, FALSE)</f>
        <v>0</v>
      </c>
      <c r="AD638" s="192">
        <v>0</v>
      </c>
      <c r="AE638" s="192">
        <v>0</v>
      </c>
      <c r="AF638" s="194">
        <f t="shared" si="6"/>
        <v>0</v>
      </c>
      <c r="AG638" s="53">
        <f t="shared" si="7"/>
        <v>0</v>
      </c>
    </row>
    <row r="639" spans="2:33" ht="16">
      <c r="B639" s="186" t="s">
        <v>134</v>
      </c>
      <c r="C639" s="192">
        <v>88</v>
      </c>
      <c r="D639" s="186" t="s">
        <v>455</v>
      </c>
      <c r="E639" s="193">
        <v>2</v>
      </c>
      <c r="F639" s="186" t="s">
        <v>51</v>
      </c>
      <c r="G639" s="186" t="s">
        <v>288</v>
      </c>
      <c r="H639" s="198">
        <f>VLOOKUP(B639,orig_GT_results_full_summary!$B$3:$AK$25,7, FALSE)</f>
        <v>3</v>
      </c>
      <c r="I639" s="192">
        <v>0</v>
      </c>
      <c r="J639" s="192">
        <v>0</v>
      </c>
      <c r="K639" s="192">
        <f t="shared" si="0"/>
        <v>0</v>
      </c>
      <c r="L639" s="193">
        <f t="shared" si="1"/>
        <v>0</v>
      </c>
      <c r="M639" s="186" t="s">
        <v>282</v>
      </c>
      <c r="N639" s="186" t="s">
        <v>288</v>
      </c>
      <c r="O639" s="199">
        <f>VLOOKUP(B639,orig_GT_results_full_summary!$B$3:$AK$25,15, FALSE)</f>
        <v>0</v>
      </c>
      <c r="P639" s="192">
        <v>0</v>
      </c>
      <c r="Q639" s="192">
        <v>0</v>
      </c>
      <c r="R639" s="192">
        <f t="shared" si="2"/>
        <v>0</v>
      </c>
      <c r="S639" s="193">
        <f t="shared" si="3"/>
        <v>0</v>
      </c>
      <c r="T639" s="186" t="s">
        <v>282</v>
      </c>
      <c r="U639" s="186" t="s">
        <v>288</v>
      </c>
      <c r="V639" s="200">
        <f>VLOOKUP(B639,orig_GT_results_full_summary!$B$3:$AK$25,24, FALSE)</f>
        <v>0</v>
      </c>
      <c r="W639" s="192">
        <v>0</v>
      </c>
      <c r="X639" s="192">
        <v>0</v>
      </c>
      <c r="Y639" s="192">
        <f t="shared" si="4"/>
        <v>0</v>
      </c>
      <c r="Z639" s="193">
        <f t="shared" si="5"/>
        <v>0</v>
      </c>
      <c r="AA639" s="186" t="s">
        <v>282</v>
      </c>
      <c r="AB639" s="186" t="s">
        <v>288</v>
      </c>
      <c r="AC639" s="192">
        <f>VLOOKUP(B639,orig_GT_results_full_summary!$B$3:$AK$25,33, FALSE)</f>
        <v>0</v>
      </c>
      <c r="AD639" s="192">
        <v>0</v>
      </c>
      <c r="AE639" s="192">
        <v>0</v>
      </c>
      <c r="AF639" s="194">
        <f t="shared" si="6"/>
        <v>0</v>
      </c>
      <c r="AG639" s="53">
        <f t="shared" si="7"/>
        <v>0</v>
      </c>
    </row>
    <row r="640" spans="2:33" ht="16">
      <c r="B640" s="186" t="s">
        <v>134</v>
      </c>
      <c r="C640" s="192">
        <v>89</v>
      </c>
      <c r="D640" s="186" t="s">
        <v>455</v>
      </c>
      <c r="E640" s="193">
        <v>2</v>
      </c>
      <c r="F640" s="186" t="s">
        <v>51</v>
      </c>
      <c r="G640" s="186" t="s">
        <v>288</v>
      </c>
      <c r="H640" s="198">
        <f>VLOOKUP(B640,orig_GT_results_full_summary!$B$3:$AK$25,7, FALSE)</f>
        <v>3</v>
      </c>
      <c r="I640" s="192">
        <v>0</v>
      </c>
      <c r="J640" s="192">
        <v>0</v>
      </c>
      <c r="K640" s="192">
        <f t="shared" si="0"/>
        <v>0</v>
      </c>
      <c r="L640" s="193">
        <f t="shared" si="1"/>
        <v>0</v>
      </c>
      <c r="M640" s="186" t="s">
        <v>282</v>
      </c>
      <c r="N640" s="186" t="s">
        <v>288</v>
      </c>
      <c r="O640" s="199">
        <f>VLOOKUP(B640,orig_GT_results_full_summary!$B$3:$AK$25,15, FALSE)</f>
        <v>0</v>
      </c>
      <c r="P640" s="192">
        <v>0</v>
      </c>
      <c r="Q640" s="192">
        <v>0</v>
      </c>
      <c r="R640" s="192">
        <f t="shared" si="2"/>
        <v>0</v>
      </c>
      <c r="S640" s="193">
        <f t="shared" si="3"/>
        <v>0</v>
      </c>
      <c r="T640" s="186" t="s">
        <v>282</v>
      </c>
      <c r="U640" s="186" t="s">
        <v>288</v>
      </c>
      <c r="V640" s="200">
        <f>VLOOKUP(B640,orig_GT_results_full_summary!$B$3:$AK$25,24, FALSE)</f>
        <v>0</v>
      </c>
      <c r="W640" s="192">
        <v>0</v>
      </c>
      <c r="X640" s="192">
        <v>0</v>
      </c>
      <c r="Y640" s="192">
        <f t="shared" si="4"/>
        <v>0</v>
      </c>
      <c r="Z640" s="193">
        <f t="shared" si="5"/>
        <v>0</v>
      </c>
      <c r="AA640" s="186" t="s">
        <v>282</v>
      </c>
      <c r="AB640" s="186" t="s">
        <v>288</v>
      </c>
      <c r="AC640" s="192">
        <f>VLOOKUP(B640,orig_GT_results_full_summary!$B$3:$AK$25,33, FALSE)</f>
        <v>0</v>
      </c>
      <c r="AD640" s="192">
        <v>0</v>
      </c>
      <c r="AE640" s="192">
        <v>0</v>
      </c>
      <c r="AF640" s="194">
        <f t="shared" si="6"/>
        <v>0</v>
      </c>
      <c r="AG640" s="53">
        <f t="shared" si="7"/>
        <v>0</v>
      </c>
    </row>
    <row r="641" spans="2:33" ht="16">
      <c r="B641" s="186" t="s">
        <v>134</v>
      </c>
      <c r="C641" s="192">
        <v>90</v>
      </c>
      <c r="D641" s="186" t="s">
        <v>456</v>
      </c>
      <c r="E641" s="193">
        <v>2</v>
      </c>
      <c r="F641" s="186" t="s">
        <v>51</v>
      </c>
      <c r="G641" s="186" t="s">
        <v>288</v>
      </c>
      <c r="H641" s="198">
        <f>VLOOKUP(B641,orig_GT_results_full_summary!$B$3:$AK$25,7, FALSE)</f>
        <v>3</v>
      </c>
      <c r="I641" s="192">
        <v>0</v>
      </c>
      <c r="J641" s="192">
        <v>0</v>
      </c>
      <c r="K641" s="192">
        <f t="shared" si="0"/>
        <v>0</v>
      </c>
      <c r="L641" s="193">
        <f t="shared" si="1"/>
        <v>0</v>
      </c>
      <c r="M641" s="186" t="s">
        <v>282</v>
      </c>
      <c r="N641" s="186" t="s">
        <v>288</v>
      </c>
      <c r="O641" s="199">
        <f>VLOOKUP(B641,orig_GT_results_full_summary!$B$3:$AK$25,15, FALSE)</f>
        <v>0</v>
      </c>
      <c r="P641" s="192">
        <v>0</v>
      </c>
      <c r="Q641" s="192">
        <v>0</v>
      </c>
      <c r="R641" s="192">
        <f t="shared" si="2"/>
        <v>0</v>
      </c>
      <c r="S641" s="193">
        <f t="shared" si="3"/>
        <v>0</v>
      </c>
      <c r="T641" s="186" t="s">
        <v>282</v>
      </c>
      <c r="U641" s="186" t="s">
        <v>288</v>
      </c>
      <c r="V641" s="200">
        <f>VLOOKUP(B641,orig_GT_results_full_summary!$B$3:$AK$25,24, FALSE)</f>
        <v>0</v>
      </c>
      <c r="W641" s="192">
        <v>0</v>
      </c>
      <c r="X641" s="192">
        <v>0</v>
      </c>
      <c r="Y641" s="192">
        <f t="shared" si="4"/>
        <v>0</v>
      </c>
      <c r="Z641" s="193">
        <f t="shared" si="5"/>
        <v>0</v>
      </c>
      <c r="AA641" s="186" t="s">
        <v>282</v>
      </c>
      <c r="AB641" s="186" t="s">
        <v>288</v>
      </c>
      <c r="AC641" s="192">
        <f>VLOOKUP(B641,orig_GT_results_full_summary!$B$3:$AK$25,33, FALSE)</f>
        <v>0</v>
      </c>
      <c r="AD641" s="192">
        <v>0</v>
      </c>
      <c r="AE641" s="192">
        <v>0</v>
      </c>
      <c r="AF641" s="194">
        <f t="shared" si="6"/>
        <v>0</v>
      </c>
      <c r="AG641" s="53">
        <f t="shared" si="7"/>
        <v>0</v>
      </c>
    </row>
    <row r="642" spans="2:33" ht="16">
      <c r="B642" s="186" t="s">
        <v>134</v>
      </c>
      <c r="C642" s="192">
        <v>91</v>
      </c>
      <c r="D642" s="186" t="s">
        <v>456</v>
      </c>
      <c r="E642" s="193">
        <v>2</v>
      </c>
      <c r="F642" s="186" t="s">
        <v>51</v>
      </c>
      <c r="G642" s="186" t="s">
        <v>288</v>
      </c>
      <c r="H642" s="198">
        <f>VLOOKUP(B642,orig_GT_results_full_summary!$B$3:$AK$25,7, FALSE)</f>
        <v>3</v>
      </c>
      <c r="I642" s="192">
        <v>0</v>
      </c>
      <c r="J642" s="192">
        <v>0</v>
      </c>
      <c r="K642" s="192">
        <f t="shared" si="0"/>
        <v>0</v>
      </c>
      <c r="L642" s="193">
        <f t="shared" si="1"/>
        <v>0</v>
      </c>
      <c r="M642" s="186" t="s">
        <v>282</v>
      </c>
      <c r="N642" s="186" t="s">
        <v>288</v>
      </c>
      <c r="O642" s="199">
        <f>VLOOKUP(B642,orig_GT_results_full_summary!$B$3:$AK$25,15, FALSE)</f>
        <v>0</v>
      </c>
      <c r="P642" s="192">
        <v>0</v>
      </c>
      <c r="Q642" s="192">
        <v>0</v>
      </c>
      <c r="R642" s="192">
        <f t="shared" si="2"/>
        <v>0</v>
      </c>
      <c r="S642" s="193">
        <f t="shared" si="3"/>
        <v>0</v>
      </c>
      <c r="T642" s="186" t="s">
        <v>282</v>
      </c>
      <c r="U642" s="186" t="s">
        <v>288</v>
      </c>
      <c r="V642" s="200">
        <f>VLOOKUP(B642,orig_GT_results_full_summary!$B$3:$AK$25,24, FALSE)</f>
        <v>0</v>
      </c>
      <c r="W642" s="192">
        <v>0</v>
      </c>
      <c r="X642" s="192">
        <v>0</v>
      </c>
      <c r="Y642" s="192">
        <f t="shared" si="4"/>
        <v>0</v>
      </c>
      <c r="Z642" s="193">
        <f t="shared" si="5"/>
        <v>0</v>
      </c>
      <c r="AA642" s="186" t="s">
        <v>282</v>
      </c>
      <c r="AB642" s="186" t="s">
        <v>288</v>
      </c>
      <c r="AC642" s="192">
        <f>VLOOKUP(B642,orig_GT_results_full_summary!$B$3:$AK$25,33, FALSE)</f>
        <v>0</v>
      </c>
      <c r="AD642" s="192">
        <v>0</v>
      </c>
      <c r="AE642" s="192">
        <v>0</v>
      </c>
      <c r="AF642" s="194">
        <f t="shared" si="6"/>
        <v>0</v>
      </c>
      <c r="AG642" s="53">
        <f t="shared" si="7"/>
        <v>0</v>
      </c>
    </row>
    <row r="643" spans="2:33" ht="16">
      <c r="B643" s="186" t="s">
        <v>134</v>
      </c>
      <c r="C643" s="192">
        <v>92</v>
      </c>
      <c r="D643" s="186" t="s">
        <v>456</v>
      </c>
      <c r="E643" s="193">
        <v>2</v>
      </c>
      <c r="F643" s="186" t="s">
        <v>51</v>
      </c>
      <c r="G643" s="186" t="s">
        <v>288</v>
      </c>
      <c r="H643" s="198">
        <f>VLOOKUP(B643,orig_GT_results_full_summary!$B$3:$AK$25,7, FALSE)</f>
        <v>3</v>
      </c>
      <c r="I643" s="192">
        <v>0</v>
      </c>
      <c r="J643" s="192">
        <v>0</v>
      </c>
      <c r="K643" s="192">
        <f t="shared" si="0"/>
        <v>0</v>
      </c>
      <c r="L643" s="193">
        <f t="shared" si="1"/>
        <v>0</v>
      </c>
      <c r="M643" s="186" t="s">
        <v>282</v>
      </c>
      <c r="N643" s="186" t="s">
        <v>288</v>
      </c>
      <c r="O643" s="199">
        <f>VLOOKUP(B643,orig_GT_results_full_summary!$B$3:$AK$25,15, FALSE)</f>
        <v>0</v>
      </c>
      <c r="P643" s="192">
        <v>0</v>
      </c>
      <c r="Q643" s="192">
        <v>0</v>
      </c>
      <c r="R643" s="192">
        <f t="shared" si="2"/>
        <v>0</v>
      </c>
      <c r="S643" s="193">
        <f t="shared" si="3"/>
        <v>0</v>
      </c>
      <c r="T643" s="186" t="s">
        <v>282</v>
      </c>
      <c r="U643" s="186" t="s">
        <v>288</v>
      </c>
      <c r="V643" s="200">
        <f>VLOOKUP(B643,orig_GT_results_full_summary!$B$3:$AK$25,24, FALSE)</f>
        <v>0</v>
      </c>
      <c r="W643" s="192">
        <v>0</v>
      </c>
      <c r="X643" s="192">
        <v>0</v>
      </c>
      <c r="Y643" s="192">
        <f t="shared" si="4"/>
        <v>0</v>
      </c>
      <c r="Z643" s="193">
        <f t="shared" si="5"/>
        <v>0</v>
      </c>
      <c r="AA643" s="186" t="s">
        <v>282</v>
      </c>
      <c r="AB643" s="186" t="s">
        <v>288</v>
      </c>
      <c r="AC643" s="192">
        <f>VLOOKUP(B643,orig_GT_results_full_summary!$B$3:$AK$25,33, FALSE)</f>
        <v>0</v>
      </c>
      <c r="AD643" s="192">
        <v>0</v>
      </c>
      <c r="AE643" s="192">
        <v>0</v>
      </c>
      <c r="AF643" s="194">
        <f t="shared" si="6"/>
        <v>0</v>
      </c>
      <c r="AG643" s="53">
        <f t="shared" si="7"/>
        <v>0</v>
      </c>
    </row>
    <row r="644" spans="2:33" ht="16">
      <c r="B644" s="186" t="s">
        <v>134</v>
      </c>
      <c r="C644" s="192">
        <v>93</v>
      </c>
      <c r="D644" s="186" t="s">
        <v>457</v>
      </c>
      <c r="E644" s="193">
        <v>2</v>
      </c>
      <c r="F644" s="186" t="s">
        <v>51</v>
      </c>
      <c r="G644" s="186" t="s">
        <v>288</v>
      </c>
      <c r="H644" s="198">
        <f>VLOOKUP(B644,orig_GT_results_full_summary!$B$3:$AK$25,7, FALSE)</f>
        <v>3</v>
      </c>
      <c r="I644" s="192">
        <v>0</v>
      </c>
      <c r="J644" s="192">
        <v>0</v>
      </c>
      <c r="K644" s="192">
        <f t="shared" si="0"/>
        <v>0</v>
      </c>
      <c r="L644" s="193">
        <f t="shared" si="1"/>
        <v>0</v>
      </c>
      <c r="M644" s="186" t="s">
        <v>282</v>
      </c>
      <c r="N644" s="186" t="s">
        <v>288</v>
      </c>
      <c r="O644" s="199">
        <f>VLOOKUP(B644,orig_GT_results_full_summary!$B$3:$AK$25,15, FALSE)</f>
        <v>0</v>
      </c>
      <c r="P644" s="192">
        <v>0</v>
      </c>
      <c r="Q644" s="192">
        <v>0</v>
      </c>
      <c r="R644" s="192">
        <f t="shared" si="2"/>
        <v>0</v>
      </c>
      <c r="S644" s="193">
        <f t="shared" si="3"/>
        <v>0</v>
      </c>
      <c r="T644" s="186" t="s">
        <v>282</v>
      </c>
      <c r="U644" s="186" t="s">
        <v>288</v>
      </c>
      <c r="V644" s="200">
        <f>VLOOKUP(B644,orig_GT_results_full_summary!$B$3:$AK$25,24, FALSE)</f>
        <v>0</v>
      </c>
      <c r="W644" s="192">
        <v>0</v>
      </c>
      <c r="X644" s="192">
        <v>0</v>
      </c>
      <c r="Y644" s="192">
        <f t="shared" si="4"/>
        <v>0</v>
      </c>
      <c r="Z644" s="193">
        <f t="shared" si="5"/>
        <v>0</v>
      </c>
      <c r="AA644" s="186" t="s">
        <v>282</v>
      </c>
      <c r="AB644" s="186" t="s">
        <v>288</v>
      </c>
      <c r="AC644" s="192">
        <f>VLOOKUP(B644,orig_GT_results_full_summary!$B$3:$AK$25,33, FALSE)</f>
        <v>0</v>
      </c>
      <c r="AD644" s="192">
        <v>0</v>
      </c>
      <c r="AE644" s="192">
        <v>0</v>
      </c>
      <c r="AF644" s="194">
        <f t="shared" si="6"/>
        <v>0</v>
      </c>
      <c r="AG644" s="53">
        <f t="shared" si="7"/>
        <v>0</v>
      </c>
    </row>
    <row r="645" spans="2:33" ht="16">
      <c r="B645" s="186" t="s">
        <v>134</v>
      </c>
      <c r="C645" s="192">
        <v>94</v>
      </c>
      <c r="D645" s="186" t="s">
        <v>457</v>
      </c>
      <c r="E645" s="193">
        <v>2</v>
      </c>
      <c r="F645" s="186" t="s">
        <v>51</v>
      </c>
      <c r="G645" s="186" t="s">
        <v>288</v>
      </c>
      <c r="H645" s="198">
        <f>VLOOKUP(B645,orig_GT_results_full_summary!$B$3:$AK$25,7, FALSE)</f>
        <v>3</v>
      </c>
      <c r="I645" s="192">
        <v>0</v>
      </c>
      <c r="J645" s="192">
        <v>0</v>
      </c>
      <c r="K645" s="192">
        <f t="shared" si="0"/>
        <v>0</v>
      </c>
      <c r="L645" s="193">
        <f t="shared" si="1"/>
        <v>0</v>
      </c>
      <c r="M645" s="186" t="s">
        <v>282</v>
      </c>
      <c r="N645" s="186" t="s">
        <v>288</v>
      </c>
      <c r="O645" s="199">
        <f>VLOOKUP(B645,orig_GT_results_full_summary!$B$3:$AK$25,15, FALSE)</f>
        <v>0</v>
      </c>
      <c r="P645" s="192">
        <v>0</v>
      </c>
      <c r="Q645" s="192">
        <v>0</v>
      </c>
      <c r="R645" s="192">
        <f t="shared" si="2"/>
        <v>0</v>
      </c>
      <c r="S645" s="193">
        <f t="shared" si="3"/>
        <v>0</v>
      </c>
      <c r="T645" s="186" t="s">
        <v>282</v>
      </c>
      <c r="U645" s="186" t="s">
        <v>288</v>
      </c>
      <c r="V645" s="200">
        <f>VLOOKUP(B645,orig_GT_results_full_summary!$B$3:$AK$25,24, FALSE)</f>
        <v>0</v>
      </c>
      <c r="W645" s="192">
        <v>0</v>
      </c>
      <c r="X645" s="192">
        <v>0</v>
      </c>
      <c r="Y645" s="192">
        <f t="shared" si="4"/>
        <v>0</v>
      </c>
      <c r="Z645" s="193">
        <f t="shared" si="5"/>
        <v>0</v>
      </c>
      <c r="AA645" s="186" t="s">
        <v>282</v>
      </c>
      <c r="AB645" s="186" t="s">
        <v>288</v>
      </c>
      <c r="AC645" s="192">
        <f>VLOOKUP(B645,orig_GT_results_full_summary!$B$3:$AK$25,33, FALSE)</f>
        <v>0</v>
      </c>
      <c r="AD645" s="192">
        <v>0</v>
      </c>
      <c r="AE645" s="192">
        <v>0</v>
      </c>
      <c r="AF645" s="194">
        <f t="shared" si="6"/>
        <v>0</v>
      </c>
      <c r="AG645" s="53">
        <f t="shared" si="7"/>
        <v>0</v>
      </c>
    </row>
    <row r="646" spans="2:33" ht="16">
      <c r="B646" s="186" t="s">
        <v>134</v>
      </c>
      <c r="C646" s="192">
        <v>95</v>
      </c>
      <c r="D646" s="186" t="s">
        <v>457</v>
      </c>
      <c r="E646" s="193">
        <v>2</v>
      </c>
      <c r="F646" s="186" t="s">
        <v>51</v>
      </c>
      <c r="G646" s="186" t="s">
        <v>288</v>
      </c>
      <c r="H646" s="198">
        <f>VLOOKUP(B646,orig_GT_results_full_summary!$B$3:$AK$25,7, FALSE)</f>
        <v>3</v>
      </c>
      <c r="I646" s="192">
        <v>0</v>
      </c>
      <c r="J646" s="192">
        <v>0</v>
      </c>
      <c r="K646" s="192">
        <f t="shared" si="0"/>
        <v>0</v>
      </c>
      <c r="L646" s="193">
        <f t="shared" si="1"/>
        <v>0</v>
      </c>
      <c r="M646" s="186" t="s">
        <v>282</v>
      </c>
      <c r="N646" s="186" t="s">
        <v>288</v>
      </c>
      <c r="O646" s="199">
        <f>VLOOKUP(B646,orig_GT_results_full_summary!$B$3:$AK$25,15, FALSE)</f>
        <v>0</v>
      </c>
      <c r="P646" s="192">
        <v>0</v>
      </c>
      <c r="Q646" s="192">
        <v>0</v>
      </c>
      <c r="R646" s="192">
        <f t="shared" si="2"/>
        <v>0</v>
      </c>
      <c r="S646" s="193">
        <f t="shared" si="3"/>
        <v>0</v>
      </c>
      <c r="T646" s="186" t="s">
        <v>282</v>
      </c>
      <c r="U646" s="186" t="s">
        <v>288</v>
      </c>
      <c r="V646" s="200">
        <f>VLOOKUP(B646,orig_GT_results_full_summary!$B$3:$AK$25,24, FALSE)</f>
        <v>0</v>
      </c>
      <c r="W646" s="192">
        <v>0</v>
      </c>
      <c r="X646" s="192">
        <v>0</v>
      </c>
      <c r="Y646" s="192">
        <f t="shared" si="4"/>
        <v>0</v>
      </c>
      <c r="Z646" s="193">
        <f t="shared" si="5"/>
        <v>0</v>
      </c>
      <c r="AA646" s="186" t="s">
        <v>282</v>
      </c>
      <c r="AB646" s="186" t="s">
        <v>288</v>
      </c>
      <c r="AC646" s="192">
        <f>VLOOKUP(B646,orig_GT_results_full_summary!$B$3:$AK$25,33, FALSE)</f>
        <v>0</v>
      </c>
      <c r="AD646" s="192">
        <v>0</v>
      </c>
      <c r="AE646" s="192">
        <v>0</v>
      </c>
      <c r="AF646" s="194">
        <f t="shared" si="6"/>
        <v>0</v>
      </c>
      <c r="AG646" s="53">
        <f t="shared" si="7"/>
        <v>0</v>
      </c>
    </row>
    <row r="647" spans="2:33" ht="16">
      <c r="B647" s="186" t="s">
        <v>134</v>
      </c>
      <c r="C647" s="192">
        <v>96</v>
      </c>
      <c r="D647" s="186" t="s">
        <v>458</v>
      </c>
      <c r="E647" s="193">
        <v>2</v>
      </c>
      <c r="F647" s="186" t="s">
        <v>51</v>
      </c>
      <c r="G647" s="186" t="s">
        <v>288</v>
      </c>
      <c r="H647" s="198">
        <f>VLOOKUP(B647,orig_GT_results_full_summary!$B$3:$AK$25,7, FALSE)</f>
        <v>3</v>
      </c>
      <c r="I647" s="192">
        <v>0</v>
      </c>
      <c r="J647" s="192">
        <v>0</v>
      </c>
      <c r="K647" s="192">
        <f t="shared" si="0"/>
        <v>0</v>
      </c>
      <c r="L647" s="193">
        <f t="shared" si="1"/>
        <v>0</v>
      </c>
      <c r="M647" s="186" t="s">
        <v>282</v>
      </c>
      <c r="N647" s="186" t="s">
        <v>288</v>
      </c>
      <c r="O647" s="199">
        <f>VLOOKUP(B647,orig_GT_results_full_summary!$B$3:$AK$25,15, FALSE)</f>
        <v>0</v>
      </c>
      <c r="P647" s="192">
        <v>0</v>
      </c>
      <c r="Q647" s="192">
        <v>0</v>
      </c>
      <c r="R647" s="192">
        <f t="shared" si="2"/>
        <v>0</v>
      </c>
      <c r="S647" s="193">
        <f t="shared" si="3"/>
        <v>0</v>
      </c>
      <c r="T647" s="186" t="s">
        <v>282</v>
      </c>
      <c r="U647" s="186" t="s">
        <v>288</v>
      </c>
      <c r="V647" s="200">
        <f>VLOOKUP(B647,orig_GT_results_full_summary!$B$3:$AK$25,24, FALSE)</f>
        <v>0</v>
      </c>
      <c r="W647" s="192">
        <v>0</v>
      </c>
      <c r="X647" s="192">
        <v>0</v>
      </c>
      <c r="Y647" s="192">
        <f t="shared" si="4"/>
        <v>0</v>
      </c>
      <c r="Z647" s="193">
        <f t="shared" si="5"/>
        <v>0</v>
      </c>
      <c r="AA647" s="186" t="s">
        <v>282</v>
      </c>
      <c r="AB647" s="186" t="s">
        <v>288</v>
      </c>
      <c r="AC647" s="192">
        <f>VLOOKUP(B647,orig_GT_results_full_summary!$B$3:$AK$25,33, FALSE)</f>
        <v>0</v>
      </c>
      <c r="AD647" s="192">
        <v>0</v>
      </c>
      <c r="AE647" s="192">
        <v>0</v>
      </c>
      <c r="AF647" s="194">
        <f t="shared" si="6"/>
        <v>0</v>
      </c>
      <c r="AG647" s="53">
        <f t="shared" si="7"/>
        <v>0</v>
      </c>
    </row>
    <row r="648" spans="2:33" ht="16">
      <c r="B648" s="186" t="s">
        <v>134</v>
      </c>
      <c r="C648" s="192">
        <v>97</v>
      </c>
      <c r="D648" s="186" t="s">
        <v>458</v>
      </c>
      <c r="E648" s="193">
        <v>2</v>
      </c>
      <c r="F648" s="186" t="s">
        <v>51</v>
      </c>
      <c r="G648" s="186" t="s">
        <v>288</v>
      </c>
      <c r="H648" s="198">
        <f>VLOOKUP(B648,orig_GT_results_full_summary!$B$3:$AK$25,7, FALSE)</f>
        <v>3</v>
      </c>
      <c r="I648" s="192">
        <v>0</v>
      </c>
      <c r="J648" s="192">
        <v>0</v>
      </c>
      <c r="K648" s="192">
        <f t="shared" si="0"/>
        <v>0</v>
      </c>
      <c r="L648" s="193">
        <f t="shared" si="1"/>
        <v>0</v>
      </c>
      <c r="M648" s="186" t="s">
        <v>282</v>
      </c>
      <c r="N648" s="186" t="s">
        <v>288</v>
      </c>
      <c r="O648" s="199">
        <f>VLOOKUP(B648,orig_GT_results_full_summary!$B$3:$AK$25,15, FALSE)</f>
        <v>0</v>
      </c>
      <c r="P648" s="192">
        <v>0</v>
      </c>
      <c r="Q648" s="192">
        <v>0</v>
      </c>
      <c r="R648" s="192">
        <f t="shared" si="2"/>
        <v>0</v>
      </c>
      <c r="S648" s="193">
        <f t="shared" si="3"/>
        <v>0</v>
      </c>
      <c r="T648" s="186" t="s">
        <v>282</v>
      </c>
      <c r="U648" s="186" t="s">
        <v>288</v>
      </c>
      <c r="V648" s="200">
        <f>VLOOKUP(B648,orig_GT_results_full_summary!$B$3:$AK$25,24, FALSE)</f>
        <v>0</v>
      </c>
      <c r="W648" s="192">
        <v>0</v>
      </c>
      <c r="X648" s="192">
        <v>0</v>
      </c>
      <c r="Y648" s="192">
        <f t="shared" si="4"/>
        <v>0</v>
      </c>
      <c r="Z648" s="193">
        <f t="shared" si="5"/>
        <v>0</v>
      </c>
      <c r="AA648" s="186" t="s">
        <v>282</v>
      </c>
      <c r="AB648" s="186" t="s">
        <v>288</v>
      </c>
      <c r="AC648" s="192">
        <f>VLOOKUP(B648,orig_GT_results_full_summary!$B$3:$AK$25,33, FALSE)</f>
        <v>0</v>
      </c>
      <c r="AD648" s="192">
        <v>0</v>
      </c>
      <c r="AE648" s="192">
        <v>0</v>
      </c>
      <c r="AF648" s="194">
        <f t="shared" si="6"/>
        <v>0</v>
      </c>
      <c r="AG648" s="53">
        <f t="shared" si="7"/>
        <v>0</v>
      </c>
    </row>
    <row r="649" spans="2:33" ht="16">
      <c r="B649" s="186" t="s">
        <v>134</v>
      </c>
      <c r="C649" s="192">
        <v>98</v>
      </c>
      <c r="D649" s="186" t="s">
        <v>458</v>
      </c>
      <c r="E649" s="193">
        <v>2</v>
      </c>
      <c r="F649" s="186" t="s">
        <v>51</v>
      </c>
      <c r="G649" s="186" t="s">
        <v>288</v>
      </c>
      <c r="H649" s="198">
        <f>VLOOKUP(B649,orig_GT_results_full_summary!$B$3:$AK$25,7, FALSE)</f>
        <v>3</v>
      </c>
      <c r="I649" s="192">
        <v>0</v>
      </c>
      <c r="J649" s="192">
        <v>0</v>
      </c>
      <c r="K649" s="192">
        <f t="shared" si="0"/>
        <v>0</v>
      </c>
      <c r="L649" s="193">
        <f t="shared" si="1"/>
        <v>0</v>
      </c>
      <c r="M649" s="186" t="s">
        <v>282</v>
      </c>
      <c r="N649" s="186" t="s">
        <v>288</v>
      </c>
      <c r="O649" s="199">
        <f>VLOOKUP(B649,orig_GT_results_full_summary!$B$3:$AK$25,15, FALSE)</f>
        <v>0</v>
      </c>
      <c r="P649" s="192">
        <v>0</v>
      </c>
      <c r="Q649" s="192">
        <v>0</v>
      </c>
      <c r="R649" s="192">
        <f t="shared" si="2"/>
        <v>0</v>
      </c>
      <c r="S649" s="193">
        <f t="shared" si="3"/>
        <v>0</v>
      </c>
      <c r="T649" s="186" t="s">
        <v>282</v>
      </c>
      <c r="U649" s="186" t="s">
        <v>288</v>
      </c>
      <c r="V649" s="200">
        <f>VLOOKUP(B649,orig_GT_results_full_summary!$B$3:$AK$25,24, FALSE)</f>
        <v>0</v>
      </c>
      <c r="W649" s="192">
        <v>0</v>
      </c>
      <c r="X649" s="192">
        <v>0</v>
      </c>
      <c r="Y649" s="192">
        <f t="shared" si="4"/>
        <v>0</v>
      </c>
      <c r="Z649" s="193">
        <f t="shared" si="5"/>
        <v>0</v>
      </c>
      <c r="AA649" s="186" t="s">
        <v>282</v>
      </c>
      <c r="AB649" s="186" t="s">
        <v>288</v>
      </c>
      <c r="AC649" s="192">
        <f>VLOOKUP(B649,orig_GT_results_full_summary!$B$3:$AK$25,33, FALSE)</f>
        <v>0</v>
      </c>
      <c r="AD649" s="192">
        <v>0</v>
      </c>
      <c r="AE649" s="192">
        <v>0</v>
      </c>
      <c r="AF649" s="194">
        <f t="shared" si="6"/>
        <v>0</v>
      </c>
      <c r="AG649" s="53">
        <f t="shared" si="7"/>
        <v>0</v>
      </c>
    </row>
    <row r="650" spans="2:33" ht="16">
      <c r="B650" s="186" t="s">
        <v>134</v>
      </c>
      <c r="C650" s="192">
        <v>105</v>
      </c>
      <c r="D650" s="186" t="s">
        <v>459</v>
      </c>
      <c r="E650" s="193">
        <v>2</v>
      </c>
      <c r="F650" s="186" t="s">
        <v>51</v>
      </c>
      <c r="G650" s="186" t="s">
        <v>288</v>
      </c>
      <c r="H650" s="198">
        <f>VLOOKUP(B650,orig_GT_results_full_summary!$B$3:$AK$25,7, FALSE)</f>
        <v>3</v>
      </c>
      <c r="I650" s="192">
        <v>0</v>
      </c>
      <c r="J650" s="192">
        <v>0</v>
      </c>
      <c r="K650" s="192">
        <f t="shared" si="0"/>
        <v>0</v>
      </c>
      <c r="L650" s="193">
        <f t="shared" si="1"/>
        <v>0</v>
      </c>
      <c r="M650" s="186" t="s">
        <v>282</v>
      </c>
      <c r="N650" s="186" t="s">
        <v>288</v>
      </c>
      <c r="O650" s="199">
        <f>VLOOKUP(B650,orig_GT_results_full_summary!$B$3:$AK$25,15, FALSE)</f>
        <v>0</v>
      </c>
      <c r="P650" s="192">
        <v>0</v>
      </c>
      <c r="Q650" s="192">
        <v>0</v>
      </c>
      <c r="R650" s="192">
        <f t="shared" si="2"/>
        <v>0</v>
      </c>
      <c r="S650" s="193">
        <f t="shared" si="3"/>
        <v>0</v>
      </c>
      <c r="T650" s="186" t="s">
        <v>282</v>
      </c>
      <c r="U650" s="186" t="s">
        <v>288</v>
      </c>
      <c r="V650" s="200">
        <f>VLOOKUP(B650,orig_GT_results_full_summary!$B$3:$AK$25,24, FALSE)</f>
        <v>0</v>
      </c>
      <c r="W650" s="192">
        <v>0</v>
      </c>
      <c r="X650" s="192">
        <v>0</v>
      </c>
      <c r="Y650" s="192">
        <f t="shared" si="4"/>
        <v>0</v>
      </c>
      <c r="Z650" s="193">
        <f t="shared" si="5"/>
        <v>0</v>
      </c>
      <c r="AA650" s="186" t="s">
        <v>282</v>
      </c>
      <c r="AB650" s="186" t="s">
        <v>288</v>
      </c>
      <c r="AC650" s="192">
        <f>VLOOKUP(B650,orig_GT_results_full_summary!$B$3:$AK$25,33, FALSE)</f>
        <v>0</v>
      </c>
      <c r="AD650" s="192">
        <v>0</v>
      </c>
      <c r="AE650" s="192">
        <v>0</v>
      </c>
      <c r="AF650" s="194">
        <f t="shared" si="6"/>
        <v>0</v>
      </c>
      <c r="AG650" s="53">
        <f t="shared" si="7"/>
        <v>0</v>
      </c>
    </row>
    <row r="651" spans="2:33" ht="16">
      <c r="B651" s="186" t="s">
        <v>134</v>
      </c>
      <c r="C651" s="192">
        <v>106</v>
      </c>
      <c r="D651" s="186" t="s">
        <v>459</v>
      </c>
      <c r="E651" s="193">
        <v>2</v>
      </c>
      <c r="F651" s="186" t="s">
        <v>51</v>
      </c>
      <c r="G651" s="186" t="s">
        <v>288</v>
      </c>
      <c r="H651" s="198">
        <f>VLOOKUP(B651,orig_GT_results_full_summary!$B$3:$AK$25,7, FALSE)</f>
        <v>3</v>
      </c>
      <c r="I651" s="192">
        <v>0</v>
      </c>
      <c r="J651" s="192">
        <v>0</v>
      </c>
      <c r="K651" s="192">
        <f t="shared" si="0"/>
        <v>0</v>
      </c>
      <c r="L651" s="193">
        <f t="shared" si="1"/>
        <v>0</v>
      </c>
      <c r="M651" s="186" t="s">
        <v>282</v>
      </c>
      <c r="N651" s="186" t="s">
        <v>288</v>
      </c>
      <c r="O651" s="199">
        <f>VLOOKUP(B651,orig_GT_results_full_summary!$B$3:$AK$25,15, FALSE)</f>
        <v>0</v>
      </c>
      <c r="P651" s="192">
        <v>0</v>
      </c>
      <c r="Q651" s="192">
        <v>0</v>
      </c>
      <c r="R651" s="192">
        <f t="shared" si="2"/>
        <v>0</v>
      </c>
      <c r="S651" s="193">
        <f t="shared" si="3"/>
        <v>0</v>
      </c>
      <c r="T651" s="186" t="s">
        <v>282</v>
      </c>
      <c r="U651" s="186" t="s">
        <v>288</v>
      </c>
      <c r="V651" s="200">
        <f>VLOOKUP(B651,orig_GT_results_full_summary!$B$3:$AK$25,24, FALSE)</f>
        <v>0</v>
      </c>
      <c r="W651" s="192">
        <v>0</v>
      </c>
      <c r="X651" s="192">
        <v>0</v>
      </c>
      <c r="Y651" s="192">
        <f t="shared" si="4"/>
        <v>0</v>
      </c>
      <c r="Z651" s="193">
        <f t="shared" si="5"/>
        <v>0</v>
      </c>
      <c r="AA651" s="186" t="s">
        <v>282</v>
      </c>
      <c r="AB651" s="186" t="s">
        <v>288</v>
      </c>
      <c r="AC651" s="192">
        <f>VLOOKUP(B651,orig_GT_results_full_summary!$B$3:$AK$25,33, FALSE)</f>
        <v>0</v>
      </c>
      <c r="AD651" s="192">
        <v>0</v>
      </c>
      <c r="AE651" s="192">
        <v>0</v>
      </c>
      <c r="AF651" s="194">
        <f t="shared" si="6"/>
        <v>0</v>
      </c>
      <c r="AG651" s="53">
        <f t="shared" si="7"/>
        <v>0</v>
      </c>
    </row>
    <row r="652" spans="2:33" ht="16">
      <c r="B652" s="186" t="s">
        <v>134</v>
      </c>
      <c r="C652" s="192">
        <v>107</v>
      </c>
      <c r="D652" s="186" t="s">
        <v>459</v>
      </c>
      <c r="E652" s="193">
        <v>2</v>
      </c>
      <c r="F652" s="186" t="s">
        <v>51</v>
      </c>
      <c r="G652" s="186" t="s">
        <v>288</v>
      </c>
      <c r="H652" s="198">
        <f>VLOOKUP(B652,orig_GT_results_full_summary!$B$3:$AK$25,7, FALSE)</f>
        <v>3</v>
      </c>
      <c r="I652" s="192">
        <v>0</v>
      </c>
      <c r="J652" s="192">
        <v>0</v>
      </c>
      <c r="K652" s="192">
        <f t="shared" si="0"/>
        <v>0</v>
      </c>
      <c r="L652" s="193">
        <f t="shared" si="1"/>
        <v>0</v>
      </c>
      <c r="M652" s="186" t="s">
        <v>282</v>
      </c>
      <c r="N652" s="186" t="s">
        <v>288</v>
      </c>
      <c r="O652" s="199">
        <f>VLOOKUP(B652,orig_GT_results_full_summary!$B$3:$AK$25,15, FALSE)</f>
        <v>0</v>
      </c>
      <c r="P652" s="192">
        <v>0</v>
      </c>
      <c r="Q652" s="192">
        <v>0</v>
      </c>
      <c r="R652" s="192">
        <f t="shared" si="2"/>
        <v>0</v>
      </c>
      <c r="S652" s="193">
        <f t="shared" si="3"/>
        <v>0</v>
      </c>
      <c r="T652" s="186" t="s">
        <v>282</v>
      </c>
      <c r="U652" s="186" t="s">
        <v>288</v>
      </c>
      <c r="V652" s="200">
        <f>VLOOKUP(B652,orig_GT_results_full_summary!$B$3:$AK$25,24, FALSE)</f>
        <v>0</v>
      </c>
      <c r="W652" s="192">
        <v>0</v>
      </c>
      <c r="X652" s="192">
        <v>0</v>
      </c>
      <c r="Y652" s="192">
        <f t="shared" si="4"/>
        <v>0</v>
      </c>
      <c r="Z652" s="193">
        <f t="shared" si="5"/>
        <v>0</v>
      </c>
      <c r="AA652" s="186" t="s">
        <v>282</v>
      </c>
      <c r="AB652" s="186" t="s">
        <v>288</v>
      </c>
      <c r="AC652" s="192">
        <f>VLOOKUP(B652,orig_GT_results_full_summary!$B$3:$AK$25,33, FALSE)</f>
        <v>0</v>
      </c>
      <c r="AD652" s="192">
        <v>0</v>
      </c>
      <c r="AE652" s="192">
        <v>0</v>
      </c>
      <c r="AF652" s="194">
        <f t="shared" si="6"/>
        <v>0</v>
      </c>
      <c r="AG652" s="53">
        <f t="shared" si="7"/>
        <v>0</v>
      </c>
    </row>
    <row r="653" spans="2:33" ht="16">
      <c r="B653" s="186" t="s">
        <v>134</v>
      </c>
      <c r="C653" s="192">
        <v>108</v>
      </c>
      <c r="D653" s="186" t="s">
        <v>459</v>
      </c>
      <c r="E653" s="193">
        <v>2</v>
      </c>
      <c r="F653" s="186" t="s">
        <v>51</v>
      </c>
      <c r="G653" s="186" t="s">
        <v>288</v>
      </c>
      <c r="H653" s="198">
        <f>VLOOKUP(B653,orig_GT_results_full_summary!$B$3:$AK$25,7, FALSE)</f>
        <v>3</v>
      </c>
      <c r="I653" s="192">
        <v>0</v>
      </c>
      <c r="J653" s="192">
        <v>0</v>
      </c>
      <c r="K653" s="192">
        <f t="shared" si="0"/>
        <v>0</v>
      </c>
      <c r="L653" s="193">
        <f t="shared" si="1"/>
        <v>0</v>
      </c>
      <c r="M653" s="186" t="s">
        <v>282</v>
      </c>
      <c r="N653" s="186" t="s">
        <v>288</v>
      </c>
      <c r="O653" s="199">
        <f>VLOOKUP(B653,orig_GT_results_full_summary!$B$3:$AK$25,15, FALSE)</f>
        <v>0</v>
      </c>
      <c r="P653" s="192">
        <v>0</v>
      </c>
      <c r="Q653" s="192">
        <v>0</v>
      </c>
      <c r="R653" s="192">
        <f t="shared" si="2"/>
        <v>0</v>
      </c>
      <c r="S653" s="193">
        <f t="shared" si="3"/>
        <v>0</v>
      </c>
      <c r="T653" s="186" t="s">
        <v>282</v>
      </c>
      <c r="U653" s="186" t="s">
        <v>288</v>
      </c>
      <c r="V653" s="200">
        <f>VLOOKUP(B653,orig_GT_results_full_summary!$B$3:$AK$25,24, FALSE)</f>
        <v>0</v>
      </c>
      <c r="W653" s="192">
        <v>0</v>
      </c>
      <c r="X653" s="192">
        <v>0</v>
      </c>
      <c r="Y653" s="192">
        <f t="shared" si="4"/>
        <v>0</v>
      </c>
      <c r="Z653" s="193">
        <f t="shared" si="5"/>
        <v>0</v>
      </c>
      <c r="AA653" s="186" t="s">
        <v>282</v>
      </c>
      <c r="AB653" s="186" t="s">
        <v>288</v>
      </c>
      <c r="AC653" s="192">
        <f>VLOOKUP(B653,orig_GT_results_full_summary!$B$3:$AK$25,33, FALSE)</f>
        <v>0</v>
      </c>
      <c r="AD653" s="192">
        <v>0</v>
      </c>
      <c r="AE653" s="192">
        <v>0</v>
      </c>
      <c r="AF653" s="194">
        <f t="shared" si="6"/>
        <v>0</v>
      </c>
      <c r="AG653" s="53">
        <f t="shared" si="7"/>
        <v>0</v>
      </c>
    </row>
    <row r="654" spans="2:33" ht="16">
      <c r="B654" s="186" t="s">
        <v>134</v>
      </c>
      <c r="C654" s="192">
        <v>109</v>
      </c>
      <c r="D654" s="186" t="s">
        <v>460</v>
      </c>
      <c r="E654" s="193">
        <v>2</v>
      </c>
      <c r="F654" s="186" t="s">
        <v>51</v>
      </c>
      <c r="G654" s="186" t="s">
        <v>288</v>
      </c>
      <c r="H654" s="198">
        <f>VLOOKUP(B654,orig_GT_results_full_summary!$B$3:$AK$25,7, FALSE)</f>
        <v>3</v>
      </c>
      <c r="I654" s="192">
        <v>0</v>
      </c>
      <c r="J654" s="192">
        <v>0</v>
      </c>
      <c r="K654" s="192">
        <f t="shared" si="0"/>
        <v>0</v>
      </c>
      <c r="L654" s="193">
        <f t="shared" si="1"/>
        <v>0</v>
      </c>
      <c r="M654" s="186" t="s">
        <v>282</v>
      </c>
      <c r="N654" s="186" t="s">
        <v>288</v>
      </c>
      <c r="O654" s="199">
        <f>VLOOKUP(B654,orig_GT_results_full_summary!$B$3:$AK$25,15, FALSE)</f>
        <v>0</v>
      </c>
      <c r="P654" s="192">
        <v>0</v>
      </c>
      <c r="Q654" s="192">
        <v>0</v>
      </c>
      <c r="R654" s="192">
        <f t="shared" si="2"/>
        <v>0</v>
      </c>
      <c r="S654" s="193">
        <f t="shared" si="3"/>
        <v>0</v>
      </c>
      <c r="T654" s="186" t="s">
        <v>282</v>
      </c>
      <c r="U654" s="186" t="s">
        <v>288</v>
      </c>
      <c r="V654" s="200">
        <f>VLOOKUP(B654,orig_GT_results_full_summary!$B$3:$AK$25,24, FALSE)</f>
        <v>0</v>
      </c>
      <c r="W654" s="192">
        <v>0</v>
      </c>
      <c r="X654" s="192">
        <v>0</v>
      </c>
      <c r="Y654" s="192">
        <f t="shared" si="4"/>
        <v>0</v>
      </c>
      <c r="Z654" s="193">
        <f t="shared" si="5"/>
        <v>0</v>
      </c>
      <c r="AA654" s="186" t="s">
        <v>282</v>
      </c>
      <c r="AB654" s="186" t="s">
        <v>288</v>
      </c>
      <c r="AC654" s="192">
        <f>VLOOKUP(B654,orig_GT_results_full_summary!$B$3:$AK$25,33, FALSE)</f>
        <v>0</v>
      </c>
      <c r="AD654" s="192">
        <v>0</v>
      </c>
      <c r="AE654" s="192">
        <v>0</v>
      </c>
      <c r="AF654" s="194">
        <f t="shared" si="6"/>
        <v>0</v>
      </c>
      <c r="AG654" s="53">
        <f t="shared" si="7"/>
        <v>0</v>
      </c>
    </row>
    <row r="655" spans="2:33" ht="16">
      <c r="B655" s="186" t="s">
        <v>134</v>
      </c>
      <c r="C655" s="192">
        <v>110</v>
      </c>
      <c r="D655" s="186" t="s">
        <v>460</v>
      </c>
      <c r="E655" s="193">
        <v>2</v>
      </c>
      <c r="F655" s="186" t="s">
        <v>51</v>
      </c>
      <c r="G655" s="186" t="s">
        <v>288</v>
      </c>
      <c r="H655" s="198">
        <f>VLOOKUP(B655,orig_GT_results_full_summary!$B$3:$AK$25,7, FALSE)</f>
        <v>3</v>
      </c>
      <c r="I655" s="192">
        <v>0</v>
      </c>
      <c r="J655" s="192">
        <v>0</v>
      </c>
      <c r="K655" s="192">
        <f t="shared" si="0"/>
        <v>0</v>
      </c>
      <c r="L655" s="193">
        <f t="shared" si="1"/>
        <v>0</v>
      </c>
      <c r="M655" s="186" t="s">
        <v>282</v>
      </c>
      <c r="N655" s="186" t="s">
        <v>288</v>
      </c>
      <c r="O655" s="199">
        <f>VLOOKUP(B655,orig_GT_results_full_summary!$B$3:$AK$25,15, FALSE)</f>
        <v>0</v>
      </c>
      <c r="P655" s="192">
        <v>0</v>
      </c>
      <c r="Q655" s="192">
        <v>0</v>
      </c>
      <c r="R655" s="192">
        <f t="shared" si="2"/>
        <v>0</v>
      </c>
      <c r="S655" s="193">
        <f t="shared" si="3"/>
        <v>0</v>
      </c>
      <c r="T655" s="186" t="s">
        <v>282</v>
      </c>
      <c r="U655" s="186" t="s">
        <v>288</v>
      </c>
      <c r="V655" s="200">
        <f>VLOOKUP(B655,orig_GT_results_full_summary!$B$3:$AK$25,24, FALSE)</f>
        <v>0</v>
      </c>
      <c r="W655" s="192">
        <v>0</v>
      </c>
      <c r="X655" s="192">
        <v>0</v>
      </c>
      <c r="Y655" s="192">
        <f t="shared" si="4"/>
        <v>0</v>
      </c>
      <c r="Z655" s="193">
        <f t="shared" si="5"/>
        <v>0</v>
      </c>
      <c r="AA655" s="186" t="s">
        <v>282</v>
      </c>
      <c r="AB655" s="186" t="s">
        <v>288</v>
      </c>
      <c r="AC655" s="192">
        <f>VLOOKUP(B655,orig_GT_results_full_summary!$B$3:$AK$25,33, FALSE)</f>
        <v>0</v>
      </c>
      <c r="AD655" s="192">
        <v>0</v>
      </c>
      <c r="AE655" s="192">
        <v>0</v>
      </c>
      <c r="AF655" s="194">
        <f t="shared" si="6"/>
        <v>0</v>
      </c>
      <c r="AG655" s="53">
        <f t="shared" si="7"/>
        <v>0</v>
      </c>
    </row>
    <row r="656" spans="2:33" ht="16">
      <c r="B656" s="186" t="s">
        <v>134</v>
      </c>
      <c r="C656" s="192">
        <v>120</v>
      </c>
      <c r="D656" s="186" t="s">
        <v>461</v>
      </c>
      <c r="E656" s="193">
        <v>2</v>
      </c>
      <c r="F656" s="186" t="s">
        <v>51</v>
      </c>
      <c r="G656" s="186" t="s">
        <v>287</v>
      </c>
      <c r="H656" s="198">
        <f>VLOOKUP(B656,orig_GT_results_full_summary!$B$3:$AK$25,7, FALSE)</f>
        <v>3</v>
      </c>
      <c r="I656" s="192">
        <v>1</v>
      </c>
      <c r="J656" s="192">
        <v>0.5</v>
      </c>
      <c r="K656" s="192">
        <f t="shared" si="0"/>
        <v>0.33333333333333331</v>
      </c>
      <c r="L656" s="193">
        <f t="shared" si="1"/>
        <v>0.47619047619047616</v>
      </c>
      <c r="M656" s="186" t="s">
        <v>282</v>
      </c>
      <c r="N656" s="186" t="s">
        <v>288</v>
      </c>
      <c r="O656" s="199">
        <f>VLOOKUP(B656,orig_GT_results_full_summary!$B$3:$AK$25,15, FALSE)</f>
        <v>0</v>
      </c>
      <c r="P656" s="192">
        <v>0</v>
      </c>
      <c r="Q656" s="192">
        <v>0</v>
      </c>
      <c r="R656" s="192">
        <f t="shared" si="2"/>
        <v>0</v>
      </c>
      <c r="S656" s="193">
        <f t="shared" si="3"/>
        <v>0</v>
      </c>
      <c r="T656" s="186" t="s">
        <v>282</v>
      </c>
      <c r="U656" s="186" t="s">
        <v>288</v>
      </c>
      <c r="V656" s="200">
        <f>VLOOKUP(B656,orig_GT_results_full_summary!$B$3:$AK$25,24, FALSE)</f>
        <v>0</v>
      </c>
      <c r="W656" s="192">
        <v>0</v>
      </c>
      <c r="X656" s="192">
        <v>0</v>
      </c>
      <c r="Y656" s="192">
        <f t="shared" si="4"/>
        <v>0</v>
      </c>
      <c r="Z656" s="193">
        <f t="shared" si="5"/>
        <v>0</v>
      </c>
      <c r="AA656" s="186" t="s">
        <v>282</v>
      </c>
      <c r="AB656" s="186" t="s">
        <v>288</v>
      </c>
      <c r="AC656" s="192">
        <f>VLOOKUP(B656,orig_GT_results_full_summary!$B$3:$AK$25,33, FALSE)</f>
        <v>0</v>
      </c>
      <c r="AD656" s="192">
        <v>0</v>
      </c>
      <c r="AE656" s="192">
        <v>0</v>
      </c>
      <c r="AF656" s="194">
        <f t="shared" si="6"/>
        <v>0</v>
      </c>
      <c r="AG656" s="53">
        <f t="shared" si="7"/>
        <v>0</v>
      </c>
    </row>
    <row r="657" spans="2:33" ht="16">
      <c r="B657" s="186" t="s">
        <v>134</v>
      </c>
      <c r="C657" s="192">
        <v>122</v>
      </c>
      <c r="D657" s="186" t="s">
        <v>461</v>
      </c>
      <c r="E657" s="193">
        <v>2</v>
      </c>
      <c r="F657" s="186" t="s">
        <v>51</v>
      </c>
      <c r="G657" s="186" t="s">
        <v>287</v>
      </c>
      <c r="H657" s="198">
        <f>VLOOKUP(B657,orig_GT_results_full_summary!$B$3:$AK$25,7, FALSE)</f>
        <v>3</v>
      </c>
      <c r="I657" s="192">
        <v>1</v>
      </c>
      <c r="J657" s="192">
        <v>0.5</v>
      </c>
      <c r="K657" s="192">
        <f t="shared" si="0"/>
        <v>0.33333333333333331</v>
      </c>
      <c r="L657" s="193">
        <f t="shared" si="1"/>
        <v>0.47619047619047616</v>
      </c>
      <c r="M657" s="186" t="s">
        <v>282</v>
      </c>
      <c r="N657" s="186" t="s">
        <v>288</v>
      </c>
      <c r="O657" s="199">
        <f>VLOOKUP(B657,orig_GT_results_full_summary!$B$3:$AK$25,15, FALSE)</f>
        <v>0</v>
      </c>
      <c r="P657" s="192">
        <v>0</v>
      </c>
      <c r="Q657" s="192">
        <v>0</v>
      </c>
      <c r="R657" s="192">
        <f t="shared" si="2"/>
        <v>0</v>
      </c>
      <c r="S657" s="193">
        <f t="shared" si="3"/>
        <v>0</v>
      </c>
      <c r="T657" s="186" t="s">
        <v>282</v>
      </c>
      <c r="U657" s="186" t="s">
        <v>288</v>
      </c>
      <c r="V657" s="200">
        <f>VLOOKUP(B657,orig_GT_results_full_summary!$B$3:$AK$25,24, FALSE)</f>
        <v>0</v>
      </c>
      <c r="W657" s="192">
        <v>0</v>
      </c>
      <c r="X657" s="192">
        <v>0</v>
      </c>
      <c r="Y657" s="192">
        <f t="shared" si="4"/>
        <v>0</v>
      </c>
      <c r="Z657" s="193">
        <f t="shared" si="5"/>
        <v>0</v>
      </c>
      <c r="AA657" s="186" t="s">
        <v>282</v>
      </c>
      <c r="AB657" s="186" t="s">
        <v>288</v>
      </c>
      <c r="AC657" s="192">
        <f>VLOOKUP(B657,orig_GT_results_full_summary!$B$3:$AK$25,33, FALSE)</f>
        <v>0</v>
      </c>
      <c r="AD657" s="192">
        <v>0</v>
      </c>
      <c r="AE657" s="192">
        <v>0</v>
      </c>
      <c r="AF657" s="194">
        <f t="shared" si="6"/>
        <v>0</v>
      </c>
      <c r="AG657" s="53">
        <f t="shared" si="7"/>
        <v>0</v>
      </c>
    </row>
    <row r="658" spans="2:33" ht="16">
      <c r="B658" s="186" t="s">
        <v>134</v>
      </c>
      <c r="C658" s="192">
        <v>123</v>
      </c>
      <c r="D658" s="186" t="s">
        <v>462</v>
      </c>
      <c r="E658" s="193">
        <v>2</v>
      </c>
      <c r="F658" s="186" t="s">
        <v>51</v>
      </c>
      <c r="G658" s="186" t="s">
        <v>288</v>
      </c>
      <c r="H658" s="198">
        <f>VLOOKUP(B658,orig_GT_results_full_summary!$B$3:$AK$25,7, FALSE)</f>
        <v>3</v>
      </c>
      <c r="I658" s="192">
        <v>0</v>
      </c>
      <c r="J658" s="192">
        <v>0</v>
      </c>
      <c r="K658" s="192">
        <f t="shared" si="0"/>
        <v>0</v>
      </c>
      <c r="L658" s="193">
        <f t="shared" si="1"/>
        <v>0</v>
      </c>
      <c r="M658" s="186" t="s">
        <v>282</v>
      </c>
      <c r="N658" s="186" t="s">
        <v>288</v>
      </c>
      <c r="O658" s="199">
        <f>VLOOKUP(B658,orig_GT_results_full_summary!$B$3:$AK$25,15, FALSE)</f>
        <v>0</v>
      </c>
      <c r="P658" s="192">
        <v>0</v>
      </c>
      <c r="Q658" s="192">
        <v>0</v>
      </c>
      <c r="R658" s="192">
        <f t="shared" si="2"/>
        <v>0</v>
      </c>
      <c r="S658" s="193">
        <f t="shared" si="3"/>
        <v>0</v>
      </c>
      <c r="T658" s="186" t="s">
        <v>282</v>
      </c>
      <c r="U658" s="186" t="s">
        <v>288</v>
      </c>
      <c r="V658" s="200">
        <f>VLOOKUP(B658,orig_GT_results_full_summary!$B$3:$AK$25,24, FALSE)</f>
        <v>0</v>
      </c>
      <c r="W658" s="192">
        <v>0</v>
      </c>
      <c r="X658" s="192">
        <v>0</v>
      </c>
      <c r="Y658" s="192">
        <f t="shared" si="4"/>
        <v>0</v>
      </c>
      <c r="Z658" s="193">
        <f t="shared" si="5"/>
        <v>0</v>
      </c>
      <c r="AA658" s="186" t="s">
        <v>282</v>
      </c>
      <c r="AB658" s="186" t="s">
        <v>288</v>
      </c>
      <c r="AC658" s="192">
        <f>VLOOKUP(B658,orig_GT_results_full_summary!$B$3:$AK$25,33, FALSE)</f>
        <v>0</v>
      </c>
      <c r="AD658" s="192">
        <v>0</v>
      </c>
      <c r="AE658" s="192">
        <v>0</v>
      </c>
      <c r="AF658" s="194">
        <f t="shared" si="6"/>
        <v>0</v>
      </c>
      <c r="AG658" s="53">
        <f t="shared" si="7"/>
        <v>0</v>
      </c>
    </row>
    <row r="659" spans="2:33" ht="16">
      <c r="B659" s="186" t="s">
        <v>134</v>
      </c>
      <c r="C659" s="192">
        <v>124</v>
      </c>
      <c r="D659" s="186" t="s">
        <v>462</v>
      </c>
      <c r="E659" s="193">
        <v>2</v>
      </c>
      <c r="F659" s="186" t="s">
        <v>51</v>
      </c>
      <c r="G659" s="186" t="s">
        <v>288</v>
      </c>
      <c r="H659" s="198">
        <f>VLOOKUP(B659,orig_GT_results_full_summary!$B$3:$AK$25,7, FALSE)</f>
        <v>3</v>
      </c>
      <c r="I659" s="192">
        <v>0</v>
      </c>
      <c r="J659" s="192">
        <v>0</v>
      </c>
      <c r="K659" s="192">
        <f t="shared" si="0"/>
        <v>0</v>
      </c>
      <c r="L659" s="193">
        <f t="shared" si="1"/>
        <v>0</v>
      </c>
      <c r="M659" s="186" t="s">
        <v>282</v>
      </c>
      <c r="N659" s="186" t="s">
        <v>288</v>
      </c>
      <c r="O659" s="199">
        <f>VLOOKUP(B659,orig_GT_results_full_summary!$B$3:$AK$25,15, FALSE)</f>
        <v>0</v>
      </c>
      <c r="P659" s="192">
        <v>0</v>
      </c>
      <c r="Q659" s="192">
        <v>0</v>
      </c>
      <c r="R659" s="192">
        <f t="shared" si="2"/>
        <v>0</v>
      </c>
      <c r="S659" s="193">
        <f t="shared" si="3"/>
        <v>0</v>
      </c>
      <c r="T659" s="186" t="s">
        <v>282</v>
      </c>
      <c r="U659" s="186" t="s">
        <v>288</v>
      </c>
      <c r="V659" s="200">
        <f>VLOOKUP(B659,orig_GT_results_full_summary!$B$3:$AK$25,24, FALSE)</f>
        <v>0</v>
      </c>
      <c r="W659" s="192">
        <v>0</v>
      </c>
      <c r="X659" s="192">
        <v>0</v>
      </c>
      <c r="Y659" s="192">
        <f t="shared" si="4"/>
        <v>0</v>
      </c>
      <c r="Z659" s="193">
        <f t="shared" si="5"/>
        <v>0</v>
      </c>
      <c r="AA659" s="186" t="s">
        <v>282</v>
      </c>
      <c r="AB659" s="186" t="s">
        <v>288</v>
      </c>
      <c r="AC659" s="192">
        <f>VLOOKUP(B659,orig_GT_results_full_summary!$B$3:$AK$25,33, FALSE)</f>
        <v>0</v>
      </c>
      <c r="AD659" s="192">
        <v>0</v>
      </c>
      <c r="AE659" s="192">
        <v>0</v>
      </c>
      <c r="AF659" s="194">
        <f t="shared" si="6"/>
        <v>0</v>
      </c>
      <c r="AG659" s="53">
        <f t="shared" si="7"/>
        <v>0</v>
      </c>
    </row>
    <row r="660" spans="2:33" ht="16">
      <c r="B660" s="186" t="s">
        <v>134</v>
      </c>
      <c r="C660" s="192">
        <v>125</v>
      </c>
      <c r="D660" s="186" t="s">
        <v>463</v>
      </c>
      <c r="E660" s="193">
        <v>2</v>
      </c>
      <c r="F660" s="186" t="s">
        <v>51</v>
      </c>
      <c r="G660" s="186" t="s">
        <v>288</v>
      </c>
      <c r="H660" s="198">
        <f>VLOOKUP(B660,orig_GT_results_full_summary!$B$3:$AK$25,7, FALSE)</f>
        <v>3</v>
      </c>
      <c r="I660" s="192">
        <v>0</v>
      </c>
      <c r="J660" s="192">
        <v>0</v>
      </c>
      <c r="K660" s="192">
        <f t="shared" si="0"/>
        <v>0</v>
      </c>
      <c r="L660" s="193">
        <f t="shared" si="1"/>
        <v>0</v>
      </c>
      <c r="M660" s="186" t="s">
        <v>282</v>
      </c>
      <c r="N660" s="186" t="s">
        <v>288</v>
      </c>
      <c r="O660" s="199">
        <f>VLOOKUP(B660,orig_GT_results_full_summary!$B$3:$AK$25,15, FALSE)</f>
        <v>0</v>
      </c>
      <c r="P660" s="192">
        <v>0</v>
      </c>
      <c r="Q660" s="192">
        <v>0</v>
      </c>
      <c r="R660" s="192">
        <f t="shared" si="2"/>
        <v>0</v>
      </c>
      <c r="S660" s="193">
        <f t="shared" si="3"/>
        <v>0</v>
      </c>
      <c r="T660" s="186" t="s">
        <v>282</v>
      </c>
      <c r="U660" s="186" t="s">
        <v>288</v>
      </c>
      <c r="V660" s="200">
        <f>VLOOKUP(B660,orig_GT_results_full_summary!$B$3:$AK$25,24, FALSE)</f>
        <v>0</v>
      </c>
      <c r="W660" s="192">
        <v>0</v>
      </c>
      <c r="X660" s="192">
        <v>0</v>
      </c>
      <c r="Y660" s="192">
        <f t="shared" si="4"/>
        <v>0</v>
      </c>
      <c r="Z660" s="193">
        <f t="shared" si="5"/>
        <v>0</v>
      </c>
      <c r="AA660" s="186" t="s">
        <v>282</v>
      </c>
      <c r="AB660" s="186" t="s">
        <v>288</v>
      </c>
      <c r="AC660" s="192">
        <f>VLOOKUP(B660,orig_GT_results_full_summary!$B$3:$AK$25,33, FALSE)</f>
        <v>0</v>
      </c>
      <c r="AD660" s="192">
        <v>0</v>
      </c>
      <c r="AE660" s="192">
        <v>0</v>
      </c>
      <c r="AF660" s="194">
        <f t="shared" si="6"/>
        <v>0</v>
      </c>
      <c r="AG660" s="53">
        <f t="shared" si="7"/>
        <v>0</v>
      </c>
    </row>
    <row r="661" spans="2:33" ht="16">
      <c r="B661" s="186" t="s">
        <v>134</v>
      </c>
      <c r="C661" s="192">
        <v>126</v>
      </c>
      <c r="D661" s="186" t="s">
        <v>463</v>
      </c>
      <c r="E661" s="193">
        <v>2</v>
      </c>
      <c r="F661" s="186" t="s">
        <v>51</v>
      </c>
      <c r="G661" s="186" t="s">
        <v>288</v>
      </c>
      <c r="H661" s="198">
        <f>VLOOKUP(B661,orig_GT_results_full_summary!$B$3:$AK$25,7, FALSE)</f>
        <v>3</v>
      </c>
      <c r="I661" s="192">
        <v>0</v>
      </c>
      <c r="J661" s="192">
        <v>0</v>
      </c>
      <c r="K661" s="192">
        <f t="shared" si="0"/>
        <v>0</v>
      </c>
      <c r="L661" s="193">
        <f t="shared" si="1"/>
        <v>0</v>
      </c>
      <c r="M661" s="186" t="s">
        <v>282</v>
      </c>
      <c r="N661" s="186" t="s">
        <v>288</v>
      </c>
      <c r="O661" s="199">
        <f>VLOOKUP(B661,orig_GT_results_full_summary!$B$3:$AK$25,15, FALSE)</f>
        <v>0</v>
      </c>
      <c r="P661" s="192">
        <v>0</v>
      </c>
      <c r="Q661" s="192">
        <v>0</v>
      </c>
      <c r="R661" s="192">
        <f t="shared" si="2"/>
        <v>0</v>
      </c>
      <c r="S661" s="193">
        <f t="shared" si="3"/>
        <v>0</v>
      </c>
      <c r="T661" s="186" t="s">
        <v>282</v>
      </c>
      <c r="U661" s="186" t="s">
        <v>288</v>
      </c>
      <c r="V661" s="200">
        <f>VLOOKUP(B661,orig_GT_results_full_summary!$B$3:$AK$25,24, FALSE)</f>
        <v>0</v>
      </c>
      <c r="W661" s="192">
        <v>0</v>
      </c>
      <c r="X661" s="192">
        <v>0</v>
      </c>
      <c r="Y661" s="192">
        <f t="shared" si="4"/>
        <v>0</v>
      </c>
      <c r="Z661" s="193">
        <f t="shared" si="5"/>
        <v>0</v>
      </c>
      <c r="AA661" s="186" t="s">
        <v>282</v>
      </c>
      <c r="AB661" s="186" t="s">
        <v>288</v>
      </c>
      <c r="AC661" s="192">
        <f>VLOOKUP(B661,orig_GT_results_full_summary!$B$3:$AK$25,33, FALSE)</f>
        <v>0</v>
      </c>
      <c r="AD661" s="192">
        <v>0</v>
      </c>
      <c r="AE661" s="192">
        <v>0</v>
      </c>
      <c r="AF661" s="194">
        <f t="shared" si="6"/>
        <v>0</v>
      </c>
      <c r="AG661" s="53">
        <f t="shared" si="7"/>
        <v>0</v>
      </c>
    </row>
    <row r="662" spans="2:33" ht="16">
      <c r="B662" s="186" t="s">
        <v>134</v>
      </c>
      <c r="C662" s="192">
        <v>128</v>
      </c>
      <c r="D662" s="186" t="s">
        <v>450</v>
      </c>
      <c r="E662" s="193">
        <v>2</v>
      </c>
      <c r="F662" s="186" t="s">
        <v>51</v>
      </c>
      <c r="G662" s="186" t="s">
        <v>288</v>
      </c>
      <c r="H662" s="198">
        <f>VLOOKUP(B662,orig_GT_results_full_summary!$B$3:$AK$25,7, FALSE)</f>
        <v>3</v>
      </c>
      <c r="I662" s="192">
        <v>0</v>
      </c>
      <c r="J662" s="192">
        <v>0</v>
      </c>
      <c r="K662" s="192">
        <f t="shared" si="0"/>
        <v>0</v>
      </c>
      <c r="L662" s="193">
        <f t="shared" si="1"/>
        <v>0</v>
      </c>
      <c r="M662" s="186" t="s">
        <v>282</v>
      </c>
      <c r="N662" s="186" t="s">
        <v>288</v>
      </c>
      <c r="O662" s="199">
        <f>VLOOKUP(B662,orig_GT_results_full_summary!$B$3:$AK$25,15, FALSE)</f>
        <v>0</v>
      </c>
      <c r="P662" s="192">
        <v>0</v>
      </c>
      <c r="Q662" s="192">
        <v>0</v>
      </c>
      <c r="R662" s="192">
        <f t="shared" si="2"/>
        <v>0</v>
      </c>
      <c r="S662" s="193">
        <f t="shared" si="3"/>
        <v>0</v>
      </c>
      <c r="T662" s="186" t="s">
        <v>282</v>
      </c>
      <c r="U662" s="186" t="s">
        <v>288</v>
      </c>
      <c r="V662" s="200">
        <f>VLOOKUP(B662,orig_GT_results_full_summary!$B$3:$AK$25,24, FALSE)</f>
        <v>0</v>
      </c>
      <c r="W662" s="192">
        <v>0</v>
      </c>
      <c r="X662" s="192">
        <v>0</v>
      </c>
      <c r="Y662" s="192">
        <f t="shared" si="4"/>
        <v>0</v>
      </c>
      <c r="Z662" s="193">
        <f t="shared" si="5"/>
        <v>0</v>
      </c>
      <c r="AA662" s="186" t="s">
        <v>282</v>
      </c>
      <c r="AB662" s="186" t="s">
        <v>288</v>
      </c>
      <c r="AC662" s="192">
        <f>VLOOKUP(B662,orig_GT_results_full_summary!$B$3:$AK$25,33, FALSE)</f>
        <v>0</v>
      </c>
      <c r="AD662" s="192">
        <v>0</v>
      </c>
      <c r="AE662" s="192">
        <v>0</v>
      </c>
      <c r="AF662" s="194">
        <f t="shared" si="6"/>
        <v>0</v>
      </c>
      <c r="AG662" s="53">
        <f t="shared" si="7"/>
        <v>0</v>
      </c>
    </row>
    <row r="663" spans="2:33" ht="16">
      <c r="B663" s="186" t="s">
        <v>134</v>
      </c>
      <c r="C663" s="192">
        <v>133</v>
      </c>
      <c r="D663" s="186" t="s">
        <v>451</v>
      </c>
      <c r="E663" s="193">
        <v>2</v>
      </c>
      <c r="F663" s="186" t="s">
        <v>51</v>
      </c>
      <c r="G663" s="186" t="s">
        <v>288</v>
      </c>
      <c r="H663" s="198">
        <f>VLOOKUP(B663,orig_GT_results_full_summary!$B$3:$AK$25,7, FALSE)</f>
        <v>3</v>
      </c>
      <c r="I663" s="192">
        <v>0</v>
      </c>
      <c r="J663" s="192">
        <v>0</v>
      </c>
      <c r="K663" s="192">
        <f t="shared" si="0"/>
        <v>0</v>
      </c>
      <c r="L663" s="193">
        <f t="shared" si="1"/>
        <v>0</v>
      </c>
      <c r="M663" s="186" t="s">
        <v>282</v>
      </c>
      <c r="N663" s="186" t="s">
        <v>288</v>
      </c>
      <c r="O663" s="199">
        <f>VLOOKUP(B663,orig_GT_results_full_summary!$B$3:$AK$25,15, FALSE)</f>
        <v>0</v>
      </c>
      <c r="P663" s="192">
        <v>0</v>
      </c>
      <c r="Q663" s="192">
        <v>0</v>
      </c>
      <c r="R663" s="192">
        <f t="shared" si="2"/>
        <v>0</v>
      </c>
      <c r="S663" s="193">
        <f t="shared" si="3"/>
        <v>0</v>
      </c>
      <c r="T663" s="186" t="s">
        <v>282</v>
      </c>
      <c r="U663" s="186" t="s">
        <v>288</v>
      </c>
      <c r="V663" s="200">
        <f>VLOOKUP(B663,orig_GT_results_full_summary!$B$3:$AK$25,24, FALSE)</f>
        <v>0</v>
      </c>
      <c r="W663" s="192">
        <v>0</v>
      </c>
      <c r="X663" s="192">
        <v>0</v>
      </c>
      <c r="Y663" s="192">
        <f t="shared" si="4"/>
        <v>0</v>
      </c>
      <c r="Z663" s="193">
        <f t="shared" si="5"/>
        <v>0</v>
      </c>
      <c r="AA663" s="186" t="s">
        <v>282</v>
      </c>
      <c r="AB663" s="186" t="s">
        <v>288</v>
      </c>
      <c r="AC663" s="192">
        <f>VLOOKUP(B663,orig_GT_results_full_summary!$B$3:$AK$25,33, FALSE)</f>
        <v>0</v>
      </c>
      <c r="AD663" s="192">
        <v>0</v>
      </c>
      <c r="AE663" s="192">
        <v>0</v>
      </c>
      <c r="AF663" s="194">
        <f t="shared" si="6"/>
        <v>0</v>
      </c>
      <c r="AG663" s="53">
        <f t="shared" si="7"/>
        <v>0</v>
      </c>
    </row>
    <row r="664" spans="2:33" ht="16">
      <c r="B664" s="186" t="s">
        <v>134</v>
      </c>
      <c r="C664" s="192">
        <v>136</v>
      </c>
      <c r="D664" s="186" t="s">
        <v>452</v>
      </c>
      <c r="E664" s="193">
        <v>2</v>
      </c>
      <c r="F664" s="186" t="s">
        <v>51</v>
      </c>
      <c r="G664" s="186" t="s">
        <v>288</v>
      </c>
      <c r="H664" s="198">
        <f>VLOOKUP(B664,orig_GT_results_full_summary!$B$3:$AK$25,7, FALSE)</f>
        <v>3</v>
      </c>
      <c r="I664" s="192">
        <v>0</v>
      </c>
      <c r="J664" s="192">
        <v>0</v>
      </c>
      <c r="K664" s="192">
        <f t="shared" si="0"/>
        <v>0</v>
      </c>
      <c r="L664" s="193">
        <f t="shared" si="1"/>
        <v>0</v>
      </c>
      <c r="M664" s="186" t="s">
        <v>282</v>
      </c>
      <c r="N664" s="186" t="s">
        <v>288</v>
      </c>
      <c r="O664" s="199">
        <f>VLOOKUP(B664,orig_GT_results_full_summary!$B$3:$AK$25,15, FALSE)</f>
        <v>0</v>
      </c>
      <c r="P664" s="192">
        <v>0</v>
      </c>
      <c r="Q664" s="192">
        <v>0</v>
      </c>
      <c r="R664" s="192">
        <f t="shared" si="2"/>
        <v>0</v>
      </c>
      <c r="S664" s="193">
        <f t="shared" si="3"/>
        <v>0</v>
      </c>
      <c r="T664" s="186" t="s">
        <v>282</v>
      </c>
      <c r="U664" s="186" t="s">
        <v>288</v>
      </c>
      <c r="V664" s="200">
        <f>VLOOKUP(B664,orig_GT_results_full_summary!$B$3:$AK$25,24, FALSE)</f>
        <v>0</v>
      </c>
      <c r="W664" s="192">
        <v>0</v>
      </c>
      <c r="X664" s="192">
        <v>0</v>
      </c>
      <c r="Y664" s="192">
        <f t="shared" si="4"/>
        <v>0</v>
      </c>
      <c r="Z664" s="193">
        <f t="shared" si="5"/>
        <v>0</v>
      </c>
      <c r="AA664" s="186" t="s">
        <v>282</v>
      </c>
      <c r="AB664" s="186" t="s">
        <v>288</v>
      </c>
      <c r="AC664" s="192">
        <f>VLOOKUP(B664,orig_GT_results_full_summary!$B$3:$AK$25,33, FALSE)</f>
        <v>0</v>
      </c>
      <c r="AD664" s="192">
        <v>0</v>
      </c>
      <c r="AE664" s="192">
        <v>0</v>
      </c>
      <c r="AF664" s="194">
        <f t="shared" si="6"/>
        <v>0</v>
      </c>
      <c r="AG664" s="53">
        <f t="shared" si="7"/>
        <v>0</v>
      </c>
    </row>
    <row r="665" spans="2:33" ht="16">
      <c r="B665" s="186" t="s">
        <v>134</v>
      </c>
      <c r="C665" s="192">
        <v>137</v>
      </c>
      <c r="D665" s="186" t="s">
        <v>452</v>
      </c>
      <c r="E665" s="193">
        <v>2</v>
      </c>
      <c r="F665" s="186" t="s">
        <v>51</v>
      </c>
      <c r="G665" s="186" t="s">
        <v>288</v>
      </c>
      <c r="H665" s="198">
        <f>VLOOKUP(B665,orig_GT_results_full_summary!$B$3:$AK$25,7, FALSE)</f>
        <v>3</v>
      </c>
      <c r="I665" s="192">
        <v>0</v>
      </c>
      <c r="J665" s="192">
        <v>0</v>
      </c>
      <c r="K665" s="192">
        <f t="shared" si="0"/>
        <v>0</v>
      </c>
      <c r="L665" s="193">
        <f t="shared" si="1"/>
        <v>0</v>
      </c>
      <c r="M665" s="186" t="s">
        <v>282</v>
      </c>
      <c r="N665" s="186" t="s">
        <v>288</v>
      </c>
      <c r="O665" s="199">
        <f>VLOOKUP(B665,orig_GT_results_full_summary!$B$3:$AK$25,15, FALSE)</f>
        <v>0</v>
      </c>
      <c r="P665" s="192">
        <v>0</v>
      </c>
      <c r="Q665" s="192">
        <v>0</v>
      </c>
      <c r="R665" s="192">
        <f t="shared" si="2"/>
        <v>0</v>
      </c>
      <c r="S665" s="193">
        <f t="shared" si="3"/>
        <v>0</v>
      </c>
      <c r="T665" s="186" t="s">
        <v>282</v>
      </c>
      <c r="U665" s="186" t="s">
        <v>288</v>
      </c>
      <c r="V665" s="200">
        <f>VLOOKUP(B665,orig_GT_results_full_summary!$B$3:$AK$25,24, FALSE)</f>
        <v>0</v>
      </c>
      <c r="W665" s="192">
        <v>0</v>
      </c>
      <c r="X665" s="192">
        <v>0</v>
      </c>
      <c r="Y665" s="192">
        <f t="shared" si="4"/>
        <v>0</v>
      </c>
      <c r="Z665" s="193">
        <f t="shared" si="5"/>
        <v>0</v>
      </c>
      <c r="AA665" s="186" t="s">
        <v>282</v>
      </c>
      <c r="AB665" s="186" t="s">
        <v>288</v>
      </c>
      <c r="AC665" s="192">
        <f>VLOOKUP(B665,orig_GT_results_full_summary!$B$3:$AK$25,33, FALSE)</f>
        <v>0</v>
      </c>
      <c r="AD665" s="192">
        <v>0</v>
      </c>
      <c r="AE665" s="192">
        <v>0</v>
      </c>
      <c r="AF665" s="194">
        <f t="shared" si="6"/>
        <v>0</v>
      </c>
      <c r="AG665" s="53">
        <f t="shared" si="7"/>
        <v>0</v>
      </c>
    </row>
    <row r="666" spans="2:33" ht="16">
      <c r="B666" s="186" t="s">
        <v>134</v>
      </c>
      <c r="C666" s="192">
        <v>138</v>
      </c>
      <c r="D666" s="186" t="s">
        <v>452</v>
      </c>
      <c r="E666" s="193">
        <v>2</v>
      </c>
      <c r="F666" s="186" t="s">
        <v>51</v>
      </c>
      <c r="G666" s="186" t="s">
        <v>288</v>
      </c>
      <c r="H666" s="198">
        <f>VLOOKUP(B666,orig_GT_results_full_summary!$B$3:$AK$25,7, FALSE)</f>
        <v>3</v>
      </c>
      <c r="I666" s="192">
        <v>0</v>
      </c>
      <c r="J666" s="192">
        <v>0</v>
      </c>
      <c r="K666" s="192">
        <f t="shared" si="0"/>
        <v>0</v>
      </c>
      <c r="L666" s="193">
        <f t="shared" si="1"/>
        <v>0</v>
      </c>
      <c r="M666" s="186" t="s">
        <v>282</v>
      </c>
      <c r="N666" s="186" t="s">
        <v>288</v>
      </c>
      <c r="O666" s="199">
        <f>VLOOKUP(B666,orig_GT_results_full_summary!$B$3:$AK$25,15, FALSE)</f>
        <v>0</v>
      </c>
      <c r="P666" s="192">
        <v>0</v>
      </c>
      <c r="Q666" s="192">
        <v>0</v>
      </c>
      <c r="R666" s="192">
        <f t="shared" si="2"/>
        <v>0</v>
      </c>
      <c r="S666" s="193">
        <f t="shared" si="3"/>
        <v>0</v>
      </c>
      <c r="T666" s="186" t="s">
        <v>282</v>
      </c>
      <c r="U666" s="186" t="s">
        <v>288</v>
      </c>
      <c r="V666" s="200">
        <f>VLOOKUP(B666,orig_GT_results_full_summary!$B$3:$AK$25,24, FALSE)</f>
        <v>0</v>
      </c>
      <c r="W666" s="192">
        <v>0</v>
      </c>
      <c r="X666" s="192">
        <v>0</v>
      </c>
      <c r="Y666" s="192">
        <f t="shared" si="4"/>
        <v>0</v>
      </c>
      <c r="Z666" s="193">
        <f t="shared" si="5"/>
        <v>0</v>
      </c>
      <c r="AA666" s="186" t="s">
        <v>282</v>
      </c>
      <c r="AB666" s="186" t="s">
        <v>288</v>
      </c>
      <c r="AC666" s="192">
        <f>VLOOKUP(B666,orig_GT_results_full_summary!$B$3:$AK$25,33, FALSE)</f>
        <v>0</v>
      </c>
      <c r="AD666" s="192">
        <v>0</v>
      </c>
      <c r="AE666" s="192">
        <v>0</v>
      </c>
      <c r="AF666" s="194">
        <f t="shared" si="6"/>
        <v>0</v>
      </c>
      <c r="AG666" s="53">
        <f t="shared" si="7"/>
        <v>0</v>
      </c>
    </row>
    <row r="667" spans="2:33" ht="16">
      <c r="B667" s="186" t="s">
        <v>134</v>
      </c>
      <c r="C667" s="192">
        <v>139</v>
      </c>
      <c r="D667" s="186" t="s">
        <v>453</v>
      </c>
      <c r="E667" s="193">
        <v>2</v>
      </c>
      <c r="F667" s="186" t="s">
        <v>51</v>
      </c>
      <c r="G667" s="186" t="s">
        <v>288</v>
      </c>
      <c r="H667" s="198">
        <f>VLOOKUP(B667,orig_GT_results_full_summary!$B$3:$AK$25,7, FALSE)</f>
        <v>3</v>
      </c>
      <c r="I667" s="192">
        <v>0</v>
      </c>
      <c r="J667" s="192">
        <v>0</v>
      </c>
      <c r="K667" s="192">
        <f t="shared" si="0"/>
        <v>0</v>
      </c>
      <c r="L667" s="193">
        <f t="shared" si="1"/>
        <v>0</v>
      </c>
      <c r="M667" s="186" t="s">
        <v>282</v>
      </c>
      <c r="N667" s="186" t="s">
        <v>288</v>
      </c>
      <c r="O667" s="199">
        <f>VLOOKUP(B667,orig_GT_results_full_summary!$B$3:$AK$25,15, FALSE)</f>
        <v>0</v>
      </c>
      <c r="P667" s="192">
        <v>0</v>
      </c>
      <c r="Q667" s="192">
        <v>0</v>
      </c>
      <c r="R667" s="192">
        <f t="shared" si="2"/>
        <v>0</v>
      </c>
      <c r="S667" s="193">
        <f t="shared" si="3"/>
        <v>0</v>
      </c>
      <c r="T667" s="186" t="s">
        <v>282</v>
      </c>
      <c r="U667" s="186" t="s">
        <v>288</v>
      </c>
      <c r="V667" s="200">
        <f>VLOOKUP(B667,orig_GT_results_full_summary!$B$3:$AK$25,24, FALSE)</f>
        <v>0</v>
      </c>
      <c r="W667" s="192">
        <v>0</v>
      </c>
      <c r="X667" s="192">
        <v>0</v>
      </c>
      <c r="Y667" s="192">
        <f t="shared" si="4"/>
        <v>0</v>
      </c>
      <c r="Z667" s="193">
        <f t="shared" si="5"/>
        <v>0</v>
      </c>
      <c r="AA667" s="186" t="s">
        <v>282</v>
      </c>
      <c r="AB667" s="186" t="s">
        <v>288</v>
      </c>
      <c r="AC667" s="192">
        <f>VLOOKUP(B667,orig_GT_results_full_summary!$B$3:$AK$25,33, FALSE)</f>
        <v>0</v>
      </c>
      <c r="AD667" s="192">
        <v>0</v>
      </c>
      <c r="AE667" s="192">
        <v>0</v>
      </c>
      <c r="AF667" s="194">
        <f t="shared" si="6"/>
        <v>0</v>
      </c>
      <c r="AG667" s="53">
        <f t="shared" si="7"/>
        <v>0</v>
      </c>
    </row>
    <row r="668" spans="2:33" ht="16">
      <c r="B668" s="186" t="s">
        <v>134</v>
      </c>
      <c r="C668" s="192">
        <v>140</v>
      </c>
      <c r="D668" s="186" t="s">
        <v>453</v>
      </c>
      <c r="E668" s="193">
        <v>2</v>
      </c>
      <c r="F668" s="186" t="s">
        <v>51</v>
      </c>
      <c r="G668" s="186" t="s">
        <v>288</v>
      </c>
      <c r="H668" s="198">
        <f>VLOOKUP(B668,orig_GT_results_full_summary!$B$3:$AK$25,7, FALSE)</f>
        <v>3</v>
      </c>
      <c r="I668" s="192">
        <v>0</v>
      </c>
      <c r="J668" s="192">
        <v>0</v>
      </c>
      <c r="K668" s="192">
        <f t="shared" si="0"/>
        <v>0</v>
      </c>
      <c r="L668" s="193">
        <f t="shared" si="1"/>
        <v>0</v>
      </c>
      <c r="M668" s="186" t="s">
        <v>282</v>
      </c>
      <c r="N668" s="186" t="s">
        <v>288</v>
      </c>
      <c r="O668" s="199">
        <f>VLOOKUP(B668,orig_GT_results_full_summary!$B$3:$AK$25,15, FALSE)</f>
        <v>0</v>
      </c>
      <c r="P668" s="192">
        <v>0</v>
      </c>
      <c r="Q668" s="192">
        <v>0</v>
      </c>
      <c r="R668" s="192">
        <f t="shared" si="2"/>
        <v>0</v>
      </c>
      <c r="S668" s="193">
        <f t="shared" si="3"/>
        <v>0</v>
      </c>
      <c r="T668" s="186" t="s">
        <v>282</v>
      </c>
      <c r="U668" s="186" t="s">
        <v>288</v>
      </c>
      <c r="V668" s="200">
        <f>VLOOKUP(B668,orig_GT_results_full_summary!$B$3:$AK$25,24, FALSE)</f>
        <v>0</v>
      </c>
      <c r="W668" s="192">
        <v>0</v>
      </c>
      <c r="X668" s="192">
        <v>0</v>
      </c>
      <c r="Y668" s="192">
        <f t="shared" si="4"/>
        <v>0</v>
      </c>
      <c r="Z668" s="193">
        <f t="shared" si="5"/>
        <v>0</v>
      </c>
      <c r="AA668" s="186" t="s">
        <v>282</v>
      </c>
      <c r="AB668" s="186" t="s">
        <v>288</v>
      </c>
      <c r="AC668" s="192">
        <f>VLOOKUP(B668,orig_GT_results_full_summary!$B$3:$AK$25,33, FALSE)</f>
        <v>0</v>
      </c>
      <c r="AD668" s="192">
        <v>0</v>
      </c>
      <c r="AE668" s="192">
        <v>0</v>
      </c>
      <c r="AF668" s="194">
        <f t="shared" si="6"/>
        <v>0</v>
      </c>
      <c r="AG668" s="53">
        <f t="shared" si="7"/>
        <v>0</v>
      </c>
    </row>
    <row r="669" spans="2:33" ht="16">
      <c r="B669" s="186" t="s">
        <v>134</v>
      </c>
      <c r="C669" s="192">
        <v>141</v>
      </c>
      <c r="D669" s="186" t="s">
        <v>453</v>
      </c>
      <c r="E669" s="193">
        <v>2</v>
      </c>
      <c r="F669" s="186" t="s">
        <v>51</v>
      </c>
      <c r="G669" s="186" t="s">
        <v>288</v>
      </c>
      <c r="H669" s="198">
        <f>VLOOKUP(B669,orig_GT_results_full_summary!$B$3:$AK$25,7, FALSE)</f>
        <v>3</v>
      </c>
      <c r="I669" s="192">
        <v>0</v>
      </c>
      <c r="J669" s="192">
        <v>0</v>
      </c>
      <c r="K669" s="192">
        <f t="shared" si="0"/>
        <v>0</v>
      </c>
      <c r="L669" s="193">
        <f t="shared" si="1"/>
        <v>0</v>
      </c>
      <c r="M669" s="186" t="s">
        <v>282</v>
      </c>
      <c r="N669" s="186" t="s">
        <v>288</v>
      </c>
      <c r="O669" s="199">
        <f>VLOOKUP(B669,orig_GT_results_full_summary!$B$3:$AK$25,15, FALSE)</f>
        <v>0</v>
      </c>
      <c r="P669" s="192">
        <v>0</v>
      </c>
      <c r="Q669" s="192">
        <v>0</v>
      </c>
      <c r="R669" s="192">
        <f t="shared" si="2"/>
        <v>0</v>
      </c>
      <c r="S669" s="193">
        <f t="shared" si="3"/>
        <v>0</v>
      </c>
      <c r="T669" s="186" t="s">
        <v>282</v>
      </c>
      <c r="U669" s="186" t="s">
        <v>288</v>
      </c>
      <c r="V669" s="200">
        <f>VLOOKUP(B669,orig_GT_results_full_summary!$B$3:$AK$25,24, FALSE)</f>
        <v>0</v>
      </c>
      <c r="W669" s="192">
        <v>0</v>
      </c>
      <c r="X669" s="192">
        <v>0</v>
      </c>
      <c r="Y669" s="192">
        <f t="shared" si="4"/>
        <v>0</v>
      </c>
      <c r="Z669" s="193">
        <f t="shared" si="5"/>
        <v>0</v>
      </c>
      <c r="AA669" s="186" t="s">
        <v>282</v>
      </c>
      <c r="AB669" s="186" t="s">
        <v>288</v>
      </c>
      <c r="AC669" s="192">
        <f>VLOOKUP(B669,orig_GT_results_full_summary!$B$3:$AK$25,33, FALSE)</f>
        <v>0</v>
      </c>
      <c r="AD669" s="192">
        <v>0</v>
      </c>
      <c r="AE669" s="192">
        <v>0</v>
      </c>
      <c r="AF669" s="194">
        <f t="shared" si="6"/>
        <v>0</v>
      </c>
      <c r="AG669" s="53">
        <f t="shared" si="7"/>
        <v>0</v>
      </c>
    </row>
    <row r="670" spans="2:33" ht="16">
      <c r="B670" s="186" t="s">
        <v>134</v>
      </c>
      <c r="C670" s="192">
        <v>142</v>
      </c>
      <c r="D670" s="186" t="s">
        <v>373</v>
      </c>
      <c r="E670" s="193">
        <v>2</v>
      </c>
      <c r="F670" s="186" t="s">
        <v>51</v>
      </c>
      <c r="G670" s="186" t="s">
        <v>288</v>
      </c>
      <c r="H670" s="198">
        <f>VLOOKUP(B670,orig_GT_results_full_summary!$B$3:$AK$25,7, FALSE)</f>
        <v>3</v>
      </c>
      <c r="I670" s="192">
        <v>0</v>
      </c>
      <c r="J670" s="192">
        <v>0</v>
      </c>
      <c r="K670" s="192">
        <f t="shared" si="0"/>
        <v>0</v>
      </c>
      <c r="L670" s="193">
        <f t="shared" si="1"/>
        <v>0</v>
      </c>
      <c r="M670" s="186" t="s">
        <v>282</v>
      </c>
      <c r="N670" s="186" t="s">
        <v>288</v>
      </c>
      <c r="O670" s="199">
        <f>VLOOKUP(B670,orig_GT_results_full_summary!$B$3:$AK$25,15, FALSE)</f>
        <v>0</v>
      </c>
      <c r="P670" s="192">
        <v>0</v>
      </c>
      <c r="Q670" s="192">
        <v>0</v>
      </c>
      <c r="R670" s="192">
        <f t="shared" si="2"/>
        <v>0</v>
      </c>
      <c r="S670" s="193">
        <f t="shared" si="3"/>
        <v>0</v>
      </c>
      <c r="T670" s="186" t="s">
        <v>282</v>
      </c>
      <c r="U670" s="186" t="s">
        <v>288</v>
      </c>
      <c r="V670" s="200">
        <f>VLOOKUP(B670,orig_GT_results_full_summary!$B$3:$AK$25,24, FALSE)</f>
        <v>0</v>
      </c>
      <c r="W670" s="192">
        <v>0</v>
      </c>
      <c r="X670" s="192">
        <v>0</v>
      </c>
      <c r="Y670" s="192">
        <f t="shared" si="4"/>
        <v>0</v>
      </c>
      <c r="Z670" s="193">
        <f t="shared" si="5"/>
        <v>0</v>
      </c>
      <c r="AA670" s="186" t="s">
        <v>282</v>
      </c>
      <c r="AB670" s="186" t="s">
        <v>288</v>
      </c>
      <c r="AC670" s="192">
        <f>VLOOKUP(B670,orig_GT_results_full_summary!$B$3:$AK$25,33, FALSE)</f>
        <v>0</v>
      </c>
      <c r="AD670" s="192">
        <v>0</v>
      </c>
      <c r="AE670" s="192">
        <v>0</v>
      </c>
      <c r="AF670" s="194">
        <f t="shared" si="6"/>
        <v>0</v>
      </c>
      <c r="AG670" s="53">
        <f t="shared" si="7"/>
        <v>0</v>
      </c>
    </row>
    <row r="671" spans="2:33" ht="16">
      <c r="B671" s="186" t="s">
        <v>134</v>
      </c>
      <c r="C671" s="192">
        <v>143</v>
      </c>
      <c r="D671" s="186" t="s">
        <v>373</v>
      </c>
      <c r="E671" s="193">
        <v>2</v>
      </c>
      <c r="F671" s="186" t="s">
        <v>51</v>
      </c>
      <c r="G671" s="186" t="s">
        <v>288</v>
      </c>
      <c r="H671" s="198">
        <f>VLOOKUP(B671,orig_GT_results_full_summary!$B$3:$AK$25,7, FALSE)</f>
        <v>3</v>
      </c>
      <c r="I671" s="192">
        <v>0</v>
      </c>
      <c r="J671" s="192">
        <v>0</v>
      </c>
      <c r="K671" s="192">
        <f t="shared" si="0"/>
        <v>0</v>
      </c>
      <c r="L671" s="193">
        <f t="shared" si="1"/>
        <v>0</v>
      </c>
      <c r="M671" s="186" t="s">
        <v>282</v>
      </c>
      <c r="N671" s="186" t="s">
        <v>288</v>
      </c>
      <c r="O671" s="199">
        <f>VLOOKUP(B671,orig_GT_results_full_summary!$B$3:$AK$25,15, FALSE)</f>
        <v>0</v>
      </c>
      <c r="P671" s="192">
        <v>0</v>
      </c>
      <c r="Q671" s="192">
        <v>0</v>
      </c>
      <c r="R671" s="192">
        <f t="shared" si="2"/>
        <v>0</v>
      </c>
      <c r="S671" s="193">
        <f t="shared" si="3"/>
        <v>0</v>
      </c>
      <c r="T671" s="186" t="s">
        <v>282</v>
      </c>
      <c r="U671" s="186" t="s">
        <v>288</v>
      </c>
      <c r="V671" s="200">
        <f>VLOOKUP(B671,orig_GT_results_full_summary!$B$3:$AK$25,24, FALSE)</f>
        <v>0</v>
      </c>
      <c r="W671" s="192">
        <v>0</v>
      </c>
      <c r="X671" s="192">
        <v>0</v>
      </c>
      <c r="Y671" s="192">
        <f t="shared" si="4"/>
        <v>0</v>
      </c>
      <c r="Z671" s="193">
        <f t="shared" si="5"/>
        <v>0</v>
      </c>
      <c r="AA671" s="186" t="s">
        <v>282</v>
      </c>
      <c r="AB671" s="186" t="s">
        <v>288</v>
      </c>
      <c r="AC671" s="192">
        <f>VLOOKUP(B671,orig_GT_results_full_summary!$B$3:$AK$25,33, FALSE)</f>
        <v>0</v>
      </c>
      <c r="AD671" s="192">
        <v>0</v>
      </c>
      <c r="AE671" s="192">
        <v>0</v>
      </c>
      <c r="AF671" s="194">
        <f t="shared" si="6"/>
        <v>0</v>
      </c>
      <c r="AG671" s="53">
        <f t="shared" si="7"/>
        <v>0</v>
      </c>
    </row>
    <row r="672" spans="2:33" ht="16">
      <c r="B672" s="186" t="s">
        <v>134</v>
      </c>
      <c r="C672" s="192">
        <v>144</v>
      </c>
      <c r="D672" s="186" t="s">
        <v>373</v>
      </c>
      <c r="E672" s="193">
        <v>2</v>
      </c>
      <c r="F672" s="186" t="s">
        <v>51</v>
      </c>
      <c r="G672" s="186" t="s">
        <v>288</v>
      </c>
      <c r="H672" s="198">
        <f>VLOOKUP(B672,orig_GT_results_full_summary!$B$3:$AK$25,7, FALSE)</f>
        <v>3</v>
      </c>
      <c r="I672" s="192">
        <v>0</v>
      </c>
      <c r="J672" s="192">
        <v>0</v>
      </c>
      <c r="K672" s="192">
        <f t="shared" si="0"/>
        <v>0</v>
      </c>
      <c r="L672" s="193">
        <f t="shared" si="1"/>
        <v>0</v>
      </c>
      <c r="M672" s="186" t="s">
        <v>282</v>
      </c>
      <c r="N672" s="186" t="s">
        <v>288</v>
      </c>
      <c r="O672" s="199">
        <f>VLOOKUP(B672,orig_GT_results_full_summary!$B$3:$AK$25,15, FALSE)</f>
        <v>0</v>
      </c>
      <c r="P672" s="192">
        <v>0</v>
      </c>
      <c r="Q672" s="192">
        <v>0</v>
      </c>
      <c r="R672" s="192">
        <f t="shared" si="2"/>
        <v>0</v>
      </c>
      <c r="S672" s="193">
        <f t="shared" si="3"/>
        <v>0</v>
      </c>
      <c r="T672" s="186" t="s">
        <v>282</v>
      </c>
      <c r="U672" s="186" t="s">
        <v>288</v>
      </c>
      <c r="V672" s="200">
        <f>VLOOKUP(B672,orig_GT_results_full_summary!$B$3:$AK$25,24, FALSE)</f>
        <v>0</v>
      </c>
      <c r="W672" s="192">
        <v>0</v>
      </c>
      <c r="X672" s="192">
        <v>0</v>
      </c>
      <c r="Y672" s="192">
        <f t="shared" si="4"/>
        <v>0</v>
      </c>
      <c r="Z672" s="193">
        <f t="shared" si="5"/>
        <v>0</v>
      </c>
      <c r="AA672" s="186" t="s">
        <v>282</v>
      </c>
      <c r="AB672" s="186" t="s">
        <v>288</v>
      </c>
      <c r="AC672" s="192">
        <f>VLOOKUP(B672,orig_GT_results_full_summary!$B$3:$AK$25,33, FALSE)</f>
        <v>0</v>
      </c>
      <c r="AD672" s="192">
        <v>0</v>
      </c>
      <c r="AE672" s="192">
        <v>0</v>
      </c>
      <c r="AF672" s="194">
        <f t="shared" si="6"/>
        <v>0</v>
      </c>
      <c r="AG672" s="53">
        <f t="shared" si="7"/>
        <v>0</v>
      </c>
    </row>
    <row r="673" spans="2:33" ht="16">
      <c r="B673" s="186" t="s">
        <v>134</v>
      </c>
      <c r="C673" s="192">
        <v>145</v>
      </c>
      <c r="D673" s="186" t="s">
        <v>454</v>
      </c>
      <c r="E673" s="193">
        <v>2</v>
      </c>
      <c r="F673" s="186" t="s">
        <v>51</v>
      </c>
      <c r="G673" s="186" t="s">
        <v>288</v>
      </c>
      <c r="H673" s="198">
        <f>VLOOKUP(B673,orig_GT_results_full_summary!$B$3:$AK$25,7, FALSE)</f>
        <v>3</v>
      </c>
      <c r="I673" s="192">
        <v>0</v>
      </c>
      <c r="J673" s="192">
        <v>0</v>
      </c>
      <c r="K673" s="192">
        <f t="shared" si="0"/>
        <v>0</v>
      </c>
      <c r="L673" s="193">
        <f t="shared" si="1"/>
        <v>0</v>
      </c>
      <c r="M673" s="186" t="s">
        <v>282</v>
      </c>
      <c r="N673" s="186" t="s">
        <v>288</v>
      </c>
      <c r="O673" s="199">
        <f>VLOOKUP(B673,orig_GT_results_full_summary!$B$3:$AK$25,15, FALSE)</f>
        <v>0</v>
      </c>
      <c r="P673" s="192">
        <v>0</v>
      </c>
      <c r="Q673" s="192">
        <v>0</v>
      </c>
      <c r="R673" s="192">
        <f t="shared" si="2"/>
        <v>0</v>
      </c>
      <c r="S673" s="193">
        <f t="shared" si="3"/>
        <v>0</v>
      </c>
      <c r="T673" s="186" t="s">
        <v>282</v>
      </c>
      <c r="U673" s="186" t="s">
        <v>288</v>
      </c>
      <c r="V673" s="200">
        <f>VLOOKUP(B673,orig_GT_results_full_summary!$B$3:$AK$25,24, FALSE)</f>
        <v>0</v>
      </c>
      <c r="W673" s="192">
        <v>0</v>
      </c>
      <c r="X673" s="192">
        <v>0</v>
      </c>
      <c r="Y673" s="192">
        <f t="shared" si="4"/>
        <v>0</v>
      </c>
      <c r="Z673" s="193">
        <f t="shared" si="5"/>
        <v>0</v>
      </c>
      <c r="AA673" s="186" t="s">
        <v>282</v>
      </c>
      <c r="AB673" s="186" t="s">
        <v>288</v>
      </c>
      <c r="AC673" s="192">
        <f>VLOOKUP(B673,orig_GT_results_full_summary!$B$3:$AK$25,33, FALSE)</f>
        <v>0</v>
      </c>
      <c r="AD673" s="192">
        <v>0</v>
      </c>
      <c r="AE673" s="192">
        <v>0</v>
      </c>
      <c r="AF673" s="194">
        <f t="shared" si="6"/>
        <v>0</v>
      </c>
      <c r="AG673" s="53">
        <f t="shared" si="7"/>
        <v>0</v>
      </c>
    </row>
    <row r="674" spans="2:33" ht="16">
      <c r="B674" s="186" t="s">
        <v>134</v>
      </c>
      <c r="C674" s="192">
        <v>146</v>
      </c>
      <c r="D674" s="186" t="s">
        <v>454</v>
      </c>
      <c r="E674" s="193">
        <v>2</v>
      </c>
      <c r="F674" s="186" t="s">
        <v>51</v>
      </c>
      <c r="G674" s="186" t="s">
        <v>288</v>
      </c>
      <c r="H674" s="198">
        <f>VLOOKUP(B674,orig_GT_results_full_summary!$B$3:$AK$25,7, FALSE)</f>
        <v>3</v>
      </c>
      <c r="I674" s="192">
        <v>0</v>
      </c>
      <c r="J674" s="192">
        <v>0</v>
      </c>
      <c r="K674" s="192">
        <f t="shared" si="0"/>
        <v>0</v>
      </c>
      <c r="L674" s="193">
        <f t="shared" si="1"/>
        <v>0</v>
      </c>
      <c r="M674" s="186" t="s">
        <v>282</v>
      </c>
      <c r="N674" s="186" t="s">
        <v>288</v>
      </c>
      <c r="O674" s="199">
        <f>VLOOKUP(B674,orig_GT_results_full_summary!$B$3:$AK$25,15, FALSE)</f>
        <v>0</v>
      </c>
      <c r="P674" s="192">
        <v>0</v>
      </c>
      <c r="Q674" s="192">
        <v>0</v>
      </c>
      <c r="R674" s="192">
        <f t="shared" si="2"/>
        <v>0</v>
      </c>
      <c r="S674" s="193">
        <f t="shared" si="3"/>
        <v>0</v>
      </c>
      <c r="T674" s="186" t="s">
        <v>282</v>
      </c>
      <c r="U674" s="186" t="s">
        <v>288</v>
      </c>
      <c r="V674" s="200">
        <f>VLOOKUP(B674,orig_GT_results_full_summary!$B$3:$AK$25,24, FALSE)</f>
        <v>0</v>
      </c>
      <c r="W674" s="192">
        <v>0</v>
      </c>
      <c r="X674" s="192">
        <v>0</v>
      </c>
      <c r="Y674" s="192">
        <f t="shared" si="4"/>
        <v>0</v>
      </c>
      <c r="Z674" s="193">
        <f t="shared" si="5"/>
        <v>0</v>
      </c>
      <c r="AA674" s="186" t="s">
        <v>282</v>
      </c>
      <c r="AB674" s="186" t="s">
        <v>288</v>
      </c>
      <c r="AC674" s="192">
        <f>VLOOKUP(B674,orig_GT_results_full_summary!$B$3:$AK$25,33, FALSE)</f>
        <v>0</v>
      </c>
      <c r="AD674" s="192">
        <v>0</v>
      </c>
      <c r="AE674" s="192">
        <v>0</v>
      </c>
      <c r="AF674" s="194">
        <f t="shared" si="6"/>
        <v>0</v>
      </c>
      <c r="AG674" s="53">
        <f t="shared" si="7"/>
        <v>0</v>
      </c>
    </row>
    <row r="675" spans="2:33" ht="16">
      <c r="B675" s="186" t="s">
        <v>134</v>
      </c>
      <c r="C675" s="192">
        <v>147</v>
      </c>
      <c r="D675" s="186" t="s">
        <v>454</v>
      </c>
      <c r="E675" s="193">
        <v>2</v>
      </c>
      <c r="F675" s="186" t="s">
        <v>51</v>
      </c>
      <c r="G675" s="186" t="s">
        <v>288</v>
      </c>
      <c r="H675" s="198">
        <f>VLOOKUP(B675,orig_GT_results_full_summary!$B$3:$AK$25,7, FALSE)</f>
        <v>3</v>
      </c>
      <c r="I675" s="192">
        <v>0</v>
      </c>
      <c r="J675" s="192">
        <v>0</v>
      </c>
      <c r="K675" s="192">
        <f t="shared" si="0"/>
        <v>0</v>
      </c>
      <c r="L675" s="193">
        <f t="shared" si="1"/>
        <v>0</v>
      </c>
      <c r="M675" s="186" t="s">
        <v>282</v>
      </c>
      <c r="N675" s="186" t="s">
        <v>288</v>
      </c>
      <c r="O675" s="199">
        <f>VLOOKUP(B675,orig_GT_results_full_summary!$B$3:$AK$25,15, FALSE)</f>
        <v>0</v>
      </c>
      <c r="P675" s="192">
        <v>0</v>
      </c>
      <c r="Q675" s="192">
        <v>0</v>
      </c>
      <c r="R675" s="192">
        <f t="shared" si="2"/>
        <v>0</v>
      </c>
      <c r="S675" s="193">
        <f t="shared" si="3"/>
        <v>0</v>
      </c>
      <c r="T675" s="186" t="s">
        <v>282</v>
      </c>
      <c r="U675" s="186" t="s">
        <v>288</v>
      </c>
      <c r="V675" s="200">
        <f>VLOOKUP(B675,orig_GT_results_full_summary!$B$3:$AK$25,24, FALSE)</f>
        <v>0</v>
      </c>
      <c r="W675" s="192">
        <v>0</v>
      </c>
      <c r="X675" s="192">
        <v>0</v>
      </c>
      <c r="Y675" s="192">
        <f t="shared" si="4"/>
        <v>0</v>
      </c>
      <c r="Z675" s="193">
        <f t="shared" si="5"/>
        <v>0</v>
      </c>
      <c r="AA675" s="186" t="s">
        <v>282</v>
      </c>
      <c r="AB675" s="186" t="s">
        <v>288</v>
      </c>
      <c r="AC675" s="192">
        <f>VLOOKUP(B675,orig_GT_results_full_summary!$B$3:$AK$25,33, FALSE)</f>
        <v>0</v>
      </c>
      <c r="AD675" s="192">
        <v>0</v>
      </c>
      <c r="AE675" s="192">
        <v>0</v>
      </c>
      <c r="AF675" s="194">
        <f t="shared" si="6"/>
        <v>0</v>
      </c>
      <c r="AG675" s="53">
        <f t="shared" si="7"/>
        <v>0</v>
      </c>
    </row>
    <row r="676" spans="2:33" ht="16">
      <c r="B676" s="186" t="s">
        <v>134</v>
      </c>
      <c r="C676" s="192">
        <v>148</v>
      </c>
      <c r="D676" s="186" t="s">
        <v>455</v>
      </c>
      <c r="E676" s="193">
        <v>2</v>
      </c>
      <c r="F676" s="186" t="s">
        <v>51</v>
      </c>
      <c r="G676" s="186" t="s">
        <v>288</v>
      </c>
      <c r="H676" s="198">
        <f>VLOOKUP(B676,orig_GT_results_full_summary!$B$3:$AK$25,7, FALSE)</f>
        <v>3</v>
      </c>
      <c r="I676" s="192">
        <v>0</v>
      </c>
      <c r="J676" s="192">
        <v>0</v>
      </c>
      <c r="K676" s="192">
        <f t="shared" si="0"/>
        <v>0</v>
      </c>
      <c r="L676" s="193">
        <f t="shared" si="1"/>
        <v>0</v>
      </c>
      <c r="M676" s="186" t="s">
        <v>282</v>
      </c>
      <c r="N676" s="186" t="s">
        <v>288</v>
      </c>
      <c r="O676" s="199">
        <f>VLOOKUP(B676,orig_GT_results_full_summary!$B$3:$AK$25,15, FALSE)</f>
        <v>0</v>
      </c>
      <c r="P676" s="192">
        <v>0</v>
      </c>
      <c r="Q676" s="192">
        <v>0</v>
      </c>
      <c r="R676" s="192">
        <f t="shared" si="2"/>
        <v>0</v>
      </c>
      <c r="S676" s="193">
        <f t="shared" si="3"/>
        <v>0</v>
      </c>
      <c r="T676" s="186" t="s">
        <v>282</v>
      </c>
      <c r="U676" s="186" t="s">
        <v>288</v>
      </c>
      <c r="V676" s="200">
        <f>VLOOKUP(B676,orig_GT_results_full_summary!$B$3:$AK$25,24, FALSE)</f>
        <v>0</v>
      </c>
      <c r="W676" s="192">
        <v>0</v>
      </c>
      <c r="X676" s="192">
        <v>0</v>
      </c>
      <c r="Y676" s="192">
        <f t="shared" si="4"/>
        <v>0</v>
      </c>
      <c r="Z676" s="193">
        <f t="shared" si="5"/>
        <v>0</v>
      </c>
      <c r="AA676" s="186" t="s">
        <v>282</v>
      </c>
      <c r="AB676" s="186" t="s">
        <v>288</v>
      </c>
      <c r="AC676" s="192">
        <f>VLOOKUP(B676,orig_GT_results_full_summary!$B$3:$AK$25,33, FALSE)</f>
        <v>0</v>
      </c>
      <c r="AD676" s="192">
        <v>0</v>
      </c>
      <c r="AE676" s="192">
        <v>0</v>
      </c>
      <c r="AF676" s="194">
        <f t="shared" si="6"/>
        <v>0</v>
      </c>
      <c r="AG676" s="53">
        <f t="shared" si="7"/>
        <v>0</v>
      </c>
    </row>
    <row r="677" spans="2:33" ht="16">
      <c r="B677" s="186" t="s">
        <v>134</v>
      </c>
      <c r="C677" s="192">
        <v>149</v>
      </c>
      <c r="D677" s="186" t="s">
        <v>455</v>
      </c>
      <c r="E677" s="193">
        <v>2</v>
      </c>
      <c r="F677" s="186" t="s">
        <v>51</v>
      </c>
      <c r="G677" s="186" t="s">
        <v>288</v>
      </c>
      <c r="H677" s="198">
        <f>VLOOKUP(B677,orig_GT_results_full_summary!$B$3:$AK$25,7, FALSE)</f>
        <v>3</v>
      </c>
      <c r="I677" s="192">
        <v>0</v>
      </c>
      <c r="J677" s="192">
        <v>0</v>
      </c>
      <c r="K677" s="192">
        <f t="shared" si="0"/>
        <v>0</v>
      </c>
      <c r="L677" s="193">
        <f t="shared" si="1"/>
        <v>0</v>
      </c>
      <c r="M677" s="186" t="s">
        <v>282</v>
      </c>
      <c r="N677" s="186" t="s">
        <v>288</v>
      </c>
      <c r="O677" s="199">
        <f>VLOOKUP(B677,orig_GT_results_full_summary!$B$3:$AK$25,15, FALSE)</f>
        <v>0</v>
      </c>
      <c r="P677" s="192">
        <v>0</v>
      </c>
      <c r="Q677" s="192">
        <v>0</v>
      </c>
      <c r="R677" s="192">
        <f t="shared" si="2"/>
        <v>0</v>
      </c>
      <c r="S677" s="193">
        <f t="shared" si="3"/>
        <v>0</v>
      </c>
      <c r="T677" s="186" t="s">
        <v>282</v>
      </c>
      <c r="U677" s="186" t="s">
        <v>288</v>
      </c>
      <c r="V677" s="200">
        <f>VLOOKUP(B677,orig_GT_results_full_summary!$B$3:$AK$25,24, FALSE)</f>
        <v>0</v>
      </c>
      <c r="W677" s="192">
        <v>0</v>
      </c>
      <c r="X677" s="192">
        <v>0</v>
      </c>
      <c r="Y677" s="192">
        <f t="shared" si="4"/>
        <v>0</v>
      </c>
      <c r="Z677" s="193">
        <f t="shared" si="5"/>
        <v>0</v>
      </c>
      <c r="AA677" s="186" t="s">
        <v>282</v>
      </c>
      <c r="AB677" s="186" t="s">
        <v>288</v>
      </c>
      <c r="AC677" s="192">
        <f>VLOOKUP(B677,orig_GT_results_full_summary!$B$3:$AK$25,33, FALSE)</f>
        <v>0</v>
      </c>
      <c r="AD677" s="192">
        <v>0</v>
      </c>
      <c r="AE677" s="192">
        <v>0</v>
      </c>
      <c r="AF677" s="194">
        <f t="shared" si="6"/>
        <v>0</v>
      </c>
      <c r="AG677" s="53">
        <f t="shared" si="7"/>
        <v>0</v>
      </c>
    </row>
    <row r="678" spans="2:33" ht="16">
      <c r="B678" s="186" t="s">
        <v>134</v>
      </c>
      <c r="C678" s="192">
        <v>150</v>
      </c>
      <c r="D678" s="186" t="s">
        <v>455</v>
      </c>
      <c r="E678" s="193">
        <v>2</v>
      </c>
      <c r="F678" s="186" t="s">
        <v>51</v>
      </c>
      <c r="G678" s="186" t="s">
        <v>288</v>
      </c>
      <c r="H678" s="198">
        <f>VLOOKUP(B678,orig_GT_results_full_summary!$B$3:$AK$25,7, FALSE)</f>
        <v>3</v>
      </c>
      <c r="I678" s="192">
        <v>0</v>
      </c>
      <c r="J678" s="192">
        <v>0</v>
      </c>
      <c r="K678" s="192">
        <f t="shared" si="0"/>
        <v>0</v>
      </c>
      <c r="L678" s="193">
        <f t="shared" si="1"/>
        <v>0</v>
      </c>
      <c r="M678" s="186" t="s">
        <v>282</v>
      </c>
      <c r="N678" s="186" t="s">
        <v>288</v>
      </c>
      <c r="O678" s="199">
        <f>VLOOKUP(B678,orig_GT_results_full_summary!$B$3:$AK$25,15, FALSE)</f>
        <v>0</v>
      </c>
      <c r="P678" s="192">
        <v>0</v>
      </c>
      <c r="Q678" s="192">
        <v>0</v>
      </c>
      <c r="R678" s="192">
        <f t="shared" si="2"/>
        <v>0</v>
      </c>
      <c r="S678" s="193">
        <f t="shared" si="3"/>
        <v>0</v>
      </c>
      <c r="T678" s="186" t="s">
        <v>282</v>
      </c>
      <c r="U678" s="186" t="s">
        <v>288</v>
      </c>
      <c r="V678" s="200">
        <f>VLOOKUP(B678,orig_GT_results_full_summary!$B$3:$AK$25,24, FALSE)</f>
        <v>0</v>
      </c>
      <c r="W678" s="192">
        <v>0</v>
      </c>
      <c r="X678" s="192">
        <v>0</v>
      </c>
      <c r="Y678" s="192">
        <f t="shared" si="4"/>
        <v>0</v>
      </c>
      <c r="Z678" s="193">
        <f t="shared" si="5"/>
        <v>0</v>
      </c>
      <c r="AA678" s="186" t="s">
        <v>282</v>
      </c>
      <c r="AB678" s="186" t="s">
        <v>288</v>
      </c>
      <c r="AC678" s="192">
        <f>VLOOKUP(B678,orig_GT_results_full_summary!$B$3:$AK$25,33, FALSE)</f>
        <v>0</v>
      </c>
      <c r="AD678" s="192">
        <v>0</v>
      </c>
      <c r="AE678" s="192">
        <v>0</v>
      </c>
      <c r="AF678" s="194">
        <f t="shared" si="6"/>
        <v>0</v>
      </c>
      <c r="AG678" s="53">
        <f t="shared" si="7"/>
        <v>0</v>
      </c>
    </row>
    <row r="679" spans="2:33" ht="16">
      <c r="B679" s="186" t="s">
        <v>134</v>
      </c>
      <c r="C679" s="192">
        <v>151</v>
      </c>
      <c r="D679" s="186" t="s">
        <v>456</v>
      </c>
      <c r="E679" s="193">
        <v>2</v>
      </c>
      <c r="F679" s="186" t="s">
        <v>51</v>
      </c>
      <c r="G679" s="186" t="s">
        <v>288</v>
      </c>
      <c r="H679" s="198">
        <f>VLOOKUP(B679,orig_GT_results_full_summary!$B$3:$AK$25,7, FALSE)</f>
        <v>3</v>
      </c>
      <c r="I679" s="192">
        <v>0</v>
      </c>
      <c r="J679" s="192">
        <v>0</v>
      </c>
      <c r="K679" s="192">
        <f t="shared" si="0"/>
        <v>0</v>
      </c>
      <c r="L679" s="193">
        <f t="shared" si="1"/>
        <v>0</v>
      </c>
      <c r="M679" s="186" t="s">
        <v>282</v>
      </c>
      <c r="N679" s="186" t="s">
        <v>288</v>
      </c>
      <c r="O679" s="199">
        <f>VLOOKUP(B679,orig_GT_results_full_summary!$B$3:$AK$25,15, FALSE)</f>
        <v>0</v>
      </c>
      <c r="P679" s="192">
        <v>0</v>
      </c>
      <c r="Q679" s="192">
        <v>0</v>
      </c>
      <c r="R679" s="192">
        <f t="shared" si="2"/>
        <v>0</v>
      </c>
      <c r="S679" s="193">
        <f t="shared" si="3"/>
        <v>0</v>
      </c>
      <c r="T679" s="186" t="s">
        <v>282</v>
      </c>
      <c r="U679" s="186" t="s">
        <v>288</v>
      </c>
      <c r="V679" s="200">
        <f>VLOOKUP(B679,orig_GT_results_full_summary!$B$3:$AK$25,24, FALSE)</f>
        <v>0</v>
      </c>
      <c r="W679" s="192">
        <v>0</v>
      </c>
      <c r="X679" s="192">
        <v>0</v>
      </c>
      <c r="Y679" s="192">
        <f t="shared" si="4"/>
        <v>0</v>
      </c>
      <c r="Z679" s="193">
        <f t="shared" si="5"/>
        <v>0</v>
      </c>
      <c r="AA679" s="186" t="s">
        <v>282</v>
      </c>
      <c r="AB679" s="186" t="s">
        <v>288</v>
      </c>
      <c r="AC679" s="192">
        <f>VLOOKUP(B679,orig_GT_results_full_summary!$B$3:$AK$25,33, FALSE)</f>
        <v>0</v>
      </c>
      <c r="AD679" s="192">
        <v>0</v>
      </c>
      <c r="AE679" s="192">
        <v>0</v>
      </c>
      <c r="AF679" s="194">
        <f t="shared" si="6"/>
        <v>0</v>
      </c>
      <c r="AG679" s="53">
        <f t="shared" si="7"/>
        <v>0</v>
      </c>
    </row>
    <row r="680" spans="2:33" ht="16">
      <c r="B680" s="186" t="s">
        <v>134</v>
      </c>
      <c r="C680" s="192">
        <v>152</v>
      </c>
      <c r="D680" s="186" t="s">
        <v>456</v>
      </c>
      <c r="E680" s="193">
        <v>2</v>
      </c>
      <c r="F680" s="186" t="s">
        <v>51</v>
      </c>
      <c r="G680" s="186" t="s">
        <v>288</v>
      </c>
      <c r="H680" s="198">
        <f>VLOOKUP(B680,orig_GT_results_full_summary!$B$3:$AK$25,7, FALSE)</f>
        <v>3</v>
      </c>
      <c r="I680" s="192">
        <v>0</v>
      </c>
      <c r="J680" s="192">
        <v>0</v>
      </c>
      <c r="K680" s="192">
        <f t="shared" si="0"/>
        <v>0</v>
      </c>
      <c r="L680" s="193">
        <f t="shared" si="1"/>
        <v>0</v>
      </c>
      <c r="M680" s="186" t="s">
        <v>282</v>
      </c>
      <c r="N680" s="186" t="s">
        <v>288</v>
      </c>
      <c r="O680" s="199">
        <f>VLOOKUP(B680,orig_GT_results_full_summary!$B$3:$AK$25,15, FALSE)</f>
        <v>0</v>
      </c>
      <c r="P680" s="192">
        <v>0</v>
      </c>
      <c r="Q680" s="192">
        <v>0</v>
      </c>
      <c r="R680" s="192">
        <f t="shared" si="2"/>
        <v>0</v>
      </c>
      <c r="S680" s="193">
        <f t="shared" si="3"/>
        <v>0</v>
      </c>
      <c r="T680" s="186" t="s">
        <v>282</v>
      </c>
      <c r="U680" s="186" t="s">
        <v>288</v>
      </c>
      <c r="V680" s="200">
        <f>VLOOKUP(B680,orig_GT_results_full_summary!$B$3:$AK$25,24, FALSE)</f>
        <v>0</v>
      </c>
      <c r="W680" s="192">
        <v>0</v>
      </c>
      <c r="X680" s="192">
        <v>0</v>
      </c>
      <c r="Y680" s="192">
        <f t="shared" si="4"/>
        <v>0</v>
      </c>
      <c r="Z680" s="193">
        <f t="shared" si="5"/>
        <v>0</v>
      </c>
      <c r="AA680" s="186" t="s">
        <v>282</v>
      </c>
      <c r="AB680" s="186" t="s">
        <v>288</v>
      </c>
      <c r="AC680" s="192">
        <f>VLOOKUP(B680,orig_GT_results_full_summary!$B$3:$AK$25,33, FALSE)</f>
        <v>0</v>
      </c>
      <c r="AD680" s="192">
        <v>0</v>
      </c>
      <c r="AE680" s="192">
        <v>0</v>
      </c>
      <c r="AF680" s="194">
        <f t="shared" si="6"/>
        <v>0</v>
      </c>
      <c r="AG680" s="53">
        <f t="shared" si="7"/>
        <v>0</v>
      </c>
    </row>
    <row r="681" spans="2:33" ht="16">
      <c r="B681" s="186" t="s">
        <v>134</v>
      </c>
      <c r="C681" s="192">
        <v>153</v>
      </c>
      <c r="D681" s="186" t="s">
        <v>456</v>
      </c>
      <c r="E681" s="193">
        <v>2</v>
      </c>
      <c r="F681" s="186" t="s">
        <v>51</v>
      </c>
      <c r="G681" s="186" t="s">
        <v>288</v>
      </c>
      <c r="H681" s="198">
        <f>VLOOKUP(B681,orig_GT_results_full_summary!$B$3:$AK$25,7, FALSE)</f>
        <v>3</v>
      </c>
      <c r="I681" s="192">
        <v>0</v>
      </c>
      <c r="J681" s="192">
        <v>0</v>
      </c>
      <c r="K681" s="192">
        <f t="shared" si="0"/>
        <v>0</v>
      </c>
      <c r="L681" s="193">
        <f t="shared" si="1"/>
        <v>0</v>
      </c>
      <c r="M681" s="186" t="s">
        <v>282</v>
      </c>
      <c r="N681" s="186" t="s">
        <v>288</v>
      </c>
      <c r="O681" s="199">
        <f>VLOOKUP(B681,orig_GT_results_full_summary!$B$3:$AK$25,15, FALSE)</f>
        <v>0</v>
      </c>
      <c r="P681" s="192">
        <v>0</v>
      </c>
      <c r="Q681" s="192">
        <v>0</v>
      </c>
      <c r="R681" s="192">
        <f t="shared" si="2"/>
        <v>0</v>
      </c>
      <c r="S681" s="193">
        <f t="shared" si="3"/>
        <v>0</v>
      </c>
      <c r="T681" s="186" t="s">
        <v>282</v>
      </c>
      <c r="U681" s="186" t="s">
        <v>288</v>
      </c>
      <c r="V681" s="200">
        <f>VLOOKUP(B681,orig_GT_results_full_summary!$B$3:$AK$25,24, FALSE)</f>
        <v>0</v>
      </c>
      <c r="W681" s="192">
        <v>0</v>
      </c>
      <c r="X681" s="192">
        <v>0</v>
      </c>
      <c r="Y681" s="192">
        <f t="shared" si="4"/>
        <v>0</v>
      </c>
      <c r="Z681" s="193">
        <f t="shared" si="5"/>
        <v>0</v>
      </c>
      <c r="AA681" s="186" t="s">
        <v>282</v>
      </c>
      <c r="AB681" s="186" t="s">
        <v>288</v>
      </c>
      <c r="AC681" s="192">
        <f>VLOOKUP(B681,orig_GT_results_full_summary!$B$3:$AK$25,33, FALSE)</f>
        <v>0</v>
      </c>
      <c r="AD681" s="192">
        <v>0</v>
      </c>
      <c r="AE681" s="192">
        <v>0</v>
      </c>
      <c r="AF681" s="194">
        <f t="shared" si="6"/>
        <v>0</v>
      </c>
      <c r="AG681" s="53">
        <f t="shared" si="7"/>
        <v>0</v>
      </c>
    </row>
    <row r="682" spans="2:33" ht="16">
      <c r="B682" s="186" t="s">
        <v>134</v>
      </c>
      <c r="C682" s="192">
        <v>154</v>
      </c>
      <c r="D682" s="186" t="s">
        <v>457</v>
      </c>
      <c r="E682" s="193">
        <v>2</v>
      </c>
      <c r="F682" s="186" t="s">
        <v>51</v>
      </c>
      <c r="G682" s="186" t="s">
        <v>288</v>
      </c>
      <c r="H682" s="198">
        <f>VLOOKUP(B682,orig_GT_results_full_summary!$B$3:$AK$25,7, FALSE)</f>
        <v>3</v>
      </c>
      <c r="I682" s="192">
        <v>0</v>
      </c>
      <c r="J682" s="192">
        <v>0</v>
      </c>
      <c r="K682" s="192">
        <f t="shared" si="0"/>
        <v>0</v>
      </c>
      <c r="L682" s="193">
        <f t="shared" si="1"/>
        <v>0</v>
      </c>
      <c r="M682" s="186" t="s">
        <v>282</v>
      </c>
      <c r="N682" s="186" t="s">
        <v>288</v>
      </c>
      <c r="O682" s="199">
        <f>VLOOKUP(B682,orig_GT_results_full_summary!$B$3:$AK$25,15, FALSE)</f>
        <v>0</v>
      </c>
      <c r="P682" s="192">
        <v>0</v>
      </c>
      <c r="Q682" s="192">
        <v>0</v>
      </c>
      <c r="R682" s="192">
        <f t="shared" si="2"/>
        <v>0</v>
      </c>
      <c r="S682" s="193">
        <f t="shared" si="3"/>
        <v>0</v>
      </c>
      <c r="T682" s="186" t="s">
        <v>282</v>
      </c>
      <c r="U682" s="186" t="s">
        <v>288</v>
      </c>
      <c r="V682" s="200">
        <f>VLOOKUP(B682,orig_GT_results_full_summary!$B$3:$AK$25,24, FALSE)</f>
        <v>0</v>
      </c>
      <c r="W682" s="192">
        <v>0</v>
      </c>
      <c r="X682" s="192">
        <v>0</v>
      </c>
      <c r="Y682" s="192">
        <f t="shared" si="4"/>
        <v>0</v>
      </c>
      <c r="Z682" s="193">
        <f t="shared" si="5"/>
        <v>0</v>
      </c>
      <c r="AA682" s="186" t="s">
        <v>282</v>
      </c>
      <c r="AB682" s="186" t="s">
        <v>288</v>
      </c>
      <c r="AC682" s="192">
        <f>VLOOKUP(B682,orig_GT_results_full_summary!$B$3:$AK$25,33, FALSE)</f>
        <v>0</v>
      </c>
      <c r="AD682" s="192">
        <v>0</v>
      </c>
      <c r="AE682" s="192">
        <v>0</v>
      </c>
      <c r="AF682" s="194">
        <f t="shared" si="6"/>
        <v>0</v>
      </c>
      <c r="AG682" s="53">
        <f t="shared" si="7"/>
        <v>0</v>
      </c>
    </row>
    <row r="683" spans="2:33" ht="16">
      <c r="B683" s="186" t="s">
        <v>134</v>
      </c>
      <c r="C683" s="192">
        <v>155</v>
      </c>
      <c r="D683" s="186" t="s">
        <v>457</v>
      </c>
      <c r="E683" s="193">
        <v>2</v>
      </c>
      <c r="F683" s="186" t="s">
        <v>51</v>
      </c>
      <c r="G683" s="186" t="s">
        <v>288</v>
      </c>
      <c r="H683" s="198">
        <f>VLOOKUP(B683,orig_GT_results_full_summary!$B$3:$AK$25,7, FALSE)</f>
        <v>3</v>
      </c>
      <c r="I683" s="192">
        <v>0</v>
      </c>
      <c r="J683" s="192">
        <v>0</v>
      </c>
      <c r="K683" s="192">
        <f t="shared" si="0"/>
        <v>0</v>
      </c>
      <c r="L683" s="193">
        <f t="shared" si="1"/>
        <v>0</v>
      </c>
      <c r="M683" s="186" t="s">
        <v>282</v>
      </c>
      <c r="N683" s="186" t="s">
        <v>288</v>
      </c>
      <c r="O683" s="199">
        <f>VLOOKUP(B683,orig_GT_results_full_summary!$B$3:$AK$25,15, FALSE)</f>
        <v>0</v>
      </c>
      <c r="P683" s="192">
        <v>0</v>
      </c>
      <c r="Q683" s="192">
        <v>0</v>
      </c>
      <c r="R683" s="192">
        <f t="shared" si="2"/>
        <v>0</v>
      </c>
      <c r="S683" s="193">
        <f t="shared" si="3"/>
        <v>0</v>
      </c>
      <c r="T683" s="186" t="s">
        <v>282</v>
      </c>
      <c r="U683" s="186" t="s">
        <v>288</v>
      </c>
      <c r="V683" s="200">
        <f>VLOOKUP(B683,orig_GT_results_full_summary!$B$3:$AK$25,24, FALSE)</f>
        <v>0</v>
      </c>
      <c r="W683" s="192">
        <v>0</v>
      </c>
      <c r="X683" s="192">
        <v>0</v>
      </c>
      <c r="Y683" s="192">
        <f t="shared" si="4"/>
        <v>0</v>
      </c>
      <c r="Z683" s="193">
        <f t="shared" si="5"/>
        <v>0</v>
      </c>
      <c r="AA683" s="186" t="s">
        <v>282</v>
      </c>
      <c r="AB683" s="186" t="s">
        <v>288</v>
      </c>
      <c r="AC683" s="192">
        <f>VLOOKUP(B683,orig_GT_results_full_summary!$B$3:$AK$25,33, FALSE)</f>
        <v>0</v>
      </c>
      <c r="AD683" s="192">
        <v>0</v>
      </c>
      <c r="AE683" s="192">
        <v>0</v>
      </c>
      <c r="AF683" s="194">
        <f t="shared" si="6"/>
        <v>0</v>
      </c>
      <c r="AG683" s="53">
        <f t="shared" si="7"/>
        <v>0</v>
      </c>
    </row>
    <row r="684" spans="2:33" ht="16">
      <c r="B684" s="186" t="s">
        <v>134</v>
      </c>
      <c r="C684" s="192">
        <v>156</v>
      </c>
      <c r="D684" s="186" t="s">
        <v>457</v>
      </c>
      <c r="E684" s="193">
        <v>2</v>
      </c>
      <c r="F684" s="186" t="s">
        <v>51</v>
      </c>
      <c r="G684" s="186" t="s">
        <v>288</v>
      </c>
      <c r="H684" s="198">
        <f>VLOOKUP(B684,orig_GT_results_full_summary!$B$3:$AK$25,7, FALSE)</f>
        <v>3</v>
      </c>
      <c r="I684" s="192">
        <v>0</v>
      </c>
      <c r="J684" s="192">
        <v>0</v>
      </c>
      <c r="K684" s="192">
        <f t="shared" si="0"/>
        <v>0</v>
      </c>
      <c r="L684" s="193">
        <f t="shared" si="1"/>
        <v>0</v>
      </c>
      <c r="M684" s="186" t="s">
        <v>282</v>
      </c>
      <c r="N684" s="186" t="s">
        <v>288</v>
      </c>
      <c r="O684" s="199">
        <f>VLOOKUP(B684,orig_GT_results_full_summary!$B$3:$AK$25,15, FALSE)</f>
        <v>0</v>
      </c>
      <c r="P684" s="192">
        <v>0</v>
      </c>
      <c r="Q684" s="192">
        <v>0</v>
      </c>
      <c r="R684" s="192">
        <f t="shared" si="2"/>
        <v>0</v>
      </c>
      <c r="S684" s="193">
        <f t="shared" si="3"/>
        <v>0</v>
      </c>
      <c r="T684" s="186" t="s">
        <v>282</v>
      </c>
      <c r="U684" s="186" t="s">
        <v>288</v>
      </c>
      <c r="V684" s="200">
        <f>VLOOKUP(B684,orig_GT_results_full_summary!$B$3:$AK$25,24, FALSE)</f>
        <v>0</v>
      </c>
      <c r="W684" s="192">
        <v>0</v>
      </c>
      <c r="X684" s="192">
        <v>0</v>
      </c>
      <c r="Y684" s="192">
        <f t="shared" si="4"/>
        <v>0</v>
      </c>
      <c r="Z684" s="193">
        <f t="shared" si="5"/>
        <v>0</v>
      </c>
      <c r="AA684" s="186" t="s">
        <v>282</v>
      </c>
      <c r="AB684" s="186" t="s">
        <v>288</v>
      </c>
      <c r="AC684" s="192">
        <f>VLOOKUP(B684,orig_GT_results_full_summary!$B$3:$AK$25,33, FALSE)</f>
        <v>0</v>
      </c>
      <c r="AD684" s="192">
        <v>0</v>
      </c>
      <c r="AE684" s="192">
        <v>0</v>
      </c>
      <c r="AF684" s="194">
        <f t="shared" si="6"/>
        <v>0</v>
      </c>
      <c r="AG684" s="53">
        <f t="shared" si="7"/>
        <v>0</v>
      </c>
    </row>
    <row r="685" spans="2:33" ht="16">
      <c r="B685" s="186" t="s">
        <v>134</v>
      </c>
      <c r="C685" s="192">
        <v>157</v>
      </c>
      <c r="D685" s="186" t="s">
        <v>458</v>
      </c>
      <c r="E685" s="193">
        <v>2</v>
      </c>
      <c r="F685" s="186" t="s">
        <v>51</v>
      </c>
      <c r="G685" s="186" t="s">
        <v>288</v>
      </c>
      <c r="H685" s="198">
        <f>VLOOKUP(B685,orig_GT_results_full_summary!$B$3:$AK$25,7, FALSE)</f>
        <v>3</v>
      </c>
      <c r="I685" s="192">
        <v>0</v>
      </c>
      <c r="J685" s="192">
        <v>0</v>
      </c>
      <c r="K685" s="192">
        <f t="shared" si="0"/>
        <v>0</v>
      </c>
      <c r="L685" s="193">
        <f t="shared" si="1"/>
        <v>0</v>
      </c>
      <c r="M685" s="186" t="s">
        <v>282</v>
      </c>
      <c r="N685" s="186" t="s">
        <v>288</v>
      </c>
      <c r="O685" s="199">
        <f>VLOOKUP(B685,orig_GT_results_full_summary!$B$3:$AK$25,15, FALSE)</f>
        <v>0</v>
      </c>
      <c r="P685" s="192">
        <v>0</v>
      </c>
      <c r="Q685" s="192">
        <v>0</v>
      </c>
      <c r="R685" s="192">
        <f t="shared" si="2"/>
        <v>0</v>
      </c>
      <c r="S685" s="193">
        <f t="shared" si="3"/>
        <v>0</v>
      </c>
      <c r="T685" s="186" t="s">
        <v>282</v>
      </c>
      <c r="U685" s="186" t="s">
        <v>288</v>
      </c>
      <c r="V685" s="200">
        <f>VLOOKUP(B685,orig_GT_results_full_summary!$B$3:$AK$25,24, FALSE)</f>
        <v>0</v>
      </c>
      <c r="W685" s="192">
        <v>0</v>
      </c>
      <c r="X685" s="192">
        <v>0</v>
      </c>
      <c r="Y685" s="192">
        <f t="shared" si="4"/>
        <v>0</v>
      </c>
      <c r="Z685" s="193">
        <f t="shared" si="5"/>
        <v>0</v>
      </c>
      <c r="AA685" s="186" t="s">
        <v>282</v>
      </c>
      <c r="AB685" s="186" t="s">
        <v>288</v>
      </c>
      <c r="AC685" s="192">
        <f>VLOOKUP(B685,orig_GT_results_full_summary!$B$3:$AK$25,33, FALSE)</f>
        <v>0</v>
      </c>
      <c r="AD685" s="192">
        <v>0</v>
      </c>
      <c r="AE685" s="192">
        <v>0</v>
      </c>
      <c r="AF685" s="194">
        <f t="shared" si="6"/>
        <v>0</v>
      </c>
      <c r="AG685" s="53">
        <f t="shared" si="7"/>
        <v>0</v>
      </c>
    </row>
    <row r="686" spans="2:33" ht="16">
      <c r="B686" s="186" t="s">
        <v>134</v>
      </c>
      <c r="C686" s="192">
        <v>158</v>
      </c>
      <c r="D686" s="186" t="s">
        <v>458</v>
      </c>
      <c r="E686" s="193">
        <v>2</v>
      </c>
      <c r="F686" s="186" t="s">
        <v>51</v>
      </c>
      <c r="G686" s="186" t="s">
        <v>288</v>
      </c>
      <c r="H686" s="198">
        <f>VLOOKUP(B686,orig_GT_results_full_summary!$B$3:$AK$25,7, FALSE)</f>
        <v>3</v>
      </c>
      <c r="I686" s="192">
        <v>0</v>
      </c>
      <c r="J686" s="192">
        <v>0</v>
      </c>
      <c r="K686" s="192">
        <f t="shared" si="0"/>
        <v>0</v>
      </c>
      <c r="L686" s="193">
        <f t="shared" si="1"/>
        <v>0</v>
      </c>
      <c r="M686" s="186" t="s">
        <v>282</v>
      </c>
      <c r="N686" s="186" t="s">
        <v>288</v>
      </c>
      <c r="O686" s="199">
        <f>VLOOKUP(B686,orig_GT_results_full_summary!$B$3:$AK$25,15, FALSE)</f>
        <v>0</v>
      </c>
      <c r="P686" s="192">
        <v>0</v>
      </c>
      <c r="Q686" s="192">
        <v>0</v>
      </c>
      <c r="R686" s="192">
        <f t="shared" si="2"/>
        <v>0</v>
      </c>
      <c r="S686" s="193">
        <f t="shared" si="3"/>
        <v>0</v>
      </c>
      <c r="T686" s="186" t="s">
        <v>282</v>
      </c>
      <c r="U686" s="186" t="s">
        <v>288</v>
      </c>
      <c r="V686" s="200">
        <f>VLOOKUP(B686,orig_GT_results_full_summary!$B$3:$AK$25,24, FALSE)</f>
        <v>0</v>
      </c>
      <c r="W686" s="192">
        <v>0</v>
      </c>
      <c r="X686" s="192">
        <v>0</v>
      </c>
      <c r="Y686" s="192">
        <f t="shared" si="4"/>
        <v>0</v>
      </c>
      <c r="Z686" s="193">
        <f t="shared" si="5"/>
        <v>0</v>
      </c>
      <c r="AA686" s="186" t="s">
        <v>282</v>
      </c>
      <c r="AB686" s="186" t="s">
        <v>288</v>
      </c>
      <c r="AC686" s="192">
        <f>VLOOKUP(B686,orig_GT_results_full_summary!$B$3:$AK$25,33, FALSE)</f>
        <v>0</v>
      </c>
      <c r="AD686" s="192">
        <v>0</v>
      </c>
      <c r="AE686" s="192">
        <v>0</v>
      </c>
      <c r="AF686" s="194">
        <f t="shared" si="6"/>
        <v>0</v>
      </c>
      <c r="AG686" s="53">
        <f t="shared" si="7"/>
        <v>0</v>
      </c>
    </row>
    <row r="687" spans="2:33" ht="16">
      <c r="B687" s="186" t="s">
        <v>134</v>
      </c>
      <c r="C687" s="192">
        <v>159</v>
      </c>
      <c r="D687" s="186" t="s">
        <v>458</v>
      </c>
      <c r="E687" s="193">
        <v>2</v>
      </c>
      <c r="F687" s="186" t="s">
        <v>51</v>
      </c>
      <c r="G687" s="186" t="s">
        <v>288</v>
      </c>
      <c r="H687" s="198">
        <f>VLOOKUP(B687,orig_GT_results_full_summary!$B$3:$AK$25,7, FALSE)</f>
        <v>3</v>
      </c>
      <c r="I687" s="192">
        <v>0</v>
      </c>
      <c r="J687" s="192">
        <v>0</v>
      </c>
      <c r="K687" s="192">
        <f t="shared" si="0"/>
        <v>0</v>
      </c>
      <c r="L687" s="193">
        <f t="shared" si="1"/>
        <v>0</v>
      </c>
      <c r="M687" s="186" t="s">
        <v>282</v>
      </c>
      <c r="N687" s="186" t="s">
        <v>288</v>
      </c>
      <c r="O687" s="199">
        <f>VLOOKUP(B687,orig_GT_results_full_summary!$B$3:$AK$25,15, FALSE)</f>
        <v>0</v>
      </c>
      <c r="P687" s="192">
        <v>0</v>
      </c>
      <c r="Q687" s="192">
        <v>0</v>
      </c>
      <c r="R687" s="192">
        <f t="shared" si="2"/>
        <v>0</v>
      </c>
      <c r="S687" s="193">
        <f t="shared" si="3"/>
        <v>0</v>
      </c>
      <c r="T687" s="186" t="s">
        <v>282</v>
      </c>
      <c r="U687" s="186" t="s">
        <v>288</v>
      </c>
      <c r="V687" s="200">
        <f>VLOOKUP(B687,orig_GT_results_full_summary!$B$3:$AK$25,24, FALSE)</f>
        <v>0</v>
      </c>
      <c r="W687" s="192">
        <v>0</v>
      </c>
      <c r="X687" s="192">
        <v>0</v>
      </c>
      <c r="Y687" s="192">
        <f t="shared" si="4"/>
        <v>0</v>
      </c>
      <c r="Z687" s="193">
        <f t="shared" si="5"/>
        <v>0</v>
      </c>
      <c r="AA687" s="186" t="s">
        <v>282</v>
      </c>
      <c r="AB687" s="186" t="s">
        <v>288</v>
      </c>
      <c r="AC687" s="192">
        <f>VLOOKUP(B687,orig_GT_results_full_summary!$B$3:$AK$25,33, FALSE)</f>
        <v>0</v>
      </c>
      <c r="AD687" s="192">
        <v>0</v>
      </c>
      <c r="AE687" s="192">
        <v>0</v>
      </c>
      <c r="AF687" s="194">
        <f t="shared" si="6"/>
        <v>0</v>
      </c>
      <c r="AG687" s="53">
        <f t="shared" si="7"/>
        <v>0</v>
      </c>
    </row>
    <row r="688" spans="2:33" ht="16">
      <c r="B688" s="186" t="s">
        <v>134</v>
      </c>
      <c r="C688" s="192">
        <v>163</v>
      </c>
      <c r="D688" s="186" t="s">
        <v>464</v>
      </c>
      <c r="E688" s="193">
        <v>2</v>
      </c>
      <c r="F688" s="186" t="s">
        <v>51</v>
      </c>
      <c r="G688" s="186" t="s">
        <v>287</v>
      </c>
      <c r="H688" s="198">
        <f>VLOOKUP(B688,orig_GT_results_full_summary!$B$3:$AK$25,7, FALSE)</f>
        <v>3</v>
      </c>
      <c r="I688" s="192">
        <v>1</v>
      </c>
      <c r="J688" s="192">
        <v>0.5</v>
      </c>
      <c r="K688" s="192">
        <f t="shared" si="0"/>
        <v>0.33333333333333331</v>
      </c>
      <c r="L688" s="193">
        <f t="shared" si="1"/>
        <v>0.47619047619047616</v>
      </c>
      <c r="M688" s="186" t="s">
        <v>282</v>
      </c>
      <c r="N688" s="186" t="s">
        <v>288</v>
      </c>
      <c r="O688" s="199">
        <f>VLOOKUP(B688,orig_GT_results_full_summary!$B$3:$AK$25,15, FALSE)</f>
        <v>0</v>
      </c>
      <c r="P688" s="192">
        <v>0</v>
      </c>
      <c r="Q688" s="192">
        <v>0</v>
      </c>
      <c r="R688" s="192">
        <f t="shared" si="2"/>
        <v>0</v>
      </c>
      <c r="S688" s="193">
        <f t="shared" si="3"/>
        <v>0</v>
      </c>
      <c r="T688" s="186" t="s">
        <v>282</v>
      </c>
      <c r="U688" s="186" t="s">
        <v>288</v>
      </c>
      <c r="V688" s="200">
        <f>VLOOKUP(B688,orig_GT_results_full_summary!$B$3:$AK$25,24, FALSE)</f>
        <v>0</v>
      </c>
      <c r="W688" s="192">
        <v>0</v>
      </c>
      <c r="X688" s="192">
        <v>0</v>
      </c>
      <c r="Y688" s="192">
        <f t="shared" si="4"/>
        <v>0</v>
      </c>
      <c r="Z688" s="193">
        <f t="shared" si="5"/>
        <v>0</v>
      </c>
      <c r="AA688" s="186" t="s">
        <v>282</v>
      </c>
      <c r="AB688" s="186" t="s">
        <v>288</v>
      </c>
      <c r="AC688" s="192">
        <f>VLOOKUP(B688,orig_GT_results_full_summary!$B$3:$AK$25,33, FALSE)</f>
        <v>0</v>
      </c>
      <c r="AD688" s="192">
        <v>0</v>
      </c>
      <c r="AE688" s="192">
        <v>0</v>
      </c>
      <c r="AF688" s="194">
        <f t="shared" si="6"/>
        <v>0</v>
      </c>
      <c r="AG688" s="53">
        <f t="shared" si="7"/>
        <v>0</v>
      </c>
    </row>
    <row r="689" spans="2:33" ht="16">
      <c r="B689" s="186" t="s">
        <v>134</v>
      </c>
      <c r="C689" s="192">
        <v>165</v>
      </c>
      <c r="D689" s="186" t="s">
        <v>459</v>
      </c>
      <c r="E689" s="193">
        <v>2</v>
      </c>
      <c r="F689" s="186" t="s">
        <v>51</v>
      </c>
      <c r="G689" s="186" t="s">
        <v>288</v>
      </c>
      <c r="H689" s="198">
        <f>VLOOKUP(B689,orig_GT_results_full_summary!$B$3:$AK$25,7, FALSE)</f>
        <v>3</v>
      </c>
      <c r="I689" s="192">
        <v>0</v>
      </c>
      <c r="J689" s="192">
        <v>0</v>
      </c>
      <c r="K689" s="192">
        <f t="shared" si="0"/>
        <v>0</v>
      </c>
      <c r="L689" s="193">
        <f t="shared" si="1"/>
        <v>0</v>
      </c>
      <c r="M689" s="186" t="s">
        <v>282</v>
      </c>
      <c r="N689" s="186" t="s">
        <v>288</v>
      </c>
      <c r="O689" s="199">
        <f>VLOOKUP(B689,orig_GT_results_full_summary!$B$3:$AK$25,15, FALSE)</f>
        <v>0</v>
      </c>
      <c r="P689" s="192">
        <v>0</v>
      </c>
      <c r="Q689" s="192">
        <v>0</v>
      </c>
      <c r="R689" s="192">
        <f t="shared" si="2"/>
        <v>0</v>
      </c>
      <c r="S689" s="193">
        <f t="shared" si="3"/>
        <v>0</v>
      </c>
      <c r="T689" s="186" t="s">
        <v>282</v>
      </c>
      <c r="U689" s="186" t="s">
        <v>288</v>
      </c>
      <c r="V689" s="200">
        <f>VLOOKUP(B689,orig_GT_results_full_summary!$B$3:$AK$25,24, FALSE)</f>
        <v>0</v>
      </c>
      <c r="W689" s="192">
        <v>0</v>
      </c>
      <c r="X689" s="192">
        <v>0</v>
      </c>
      <c r="Y689" s="192">
        <f t="shared" si="4"/>
        <v>0</v>
      </c>
      <c r="Z689" s="193">
        <f t="shared" si="5"/>
        <v>0</v>
      </c>
      <c r="AA689" s="186" t="s">
        <v>282</v>
      </c>
      <c r="AB689" s="186" t="s">
        <v>288</v>
      </c>
      <c r="AC689" s="192">
        <f>VLOOKUP(B689,orig_GT_results_full_summary!$B$3:$AK$25,33, FALSE)</f>
        <v>0</v>
      </c>
      <c r="AD689" s="192">
        <v>0</v>
      </c>
      <c r="AE689" s="192">
        <v>0</v>
      </c>
      <c r="AF689" s="194">
        <f t="shared" si="6"/>
        <v>0</v>
      </c>
      <c r="AG689" s="53">
        <f t="shared" si="7"/>
        <v>0</v>
      </c>
    </row>
    <row r="690" spans="2:33" ht="16">
      <c r="B690" s="186" t="s">
        <v>134</v>
      </c>
      <c r="C690" s="192">
        <v>166</v>
      </c>
      <c r="D690" s="186" t="s">
        <v>459</v>
      </c>
      <c r="E690" s="193">
        <v>2</v>
      </c>
      <c r="F690" s="186" t="s">
        <v>51</v>
      </c>
      <c r="G690" s="186" t="s">
        <v>288</v>
      </c>
      <c r="H690" s="198">
        <f>VLOOKUP(B690,orig_GT_results_full_summary!$B$3:$AK$25,7, FALSE)</f>
        <v>3</v>
      </c>
      <c r="I690" s="192">
        <v>0</v>
      </c>
      <c r="J690" s="192">
        <v>0</v>
      </c>
      <c r="K690" s="192">
        <f t="shared" si="0"/>
        <v>0</v>
      </c>
      <c r="L690" s="193">
        <f t="shared" si="1"/>
        <v>0</v>
      </c>
      <c r="M690" s="186" t="s">
        <v>282</v>
      </c>
      <c r="N690" s="186" t="s">
        <v>288</v>
      </c>
      <c r="O690" s="199">
        <f>VLOOKUP(B690,orig_GT_results_full_summary!$B$3:$AK$25,15, FALSE)</f>
        <v>0</v>
      </c>
      <c r="P690" s="192">
        <v>0</v>
      </c>
      <c r="Q690" s="192">
        <v>0</v>
      </c>
      <c r="R690" s="192">
        <f t="shared" si="2"/>
        <v>0</v>
      </c>
      <c r="S690" s="193">
        <f t="shared" si="3"/>
        <v>0</v>
      </c>
      <c r="T690" s="186" t="s">
        <v>282</v>
      </c>
      <c r="U690" s="186" t="s">
        <v>288</v>
      </c>
      <c r="V690" s="200">
        <f>VLOOKUP(B690,orig_GT_results_full_summary!$B$3:$AK$25,24, FALSE)</f>
        <v>0</v>
      </c>
      <c r="W690" s="192">
        <v>0</v>
      </c>
      <c r="X690" s="192">
        <v>0</v>
      </c>
      <c r="Y690" s="192">
        <f t="shared" si="4"/>
        <v>0</v>
      </c>
      <c r="Z690" s="193">
        <f t="shared" si="5"/>
        <v>0</v>
      </c>
      <c r="AA690" s="186" t="s">
        <v>282</v>
      </c>
      <c r="AB690" s="186" t="s">
        <v>288</v>
      </c>
      <c r="AC690" s="192">
        <f>VLOOKUP(B690,orig_GT_results_full_summary!$B$3:$AK$25,33, FALSE)</f>
        <v>0</v>
      </c>
      <c r="AD690" s="192">
        <v>0</v>
      </c>
      <c r="AE690" s="192">
        <v>0</v>
      </c>
      <c r="AF690" s="194">
        <f t="shared" si="6"/>
        <v>0</v>
      </c>
      <c r="AG690" s="53">
        <f t="shared" si="7"/>
        <v>0</v>
      </c>
    </row>
    <row r="691" spans="2:33" ht="16">
      <c r="B691" s="186" t="s">
        <v>134</v>
      </c>
      <c r="C691" s="192">
        <v>167</v>
      </c>
      <c r="D691" s="186" t="s">
        <v>459</v>
      </c>
      <c r="E691" s="193">
        <v>2</v>
      </c>
      <c r="F691" s="186" t="s">
        <v>51</v>
      </c>
      <c r="G691" s="186" t="s">
        <v>288</v>
      </c>
      <c r="H691" s="198">
        <f>VLOOKUP(B691,orig_GT_results_full_summary!$B$3:$AK$25,7, FALSE)</f>
        <v>3</v>
      </c>
      <c r="I691" s="192">
        <v>0</v>
      </c>
      <c r="J691" s="192">
        <v>0</v>
      </c>
      <c r="K691" s="192">
        <f t="shared" si="0"/>
        <v>0</v>
      </c>
      <c r="L691" s="193">
        <f t="shared" si="1"/>
        <v>0</v>
      </c>
      <c r="M691" s="186" t="s">
        <v>282</v>
      </c>
      <c r="N691" s="186" t="s">
        <v>288</v>
      </c>
      <c r="O691" s="199">
        <f>VLOOKUP(B691,orig_GT_results_full_summary!$B$3:$AK$25,15, FALSE)</f>
        <v>0</v>
      </c>
      <c r="P691" s="192">
        <v>0</v>
      </c>
      <c r="Q691" s="192">
        <v>0</v>
      </c>
      <c r="R691" s="192">
        <f t="shared" si="2"/>
        <v>0</v>
      </c>
      <c r="S691" s="193">
        <f t="shared" si="3"/>
        <v>0</v>
      </c>
      <c r="T691" s="186" t="s">
        <v>282</v>
      </c>
      <c r="U691" s="186" t="s">
        <v>288</v>
      </c>
      <c r="V691" s="200">
        <f>VLOOKUP(B691,orig_GT_results_full_summary!$B$3:$AK$25,24, FALSE)</f>
        <v>0</v>
      </c>
      <c r="W691" s="192">
        <v>0</v>
      </c>
      <c r="X691" s="192">
        <v>0</v>
      </c>
      <c r="Y691" s="192">
        <f t="shared" si="4"/>
        <v>0</v>
      </c>
      <c r="Z691" s="193">
        <f t="shared" si="5"/>
        <v>0</v>
      </c>
      <c r="AA691" s="186" t="s">
        <v>282</v>
      </c>
      <c r="AB691" s="186" t="s">
        <v>288</v>
      </c>
      <c r="AC691" s="192">
        <f>VLOOKUP(B691,orig_GT_results_full_summary!$B$3:$AK$25,33, FALSE)</f>
        <v>0</v>
      </c>
      <c r="AD691" s="192">
        <v>0</v>
      </c>
      <c r="AE691" s="192">
        <v>0</v>
      </c>
      <c r="AF691" s="194">
        <f t="shared" si="6"/>
        <v>0</v>
      </c>
      <c r="AG691" s="53">
        <f t="shared" si="7"/>
        <v>0</v>
      </c>
    </row>
    <row r="692" spans="2:33" ht="16">
      <c r="B692" s="186" t="s">
        <v>134</v>
      </c>
      <c r="C692" s="192">
        <v>168</v>
      </c>
      <c r="D692" s="186" t="s">
        <v>459</v>
      </c>
      <c r="E692" s="193">
        <v>2</v>
      </c>
      <c r="F692" s="186" t="s">
        <v>51</v>
      </c>
      <c r="G692" s="186" t="s">
        <v>288</v>
      </c>
      <c r="H692" s="198">
        <f>VLOOKUP(B692,orig_GT_results_full_summary!$B$3:$AK$25,7, FALSE)</f>
        <v>3</v>
      </c>
      <c r="I692" s="192">
        <v>0</v>
      </c>
      <c r="J692" s="192">
        <v>0</v>
      </c>
      <c r="K692" s="192">
        <f t="shared" si="0"/>
        <v>0</v>
      </c>
      <c r="L692" s="193">
        <f t="shared" si="1"/>
        <v>0</v>
      </c>
      <c r="M692" s="186" t="s">
        <v>282</v>
      </c>
      <c r="N692" s="186" t="s">
        <v>288</v>
      </c>
      <c r="O692" s="199">
        <f>VLOOKUP(B692,orig_GT_results_full_summary!$B$3:$AK$25,15, FALSE)</f>
        <v>0</v>
      </c>
      <c r="P692" s="192">
        <v>0</v>
      </c>
      <c r="Q692" s="192">
        <v>0</v>
      </c>
      <c r="R692" s="192">
        <f t="shared" si="2"/>
        <v>0</v>
      </c>
      <c r="S692" s="193">
        <f t="shared" si="3"/>
        <v>0</v>
      </c>
      <c r="T692" s="186" t="s">
        <v>282</v>
      </c>
      <c r="U692" s="186" t="s">
        <v>288</v>
      </c>
      <c r="V692" s="200">
        <f>VLOOKUP(B692,orig_GT_results_full_summary!$B$3:$AK$25,24, FALSE)</f>
        <v>0</v>
      </c>
      <c r="W692" s="192">
        <v>0</v>
      </c>
      <c r="X692" s="192">
        <v>0</v>
      </c>
      <c r="Y692" s="192">
        <f t="shared" si="4"/>
        <v>0</v>
      </c>
      <c r="Z692" s="193">
        <f t="shared" si="5"/>
        <v>0</v>
      </c>
      <c r="AA692" s="186" t="s">
        <v>282</v>
      </c>
      <c r="AB692" s="186" t="s">
        <v>288</v>
      </c>
      <c r="AC692" s="192">
        <f>VLOOKUP(B692,orig_GT_results_full_summary!$B$3:$AK$25,33, FALSE)</f>
        <v>0</v>
      </c>
      <c r="AD692" s="192">
        <v>0</v>
      </c>
      <c r="AE692" s="192">
        <v>0</v>
      </c>
      <c r="AF692" s="194">
        <f t="shared" si="6"/>
        <v>0</v>
      </c>
      <c r="AG692" s="53">
        <f t="shared" si="7"/>
        <v>0</v>
      </c>
    </row>
    <row r="693" spans="2:33" ht="16">
      <c r="B693" s="186" t="s">
        <v>134</v>
      </c>
      <c r="C693" s="192">
        <v>170</v>
      </c>
      <c r="D693" s="186" t="s">
        <v>460</v>
      </c>
      <c r="E693" s="193">
        <v>2</v>
      </c>
      <c r="F693" s="186" t="s">
        <v>51</v>
      </c>
      <c r="G693" s="186" t="s">
        <v>288</v>
      </c>
      <c r="H693" s="198">
        <f>VLOOKUP(B693,orig_GT_results_full_summary!$B$3:$AK$25,7, FALSE)</f>
        <v>3</v>
      </c>
      <c r="I693" s="192">
        <v>0</v>
      </c>
      <c r="J693" s="192">
        <v>0</v>
      </c>
      <c r="K693" s="192">
        <f t="shared" si="0"/>
        <v>0</v>
      </c>
      <c r="L693" s="193">
        <f t="shared" si="1"/>
        <v>0</v>
      </c>
      <c r="M693" s="186" t="s">
        <v>282</v>
      </c>
      <c r="N693" s="186" t="s">
        <v>288</v>
      </c>
      <c r="O693" s="199">
        <f>VLOOKUP(B693,orig_GT_results_full_summary!$B$3:$AK$25,15, FALSE)</f>
        <v>0</v>
      </c>
      <c r="P693" s="192">
        <v>0</v>
      </c>
      <c r="Q693" s="192">
        <v>0</v>
      </c>
      <c r="R693" s="192">
        <f t="shared" si="2"/>
        <v>0</v>
      </c>
      <c r="S693" s="193">
        <f t="shared" si="3"/>
        <v>0</v>
      </c>
      <c r="T693" s="186" t="s">
        <v>282</v>
      </c>
      <c r="U693" s="186" t="s">
        <v>288</v>
      </c>
      <c r="V693" s="200">
        <f>VLOOKUP(B693,orig_GT_results_full_summary!$B$3:$AK$25,24, FALSE)</f>
        <v>0</v>
      </c>
      <c r="W693" s="192">
        <v>0</v>
      </c>
      <c r="X693" s="192">
        <v>0</v>
      </c>
      <c r="Y693" s="192">
        <f t="shared" si="4"/>
        <v>0</v>
      </c>
      <c r="Z693" s="193">
        <f t="shared" si="5"/>
        <v>0</v>
      </c>
      <c r="AA693" s="186" t="s">
        <v>282</v>
      </c>
      <c r="AB693" s="186" t="s">
        <v>288</v>
      </c>
      <c r="AC693" s="192">
        <f>VLOOKUP(B693,orig_GT_results_full_summary!$B$3:$AK$25,33, FALSE)</f>
        <v>0</v>
      </c>
      <c r="AD693" s="192">
        <v>0</v>
      </c>
      <c r="AE693" s="192">
        <v>0</v>
      </c>
      <c r="AF693" s="194">
        <f t="shared" si="6"/>
        <v>0</v>
      </c>
      <c r="AG693" s="53">
        <f t="shared" si="7"/>
        <v>0</v>
      </c>
    </row>
    <row r="694" spans="2:33" ht="16">
      <c r="B694" s="186" t="s">
        <v>134</v>
      </c>
      <c r="C694" s="192">
        <v>171</v>
      </c>
      <c r="D694" s="186" t="s">
        <v>460</v>
      </c>
      <c r="E694" s="193">
        <v>2</v>
      </c>
      <c r="F694" s="186" t="s">
        <v>51</v>
      </c>
      <c r="G694" s="186" t="s">
        <v>288</v>
      </c>
      <c r="H694" s="198">
        <f>VLOOKUP(B694,orig_GT_results_full_summary!$B$3:$AK$25,7, FALSE)</f>
        <v>3</v>
      </c>
      <c r="I694" s="192">
        <v>0</v>
      </c>
      <c r="J694" s="192">
        <v>0</v>
      </c>
      <c r="K694" s="192">
        <f t="shared" si="0"/>
        <v>0</v>
      </c>
      <c r="L694" s="193">
        <f t="shared" si="1"/>
        <v>0</v>
      </c>
      <c r="M694" s="186" t="s">
        <v>282</v>
      </c>
      <c r="N694" s="186" t="s">
        <v>288</v>
      </c>
      <c r="O694" s="199">
        <f>VLOOKUP(B694,orig_GT_results_full_summary!$B$3:$AK$25,15, FALSE)</f>
        <v>0</v>
      </c>
      <c r="P694" s="192">
        <v>0</v>
      </c>
      <c r="Q694" s="192">
        <v>0</v>
      </c>
      <c r="R694" s="192">
        <f t="shared" si="2"/>
        <v>0</v>
      </c>
      <c r="S694" s="193">
        <f t="shared" si="3"/>
        <v>0</v>
      </c>
      <c r="T694" s="186" t="s">
        <v>282</v>
      </c>
      <c r="U694" s="186" t="s">
        <v>288</v>
      </c>
      <c r="V694" s="200">
        <f>VLOOKUP(B694,orig_GT_results_full_summary!$B$3:$AK$25,24, FALSE)</f>
        <v>0</v>
      </c>
      <c r="W694" s="192">
        <v>0</v>
      </c>
      <c r="X694" s="192">
        <v>0</v>
      </c>
      <c r="Y694" s="192">
        <f t="shared" si="4"/>
        <v>0</v>
      </c>
      <c r="Z694" s="193">
        <f t="shared" si="5"/>
        <v>0</v>
      </c>
      <c r="AA694" s="186" t="s">
        <v>282</v>
      </c>
      <c r="AB694" s="186" t="s">
        <v>288</v>
      </c>
      <c r="AC694" s="192">
        <f>VLOOKUP(B694,orig_GT_results_full_summary!$B$3:$AK$25,33, FALSE)</f>
        <v>0</v>
      </c>
      <c r="AD694" s="192">
        <v>0</v>
      </c>
      <c r="AE694" s="192">
        <v>0</v>
      </c>
      <c r="AF694" s="194">
        <f t="shared" si="6"/>
        <v>0</v>
      </c>
      <c r="AG694" s="53">
        <f t="shared" si="7"/>
        <v>0</v>
      </c>
    </row>
    <row r="695" spans="2:33" ht="16">
      <c r="B695" s="186" t="s">
        <v>134</v>
      </c>
      <c r="C695" s="192">
        <v>178</v>
      </c>
      <c r="D695" s="186" t="s">
        <v>461</v>
      </c>
      <c r="E695" s="193">
        <v>2</v>
      </c>
      <c r="F695" s="186" t="s">
        <v>51</v>
      </c>
      <c r="G695" s="186" t="s">
        <v>287</v>
      </c>
      <c r="H695" s="198">
        <f>VLOOKUP(B695,orig_GT_results_full_summary!$B$3:$AK$25,7, FALSE)</f>
        <v>3</v>
      </c>
      <c r="I695" s="192">
        <v>1</v>
      </c>
      <c r="J695" s="192">
        <v>0.5</v>
      </c>
      <c r="K695" s="192">
        <f t="shared" si="0"/>
        <v>0.33333333333333331</v>
      </c>
      <c r="L695" s="193">
        <f t="shared" si="1"/>
        <v>0.47619047619047616</v>
      </c>
      <c r="M695" s="186" t="s">
        <v>282</v>
      </c>
      <c r="N695" s="186" t="s">
        <v>288</v>
      </c>
      <c r="O695" s="199">
        <f>VLOOKUP(B695,orig_GT_results_full_summary!$B$3:$AK$25,15, FALSE)</f>
        <v>0</v>
      </c>
      <c r="P695" s="192">
        <v>0</v>
      </c>
      <c r="Q695" s="192">
        <v>0</v>
      </c>
      <c r="R695" s="192">
        <f t="shared" si="2"/>
        <v>0</v>
      </c>
      <c r="S695" s="193">
        <f t="shared" si="3"/>
        <v>0</v>
      </c>
      <c r="T695" s="186" t="s">
        <v>282</v>
      </c>
      <c r="U695" s="186" t="s">
        <v>288</v>
      </c>
      <c r="V695" s="200">
        <f>VLOOKUP(B695,orig_GT_results_full_summary!$B$3:$AK$25,24, FALSE)</f>
        <v>0</v>
      </c>
      <c r="W695" s="192">
        <v>0</v>
      </c>
      <c r="X695" s="192">
        <v>0</v>
      </c>
      <c r="Y695" s="192">
        <f t="shared" si="4"/>
        <v>0</v>
      </c>
      <c r="Z695" s="193">
        <f t="shared" si="5"/>
        <v>0</v>
      </c>
      <c r="AA695" s="186" t="s">
        <v>282</v>
      </c>
      <c r="AB695" s="186" t="s">
        <v>288</v>
      </c>
      <c r="AC695" s="192">
        <f>VLOOKUP(B695,orig_GT_results_full_summary!$B$3:$AK$25,33, FALSE)</f>
        <v>0</v>
      </c>
      <c r="AD695" s="192">
        <v>0</v>
      </c>
      <c r="AE695" s="192">
        <v>0</v>
      </c>
      <c r="AF695" s="194">
        <f t="shared" si="6"/>
        <v>0</v>
      </c>
      <c r="AG695" s="53">
        <f t="shared" si="7"/>
        <v>0</v>
      </c>
    </row>
    <row r="696" spans="2:33" ht="16">
      <c r="B696" s="186" t="s">
        <v>134</v>
      </c>
      <c r="C696" s="192">
        <v>184</v>
      </c>
      <c r="D696" s="186" t="s">
        <v>462</v>
      </c>
      <c r="E696" s="193">
        <v>2</v>
      </c>
      <c r="F696" s="186" t="s">
        <v>51</v>
      </c>
      <c r="G696" s="186" t="s">
        <v>288</v>
      </c>
      <c r="H696" s="198">
        <f>VLOOKUP(B696,orig_GT_results_full_summary!$B$3:$AK$25,7, FALSE)</f>
        <v>3</v>
      </c>
      <c r="I696" s="192">
        <v>0</v>
      </c>
      <c r="J696" s="192">
        <v>0</v>
      </c>
      <c r="K696" s="192">
        <f t="shared" si="0"/>
        <v>0</v>
      </c>
      <c r="L696" s="193">
        <f t="shared" si="1"/>
        <v>0</v>
      </c>
      <c r="M696" s="186" t="s">
        <v>282</v>
      </c>
      <c r="N696" s="186" t="s">
        <v>288</v>
      </c>
      <c r="O696" s="199">
        <f>VLOOKUP(B696,orig_GT_results_full_summary!$B$3:$AK$25,15, FALSE)</f>
        <v>0</v>
      </c>
      <c r="P696" s="192">
        <v>0</v>
      </c>
      <c r="Q696" s="192">
        <v>0</v>
      </c>
      <c r="R696" s="192">
        <f t="shared" si="2"/>
        <v>0</v>
      </c>
      <c r="S696" s="193">
        <f t="shared" si="3"/>
        <v>0</v>
      </c>
      <c r="T696" s="186" t="s">
        <v>282</v>
      </c>
      <c r="U696" s="186" t="s">
        <v>288</v>
      </c>
      <c r="V696" s="200">
        <f>VLOOKUP(B696,orig_GT_results_full_summary!$B$3:$AK$25,24, FALSE)</f>
        <v>0</v>
      </c>
      <c r="W696" s="192">
        <v>0</v>
      </c>
      <c r="X696" s="192">
        <v>0</v>
      </c>
      <c r="Y696" s="192">
        <f t="shared" si="4"/>
        <v>0</v>
      </c>
      <c r="Z696" s="193">
        <f t="shared" si="5"/>
        <v>0</v>
      </c>
      <c r="AA696" s="186" t="s">
        <v>282</v>
      </c>
      <c r="AB696" s="186" t="s">
        <v>288</v>
      </c>
      <c r="AC696" s="192">
        <f>VLOOKUP(B696,orig_GT_results_full_summary!$B$3:$AK$25,33, FALSE)</f>
        <v>0</v>
      </c>
      <c r="AD696" s="192">
        <v>0</v>
      </c>
      <c r="AE696" s="192">
        <v>0</v>
      </c>
      <c r="AF696" s="194">
        <f t="shared" si="6"/>
        <v>0</v>
      </c>
      <c r="AG696" s="53">
        <f t="shared" si="7"/>
        <v>0</v>
      </c>
    </row>
    <row r="697" spans="2:33" ht="16">
      <c r="B697" s="186" t="s">
        <v>134</v>
      </c>
      <c r="C697" s="192">
        <v>185</v>
      </c>
      <c r="D697" s="186" t="s">
        <v>462</v>
      </c>
      <c r="E697" s="193">
        <v>2</v>
      </c>
      <c r="F697" s="186" t="s">
        <v>51</v>
      </c>
      <c r="G697" s="186" t="s">
        <v>288</v>
      </c>
      <c r="H697" s="198">
        <f>VLOOKUP(B697,orig_GT_results_full_summary!$B$3:$AK$25,7, FALSE)</f>
        <v>3</v>
      </c>
      <c r="I697" s="192">
        <v>0</v>
      </c>
      <c r="J697" s="192">
        <v>0</v>
      </c>
      <c r="K697" s="192">
        <f t="shared" si="0"/>
        <v>0</v>
      </c>
      <c r="L697" s="193">
        <f t="shared" si="1"/>
        <v>0</v>
      </c>
      <c r="M697" s="186" t="s">
        <v>282</v>
      </c>
      <c r="N697" s="186" t="s">
        <v>288</v>
      </c>
      <c r="O697" s="199">
        <f>VLOOKUP(B697,orig_GT_results_full_summary!$B$3:$AK$25,15, FALSE)</f>
        <v>0</v>
      </c>
      <c r="P697" s="192">
        <v>0</v>
      </c>
      <c r="Q697" s="192">
        <v>0</v>
      </c>
      <c r="R697" s="192">
        <f t="shared" si="2"/>
        <v>0</v>
      </c>
      <c r="S697" s="193">
        <f t="shared" si="3"/>
        <v>0</v>
      </c>
      <c r="T697" s="186" t="s">
        <v>282</v>
      </c>
      <c r="U697" s="186" t="s">
        <v>288</v>
      </c>
      <c r="V697" s="200">
        <f>VLOOKUP(B697,orig_GT_results_full_summary!$B$3:$AK$25,24, FALSE)</f>
        <v>0</v>
      </c>
      <c r="W697" s="192">
        <v>0</v>
      </c>
      <c r="X697" s="192">
        <v>0</v>
      </c>
      <c r="Y697" s="192">
        <f t="shared" si="4"/>
        <v>0</v>
      </c>
      <c r="Z697" s="193">
        <f t="shared" si="5"/>
        <v>0</v>
      </c>
      <c r="AA697" s="186" t="s">
        <v>282</v>
      </c>
      <c r="AB697" s="186" t="s">
        <v>288</v>
      </c>
      <c r="AC697" s="192">
        <f>VLOOKUP(B697,orig_GT_results_full_summary!$B$3:$AK$25,33, FALSE)</f>
        <v>0</v>
      </c>
      <c r="AD697" s="192">
        <v>0</v>
      </c>
      <c r="AE697" s="192">
        <v>0</v>
      </c>
      <c r="AF697" s="194">
        <f t="shared" si="6"/>
        <v>0</v>
      </c>
      <c r="AG697" s="53">
        <f t="shared" si="7"/>
        <v>0</v>
      </c>
    </row>
    <row r="698" spans="2:33" ht="16">
      <c r="B698" s="186" t="s">
        <v>134</v>
      </c>
      <c r="C698" s="192">
        <v>186</v>
      </c>
      <c r="D698" s="186" t="s">
        <v>463</v>
      </c>
      <c r="E698" s="193">
        <v>2</v>
      </c>
      <c r="F698" s="186" t="s">
        <v>51</v>
      </c>
      <c r="G698" s="186" t="s">
        <v>288</v>
      </c>
      <c r="H698" s="198">
        <f>VLOOKUP(B698,orig_GT_results_full_summary!$B$3:$AK$25,7, FALSE)</f>
        <v>3</v>
      </c>
      <c r="I698" s="192">
        <v>0</v>
      </c>
      <c r="J698" s="192">
        <v>0</v>
      </c>
      <c r="K698" s="192">
        <f t="shared" si="0"/>
        <v>0</v>
      </c>
      <c r="L698" s="193">
        <f t="shared" si="1"/>
        <v>0</v>
      </c>
      <c r="M698" s="186" t="s">
        <v>282</v>
      </c>
      <c r="N698" s="186" t="s">
        <v>288</v>
      </c>
      <c r="O698" s="199">
        <f>VLOOKUP(B698,orig_GT_results_full_summary!$B$3:$AK$25,15, FALSE)</f>
        <v>0</v>
      </c>
      <c r="P698" s="192">
        <v>0</v>
      </c>
      <c r="Q698" s="192">
        <v>0</v>
      </c>
      <c r="R698" s="192">
        <f t="shared" si="2"/>
        <v>0</v>
      </c>
      <c r="S698" s="193">
        <f t="shared" si="3"/>
        <v>0</v>
      </c>
      <c r="T698" s="186" t="s">
        <v>282</v>
      </c>
      <c r="U698" s="186" t="s">
        <v>288</v>
      </c>
      <c r="V698" s="200">
        <f>VLOOKUP(B698,orig_GT_results_full_summary!$B$3:$AK$25,24, FALSE)</f>
        <v>0</v>
      </c>
      <c r="W698" s="192">
        <v>0</v>
      </c>
      <c r="X698" s="192">
        <v>0</v>
      </c>
      <c r="Y698" s="192">
        <f t="shared" si="4"/>
        <v>0</v>
      </c>
      <c r="Z698" s="193">
        <f t="shared" si="5"/>
        <v>0</v>
      </c>
      <c r="AA698" s="186" t="s">
        <v>282</v>
      </c>
      <c r="AB698" s="186" t="s">
        <v>288</v>
      </c>
      <c r="AC698" s="192">
        <f>VLOOKUP(B698,orig_GT_results_full_summary!$B$3:$AK$25,33, FALSE)</f>
        <v>0</v>
      </c>
      <c r="AD698" s="192">
        <v>0</v>
      </c>
      <c r="AE698" s="192">
        <v>0</v>
      </c>
      <c r="AF698" s="194">
        <f t="shared" si="6"/>
        <v>0</v>
      </c>
      <c r="AG698" s="53">
        <f t="shared" si="7"/>
        <v>0</v>
      </c>
    </row>
    <row r="699" spans="2:33" ht="16">
      <c r="B699" s="186" t="s">
        <v>134</v>
      </c>
      <c r="C699" s="192">
        <v>187</v>
      </c>
      <c r="D699" s="186" t="s">
        <v>463</v>
      </c>
      <c r="E699" s="193">
        <v>2</v>
      </c>
      <c r="F699" s="186" t="s">
        <v>51</v>
      </c>
      <c r="G699" s="186" t="s">
        <v>288</v>
      </c>
      <c r="H699" s="198">
        <f>VLOOKUP(B699,orig_GT_results_full_summary!$B$3:$AK$25,7, FALSE)</f>
        <v>3</v>
      </c>
      <c r="I699" s="192">
        <v>0</v>
      </c>
      <c r="J699" s="192">
        <v>0</v>
      </c>
      <c r="K699" s="192">
        <f t="shared" si="0"/>
        <v>0</v>
      </c>
      <c r="L699" s="193">
        <f t="shared" si="1"/>
        <v>0</v>
      </c>
      <c r="M699" s="186" t="s">
        <v>282</v>
      </c>
      <c r="N699" s="186" t="s">
        <v>288</v>
      </c>
      <c r="O699" s="199">
        <f>VLOOKUP(B699,orig_GT_results_full_summary!$B$3:$AK$25,15, FALSE)</f>
        <v>0</v>
      </c>
      <c r="P699" s="192">
        <v>0</v>
      </c>
      <c r="Q699" s="192">
        <v>0</v>
      </c>
      <c r="R699" s="192">
        <f t="shared" si="2"/>
        <v>0</v>
      </c>
      <c r="S699" s="193">
        <f t="shared" si="3"/>
        <v>0</v>
      </c>
      <c r="T699" s="186" t="s">
        <v>282</v>
      </c>
      <c r="U699" s="186" t="s">
        <v>288</v>
      </c>
      <c r="V699" s="200">
        <f>VLOOKUP(B699,orig_GT_results_full_summary!$B$3:$AK$25,24, FALSE)</f>
        <v>0</v>
      </c>
      <c r="W699" s="192">
        <v>0</v>
      </c>
      <c r="X699" s="192">
        <v>0</v>
      </c>
      <c r="Y699" s="192">
        <f t="shared" si="4"/>
        <v>0</v>
      </c>
      <c r="Z699" s="193">
        <f t="shared" si="5"/>
        <v>0</v>
      </c>
      <c r="AA699" s="186" t="s">
        <v>282</v>
      </c>
      <c r="AB699" s="186" t="s">
        <v>288</v>
      </c>
      <c r="AC699" s="192">
        <f>VLOOKUP(B699,orig_GT_results_full_summary!$B$3:$AK$25,33, FALSE)</f>
        <v>0</v>
      </c>
      <c r="AD699" s="192">
        <v>0</v>
      </c>
      <c r="AE699" s="192">
        <v>0</v>
      </c>
      <c r="AF699" s="194">
        <f t="shared" si="6"/>
        <v>0</v>
      </c>
      <c r="AG699" s="53">
        <f t="shared" si="7"/>
        <v>0</v>
      </c>
    </row>
    <row r="700" spans="2:33" ht="16">
      <c r="B700" s="186" t="s">
        <v>134</v>
      </c>
      <c r="C700" s="192">
        <v>189</v>
      </c>
      <c r="D700" s="186" t="s">
        <v>450</v>
      </c>
      <c r="E700" s="193">
        <v>2</v>
      </c>
      <c r="F700" s="186" t="s">
        <v>51</v>
      </c>
      <c r="G700" s="186" t="s">
        <v>288</v>
      </c>
      <c r="H700" s="198">
        <f>VLOOKUP(B700,orig_GT_results_full_summary!$B$3:$AK$25,7, FALSE)</f>
        <v>3</v>
      </c>
      <c r="I700" s="192">
        <v>0</v>
      </c>
      <c r="J700" s="192">
        <v>0</v>
      </c>
      <c r="K700" s="192">
        <f t="shared" si="0"/>
        <v>0</v>
      </c>
      <c r="L700" s="193">
        <f t="shared" si="1"/>
        <v>0</v>
      </c>
      <c r="M700" s="186" t="s">
        <v>282</v>
      </c>
      <c r="N700" s="186" t="s">
        <v>288</v>
      </c>
      <c r="O700" s="199">
        <f>VLOOKUP(B700,orig_GT_results_full_summary!$B$3:$AK$25,15, FALSE)</f>
        <v>0</v>
      </c>
      <c r="P700" s="192">
        <v>0</v>
      </c>
      <c r="Q700" s="192">
        <v>0</v>
      </c>
      <c r="R700" s="192">
        <f t="shared" si="2"/>
        <v>0</v>
      </c>
      <c r="S700" s="193">
        <f t="shared" si="3"/>
        <v>0</v>
      </c>
      <c r="T700" s="186" t="s">
        <v>282</v>
      </c>
      <c r="U700" s="186" t="s">
        <v>288</v>
      </c>
      <c r="V700" s="200">
        <f>VLOOKUP(B700,orig_GT_results_full_summary!$B$3:$AK$25,24, FALSE)</f>
        <v>0</v>
      </c>
      <c r="W700" s="192">
        <v>0</v>
      </c>
      <c r="X700" s="192">
        <v>0</v>
      </c>
      <c r="Y700" s="192">
        <f t="shared" si="4"/>
        <v>0</v>
      </c>
      <c r="Z700" s="193">
        <f t="shared" si="5"/>
        <v>0</v>
      </c>
      <c r="AA700" s="186" t="s">
        <v>282</v>
      </c>
      <c r="AB700" s="186" t="s">
        <v>288</v>
      </c>
      <c r="AC700" s="192">
        <f>VLOOKUP(B700,orig_GT_results_full_summary!$B$3:$AK$25,33, FALSE)</f>
        <v>0</v>
      </c>
      <c r="AD700" s="192">
        <v>0</v>
      </c>
      <c r="AE700" s="192">
        <v>0</v>
      </c>
      <c r="AF700" s="194">
        <f t="shared" si="6"/>
        <v>0</v>
      </c>
      <c r="AG700" s="53">
        <f t="shared" si="7"/>
        <v>0</v>
      </c>
    </row>
    <row r="701" spans="2:33" ht="16">
      <c r="B701" s="186" t="s">
        <v>134</v>
      </c>
      <c r="C701" s="192">
        <v>194</v>
      </c>
      <c r="D701" s="186" t="s">
        <v>451</v>
      </c>
      <c r="E701" s="193">
        <v>2</v>
      </c>
      <c r="F701" s="186" t="s">
        <v>51</v>
      </c>
      <c r="G701" s="186" t="s">
        <v>288</v>
      </c>
      <c r="H701" s="198">
        <f>VLOOKUP(B701,orig_GT_results_full_summary!$B$3:$AK$25,7, FALSE)</f>
        <v>3</v>
      </c>
      <c r="I701" s="192">
        <v>0</v>
      </c>
      <c r="J701" s="192">
        <v>0</v>
      </c>
      <c r="K701" s="192">
        <f t="shared" si="0"/>
        <v>0</v>
      </c>
      <c r="L701" s="193">
        <f t="shared" si="1"/>
        <v>0</v>
      </c>
      <c r="M701" s="186" t="s">
        <v>282</v>
      </c>
      <c r="N701" s="186" t="s">
        <v>288</v>
      </c>
      <c r="O701" s="199">
        <f>VLOOKUP(B701,orig_GT_results_full_summary!$B$3:$AK$25,15, FALSE)</f>
        <v>0</v>
      </c>
      <c r="P701" s="192">
        <v>0</v>
      </c>
      <c r="Q701" s="192">
        <v>0</v>
      </c>
      <c r="R701" s="192">
        <f t="shared" si="2"/>
        <v>0</v>
      </c>
      <c r="S701" s="193">
        <f t="shared" si="3"/>
        <v>0</v>
      </c>
      <c r="T701" s="186" t="s">
        <v>282</v>
      </c>
      <c r="U701" s="186" t="s">
        <v>288</v>
      </c>
      <c r="V701" s="200">
        <f>VLOOKUP(B701,orig_GT_results_full_summary!$B$3:$AK$25,24, FALSE)</f>
        <v>0</v>
      </c>
      <c r="W701" s="192">
        <v>0</v>
      </c>
      <c r="X701" s="192">
        <v>0</v>
      </c>
      <c r="Y701" s="192">
        <f t="shared" si="4"/>
        <v>0</v>
      </c>
      <c r="Z701" s="193">
        <f t="shared" si="5"/>
        <v>0</v>
      </c>
      <c r="AA701" s="186" t="s">
        <v>282</v>
      </c>
      <c r="AB701" s="186" t="s">
        <v>288</v>
      </c>
      <c r="AC701" s="192">
        <f>VLOOKUP(B701,orig_GT_results_full_summary!$B$3:$AK$25,33, FALSE)</f>
        <v>0</v>
      </c>
      <c r="AD701" s="192">
        <v>0</v>
      </c>
      <c r="AE701" s="192">
        <v>0</v>
      </c>
      <c r="AF701" s="194">
        <f t="shared" si="6"/>
        <v>0</v>
      </c>
      <c r="AG701" s="53">
        <f t="shared" si="7"/>
        <v>0</v>
      </c>
    </row>
    <row r="702" spans="2:33" ht="16">
      <c r="B702" s="186" t="s">
        <v>134</v>
      </c>
      <c r="C702" s="192">
        <v>195</v>
      </c>
      <c r="D702" s="186" t="s">
        <v>451</v>
      </c>
      <c r="E702" s="193">
        <v>2</v>
      </c>
      <c r="F702" s="186" t="s">
        <v>51</v>
      </c>
      <c r="G702" s="186" t="s">
        <v>288</v>
      </c>
      <c r="H702" s="198">
        <f>VLOOKUP(B702,orig_GT_results_full_summary!$B$3:$AK$25,7, FALSE)</f>
        <v>3</v>
      </c>
      <c r="I702" s="192">
        <v>0</v>
      </c>
      <c r="J702" s="192">
        <v>0</v>
      </c>
      <c r="K702" s="192">
        <f t="shared" si="0"/>
        <v>0</v>
      </c>
      <c r="L702" s="193">
        <f t="shared" si="1"/>
        <v>0</v>
      </c>
      <c r="M702" s="186" t="s">
        <v>282</v>
      </c>
      <c r="N702" s="186" t="s">
        <v>288</v>
      </c>
      <c r="O702" s="199">
        <f>VLOOKUP(B702,orig_GT_results_full_summary!$B$3:$AK$25,15, FALSE)</f>
        <v>0</v>
      </c>
      <c r="P702" s="192">
        <v>0</v>
      </c>
      <c r="Q702" s="192">
        <v>0</v>
      </c>
      <c r="R702" s="192">
        <f t="shared" si="2"/>
        <v>0</v>
      </c>
      <c r="S702" s="193">
        <f t="shared" si="3"/>
        <v>0</v>
      </c>
      <c r="T702" s="186" t="s">
        <v>282</v>
      </c>
      <c r="U702" s="186" t="s">
        <v>288</v>
      </c>
      <c r="V702" s="200">
        <f>VLOOKUP(B702,orig_GT_results_full_summary!$B$3:$AK$25,24, FALSE)</f>
        <v>0</v>
      </c>
      <c r="W702" s="192">
        <v>0</v>
      </c>
      <c r="X702" s="192">
        <v>0</v>
      </c>
      <c r="Y702" s="192">
        <f t="shared" si="4"/>
        <v>0</v>
      </c>
      <c r="Z702" s="193">
        <f t="shared" si="5"/>
        <v>0</v>
      </c>
      <c r="AA702" s="186" t="s">
        <v>282</v>
      </c>
      <c r="AB702" s="186" t="s">
        <v>288</v>
      </c>
      <c r="AC702" s="192">
        <f>VLOOKUP(B702,orig_GT_results_full_summary!$B$3:$AK$25,33, FALSE)</f>
        <v>0</v>
      </c>
      <c r="AD702" s="192">
        <v>0</v>
      </c>
      <c r="AE702" s="192">
        <v>0</v>
      </c>
      <c r="AF702" s="194">
        <f t="shared" si="6"/>
        <v>0</v>
      </c>
      <c r="AG702" s="53">
        <f t="shared" si="7"/>
        <v>0</v>
      </c>
    </row>
    <row r="703" spans="2:33" ht="16">
      <c r="B703" s="186" t="s">
        <v>134</v>
      </c>
      <c r="C703" s="192">
        <v>197</v>
      </c>
      <c r="D703" s="186" t="s">
        <v>452</v>
      </c>
      <c r="E703" s="193">
        <v>2</v>
      </c>
      <c r="F703" s="186" t="s">
        <v>51</v>
      </c>
      <c r="G703" s="186" t="s">
        <v>288</v>
      </c>
      <c r="H703" s="198">
        <f>VLOOKUP(B703,orig_GT_results_full_summary!$B$3:$AK$25,7, FALSE)</f>
        <v>3</v>
      </c>
      <c r="I703" s="192">
        <v>0</v>
      </c>
      <c r="J703" s="192">
        <v>0</v>
      </c>
      <c r="K703" s="192">
        <f t="shared" si="0"/>
        <v>0</v>
      </c>
      <c r="L703" s="193">
        <f t="shared" si="1"/>
        <v>0</v>
      </c>
      <c r="M703" s="186" t="s">
        <v>282</v>
      </c>
      <c r="N703" s="186" t="s">
        <v>288</v>
      </c>
      <c r="O703" s="199">
        <f>VLOOKUP(B703,orig_GT_results_full_summary!$B$3:$AK$25,15, FALSE)</f>
        <v>0</v>
      </c>
      <c r="P703" s="192">
        <v>0</v>
      </c>
      <c r="Q703" s="192">
        <v>0</v>
      </c>
      <c r="R703" s="192">
        <f t="shared" si="2"/>
        <v>0</v>
      </c>
      <c r="S703" s="193">
        <f t="shared" si="3"/>
        <v>0</v>
      </c>
      <c r="T703" s="186" t="s">
        <v>282</v>
      </c>
      <c r="U703" s="186" t="s">
        <v>288</v>
      </c>
      <c r="V703" s="200">
        <f>VLOOKUP(B703,orig_GT_results_full_summary!$B$3:$AK$25,24, FALSE)</f>
        <v>0</v>
      </c>
      <c r="W703" s="192">
        <v>0</v>
      </c>
      <c r="X703" s="192">
        <v>0</v>
      </c>
      <c r="Y703" s="192">
        <f t="shared" si="4"/>
        <v>0</v>
      </c>
      <c r="Z703" s="193">
        <f t="shared" si="5"/>
        <v>0</v>
      </c>
      <c r="AA703" s="186" t="s">
        <v>282</v>
      </c>
      <c r="AB703" s="186" t="s">
        <v>288</v>
      </c>
      <c r="AC703" s="192">
        <f>VLOOKUP(B703,orig_GT_results_full_summary!$B$3:$AK$25,33, FALSE)</f>
        <v>0</v>
      </c>
      <c r="AD703" s="192">
        <v>0</v>
      </c>
      <c r="AE703" s="192">
        <v>0</v>
      </c>
      <c r="AF703" s="194">
        <f t="shared" si="6"/>
        <v>0</v>
      </c>
      <c r="AG703" s="53">
        <f t="shared" si="7"/>
        <v>0</v>
      </c>
    </row>
    <row r="704" spans="2:33" ht="16">
      <c r="B704" s="186" t="s">
        <v>134</v>
      </c>
      <c r="C704" s="192">
        <v>198</v>
      </c>
      <c r="D704" s="186" t="s">
        <v>452</v>
      </c>
      <c r="E704" s="193">
        <v>2</v>
      </c>
      <c r="F704" s="186" t="s">
        <v>51</v>
      </c>
      <c r="G704" s="186" t="s">
        <v>288</v>
      </c>
      <c r="H704" s="198">
        <f>VLOOKUP(B704,orig_GT_results_full_summary!$B$3:$AK$25,7, FALSE)</f>
        <v>3</v>
      </c>
      <c r="I704" s="192">
        <v>0</v>
      </c>
      <c r="J704" s="192">
        <v>0</v>
      </c>
      <c r="K704" s="192">
        <f t="shared" si="0"/>
        <v>0</v>
      </c>
      <c r="L704" s="193">
        <f t="shared" si="1"/>
        <v>0</v>
      </c>
      <c r="M704" s="186" t="s">
        <v>282</v>
      </c>
      <c r="N704" s="186" t="s">
        <v>288</v>
      </c>
      <c r="O704" s="199">
        <f>VLOOKUP(B704,orig_GT_results_full_summary!$B$3:$AK$25,15, FALSE)</f>
        <v>0</v>
      </c>
      <c r="P704" s="192">
        <v>0</v>
      </c>
      <c r="Q704" s="192">
        <v>0</v>
      </c>
      <c r="R704" s="192">
        <f t="shared" si="2"/>
        <v>0</v>
      </c>
      <c r="S704" s="193">
        <f t="shared" si="3"/>
        <v>0</v>
      </c>
      <c r="T704" s="186" t="s">
        <v>282</v>
      </c>
      <c r="U704" s="186" t="s">
        <v>288</v>
      </c>
      <c r="V704" s="200">
        <f>VLOOKUP(B704,orig_GT_results_full_summary!$B$3:$AK$25,24, FALSE)</f>
        <v>0</v>
      </c>
      <c r="W704" s="192">
        <v>0</v>
      </c>
      <c r="X704" s="192">
        <v>0</v>
      </c>
      <c r="Y704" s="192">
        <f t="shared" si="4"/>
        <v>0</v>
      </c>
      <c r="Z704" s="193">
        <f t="shared" si="5"/>
        <v>0</v>
      </c>
      <c r="AA704" s="186" t="s">
        <v>282</v>
      </c>
      <c r="AB704" s="186" t="s">
        <v>288</v>
      </c>
      <c r="AC704" s="192">
        <f>VLOOKUP(B704,orig_GT_results_full_summary!$B$3:$AK$25,33, FALSE)</f>
        <v>0</v>
      </c>
      <c r="AD704" s="192">
        <v>0</v>
      </c>
      <c r="AE704" s="192">
        <v>0</v>
      </c>
      <c r="AF704" s="194">
        <f t="shared" si="6"/>
        <v>0</v>
      </c>
      <c r="AG704" s="53">
        <f t="shared" si="7"/>
        <v>0</v>
      </c>
    </row>
    <row r="705" spans="2:33" ht="16">
      <c r="B705" s="186" t="s">
        <v>134</v>
      </c>
      <c r="C705" s="192">
        <v>199</v>
      </c>
      <c r="D705" s="186" t="s">
        <v>452</v>
      </c>
      <c r="E705" s="193">
        <v>2</v>
      </c>
      <c r="F705" s="186" t="s">
        <v>51</v>
      </c>
      <c r="G705" s="186" t="s">
        <v>288</v>
      </c>
      <c r="H705" s="198">
        <f>VLOOKUP(B705,orig_GT_results_full_summary!$B$3:$AK$25,7, FALSE)</f>
        <v>3</v>
      </c>
      <c r="I705" s="192">
        <v>0</v>
      </c>
      <c r="J705" s="192">
        <v>0</v>
      </c>
      <c r="K705" s="192">
        <f t="shared" si="0"/>
        <v>0</v>
      </c>
      <c r="L705" s="193">
        <f t="shared" si="1"/>
        <v>0</v>
      </c>
      <c r="M705" s="186" t="s">
        <v>282</v>
      </c>
      <c r="N705" s="186" t="s">
        <v>288</v>
      </c>
      <c r="O705" s="199">
        <f>VLOOKUP(B705,orig_GT_results_full_summary!$B$3:$AK$25,15, FALSE)</f>
        <v>0</v>
      </c>
      <c r="P705" s="192">
        <v>0</v>
      </c>
      <c r="Q705" s="192">
        <v>0</v>
      </c>
      <c r="R705" s="192">
        <f t="shared" si="2"/>
        <v>0</v>
      </c>
      <c r="S705" s="193">
        <f t="shared" si="3"/>
        <v>0</v>
      </c>
      <c r="T705" s="186" t="s">
        <v>282</v>
      </c>
      <c r="U705" s="186" t="s">
        <v>288</v>
      </c>
      <c r="V705" s="200">
        <f>VLOOKUP(B705,orig_GT_results_full_summary!$B$3:$AK$25,24, FALSE)</f>
        <v>0</v>
      </c>
      <c r="W705" s="192">
        <v>0</v>
      </c>
      <c r="X705" s="192">
        <v>0</v>
      </c>
      <c r="Y705" s="192">
        <f t="shared" si="4"/>
        <v>0</v>
      </c>
      <c r="Z705" s="193">
        <f t="shared" si="5"/>
        <v>0</v>
      </c>
      <c r="AA705" s="186" t="s">
        <v>282</v>
      </c>
      <c r="AB705" s="186" t="s">
        <v>288</v>
      </c>
      <c r="AC705" s="192">
        <f>VLOOKUP(B705,orig_GT_results_full_summary!$B$3:$AK$25,33, FALSE)</f>
        <v>0</v>
      </c>
      <c r="AD705" s="192">
        <v>0</v>
      </c>
      <c r="AE705" s="192">
        <v>0</v>
      </c>
      <c r="AF705" s="194">
        <f t="shared" si="6"/>
        <v>0</v>
      </c>
      <c r="AG705" s="53">
        <f t="shared" si="7"/>
        <v>0</v>
      </c>
    </row>
    <row r="706" spans="2:33" ht="16">
      <c r="B706" s="186" t="s">
        <v>134</v>
      </c>
      <c r="C706" s="192">
        <v>200</v>
      </c>
      <c r="D706" s="186" t="s">
        <v>453</v>
      </c>
      <c r="E706" s="193">
        <v>2</v>
      </c>
      <c r="F706" s="186" t="s">
        <v>51</v>
      </c>
      <c r="G706" s="186" t="s">
        <v>288</v>
      </c>
      <c r="H706" s="198">
        <f>VLOOKUP(B706,orig_GT_results_full_summary!$B$3:$AK$25,7, FALSE)</f>
        <v>3</v>
      </c>
      <c r="I706" s="192">
        <v>0</v>
      </c>
      <c r="J706" s="192">
        <v>0</v>
      </c>
      <c r="K706" s="192">
        <f t="shared" si="0"/>
        <v>0</v>
      </c>
      <c r="L706" s="193">
        <f t="shared" si="1"/>
        <v>0</v>
      </c>
      <c r="M706" s="186" t="s">
        <v>282</v>
      </c>
      <c r="N706" s="186" t="s">
        <v>288</v>
      </c>
      <c r="O706" s="199">
        <f>VLOOKUP(B706,orig_GT_results_full_summary!$B$3:$AK$25,15, FALSE)</f>
        <v>0</v>
      </c>
      <c r="P706" s="192">
        <v>0</v>
      </c>
      <c r="Q706" s="192">
        <v>0</v>
      </c>
      <c r="R706" s="192">
        <f t="shared" si="2"/>
        <v>0</v>
      </c>
      <c r="S706" s="193">
        <f t="shared" si="3"/>
        <v>0</v>
      </c>
      <c r="T706" s="186" t="s">
        <v>282</v>
      </c>
      <c r="U706" s="186" t="s">
        <v>288</v>
      </c>
      <c r="V706" s="200">
        <f>VLOOKUP(B706,orig_GT_results_full_summary!$B$3:$AK$25,24, FALSE)</f>
        <v>0</v>
      </c>
      <c r="W706" s="192">
        <v>0</v>
      </c>
      <c r="X706" s="192">
        <v>0</v>
      </c>
      <c r="Y706" s="192">
        <f t="shared" si="4"/>
        <v>0</v>
      </c>
      <c r="Z706" s="193">
        <f t="shared" si="5"/>
        <v>0</v>
      </c>
      <c r="AA706" s="186" t="s">
        <v>282</v>
      </c>
      <c r="AB706" s="186" t="s">
        <v>288</v>
      </c>
      <c r="AC706" s="192">
        <f>VLOOKUP(B706,orig_GT_results_full_summary!$B$3:$AK$25,33, FALSE)</f>
        <v>0</v>
      </c>
      <c r="AD706" s="192">
        <v>0</v>
      </c>
      <c r="AE706" s="192">
        <v>0</v>
      </c>
      <c r="AF706" s="194">
        <f t="shared" si="6"/>
        <v>0</v>
      </c>
      <c r="AG706" s="53">
        <f t="shared" si="7"/>
        <v>0</v>
      </c>
    </row>
    <row r="707" spans="2:33" ht="16">
      <c r="B707" s="186" t="s">
        <v>134</v>
      </c>
      <c r="C707" s="192">
        <v>201</v>
      </c>
      <c r="D707" s="186" t="s">
        <v>453</v>
      </c>
      <c r="E707" s="193">
        <v>2</v>
      </c>
      <c r="F707" s="186" t="s">
        <v>51</v>
      </c>
      <c r="G707" s="186" t="s">
        <v>288</v>
      </c>
      <c r="H707" s="198">
        <f>VLOOKUP(B707,orig_GT_results_full_summary!$B$3:$AK$25,7, FALSE)</f>
        <v>3</v>
      </c>
      <c r="I707" s="192">
        <v>0</v>
      </c>
      <c r="J707" s="192">
        <v>0</v>
      </c>
      <c r="K707" s="192">
        <f t="shared" si="0"/>
        <v>0</v>
      </c>
      <c r="L707" s="193">
        <f t="shared" si="1"/>
        <v>0</v>
      </c>
      <c r="M707" s="186" t="s">
        <v>282</v>
      </c>
      <c r="N707" s="186" t="s">
        <v>288</v>
      </c>
      <c r="O707" s="199">
        <f>VLOOKUP(B707,orig_GT_results_full_summary!$B$3:$AK$25,15, FALSE)</f>
        <v>0</v>
      </c>
      <c r="P707" s="192">
        <v>0</v>
      </c>
      <c r="Q707" s="192">
        <v>0</v>
      </c>
      <c r="R707" s="192">
        <f t="shared" si="2"/>
        <v>0</v>
      </c>
      <c r="S707" s="193">
        <f t="shared" si="3"/>
        <v>0</v>
      </c>
      <c r="T707" s="186" t="s">
        <v>282</v>
      </c>
      <c r="U707" s="186" t="s">
        <v>288</v>
      </c>
      <c r="V707" s="200">
        <f>VLOOKUP(B707,orig_GT_results_full_summary!$B$3:$AK$25,24, FALSE)</f>
        <v>0</v>
      </c>
      <c r="W707" s="192">
        <v>0</v>
      </c>
      <c r="X707" s="192">
        <v>0</v>
      </c>
      <c r="Y707" s="192">
        <f t="shared" si="4"/>
        <v>0</v>
      </c>
      <c r="Z707" s="193">
        <f t="shared" si="5"/>
        <v>0</v>
      </c>
      <c r="AA707" s="186" t="s">
        <v>282</v>
      </c>
      <c r="AB707" s="186" t="s">
        <v>288</v>
      </c>
      <c r="AC707" s="192">
        <f>VLOOKUP(B707,orig_GT_results_full_summary!$B$3:$AK$25,33, FALSE)</f>
        <v>0</v>
      </c>
      <c r="AD707" s="192">
        <v>0</v>
      </c>
      <c r="AE707" s="192">
        <v>0</v>
      </c>
      <c r="AF707" s="194">
        <f t="shared" si="6"/>
        <v>0</v>
      </c>
      <c r="AG707" s="53">
        <f t="shared" si="7"/>
        <v>0</v>
      </c>
    </row>
    <row r="708" spans="2:33" ht="16">
      <c r="B708" s="186" t="s">
        <v>134</v>
      </c>
      <c r="C708" s="192">
        <v>202</v>
      </c>
      <c r="D708" s="186" t="s">
        <v>453</v>
      </c>
      <c r="E708" s="193">
        <v>2</v>
      </c>
      <c r="F708" s="186" t="s">
        <v>51</v>
      </c>
      <c r="G708" s="186" t="s">
        <v>288</v>
      </c>
      <c r="H708" s="198">
        <f>VLOOKUP(B708,orig_GT_results_full_summary!$B$3:$AK$25,7, FALSE)</f>
        <v>3</v>
      </c>
      <c r="I708" s="192">
        <v>0</v>
      </c>
      <c r="J708" s="192">
        <v>0</v>
      </c>
      <c r="K708" s="192">
        <f t="shared" si="0"/>
        <v>0</v>
      </c>
      <c r="L708" s="193">
        <f t="shared" si="1"/>
        <v>0</v>
      </c>
      <c r="M708" s="186" t="s">
        <v>282</v>
      </c>
      <c r="N708" s="186" t="s">
        <v>288</v>
      </c>
      <c r="O708" s="199">
        <f>VLOOKUP(B708,orig_GT_results_full_summary!$B$3:$AK$25,15, FALSE)</f>
        <v>0</v>
      </c>
      <c r="P708" s="192">
        <v>0</v>
      </c>
      <c r="Q708" s="192">
        <v>0</v>
      </c>
      <c r="R708" s="192">
        <f t="shared" si="2"/>
        <v>0</v>
      </c>
      <c r="S708" s="193">
        <f t="shared" si="3"/>
        <v>0</v>
      </c>
      <c r="T708" s="186" t="s">
        <v>282</v>
      </c>
      <c r="U708" s="186" t="s">
        <v>288</v>
      </c>
      <c r="V708" s="200">
        <f>VLOOKUP(B708,orig_GT_results_full_summary!$B$3:$AK$25,24, FALSE)</f>
        <v>0</v>
      </c>
      <c r="W708" s="192">
        <v>0</v>
      </c>
      <c r="X708" s="192">
        <v>0</v>
      </c>
      <c r="Y708" s="192">
        <f t="shared" si="4"/>
        <v>0</v>
      </c>
      <c r="Z708" s="193">
        <f t="shared" si="5"/>
        <v>0</v>
      </c>
      <c r="AA708" s="186" t="s">
        <v>282</v>
      </c>
      <c r="AB708" s="186" t="s">
        <v>288</v>
      </c>
      <c r="AC708" s="192">
        <f>VLOOKUP(B708,orig_GT_results_full_summary!$B$3:$AK$25,33, FALSE)</f>
        <v>0</v>
      </c>
      <c r="AD708" s="192">
        <v>0</v>
      </c>
      <c r="AE708" s="192">
        <v>0</v>
      </c>
      <c r="AF708" s="194">
        <f t="shared" si="6"/>
        <v>0</v>
      </c>
      <c r="AG708" s="53">
        <f t="shared" si="7"/>
        <v>0</v>
      </c>
    </row>
    <row r="709" spans="2:33" ht="16">
      <c r="B709" s="186" t="s">
        <v>134</v>
      </c>
      <c r="C709" s="192">
        <v>203</v>
      </c>
      <c r="D709" s="186" t="s">
        <v>373</v>
      </c>
      <c r="E709" s="193">
        <v>2</v>
      </c>
      <c r="F709" s="186" t="s">
        <v>51</v>
      </c>
      <c r="G709" s="186" t="s">
        <v>288</v>
      </c>
      <c r="H709" s="198">
        <f>VLOOKUP(B709,orig_GT_results_full_summary!$B$3:$AK$25,7, FALSE)</f>
        <v>3</v>
      </c>
      <c r="I709" s="192">
        <v>0</v>
      </c>
      <c r="J709" s="192">
        <v>0</v>
      </c>
      <c r="K709" s="192">
        <f t="shared" si="0"/>
        <v>0</v>
      </c>
      <c r="L709" s="193">
        <f t="shared" si="1"/>
        <v>0</v>
      </c>
      <c r="M709" s="186" t="s">
        <v>282</v>
      </c>
      <c r="N709" s="186" t="s">
        <v>288</v>
      </c>
      <c r="O709" s="199">
        <f>VLOOKUP(B709,orig_GT_results_full_summary!$B$3:$AK$25,15, FALSE)</f>
        <v>0</v>
      </c>
      <c r="P709" s="192">
        <v>0</v>
      </c>
      <c r="Q709" s="192">
        <v>0</v>
      </c>
      <c r="R709" s="192">
        <f t="shared" si="2"/>
        <v>0</v>
      </c>
      <c r="S709" s="193">
        <f t="shared" si="3"/>
        <v>0</v>
      </c>
      <c r="T709" s="186" t="s">
        <v>282</v>
      </c>
      <c r="U709" s="186" t="s">
        <v>288</v>
      </c>
      <c r="V709" s="200">
        <f>VLOOKUP(B709,orig_GT_results_full_summary!$B$3:$AK$25,24, FALSE)</f>
        <v>0</v>
      </c>
      <c r="W709" s="192">
        <v>0</v>
      </c>
      <c r="X709" s="192">
        <v>0</v>
      </c>
      <c r="Y709" s="192">
        <f t="shared" si="4"/>
        <v>0</v>
      </c>
      <c r="Z709" s="193">
        <f t="shared" si="5"/>
        <v>0</v>
      </c>
      <c r="AA709" s="186" t="s">
        <v>282</v>
      </c>
      <c r="AB709" s="186" t="s">
        <v>288</v>
      </c>
      <c r="AC709" s="192">
        <f>VLOOKUP(B709,orig_GT_results_full_summary!$B$3:$AK$25,33, FALSE)</f>
        <v>0</v>
      </c>
      <c r="AD709" s="192">
        <v>0</v>
      </c>
      <c r="AE709" s="192">
        <v>0</v>
      </c>
      <c r="AF709" s="194">
        <f t="shared" si="6"/>
        <v>0</v>
      </c>
      <c r="AG709" s="53">
        <f t="shared" si="7"/>
        <v>0</v>
      </c>
    </row>
    <row r="710" spans="2:33" ht="16">
      <c r="B710" s="186" t="s">
        <v>134</v>
      </c>
      <c r="C710" s="192">
        <v>204</v>
      </c>
      <c r="D710" s="186" t="s">
        <v>373</v>
      </c>
      <c r="E710" s="193">
        <v>2</v>
      </c>
      <c r="F710" s="186" t="s">
        <v>51</v>
      </c>
      <c r="G710" s="186" t="s">
        <v>288</v>
      </c>
      <c r="H710" s="198">
        <f>VLOOKUP(B710,orig_GT_results_full_summary!$B$3:$AK$25,7, FALSE)</f>
        <v>3</v>
      </c>
      <c r="I710" s="192">
        <v>0</v>
      </c>
      <c r="J710" s="192">
        <v>0</v>
      </c>
      <c r="K710" s="192">
        <f t="shared" si="0"/>
        <v>0</v>
      </c>
      <c r="L710" s="193">
        <f t="shared" si="1"/>
        <v>0</v>
      </c>
      <c r="M710" s="186" t="s">
        <v>282</v>
      </c>
      <c r="N710" s="186" t="s">
        <v>288</v>
      </c>
      <c r="O710" s="199">
        <f>VLOOKUP(B710,orig_GT_results_full_summary!$B$3:$AK$25,15, FALSE)</f>
        <v>0</v>
      </c>
      <c r="P710" s="192">
        <v>0</v>
      </c>
      <c r="Q710" s="192">
        <v>0</v>
      </c>
      <c r="R710" s="192">
        <f t="shared" si="2"/>
        <v>0</v>
      </c>
      <c r="S710" s="193">
        <f t="shared" si="3"/>
        <v>0</v>
      </c>
      <c r="T710" s="186" t="s">
        <v>282</v>
      </c>
      <c r="U710" s="186" t="s">
        <v>288</v>
      </c>
      <c r="V710" s="200">
        <f>VLOOKUP(B710,orig_GT_results_full_summary!$B$3:$AK$25,24, FALSE)</f>
        <v>0</v>
      </c>
      <c r="W710" s="192">
        <v>0</v>
      </c>
      <c r="X710" s="192">
        <v>0</v>
      </c>
      <c r="Y710" s="192">
        <f t="shared" si="4"/>
        <v>0</v>
      </c>
      <c r="Z710" s="193">
        <f t="shared" si="5"/>
        <v>0</v>
      </c>
      <c r="AA710" s="186" t="s">
        <v>282</v>
      </c>
      <c r="AB710" s="186" t="s">
        <v>288</v>
      </c>
      <c r="AC710" s="192">
        <f>VLOOKUP(B710,orig_GT_results_full_summary!$B$3:$AK$25,33, FALSE)</f>
        <v>0</v>
      </c>
      <c r="AD710" s="192">
        <v>0</v>
      </c>
      <c r="AE710" s="192">
        <v>0</v>
      </c>
      <c r="AF710" s="194">
        <f t="shared" si="6"/>
        <v>0</v>
      </c>
      <c r="AG710" s="53">
        <f t="shared" si="7"/>
        <v>0</v>
      </c>
    </row>
    <row r="711" spans="2:33" ht="16">
      <c r="B711" s="186" t="s">
        <v>134</v>
      </c>
      <c r="C711" s="192">
        <v>205</v>
      </c>
      <c r="D711" s="186" t="s">
        <v>373</v>
      </c>
      <c r="E711" s="193">
        <v>2</v>
      </c>
      <c r="F711" s="186" t="s">
        <v>51</v>
      </c>
      <c r="G711" s="186" t="s">
        <v>288</v>
      </c>
      <c r="H711" s="198">
        <f>VLOOKUP(B711,orig_GT_results_full_summary!$B$3:$AK$25,7, FALSE)</f>
        <v>3</v>
      </c>
      <c r="I711" s="192">
        <v>0</v>
      </c>
      <c r="J711" s="192">
        <v>0</v>
      </c>
      <c r="K711" s="192">
        <f t="shared" si="0"/>
        <v>0</v>
      </c>
      <c r="L711" s="193">
        <f t="shared" si="1"/>
        <v>0</v>
      </c>
      <c r="M711" s="186" t="s">
        <v>282</v>
      </c>
      <c r="N711" s="186" t="s">
        <v>288</v>
      </c>
      <c r="O711" s="199">
        <f>VLOOKUP(B711,orig_GT_results_full_summary!$B$3:$AK$25,15, FALSE)</f>
        <v>0</v>
      </c>
      <c r="P711" s="192">
        <v>0</v>
      </c>
      <c r="Q711" s="192">
        <v>0</v>
      </c>
      <c r="R711" s="192">
        <f t="shared" si="2"/>
        <v>0</v>
      </c>
      <c r="S711" s="193">
        <f t="shared" si="3"/>
        <v>0</v>
      </c>
      <c r="T711" s="186" t="s">
        <v>282</v>
      </c>
      <c r="U711" s="186" t="s">
        <v>288</v>
      </c>
      <c r="V711" s="200">
        <f>VLOOKUP(B711,orig_GT_results_full_summary!$B$3:$AK$25,24, FALSE)</f>
        <v>0</v>
      </c>
      <c r="W711" s="192">
        <v>0</v>
      </c>
      <c r="X711" s="192">
        <v>0</v>
      </c>
      <c r="Y711" s="192">
        <f t="shared" si="4"/>
        <v>0</v>
      </c>
      <c r="Z711" s="193">
        <f t="shared" si="5"/>
        <v>0</v>
      </c>
      <c r="AA711" s="186" t="s">
        <v>282</v>
      </c>
      <c r="AB711" s="186" t="s">
        <v>288</v>
      </c>
      <c r="AC711" s="192">
        <f>VLOOKUP(B711,orig_GT_results_full_summary!$B$3:$AK$25,33, FALSE)</f>
        <v>0</v>
      </c>
      <c r="AD711" s="192">
        <v>0</v>
      </c>
      <c r="AE711" s="192">
        <v>0</v>
      </c>
      <c r="AF711" s="194">
        <f t="shared" si="6"/>
        <v>0</v>
      </c>
      <c r="AG711" s="53">
        <f t="shared" si="7"/>
        <v>0</v>
      </c>
    </row>
    <row r="712" spans="2:33" ht="16">
      <c r="B712" s="186" t="s">
        <v>134</v>
      </c>
      <c r="C712" s="192">
        <v>206</v>
      </c>
      <c r="D712" s="186" t="s">
        <v>454</v>
      </c>
      <c r="E712" s="193">
        <v>2</v>
      </c>
      <c r="F712" s="186" t="s">
        <v>51</v>
      </c>
      <c r="G712" s="186" t="s">
        <v>288</v>
      </c>
      <c r="H712" s="198">
        <f>VLOOKUP(B712,orig_GT_results_full_summary!$B$3:$AK$25,7, FALSE)</f>
        <v>3</v>
      </c>
      <c r="I712" s="192">
        <v>0</v>
      </c>
      <c r="J712" s="192">
        <v>0</v>
      </c>
      <c r="K712" s="192">
        <f t="shared" si="0"/>
        <v>0</v>
      </c>
      <c r="L712" s="193">
        <f t="shared" si="1"/>
        <v>0</v>
      </c>
      <c r="M712" s="186" t="s">
        <v>282</v>
      </c>
      <c r="N712" s="186" t="s">
        <v>288</v>
      </c>
      <c r="O712" s="199">
        <f>VLOOKUP(B712,orig_GT_results_full_summary!$B$3:$AK$25,15, FALSE)</f>
        <v>0</v>
      </c>
      <c r="P712" s="192">
        <v>0</v>
      </c>
      <c r="Q712" s="192">
        <v>0</v>
      </c>
      <c r="R712" s="192">
        <f t="shared" si="2"/>
        <v>0</v>
      </c>
      <c r="S712" s="193">
        <f t="shared" si="3"/>
        <v>0</v>
      </c>
      <c r="T712" s="186" t="s">
        <v>282</v>
      </c>
      <c r="U712" s="186" t="s">
        <v>288</v>
      </c>
      <c r="V712" s="200">
        <f>VLOOKUP(B712,orig_GT_results_full_summary!$B$3:$AK$25,24, FALSE)</f>
        <v>0</v>
      </c>
      <c r="W712" s="192">
        <v>0</v>
      </c>
      <c r="X712" s="192">
        <v>0</v>
      </c>
      <c r="Y712" s="192">
        <f t="shared" si="4"/>
        <v>0</v>
      </c>
      <c r="Z712" s="193">
        <f t="shared" si="5"/>
        <v>0</v>
      </c>
      <c r="AA712" s="186" t="s">
        <v>282</v>
      </c>
      <c r="AB712" s="186" t="s">
        <v>288</v>
      </c>
      <c r="AC712" s="192">
        <f>VLOOKUP(B712,orig_GT_results_full_summary!$B$3:$AK$25,33, FALSE)</f>
        <v>0</v>
      </c>
      <c r="AD712" s="192">
        <v>0</v>
      </c>
      <c r="AE712" s="192">
        <v>0</v>
      </c>
      <c r="AF712" s="194">
        <f t="shared" si="6"/>
        <v>0</v>
      </c>
      <c r="AG712" s="53">
        <f t="shared" si="7"/>
        <v>0</v>
      </c>
    </row>
    <row r="713" spans="2:33" ht="16">
      <c r="B713" s="186" t="s">
        <v>134</v>
      </c>
      <c r="C713" s="192">
        <v>207</v>
      </c>
      <c r="D713" s="186" t="s">
        <v>454</v>
      </c>
      <c r="E713" s="193">
        <v>2</v>
      </c>
      <c r="F713" s="186" t="s">
        <v>51</v>
      </c>
      <c r="G713" s="186" t="s">
        <v>288</v>
      </c>
      <c r="H713" s="198">
        <f>VLOOKUP(B713,orig_GT_results_full_summary!$B$3:$AK$25,7, FALSE)</f>
        <v>3</v>
      </c>
      <c r="I713" s="192">
        <v>0</v>
      </c>
      <c r="J713" s="192">
        <v>0</v>
      </c>
      <c r="K713" s="192">
        <f t="shared" si="0"/>
        <v>0</v>
      </c>
      <c r="L713" s="193">
        <f t="shared" si="1"/>
        <v>0</v>
      </c>
      <c r="M713" s="186" t="s">
        <v>282</v>
      </c>
      <c r="N713" s="186" t="s">
        <v>288</v>
      </c>
      <c r="O713" s="199">
        <f>VLOOKUP(B713,orig_GT_results_full_summary!$B$3:$AK$25,15, FALSE)</f>
        <v>0</v>
      </c>
      <c r="P713" s="192">
        <v>0</v>
      </c>
      <c r="Q713" s="192">
        <v>0</v>
      </c>
      <c r="R713" s="192">
        <f t="shared" si="2"/>
        <v>0</v>
      </c>
      <c r="S713" s="193">
        <f t="shared" si="3"/>
        <v>0</v>
      </c>
      <c r="T713" s="186" t="s">
        <v>282</v>
      </c>
      <c r="U713" s="186" t="s">
        <v>288</v>
      </c>
      <c r="V713" s="200">
        <f>VLOOKUP(B713,orig_GT_results_full_summary!$B$3:$AK$25,24, FALSE)</f>
        <v>0</v>
      </c>
      <c r="W713" s="192">
        <v>0</v>
      </c>
      <c r="X713" s="192">
        <v>0</v>
      </c>
      <c r="Y713" s="192">
        <f t="shared" si="4"/>
        <v>0</v>
      </c>
      <c r="Z713" s="193">
        <f t="shared" si="5"/>
        <v>0</v>
      </c>
      <c r="AA713" s="186" t="s">
        <v>282</v>
      </c>
      <c r="AB713" s="186" t="s">
        <v>288</v>
      </c>
      <c r="AC713" s="192">
        <f>VLOOKUP(B713,orig_GT_results_full_summary!$B$3:$AK$25,33, FALSE)</f>
        <v>0</v>
      </c>
      <c r="AD713" s="192">
        <v>0</v>
      </c>
      <c r="AE713" s="192">
        <v>0</v>
      </c>
      <c r="AF713" s="194">
        <f t="shared" si="6"/>
        <v>0</v>
      </c>
      <c r="AG713" s="53">
        <f t="shared" si="7"/>
        <v>0</v>
      </c>
    </row>
    <row r="714" spans="2:33" ht="16">
      <c r="B714" s="186" t="s">
        <v>134</v>
      </c>
      <c r="C714" s="192">
        <v>208</v>
      </c>
      <c r="D714" s="186" t="s">
        <v>454</v>
      </c>
      <c r="E714" s="193">
        <v>2</v>
      </c>
      <c r="F714" s="186" t="s">
        <v>51</v>
      </c>
      <c r="G714" s="186" t="s">
        <v>288</v>
      </c>
      <c r="H714" s="198">
        <f>VLOOKUP(B714,orig_GT_results_full_summary!$B$3:$AK$25,7, FALSE)</f>
        <v>3</v>
      </c>
      <c r="I714" s="192">
        <v>0</v>
      </c>
      <c r="J714" s="192">
        <v>0</v>
      </c>
      <c r="K714" s="192">
        <f t="shared" si="0"/>
        <v>0</v>
      </c>
      <c r="L714" s="193">
        <f t="shared" si="1"/>
        <v>0</v>
      </c>
      <c r="M714" s="186" t="s">
        <v>282</v>
      </c>
      <c r="N714" s="186" t="s">
        <v>288</v>
      </c>
      <c r="O714" s="199">
        <f>VLOOKUP(B714,orig_GT_results_full_summary!$B$3:$AK$25,15, FALSE)</f>
        <v>0</v>
      </c>
      <c r="P714" s="192">
        <v>0</v>
      </c>
      <c r="Q714" s="192">
        <v>0</v>
      </c>
      <c r="R714" s="192">
        <f t="shared" si="2"/>
        <v>0</v>
      </c>
      <c r="S714" s="193">
        <f t="shared" si="3"/>
        <v>0</v>
      </c>
      <c r="T714" s="186" t="s">
        <v>282</v>
      </c>
      <c r="U714" s="186" t="s">
        <v>288</v>
      </c>
      <c r="V714" s="200">
        <f>VLOOKUP(B714,orig_GT_results_full_summary!$B$3:$AK$25,24, FALSE)</f>
        <v>0</v>
      </c>
      <c r="W714" s="192">
        <v>0</v>
      </c>
      <c r="X714" s="192">
        <v>0</v>
      </c>
      <c r="Y714" s="192">
        <f t="shared" si="4"/>
        <v>0</v>
      </c>
      <c r="Z714" s="193">
        <f t="shared" si="5"/>
        <v>0</v>
      </c>
      <c r="AA714" s="186" t="s">
        <v>282</v>
      </c>
      <c r="AB714" s="186" t="s">
        <v>288</v>
      </c>
      <c r="AC714" s="192">
        <f>VLOOKUP(B714,orig_GT_results_full_summary!$B$3:$AK$25,33, FALSE)</f>
        <v>0</v>
      </c>
      <c r="AD714" s="192">
        <v>0</v>
      </c>
      <c r="AE714" s="192">
        <v>0</v>
      </c>
      <c r="AF714" s="194">
        <f t="shared" si="6"/>
        <v>0</v>
      </c>
      <c r="AG714" s="53">
        <f t="shared" si="7"/>
        <v>0</v>
      </c>
    </row>
    <row r="715" spans="2:33" ht="16">
      <c r="B715" s="186" t="s">
        <v>134</v>
      </c>
      <c r="C715" s="192">
        <v>209</v>
      </c>
      <c r="D715" s="186" t="s">
        <v>455</v>
      </c>
      <c r="E715" s="193">
        <v>2</v>
      </c>
      <c r="F715" s="186" t="s">
        <v>51</v>
      </c>
      <c r="G715" s="186" t="s">
        <v>288</v>
      </c>
      <c r="H715" s="198">
        <f>VLOOKUP(B715,orig_GT_results_full_summary!$B$3:$AK$25,7, FALSE)</f>
        <v>3</v>
      </c>
      <c r="I715" s="192">
        <v>0</v>
      </c>
      <c r="J715" s="192">
        <v>0</v>
      </c>
      <c r="K715" s="192">
        <f t="shared" si="0"/>
        <v>0</v>
      </c>
      <c r="L715" s="193">
        <f t="shared" si="1"/>
        <v>0</v>
      </c>
      <c r="M715" s="186" t="s">
        <v>282</v>
      </c>
      <c r="N715" s="186" t="s">
        <v>288</v>
      </c>
      <c r="O715" s="199">
        <f>VLOOKUP(B715,orig_GT_results_full_summary!$B$3:$AK$25,15, FALSE)</f>
        <v>0</v>
      </c>
      <c r="P715" s="192">
        <v>0</v>
      </c>
      <c r="Q715" s="192">
        <v>0</v>
      </c>
      <c r="R715" s="192">
        <f t="shared" si="2"/>
        <v>0</v>
      </c>
      <c r="S715" s="193">
        <f t="shared" si="3"/>
        <v>0</v>
      </c>
      <c r="T715" s="186" t="s">
        <v>282</v>
      </c>
      <c r="U715" s="186" t="s">
        <v>288</v>
      </c>
      <c r="V715" s="200">
        <f>VLOOKUP(B715,orig_GT_results_full_summary!$B$3:$AK$25,24, FALSE)</f>
        <v>0</v>
      </c>
      <c r="W715" s="192">
        <v>0</v>
      </c>
      <c r="X715" s="192">
        <v>0</v>
      </c>
      <c r="Y715" s="192">
        <f t="shared" si="4"/>
        <v>0</v>
      </c>
      <c r="Z715" s="193">
        <f t="shared" si="5"/>
        <v>0</v>
      </c>
      <c r="AA715" s="186" t="s">
        <v>282</v>
      </c>
      <c r="AB715" s="186" t="s">
        <v>288</v>
      </c>
      <c r="AC715" s="192">
        <f>VLOOKUP(B715,orig_GT_results_full_summary!$B$3:$AK$25,33, FALSE)</f>
        <v>0</v>
      </c>
      <c r="AD715" s="192">
        <v>0</v>
      </c>
      <c r="AE715" s="192">
        <v>0</v>
      </c>
      <c r="AF715" s="194">
        <f t="shared" si="6"/>
        <v>0</v>
      </c>
      <c r="AG715" s="53">
        <f t="shared" si="7"/>
        <v>0</v>
      </c>
    </row>
    <row r="716" spans="2:33" ht="16">
      <c r="B716" s="186" t="s">
        <v>134</v>
      </c>
      <c r="C716" s="192">
        <v>210</v>
      </c>
      <c r="D716" s="186" t="s">
        <v>455</v>
      </c>
      <c r="E716" s="193">
        <v>2</v>
      </c>
      <c r="F716" s="186" t="s">
        <v>51</v>
      </c>
      <c r="G716" s="186" t="s">
        <v>288</v>
      </c>
      <c r="H716" s="198">
        <f>VLOOKUP(B716,orig_GT_results_full_summary!$B$3:$AK$25,7, FALSE)</f>
        <v>3</v>
      </c>
      <c r="I716" s="192">
        <v>0</v>
      </c>
      <c r="J716" s="192">
        <v>0</v>
      </c>
      <c r="K716" s="192">
        <f t="shared" si="0"/>
        <v>0</v>
      </c>
      <c r="L716" s="193">
        <f t="shared" si="1"/>
        <v>0</v>
      </c>
      <c r="M716" s="186" t="s">
        <v>282</v>
      </c>
      <c r="N716" s="186" t="s">
        <v>288</v>
      </c>
      <c r="O716" s="199">
        <f>VLOOKUP(B716,orig_GT_results_full_summary!$B$3:$AK$25,15, FALSE)</f>
        <v>0</v>
      </c>
      <c r="P716" s="192">
        <v>0</v>
      </c>
      <c r="Q716" s="192">
        <v>0</v>
      </c>
      <c r="R716" s="192">
        <f t="shared" si="2"/>
        <v>0</v>
      </c>
      <c r="S716" s="193">
        <f t="shared" si="3"/>
        <v>0</v>
      </c>
      <c r="T716" s="186" t="s">
        <v>282</v>
      </c>
      <c r="U716" s="186" t="s">
        <v>288</v>
      </c>
      <c r="V716" s="200">
        <f>VLOOKUP(B716,orig_GT_results_full_summary!$B$3:$AK$25,24, FALSE)</f>
        <v>0</v>
      </c>
      <c r="W716" s="192">
        <v>0</v>
      </c>
      <c r="X716" s="192">
        <v>0</v>
      </c>
      <c r="Y716" s="192">
        <f t="shared" si="4"/>
        <v>0</v>
      </c>
      <c r="Z716" s="193">
        <f t="shared" si="5"/>
        <v>0</v>
      </c>
      <c r="AA716" s="186" t="s">
        <v>282</v>
      </c>
      <c r="AB716" s="186" t="s">
        <v>288</v>
      </c>
      <c r="AC716" s="192">
        <f>VLOOKUP(B716,orig_GT_results_full_summary!$B$3:$AK$25,33, FALSE)</f>
        <v>0</v>
      </c>
      <c r="AD716" s="192">
        <v>0</v>
      </c>
      <c r="AE716" s="192">
        <v>0</v>
      </c>
      <c r="AF716" s="194">
        <f t="shared" si="6"/>
        <v>0</v>
      </c>
      <c r="AG716" s="53">
        <f t="shared" si="7"/>
        <v>0</v>
      </c>
    </row>
    <row r="717" spans="2:33" ht="16">
      <c r="B717" s="186" t="s">
        <v>134</v>
      </c>
      <c r="C717" s="192">
        <v>211</v>
      </c>
      <c r="D717" s="186" t="s">
        <v>455</v>
      </c>
      <c r="E717" s="193">
        <v>2</v>
      </c>
      <c r="F717" s="186" t="s">
        <v>51</v>
      </c>
      <c r="G717" s="186" t="s">
        <v>288</v>
      </c>
      <c r="H717" s="198">
        <f>VLOOKUP(B717,orig_GT_results_full_summary!$B$3:$AK$25,7, FALSE)</f>
        <v>3</v>
      </c>
      <c r="I717" s="192">
        <v>0</v>
      </c>
      <c r="J717" s="192">
        <v>0</v>
      </c>
      <c r="K717" s="192">
        <f t="shared" si="0"/>
        <v>0</v>
      </c>
      <c r="L717" s="193">
        <f t="shared" si="1"/>
        <v>0</v>
      </c>
      <c r="M717" s="186" t="s">
        <v>282</v>
      </c>
      <c r="N717" s="186" t="s">
        <v>288</v>
      </c>
      <c r="O717" s="199">
        <f>VLOOKUP(B717,orig_GT_results_full_summary!$B$3:$AK$25,15, FALSE)</f>
        <v>0</v>
      </c>
      <c r="P717" s="192">
        <v>0</v>
      </c>
      <c r="Q717" s="192">
        <v>0</v>
      </c>
      <c r="R717" s="192">
        <f t="shared" si="2"/>
        <v>0</v>
      </c>
      <c r="S717" s="193">
        <f t="shared" si="3"/>
        <v>0</v>
      </c>
      <c r="T717" s="186" t="s">
        <v>282</v>
      </c>
      <c r="U717" s="186" t="s">
        <v>288</v>
      </c>
      <c r="V717" s="200">
        <f>VLOOKUP(B717,orig_GT_results_full_summary!$B$3:$AK$25,24, FALSE)</f>
        <v>0</v>
      </c>
      <c r="W717" s="192">
        <v>0</v>
      </c>
      <c r="X717" s="192">
        <v>0</v>
      </c>
      <c r="Y717" s="192">
        <f t="shared" si="4"/>
        <v>0</v>
      </c>
      <c r="Z717" s="193">
        <f t="shared" si="5"/>
        <v>0</v>
      </c>
      <c r="AA717" s="186" t="s">
        <v>282</v>
      </c>
      <c r="AB717" s="186" t="s">
        <v>288</v>
      </c>
      <c r="AC717" s="192">
        <f>VLOOKUP(B717,orig_GT_results_full_summary!$B$3:$AK$25,33, FALSE)</f>
        <v>0</v>
      </c>
      <c r="AD717" s="192">
        <v>0</v>
      </c>
      <c r="AE717" s="192">
        <v>0</v>
      </c>
      <c r="AF717" s="194">
        <f t="shared" si="6"/>
        <v>0</v>
      </c>
      <c r="AG717" s="53">
        <f t="shared" si="7"/>
        <v>0</v>
      </c>
    </row>
    <row r="718" spans="2:33" ht="16">
      <c r="B718" s="186" t="s">
        <v>134</v>
      </c>
      <c r="C718" s="192">
        <v>212</v>
      </c>
      <c r="D718" s="186" t="s">
        <v>456</v>
      </c>
      <c r="E718" s="193">
        <v>2</v>
      </c>
      <c r="F718" s="186" t="s">
        <v>51</v>
      </c>
      <c r="G718" s="186" t="s">
        <v>288</v>
      </c>
      <c r="H718" s="198">
        <f>VLOOKUP(B718,orig_GT_results_full_summary!$B$3:$AK$25,7, FALSE)</f>
        <v>3</v>
      </c>
      <c r="I718" s="192">
        <v>0</v>
      </c>
      <c r="J718" s="192">
        <v>0</v>
      </c>
      <c r="K718" s="192">
        <f t="shared" si="0"/>
        <v>0</v>
      </c>
      <c r="L718" s="193">
        <f t="shared" si="1"/>
        <v>0</v>
      </c>
      <c r="M718" s="186" t="s">
        <v>282</v>
      </c>
      <c r="N718" s="186" t="s">
        <v>288</v>
      </c>
      <c r="O718" s="199">
        <f>VLOOKUP(B718,orig_GT_results_full_summary!$B$3:$AK$25,15, FALSE)</f>
        <v>0</v>
      </c>
      <c r="P718" s="192">
        <v>0</v>
      </c>
      <c r="Q718" s="192">
        <v>0</v>
      </c>
      <c r="R718" s="192">
        <f t="shared" si="2"/>
        <v>0</v>
      </c>
      <c r="S718" s="193">
        <f t="shared" si="3"/>
        <v>0</v>
      </c>
      <c r="T718" s="186" t="s">
        <v>282</v>
      </c>
      <c r="U718" s="186" t="s">
        <v>288</v>
      </c>
      <c r="V718" s="200">
        <f>VLOOKUP(B718,orig_GT_results_full_summary!$B$3:$AK$25,24, FALSE)</f>
        <v>0</v>
      </c>
      <c r="W718" s="192">
        <v>0</v>
      </c>
      <c r="X718" s="192">
        <v>0</v>
      </c>
      <c r="Y718" s="192">
        <f t="shared" si="4"/>
        <v>0</v>
      </c>
      <c r="Z718" s="193">
        <f t="shared" si="5"/>
        <v>0</v>
      </c>
      <c r="AA718" s="186" t="s">
        <v>282</v>
      </c>
      <c r="AB718" s="186" t="s">
        <v>288</v>
      </c>
      <c r="AC718" s="192">
        <f>VLOOKUP(B718,orig_GT_results_full_summary!$B$3:$AK$25,33, FALSE)</f>
        <v>0</v>
      </c>
      <c r="AD718" s="192">
        <v>0</v>
      </c>
      <c r="AE718" s="192">
        <v>0</v>
      </c>
      <c r="AF718" s="194">
        <f t="shared" si="6"/>
        <v>0</v>
      </c>
      <c r="AG718" s="53">
        <f t="shared" si="7"/>
        <v>0</v>
      </c>
    </row>
    <row r="719" spans="2:33" ht="16">
      <c r="B719" s="186" t="s">
        <v>134</v>
      </c>
      <c r="C719" s="192">
        <v>213</v>
      </c>
      <c r="D719" s="186" t="s">
        <v>456</v>
      </c>
      <c r="E719" s="193">
        <v>2</v>
      </c>
      <c r="F719" s="186" t="s">
        <v>51</v>
      </c>
      <c r="G719" s="186" t="s">
        <v>288</v>
      </c>
      <c r="H719" s="198">
        <f>VLOOKUP(B719,orig_GT_results_full_summary!$B$3:$AK$25,7, FALSE)</f>
        <v>3</v>
      </c>
      <c r="I719" s="192">
        <v>0</v>
      </c>
      <c r="J719" s="192">
        <v>0</v>
      </c>
      <c r="K719" s="192">
        <f t="shared" si="0"/>
        <v>0</v>
      </c>
      <c r="L719" s="193">
        <f t="shared" si="1"/>
        <v>0</v>
      </c>
      <c r="M719" s="186" t="s">
        <v>282</v>
      </c>
      <c r="N719" s="186" t="s">
        <v>288</v>
      </c>
      <c r="O719" s="199">
        <f>VLOOKUP(B719,orig_GT_results_full_summary!$B$3:$AK$25,15, FALSE)</f>
        <v>0</v>
      </c>
      <c r="P719" s="192">
        <v>0</v>
      </c>
      <c r="Q719" s="192">
        <v>0</v>
      </c>
      <c r="R719" s="192">
        <f t="shared" si="2"/>
        <v>0</v>
      </c>
      <c r="S719" s="193">
        <f t="shared" si="3"/>
        <v>0</v>
      </c>
      <c r="T719" s="186" t="s">
        <v>282</v>
      </c>
      <c r="U719" s="186" t="s">
        <v>288</v>
      </c>
      <c r="V719" s="200">
        <f>VLOOKUP(B719,orig_GT_results_full_summary!$B$3:$AK$25,24, FALSE)</f>
        <v>0</v>
      </c>
      <c r="W719" s="192">
        <v>0</v>
      </c>
      <c r="X719" s="192">
        <v>0</v>
      </c>
      <c r="Y719" s="192">
        <f t="shared" si="4"/>
        <v>0</v>
      </c>
      <c r="Z719" s="193">
        <f t="shared" si="5"/>
        <v>0</v>
      </c>
      <c r="AA719" s="186" t="s">
        <v>282</v>
      </c>
      <c r="AB719" s="186" t="s">
        <v>288</v>
      </c>
      <c r="AC719" s="192">
        <f>VLOOKUP(B719,orig_GT_results_full_summary!$B$3:$AK$25,33, FALSE)</f>
        <v>0</v>
      </c>
      <c r="AD719" s="192">
        <v>0</v>
      </c>
      <c r="AE719" s="192">
        <v>0</v>
      </c>
      <c r="AF719" s="194">
        <f t="shared" si="6"/>
        <v>0</v>
      </c>
      <c r="AG719" s="53">
        <f t="shared" si="7"/>
        <v>0</v>
      </c>
    </row>
    <row r="720" spans="2:33" ht="16">
      <c r="B720" s="186" t="s">
        <v>134</v>
      </c>
      <c r="C720" s="192">
        <v>214</v>
      </c>
      <c r="D720" s="186" t="s">
        <v>456</v>
      </c>
      <c r="E720" s="193">
        <v>2</v>
      </c>
      <c r="F720" s="186" t="s">
        <v>51</v>
      </c>
      <c r="G720" s="186" t="s">
        <v>288</v>
      </c>
      <c r="H720" s="198">
        <f>VLOOKUP(B720,orig_GT_results_full_summary!$B$3:$AK$25,7, FALSE)</f>
        <v>3</v>
      </c>
      <c r="I720" s="192">
        <v>0</v>
      </c>
      <c r="J720" s="192">
        <v>0</v>
      </c>
      <c r="K720" s="192">
        <f t="shared" si="0"/>
        <v>0</v>
      </c>
      <c r="L720" s="193">
        <f t="shared" si="1"/>
        <v>0</v>
      </c>
      <c r="M720" s="186" t="s">
        <v>282</v>
      </c>
      <c r="N720" s="186" t="s">
        <v>288</v>
      </c>
      <c r="O720" s="199">
        <f>VLOOKUP(B720,orig_GT_results_full_summary!$B$3:$AK$25,15, FALSE)</f>
        <v>0</v>
      </c>
      <c r="P720" s="192">
        <v>0</v>
      </c>
      <c r="Q720" s="192">
        <v>0</v>
      </c>
      <c r="R720" s="192">
        <f t="shared" si="2"/>
        <v>0</v>
      </c>
      <c r="S720" s="193">
        <f t="shared" si="3"/>
        <v>0</v>
      </c>
      <c r="T720" s="186" t="s">
        <v>282</v>
      </c>
      <c r="U720" s="186" t="s">
        <v>288</v>
      </c>
      <c r="V720" s="200">
        <f>VLOOKUP(B720,orig_GT_results_full_summary!$B$3:$AK$25,24, FALSE)</f>
        <v>0</v>
      </c>
      <c r="W720" s="192">
        <v>0</v>
      </c>
      <c r="X720" s="192">
        <v>0</v>
      </c>
      <c r="Y720" s="192">
        <f t="shared" si="4"/>
        <v>0</v>
      </c>
      <c r="Z720" s="193">
        <f t="shared" si="5"/>
        <v>0</v>
      </c>
      <c r="AA720" s="186" t="s">
        <v>282</v>
      </c>
      <c r="AB720" s="186" t="s">
        <v>288</v>
      </c>
      <c r="AC720" s="192">
        <f>VLOOKUP(B720,orig_GT_results_full_summary!$B$3:$AK$25,33, FALSE)</f>
        <v>0</v>
      </c>
      <c r="AD720" s="192">
        <v>0</v>
      </c>
      <c r="AE720" s="192">
        <v>0</v>
      </c>
      <c r="AF720" s="194">
        <f t="shared" si="6"/>
        <v>0</v>
      </c>
      <c r="AG720" s="53">
        <f t="shared" si="7"/>
        <v>0</v>
      </c>
    </row>
    <row r="721" spans="2:33" ht="16">
      <c r="B721" s="186" t="s">
        <v>134</v>
      </c>
      <c r="C721" s="192">
        <v>215</v>
      </c>
      <c r="D721" s="186" t="s">
        <v>457</v>
      </c>
      <c r="E721" s="193">
        <v>2</v>
      </c>
      <c r="F721" s="186" t="s">
        <v>51</v>
      </c>
      <c r="G721" s="186" t="s">
        <v>288</v>
      </c>
      <c r="H721" s="198">
        <f>VLOOKUP(B721,orig_GT_results_full_summary!$B$3:$AK$25,7, FALSE)</f>
        <v>3</v>
      </c>
      <c r="I721" s="192">
        <v>0</v>
      </c>
      <c r="J721" s="192">
        <v>0</v>
      </c>
      <c r="K721" s="192">
        <f t="shared" si="0"/>
        <v>0</v>
      </c>
      <c r="L721" s="193">
        <f t="shared" si="1"/>
        <v>0</v>
      </c>
      <c r="M721" s="186" t="s">
        <v>282</v>
      </c>
      <c r="N721" s="186" t="s">
        <v>288</v>
      </c>
      <c r="O721" s="199">
        <f>VLOOKUP(B721,orig_GT_results_full_summary!$B$3:$AK$25,15, FALSE)</f>
        <v>0</v>
      </c>
      <c r="P721" s="192">
        <v>0</v>
      </c>
      <c r="Q721" s="192">
        <v>0</v>
      </c>
      <c r="R721" s="192">
        <f t="shared" si="2"/>
        <v>0</v>
      </c>
      <c r="S721" s="193">
        <f t="shared" si="3"/>
        <v>0</v>
      </c>
      <c r="T721" s="186" t="s">
        <v>282</v>
      </c>
      <c r="U721" s="186" t="s">
        <v>288</v>
      </c>
      <c r="V721" s="200">
        <f>VLOOKUP(B721,orig_GT_results_full_summary!$B$3:$AK$25,24, FALSE)</f>
        <v>0</v>
      </c>
      <c r="W721" s="192">
        <v>0</v>
      </c>
      <c r="X721" s="192">
        <v>0</v>
      </c>
      <c r="Y721" s="192">
        <f t="shared" si="4"/>
        <v>0</v>
      </c>
      <c r="Z721" s="193">
        <f t="shared" si="5"/>
        <v>0</v>
      </c>
      <c r="AA721" s="186" t="s">
        <v>282</v>
      </c>
      <c r="AB721" s="186" t="s">
        <v>288</v>
      </c>
      <c r="AC721" s="192">
        <f>VLOOKUP(B721,orig_GT_results_full_summary!$B$3:$AK$25,33, FALSE)</f>
        <v>0</v>
      </c>
      <c r="AD721" s="192">
        <v>0</v>
      </c>
      <c r="AE721" s="192">
        <v>0</v>
      </c>
      <c r="AF721" s="194">
        <f t="shared" si="6"/>
        <v>0</v>
      </c>
      <c r="AG721" s="53">
        <f t="shared" si="7"/>
        <v>0</v>
      </c>
    </row>
    <row r="722" spans="2:33" ht="16">
      <c r="B722" s="186" t="s">
        <v>134</v>
      </c>
      <c r="C722" s="192">
        <v>216</v>
      </c>
      <c r="D722" s="186" t="s">
        <v>457</v>
      </c>
      <c r="E722" s="193">
        <v>2</v>
      </c>
      <c r="F722" s="186" t="s">
        <v>51</v>
      </c>
      <c r="G722" s="186" t="s">
        <v>288</v>
      </c>
      <c r="H722" s="198">
        <f>VLOOKUP(B722,orig_GT_results_full_summary!$B$3:$AK$25,7, FALSE)</f>
        <v>3</v>
      </c>
      <c r="I722" s="192">
        <v>0</v>
      </c>
      <c r="J722" s="192">
        <v>0</v>
      </c>
      <c r="K722" s="192">
        <f t="shared" si="0"/>
        <v>0</v>
      </c>
      <c r="L722" s="193">
        <f t="shared" si="1"/>
        <v>0</v>
      </c>
      <c r="M722" s="186" t="s">
        <v>282</v>
      </c>
      <c r="N722" s="186" t="s">
        <v>288</v>
      </c>
      <c r="O722" s="199">
        <f>VLOOKUP(B722,orig_GT_results_full_summary!$B$3:$AK$25,15, FALSE)</f>
        <v>0</v>
      </c>
      <c r="P722" s="192">
        <v>0</v>
      </c>
      <c r="Q722" s="192">
        <v>0</v>
      </c>
      <c r="R722" s="192">
        <f t="shared" si="2"/>
        <v>0</v>
      </c>
      <c r="S722" s="193">
        <f t="shared" si="3"/>
        <v>0</v>
      </c>
      <c r="T722" s="186" t="s">
        <v>282</v>
      </c>
      <c r="U722" s="186" t="s">
        <v>288</v>
      </c>
      <c r="V722" s="200">
        <f>VLOOKUP(B722,orig_GT_results_full_summary!$B$3:$AK$25,24, FALSE)</f>
        <v>0</v>
      </c>
      <c r="W722" s="192">
        <v>0</v>
      </c>
      <c r="X722" s="192">
        <v>0</v>
      </c>
      <c r="Y722" s="192">
        <f t="shared" si="4"/>
        <v>0</v>
      </c>
      <c r="Z722" s="193">
        <f t="shared" si="5"/>
        <v>0</v>
      </c>
      <c r="AA722" s="186" t="s">
        <v>282</v>
      </c>
      <c r="AB722" s="186" t="s">
        <v>288</v>
      </c>
      <c r="AC722" s="192">
        <f>VLOOKUP(B722,orig_GT_results_full_summary!$B$3:$AK$25,33, FALSE)</f>
        <v>0</v>
      </c>
      <c r="AD722" s="192">
        <v>0</v>
      </c>
      <c r="AE722" s="192">
        <v>0</v>
      </c>
      <c r="AF722" s="194">
        <f t="shared" si="6"/>
        <v>0</v>
      </c>
      <c r="AG722" s="53">
        <f t="shared" si="7"/>
        <v>0</v>
      </c>
    </row>
    <row r="723" spans="2:33" ht="16">
      <c r="B723" s="186" t="s">
        <v>134</v>
      </c>
      <c r="C723" s="192">
        <v>217</v>
      </c>
      <c r="D723" s="186" t="s">
        <v>457</v>
      </c>
      <c r="E723" s="193">
        <v>2</v>
      </c>
      <c r="F723" s="186" t="s">
        <v>51</v>
      </c>
      <c r="G723" s="186" t="s">
        <v>288</v>
      </c>
      <c r="H723" s="198">
        <f>VLOOKUP(B723,orig_GT_results_full_summary!$B$3:$AK$25,7, FALSE)</f>
        <v>3</v>
      </c>
      <c r="I723" s="192">
        <v>0</v>
      </c>
      <c r="J723" s="192">
        <v>0</v>
      </c>
      <c r="K723" s="192">
        <f t="shared" si="0"/>
        <v>0</v>
      </c>
      <c r="L723" s="193">
        <f t="shared" si="1"/>
        <v>0</v>
      </c>
      <c r="M723" s="186" t="s">
        <v>282</v>
      </c>
      <c r="N723" s="186" t="s">
        <v>288</v>
      </c>
      <c r="O723" s="199">
        <f>VLOOKUP(B723,orig_GT_results_full_summary!$B$3:$AK$25,15, FALSE)</f>
        <v>0</v>
      </c>
      <c r="P723" s="192">
        <v>0</v>
      </c>
      <c r="Q723" s="192">
        <v>0</v>
      </c>
      <c r="R723" s="192">
        <f t="shared" si="2"/>
        <v>0</v>
      </c>
      <c r="S723" s="193">
        <f t="shared" si="3"/>
        <v>0</v>
      </c>
      <c r="T723" s="186" t="s">
        <v>282</v>
      </c>
      <c r="U723" s="186" t="s">
        <v>288</v>
      </c>
      <c r="V723" s="200">
        <f>VLOOKUP(B723,orig_GT_results_full_summary!$B$3:$AK$25,24, FALSE)</f>
        <v>0</v>
      </c>
      <c r="W723" s="192">
        <v>0</v>
      </c>
      <c r="X723" s="192">
        <v>0</v>
      </c>
      <c r="Y723" s="192">
        <f t="shared" si="4"/>
        <v>0</v>
      </c>
      <c r="Z723" s="193">
        <f t="shared" si="5"/>
        <v>0</v>
      </c>
      <c r="AA723" s="186" t="s">
        <v>282</v>
      </c>
      <c r="AB723" s="186" t="s">
        <v>288</v>
      </c>
      <c r="AC723" s="192">
        <f>VLOOKUP(B723,orig_GT_results_full_summary!$B$3:$AK$25,33, FALSE)</f>
        <v>0</v>
      </c>
      <c r="AD723" s="192">
        <v>0</v>
      </c>
      <c r="AE723" s="192">
        <v>0</v>
      </c>
      <c r="AF723" s="194">
        <f t="shared" si="6"/>
        <v>0</v>
      </c>
      <c r="AG723" s="53">
        <f t="shared" si="7"/>
        <v>0</v>
      </c>
    </row>
    <row r="724" spans="2:33" ht="16">
      <c r="B724" s="186" t="s">
        <v>134</v>
      </c>
      <c r="C724" s="192">
        <v>218</v>
      </c>
      <c r="D724" s="186" t="s">
        <v>458</v>
      </c>
      <c r="E724" s="193">
        <v>2</v>
      </c>
      <c r="F724" s="186" t="s">
        <v>51</v>
      </c>
      <c r="G724" s="186" t="s">
        <v>288</v>
      </c>
      <c r="H724" s="198">
        <f>VLOOKUP(B724,orig_GT_results_full_summary!$B$3:$AK$25,7, FALSE)</f>
        <v>3</v>
      </c>
      <c r="I724" s="192">
        <v>0</v>
      </c>
      <c r="J724" s="192">
        <v>0</v>
      </c>
      <c r="K724" s="192">
        <f t="shared" si="0"/>
        <v>0</v>
      </c>
      <c r="L724" s="193">
        <f t="shared" si="1"/>
        <v>0</v>
      </c>
      <c r="M724" s="186" t="s">
        <v>282</v>
      </c>
      <c r="N724" s="186" t="s">
        <v>288</v>
      </c>
      <c r="O724" s="199">
        <f>VLOOKUP(B724,orig_GT_results_full_summary!$B$3:$AK$25,15, FALSE)</f>
        <v>0</v>
      </c>
      <c r="P724" s="192">
        <v>0</v>
      </c>
      <c r="Q724" s="192">
        <v>0</v>
      </c>
      <c r="R724" s="192">
        <f t="shared" si="2"/>
        <v>0</v>
      </c>
      <c r="S724" s="193">
        <f t="shared" si="3"/>
        <v>0</v>
      </c>
      <c r="T724" s="186" t="s">
        <v>282</v>
      </c>
      <c r="U724" s="186" t="s">
        <v>288</v>
      </c>
      <c r="V724" s="200">
        <f>VLOOKUP(B724,orig_GT_results_full_summary!$B$3:$AK$25,24, FALSE)</f>
        <v>0</v>
      </c>
      <c r="W724" s="192">
        <v>0</v>
      </c>
      <c r="X724" s="192">
        <v>0</v>
      </c>
      <c r="Y724" s="192">
        <f t="shared" si="4"/>
        <v>0</v>
      </c>
      <c r="Z724" s="193">
        <f t="shared" si="5"/>
        <v>0</v>
      </c>
      <c r="AA724" s="186" t="s">
        <v>282</v>
      </c>
      <c r="AB724" s="186" t="s">
        <v>288</v>
      </c>
      <c r="AC724" s="192">
        <f>VLOOKUP(B724,orig_GT_results_full_summary!$B$3:$AK$25,33, FALSE)</f>
        <v>0</v>
      </c>
      <c r="AD724" s="192">
        <v>0</v>
      </c>
      <c r="AE724" s="192">
        <v>0</v>
      </c>
      <c r="AF724" s="194">
        <f t="shared" si="6"/>
        <v>0</v>
      </c>
      <c r="AG724" s="53">
        <f t="shared" si="7"/>
        <v>0</v>
      </c>
    </row>
    <row r="725" spans="2:33" ht="16">
      <c r="B725" s="186" t="s">
        <v>134</v>
      </c>
      <c r="C725" s="192">
        <v>219</v>
      </c>
      <c r="D725" s="186" t="s">
        <v>458</v>
      </c>
      <c r="E725" s="193">
        <v>2</v>
      </c>
      <c r="F725" s="186" t="s">
        <v>51</v>
      </c>
      <c r="G725" s="186" t="s">
        <v>288</v>
      </c>
      <c r="H725" s="198">
        <f>VLOOKUP(B725,orig_GT_results_full_summary!$B$3:$AK$25,7, FALSE)</f>
        <v>3</v>
      </c>
      <c r="I725" s="192">
        <v>0</v>
      </c>
      <c r="J725" s="192">
        <v>0</v>
      </c>
      <c r="K725" s="192">
        <f t="shared" si="0"/>
        <v>0</v>
      </c>
      <c r="L725" s="193">
        <f t="shared" si="1"/>
        <v>0</v>
      </c>
      <c r="M725" s="186" t="s">
        <v>282</v>
      </c>
      <c r="N725" s="186" t="s">
        <v>288</v>
      </c>
      <c r="O725" s="199">
        <f>VLOOKUP(B725,orig_GT_results_full_summary!$B$3:$AK$25,15, FALSE)</f>
        <v>0</v>
      </c>
      <c r="P725" s="192">
        <v>0</v>
      </c>
      <c r="Q725" s="192">
        <v>0</v>
      </c>
      <c r="R725" s="192">
        <f t="shared" si="2"/>
        <v>0</v>
      </c>
      <c r="S725" s="193">
        <f t="shared" si="3"/>
        <v>0</v>
      </c>
      <c r="T725" s="186" t="s">
        <v>282</v>
      </c>
      <c r="U725" s="186" t="s">
        <v>288</v>
      </c>
      <c r="V725" s="200">
        <f>VLOOKUP(B725,orig_GT_results_full_summary!$B$3:$AK$25,24, FALSE)</f>
        <v>0</v>
      </c>
      <c r="W725" s="192">
        <v>0</v>
      </c>
      <c r="X725" s="192">
        <v>0</v>
      </c>
      <c r="Y725" s="192">
        <f t="shared" si="4"/>
        <v>0</v>
      </c>
      <c r="Z725" s="193">
        <f t="shared" si="5"/>
        <v>0</v>
      </c>
      <c r="AA725" s="186" t="s">
        <v>282</v>
      </c>
      <c r="AB725" s="186" t="s">
        <v>288</v>
      </c>
      <c r="AC725" s="192">
        <f>VLOOKUP(B725,orig_GT_results_full_summary!$B$3:$AK$25,33, FALSE)</f>
        <v>0</v>
      </c>
      <c r="AD725" s="192">
        <v>0</v>
      </c>
      <c r="AE725" s="192">
        <v>0</v>
      </c>
      <c r="AF725" s="194">
        <f t="shared" si="6"/>
        <v>0</v>
      </c>
      <c r="AG725" s="53">
        <f t="shared" si="7"/>
        <v>0</v>
      </c>
    </row>
    <row r="726" spans="2:33" ht="16">
      <c r="B726" s="186" t="s">
        <v>134</v>
      </c>
      <c r="C726" s="192">
        <v>220</v>
      </c>
      <c r="D726" s="186" t="s">
        <v>458</v>
      </c>
      <c r="E726" s="193">
        <v>2</v>
      </c>
      <c r="F726" s="186" t="s">
        <v>51</v>
      </c>
      <c r="G726" s="186" t="s">
        <v>288</v>
      </c>
      <c r="H726" s="198">
        <f>VLOOKUP(B726,orig_GT_results_full_summary!$B$3:$AK$25,7, FALSE)</f>
        <v>3</v>
      </c>
      <c r="I726" s="192">
        <v>0</v>
      </c>
      <c r="J726" s="192">
        <v>0</v>
      </c>
      <c r="K726" s="192">
        <f t="shared" si="0"/>
        <v>0</v>
      </c>
      <c r="L726" s="193">
        <f t="shared" si="1"/>
        <v>0</v>
      </c>
      <c r="M726" s="186" t="s">
        <v>282</v>
      </c>
      <c r="N726" s="186" t="s">
        <v>288</v>
      </c>
      <c r="O726" s="199">
        <f>VLOOKUP(B726,orig_GT_results_full_summary!$B$3:$AK$25,15, FALSE)</f>
        <v>0</v>
      </c>
      <c r="P726" s="192">
        <v>0</v>
      </c>
      <c r="Q726" s="192">
        <v>0</v>
      </c>
      <c r="R726" s="192">
        <f t="shared" si="2"/>
        <v>0</v>
      </c>
      <c r="S726" s="193">
        <f t="shared" si="3"/>
        <v>0</v>
      </c>
      <c r="T726" s="186" t="s">
        <v>282</v>
      </c>
      <c r="U726" s="186" t="s">
        <v>288</v>
      </c>
      <c r="V726" s="200">
        <f>VLOOKUP(B726,orig_GT_results_full_summary!$B$3:$AK$25,24, FALSE)</f>
        <v>0</v>
      </c>
      <c r="W726" s="192">
        <v>0</v>
      </c>
      <c r="X726" s="192">
        <v>0</v>
      </c>
      <c r="Y726" s="192">
        <f t="shared" si="4"/>
        <v>0</v>
      </c>
      <c r="Z726" s="193">
        <f t="shared" si="5"/>
        <v>0</v>
      </c>
      <c r="AA726" s="186" t="s">
        <v>282</v>
      </c>
      <c r="AB726" s="186" t="s">
        <v>288</v>
      </c>
      <c r="AC726" s="192">
        <f>VLOOKUP(B726,orig_GT_results_full_summary!$B$3:$AK$25,33, FALSE)</f>
        <v>0</v>
      </c>
      <c r="AD726" s="192">
        <v>0</v>
      </c>
      <c r="AE726" s="192">
        <v>0</v>
      </c>
      <c r="AF726" s="194">
        <f t="shared" si="6"/>
        <v>0</v>
      </c>
      <c r="AG726" s="53">
        <f t="shared" si="7"/>
        <v>0</v>
      </c>
    </row>
    <row r="727" spans="2:33" ht="16">
      <c r="B727" s="186" t="s">
        <v>134</v>
      </c>
      <c r="C727" s="192">
        <v>226</v>
      </c>
      <c r="D727" s="186" t="s">
        <v>459</v>
      </c>
      <c r="E727" s="193">
        <v>2</v>
      </c>
      <c r="F727" s="186" t="s">
        <v>51</v>
      </c>
      <c r="G727" s="186" t="s">
        <v>288</v>
      </c>
      <c r="H727" s="198">
        <f>VLOOKUP(B727,orig_GT_results_full_summary!$B$3:$AK$25,7, FALSE)</f>
        <v>3</v>
      </c>
      <c r="I727" s="192">
        <v>0</v>
      </c>
      <c r="J727" s="192">
        <v>0</v>
      </c>
      <c r="K727" s="192">
        <f t="shared" si="0"/>
        <v>0</v>
      </c>
      <c r="L727" s="193">
        <f t="shared" si="1"/>
        <v>0</v>
      </c>
      <c r="M727" s="186" t="s">
        <v>282</v>
      </c>
      <c r="N727" s="186" t="s">
        <v>288</v>
      </c>
      <c r="O727" s="199">
        <f>VLOOKUP(B727,orig_GT_results_full_summary!$B$3:$AK$25,15, FALSE)</f>
        <v>0</v>
      </c>
      <c r="P727" s="192">
        <v>0</v>
      </c>
      <c r="Q727" s="192">
        <v>0</v>
      </c>
      <c r="R727" s="192">
        <f t="shared" si="2"/>
        <v>0</v>
      </c>
      <c r="S727" s="193">
        <f t="shared" si="3"/>
        <v>0</v>
      </c>
      <c r="T727" s="186" t="s">
        <v>282</v>
      </c>
      <c r="U727" s="186" t="s">
        <v>288</v>
      </c>
      <c r="V727" s="200">
        <f>VLOOKUP(B727,orig_GT_results_full_summary!$B$3:$AK$25,24, FALSE)</f>
        <v>0</v>
      </c>
      <c r="W727" s="192">
        <v>0</v>
      </c>
      <c r="X727" s="192">
        <v>0</v>
      </c>
      <c r="Y727" s="192">
        <f t="shared" si="4"/>
        <v>0</v>
      </c>
      <c r="Z727" s="193">
        <f t="shared" si="5"/>
        <v>0</v>
      </c>
      <c r="AA727" s="186" t="s">
        <v>282</v>
      </c>
      <c r="AB727" s="186" t="s">
        <v>288</v>
      </c>
      <c r="AC727" s="192">
        <f>VLOOKUP(B727,orig_GT_results_full_summary!$B$3:$AK$25,33, FALSE)</f>
        <v>0</v>
      </c>
      <c r="AD727" s="192">
        <v>0</v>
      </c>
      <c r="AE727" s="192">
        <v>0</v>
      </c>
      <c r="AF727" s="194">
        <f t="shared" si="6"/>
        <v>0</v>
      </c>
      <c r="AG727" s="53">
        <f t="shared" si="7"/>
        <v>0</v>
      </c>
    </row>
    <row r="728" spans="2:33" ht="16">
      <c r="B728" s="186" t="s">
        <v>134</v>
      </c>
      <c r="C728" s="192">
        <v>227</v>
      </c>
      <c r="D728" s="186" t="s">
        <v>459</v>
      </c>
      <c r="E728" s="193">
        <v>2</v>
      </c>
      <c r="F728" s="186" t="s">
        <v>51</v>
      </c>
      <c r="G728" s="186" t="s">
        <v>288</v>
      </c>
      <c r="H728" s="198">
        <f>VLOOKUP(B728,orig_GT_results_full_summary!$B$3:$AK$25,7, FALSE)</f>
        <v>3</v>
      </c>
      <c r="I728" s="192">
        <v>0</v>
      </c>
      <c r="J728" s="192">
        <v>0</v>
      </c>
      <c r="K728" s="192">
        <f t="shared" si="0"/>
        <v>0</v>
      </c>
      <c r="L728" s="193">
        <f t="shared" si="1"/>
        <v>0</v>
      </c>
      <c r="M728" s="186" t="s">
        <v>282</v>
      </c>
      <c r="N728" s="186" t="s">
        <v>288</v>
      </c>
      <c r="O728" s="199">
        <f>VLOOKUP(B728,orig_GT_results_full_summary!$B$3:$AK$25,15, FALSE)</f>
        <v>0</v>
      </c>
      <c r="P728" s="192">
        <v>0</v>
      </c>
      <c r="Q728" s="192">
        <v>0</v>
      </c>
      <c r="R728" s="192">
        <f t="shared" si="2"/>
        <v>0</v>
      </c>
      <c r="S728" s="193">
        <f t="shared" si="3"/>
        <v>0</v>
      </c>
      <c r="T728" s="186" t="s">
        <v>282</v>
      </c>
      <c r="U728" s="186" t="s">
        <v>288</v>
      </c>
      <c r="V728" s="200">
        <f>VLOOKUP(B728,orig_GT_results_full_summary!$B$3:$AK$25,24, FALSE)</f>
        <v>0</v>
      </c>
      <c r="W728" s="192">
        <v>0</v>
      </c>
      <c r="X728" s="192">
        <v>0</v>
      </c>
      <c r="Y728" s="192">
        <f t="shared" si="4"/>
        <v>0</v>
      </c>
      <c r="Z728" s="193">
        <f t="shared" si="5"/>
        <v>0</v>
      </c>
      <c r="AA728" s="186" t="s">
        <v>282</v>
      </c>
      <c r="AB728" s="186" t="s">
        <v>288</v>
      </c>
      <c r="AC728" s="192">
        <f>VLOOKUP(B728,orig_GT_results_full_summary!$B$3:$AK$25,33, FALSE)</f>
        <v>0</v>
      </c>
      <c r="AD728" s="192">
        <v>0</v>
      </c>
      <c r="AE728" s="192">
        <v>0</v>
      </c>
      <c r="AF728" s="194">
        <f t="shared" si="6"/>
        <v>0</v>
      </c>
      <c r="AG728" s="53">
        <f t="shared" si="7"/>
        <v>0</v>
      </c>
    </row>
    <row r="729" spans="2:33" ht="16">
      <c r="B729" s="186" t="s">
        <v>134</v>
      </c>
      <c r="C729" s="192">
        <v>228</v>
      </c>
      <c r="D729" s="186" t="s">
        <v>459</v>
      </c>
      <c r="E729" s="193">
        <v>2</v>
      </c>
      <c r="F729" s="186" t="s">
        <v>51</v>
      </c>
      <c r="G729" s="186" t="s">
        <v>288</v>
      </c>
      <c r="H729" s="198">
        <f>VLOOKUP(B729,orig_GT_results_full_summary!$B$3:$AK$25,7, FALSE)</f>
        <v>3</v>
      </c>
      <c r="I729" s="192">
        <v>0</v>
      </c>
      <c r="J729" s="192">
        <v>0</v>
      </c>
      <c r="K729" s="192">
        <f t="shared" si="0"/>
        <v>0</v>
      </c>
      <c r="L729" s="193">
        <f t="shared" si="1"/>
        <v>0</v>
      </c>
      <c r="M729" s="186" t="s">
        <v>282</v>
      </c>
      <c r="N729" s="186" t="s">
        <v>288</v>
      </c>
      <c r="O729" s="199">
        <f>VLOOKUP(B729,orig_GT_results_full_summary!$B$3:$AK$25,15, FALSE)</f>
        <v>0</v>
      </c>
      <c r="P729" s="192">
        <v>0</v>
      </c>
      <c r="Q729" s="192">
        <v>0</v>
      </c>
      <c r="R729" s="192">
        <f t="shared" si="2"/>
        <v>0</v>
      </c>
      <c r="S729" s="193">
        <f t="shared" si="3"/>
        <v>0</v>
      </c>
      <c r="T729" s="186" t="s">
        <v>282</v>
      </c>
      <c r="U729" s="186" t="s">
        <v>288</v>
      </c>
      <c r="V729" s="200">
        <f>VLOOKUP(B729,orig_GT_results_full_summary!$B$3:$AK$25,24, FALSE)</f>
        <v>0</v>
      </c>
      <c r="W729" s="192">
        <v>0</v>
      </c>
      <c r="X729" s="192">
        <v>0</v>
      </c>
      <c r="Y729" s="192">
        <f t="shared" si="4"/>
        <v>0</v>
      </c>
      <c r="Z729" s="193">
        <f t="shared" si="5"/>
        <v>0</v>
      </c>
      <c r="AA729" s="186" t="s">
        <v>282</v>
      </c>
      <c r="AB729" s="186" t="s">
        <v>288</v>
      </c>
      <c r="AC729" s="192">
        <f>VLOOKUP(B729,orig_GT_results_full_summary!$B$3:$AK$25,33, FALSE)</f>
        <v>0</v>
      </c>
      <c r="AD729" s="192">
        <v>0</v>
      </c>
      <c r="AE729" s="192">
        <v>0</v>
      </c>
      <c r="AF729" s="194">
        <f t="shared" si="6"/>
        <v>0</v>
      </c>
      <c r="AG729" s="53">
        <f t="shared" si="7"/>
        <v>0</v>
      </c>
    </row>
    <row r="730" spans="2:33" ht="16">
      <c r="B730" s="186" t="s">
        <v>134</v>
      </c>
      <c r="C730" s="192">
        <v>229</v>
      </c>
      <c r="D730" s="186" t="s">
        <v>459</v>
      </c>
      <c r="E730" s="193">
        <v>2</v>
      </c>
      <c r="F730" s="186" t="s">
        <v>51</v>
      </c>
      <c r="G730" s="186" t="s">
        <v>288</v>
      </c>
      <c r="H730" s="198">
        <f>VLOOKUP(B730,orig_GT_results_full_summary!$B$3:$AK$25,7, FALSE)</f>
        <v>3</v>
      </c>
      <c r="I730" s="192">
        <v>0</v>
      </c>
      <c r="J730" s="192">
        <v>0</v>
      </c>
      <c r="K730" s="192">
        <f t="shared" si="0"/>
        <v>0</v>
      </c>
      <c r="L730" s="193">
        <f t="shared" si="1"/>
        <v>0</v>
      </c>
      <c r="M730" s="186" t="s">
        <v>282</v>
      </c>
      <c r="N730" s="186" t="s">
        <v>288</v>
      </c>
      <c r="O730" s="199">
        <f>VLOOKUP(B730,orig_GT_results_full_summary!$B$3:$AK$25,15, FALSE)</f>
        <v>0</v>
      </c>
      <c r="P730" s="192">
        <v>0</v>
      </c>
      <c r="Q730" s="192">
        <v>0</v>
      </c>
      <c r="R730" s="192">
        <f t="shared" si="2"/>
        <v>0</v>
      </c>
      <c r="S730" s="193">
        <f t="shared" si="3"/>
        <v>0</v>
      </c>
      <c r="T730" s="186" t="s">
        <v>282</v>
      </c>
      <c r="U730" s="186" t="s">
        <v>288</v>
      </c>
      <c r="V730" s="200">
        <f>VLOOKUP(B730,orig_GT_results_full_summary!$B$3:$AK$25,24, FALSE)</f>
        <v>0</v>
      </c>
      <c r="W730" s="192">
        <v>0</v>
      </c>
      <c r="X730" s="192">
        <v>0</v>
      </c>
      <c r="Y730" s="192">
        <f t="shared" si="4"/>
        <v>0</v>
      </c>
      <c r="Z730" s="193">
        <f t="shared" si="5"/>
        <v>0</v>
      </c>
      <c r="AA730" s="186" t="s">
        <v>282</v>
      </c>
      <c r="AB730" s="186" t="s">
        <v>288</v>
      </c>
      <c r="AC730" s="192">
        <f>VLOOKUP(B730,orig_GT_results_full_summary!$B$3:$AK$25,33, FALSE)</f>
        <v>0</v>
      </c>
      <c r="AD730" s="192">
        <v>0</v>
      </c>
      <c r="AE730" s="192">
        <v>0</v>
      </c>
      <c r="AF730" s="194">
        <f t="shared" si="6"/>
        <v>0</v>
      </c>
      <c r="AG730" s="53">
        <f t="shared" si="7"/>
        <v>0</v>
      </c>
    </row>
    <row r="731" spans="2:33" ht="16">
      <c r="B731" s="186" t="s">
        <v>134</v>
      </c>
      <c r="C731" s="192">
        <v>230</v>
      </c>
      <c r="D731" s="186" t="s">
        <v>459</v>
      </c>
      <c r="E731" s="193">
        <v>2</v>
      </c>
      <c r="F731" s="186" t="s">
        <v>51</v>
      </c>
      <c r="G731" s="186" t="s">
        <v>288</v>
      </c>
      <c r="H731" s="198">
        <f>VLOOKUP(B731,orig_GT_results_full_summary!$B$3:$AK$25,7, FALSE)</f>
        <v>3</v>
      </c>
      <c r="I731" s="192">
        <v>0</v>
      </c>
      <c r="J731" s="192">
        <v>0</v>
      </c>
      <c r="K731" s="192">
        <f t="shared" si="0"/>
        <v>0</v>
      </c>
      <c r="L731" s="193">
        <f t="shared" si="1"/>
        <v>0</v>
      </c>
      <c r="M731" s="186" t="s">
        <v>282</v>
      </c>
      <c r="N731" s="186" t="s">
        <v>288</v>
      </c>
      <c r="O731" s="199">
        <f>VLOOKUP(B731,orig_GT_results_full_summary!$B$3:$AK$25,15, FALSE)</f>
        <v>0</v>
      </c>
      <c r="P731" s="192">
        <v>0</v>
      </c>
      <c r="Q731" s="192">
        <v>0</v>
      </c>
      <c r="R731" s="192">
        <f t="shared" si="2"/>
        <v>0</v>
      </c>
      <c r="S731" s="193">
        <f t="shared" si="3"/>
        <v>0</v>
      </c>
      <c r="T731" s="186" t="s">
        <v>282</v>
      </c>
      <c r="U731" s="186" t="s">
        <v>288</v>
      </c>
      <c r="V731" s="200">
        <f>VLOOKUP(B731,orig_GT_results_full_summary!$B$3:$AK$25,24, FALSE)</f>
        <v>0</v>
      </c>
      <c r="W731" s="192">
        <v>0</v>
      </c>
      <c r="X731" s="192">
        <v>0</v>
      </c>
      <c r="Y731" s="192">
        <f t="shared" si="4"/>
        <v>0</v>
      </c>
      <c r="Z731" s="193">
        <f t="shared" si="5"/>
        <v>0</v>
      </c>
      <c r="AA731" s="186" t="s">
        <v>282</v>
      </c>
      <c r="AB731" s="186" t="s">
        <v>288</v>
      </c>
      <c r="AC731" s="192">
        <f>VLOOKUP(B731,orig_GT_results_full_summary!$B$3:$AK$25,33, FALSE)</f>
        <v>0</v>
      </c>
      <c r="AD731" s="192">
        <v>0</v>
      </c>
      <c r="AE731" s="192">
        <v>0</v>
      </c>
      <c r="AF731" s="194">
        <f t="shared" si="6"/>
        <v>0</v>
      </c>
      <c r="AG731" s="53">
        <f t="shared" si="7"/>
        <v>0</v>
      </c>
    </row>
    <row r="732" spans="2:33" ht="16">
      <c r="B732" s="186" t="s">
        <v>134</v>
      </c>
      <c r="C732" s="192">
        <v>231</v>
      </c>
      <c r="D732" s="186" t="s">
        <v>460</v>
      </c>
      <c r="E732" s="193">
        <v>2</v>
      </c>
      <c r="F732" s="186" t="s">
        <v>51</v>
      </c>
      <c r="G732" s="186" t="s">
        <v>288</v>
      </c>
      <c r="H732" s="198">
        <f>VLOOKUP(B732,orig_GT_results_full_summary!$B$3:$AK$25,7, FALSE)</f>
        <v>3</v>
      </c>
      <c r="I732" s="192">
        <v>0</v>
      </c>
      <c r="J732" s="192">
        <v>0</v>
      </c>
      <c r="K732" s="192">
        <f t="shared" si="0"/>
        <v>0</v>
      </c>
      <c r="L732" s="193">
        <f t="shared" si="1"/>
        <v>0</v>
      </c>
      <c r="M732" s="186" t="s">
        <v>282</v>
      </c>
      <c r="N732" s="186" t="s">
        <v>288</v>
      </c>
      <c r="O732" s="199">
        <f>VLOOKUP(B732,orig_GT_results_full_summary!$B$3:$AK$25,15, FALSE)</f>
        <v>0</v>
      </c>
      <c r="P732" s="192">
        <v>0</v>
      </c>
      <c r="Q732" s="192">
        <v>0</v>
      </c>
      <c r="R732" s="192">
        <f t="shared" si="2"/>
        <v>0</v>
      </c>
      <c r="S732" s="193">
        <f t="shared" si="3"/>
        <v>0</v>
      </c>
      <c r="T732" s="186" t="s">
        <v>282</v>
      </c>
      <c r="U732" s="186" t="s">
        <v>288</v>
      </c>
      <c r="V732" s="200">
        <f>VLOOKUP(B732,orig_GT_results_full_summary!$B$3:$AK$25,24, FALSE)</f>
        <v>0</v>
      </c>
      <c r="W732" s="192">
        <v>0</v>
      </c>
      <c r="X732" s="192">
        <v>0</v>
      </c>
      <c r="Y732" s="192">
        <f t="shared" si="4"/>
        <v>0</v>
      </c>
      <c r="Z732" s="193">
        <f t="shared" si="5"/>
        <v>0</v>
      </c>
      <c r="AA732" s="186" t="s">
        <v>282</v>
      </c>
      <c r="AB732" s="186" t="s">
        <v>288</v>
      </c>
      <c r="AC732" s="192">
        <f>VLOOKUP(B732,orig_GT_results_full_summary!$B$3:$AK$25,33, FALSE)</f>
        <v>0</v>
      </c>
      <c r="AD732" s="192">
        <v>0</v>
      </c>
      <c r="AE732" s="192">
        <v>0</v>
      </c>
      <c r="AF732" s="194">
        <f t="shared" si="6"/>
        <v>0</v>
      </c>
      <c r="AG732" s="53">
        <f t="shared" si="7"/>
        <v>0</v>
      </c>
    </row>
    <row r="733" spans="2:33" ht="16">
      <c r="B733" s="186" t="s">
        <v>134</v>
      </c>
      <c r="C733" s="192">
        <v>239</v>
      </c>
      <c r="D733" s="186" t="s">
        <v>461</v>
      </c>
      <c r="E733" s="193">
        <v>2</v>
      </c>
      <c r="F733" s="186" t="s">
        <v>51</v>
      </c>
      <c r="G733" s="186" t="s">
        <v>287</v>
      </c>
      <c r="H733" s="198">
        <f>VLOOKUP(B733,orig_GT_results_full_summary!$B$3:$AK$25,7, FALSE)</f>
        <v>3</v>
      </c>
      <c r="I733" s="192">
        <v>1</v>
      </c>
      <c r="J733" s="192">
        <v>0.5</v>
      </c>
      <c r="K733" s="192">
        <f t="shared" si="0"/>
        <v>0.33333333333333331</v>
      </c>
      <c r="L733" s="193">
        <f t="shared" si="1"/>
        <v>0.47619047619047616</v>
      </c>
      <c r="M733" s="186" t="s">
        <v>282</v>
      </c>
      <c r="N733" s="186" t="s">
        <v>288</v>
      </c>
      <c r="O733" s="199">
        <f>VLOOKUP(B733,orig_GT_results_full_summary!$B$3:$AK$25,15, FALSE)</f>
        <v>0</v>
      </c>
      <c r="P733" s="192">
        <v>0</v>
      </c>
      <c r="Q733" s="192">
        <v>0</v>
      </c>
      <c r="R733" s="192">
        <f t="shared" si="2"/>
        <v>0</v>
      </c>
      <c r="S733" s="193">
        <f t="shared" si="3"/>
        <v>0</v>
      </c>
      <c r="T733" s="186" t="s">
        <v>282</v>
      </c>
      <c r="U733" s="186" t="s">
        <v>288</v>
      </c>
      <c r="V733" s="200">
        <f>VLOOKUP(B733,orig_GT_results_full_summary!$B$3:$AK$25,24, FALSE)</f>
        <v>0</v>
      </c>
      <c r="W733" s="192">
        <v>0</v>
      </c>
      <c r="X733" s="192">
        <v>0</v>
      </c>
      <c r="Y733" s="192">
        <f t="shared" si="4"/>
        <v>0</v>
      </c>
      <c r="Z733" s="193">
        <f t="shared" si="5"/>
        <v>0</v>
      </c>
      <c r="AA733" s="186" t="s">
        <v>282</v>
      </c>
      <c r="AB733" s="186" t="s">
        <v>288</v>
      </c>
      <c r="AC733" s="192">
        <f>VLOOKUP(B733,orig_GT_results_full_summary!$B$3:$AK$25,33, FALSE)</f>
        <v>0</v>
      </c>
      <c r="AD733" s="192">
        <v>0</v>
      </c>
      <c r="AE733" s="192">
        <v>0</v>
      </c>
      <c r="AF733" s="194">
        <f t="shared" si="6"/>
        <v>0</v>
      </c>
      <c r="AG733" s="53">
        <f t="shared" si="7"/>
        <v>0</v>
      </c>
    </row>
    <row r="734" spans="2:33" ht="16">
      <c r="B734" s="186" t="s">
        <v>134</v>
      </c>
      <c r="C734" s="192">
        <v>242</v>
      </c>
      <c r="D734" s="186" t="s">
        <v>461</v>
      </c>
      <c r="E734" s="193">
        <v>2</v>
      </c>
      <c r="F734" s="186" t="s">
        <v>51</v>
      </c>
      <c r="G734" s="186" t="s">
        <v>287</v>
      </c>
      <c r="H734" s="198">
        <f>VLOOKUP(B734,orig_GT_results_full_summary!$B$3:$AK$25,7, FALSE)</f>
        <v>3</v>
      </c>
      <c r="I734" s="192">
        <v>1</v>
      </c>
      <c r="J734" s="192">
        <v>0.5</v>
      </c>
      <c r="K734" s="192">
        <f t="shared" si="0"/>
        <v>0.33333333333333331</v>
      </c>
      <c r="L734" s="193">
        <f t="shared" si="1"/>
        <v>0.47619047619047616</v>
      </c>
      <c r="M734" s="186" t="s">
        <v>282</v>
      </c>
      <c r="N734" s="186" t="s">
        <v>288</v>
      </c>
      <c r="O734" s="199">
        <f>VLOOKUP(B734,orig_GT_results_full_summary!$B$3:$AK$25,15, FALSE)</f>
        <v>0</v>
      </c>
      <c r="P734" s="192">
        <v>0</v>
      </c>
      <c r="Q734" s="192">
        <v>0</v>
      </c>
      <c r="R734" s="192">
        <f t="shared" si="2"/>
        <v>0</v>
      </c>
      <c r="S734" s="193">
        <f t="shared" si="3"/>
        <v>0</v>
      </c>
      <c r="T734" s="186" t="s">
        <v>282</v>
      </c>
      <c r="U734" s="186" t="s">
        <v>288</v>
      </c>
      <c r="V734" s="200">
        <f>VLOOKUP(B734,orig_GT_results_full_summary!$B$3:$AK$25,24, FALSE)</f>
        <v>0</v>
      </c>
      <c r="W734" s="192">
        <v>0</v>
      </c>
      <c r="X734" s="192">
        <v>0</v>
      </c>
      <c r="Y734" s="192">
        <f t="shared" si="4"/>
        <v>0</v>
      </c>
      <c r="Z734" s="193">
        <f t="shared" si="5"/>
        <v>0</v>
      </c>
      <c r="AA734" s="186" t="s">
        <v>282</v>
      </c>
      <c r="AB734" s="186" t="s">
        <v>288</v>
      </c>
      <c r="AC734" s="192">
        <f>VLOOKUP(B734,orig_GT_results_full_summary!$B$3:$AK$25,33, FALSE)</f>
        <v>0</v>
      </c>
      <c r="AD734" s="192">
        <v>0</v>
      </c>
      <c r="AE734" s="192">
        <v>0</v>
      </c>
      <c r="AF734" s="194">
        <f t="shared" si="6"/>
        <v>0</v>
      </c>
      <c r="AG734" s="53">
        <f t="shared" si="7"/>
        <v>0</v>
      </c>
    </row>
    <row r="735" spans="2:33" ht="16">
      <c r="B735" s="186" t="s">
        <v>134</v>
      </c>
      <c r="C735" s="192">
        <v>243</v>
      </c>
      <c r="D735" s="186" t="s">
        <v>461</v>
      </c>
      <c r="E735" s="193">
        <v>2</v>
      </c>
      <c r="F735" s="186" t="s">
        <v>51</v>
      </c>
      <c r="G735" s="186" t="s">
        <v>287</v>
      </c>
      <c r="H735" s="198">
        <f>VLOOKUP(B735,orig_GT_results_full_summary!$B$3:$AK$25,7, FALSE)</f>
        <v>3</v>
      </c>
      <c r="I735" s="192">
        <v>1</v>
      </c>
      <c r="J735" s="192">
        <v>0.5</v>
      </c>
      <c r="K735" s="192">
        <f t="shared" si="0"/>
        <v>0.33333333333333331</v>
      </c>
      <c r="L735" s="193">
        <f t="shared" si="1"/>
        <v>0.47619047619047616</v>
      </c>
      <c r="M735" s="186" t="s">
        <v>282</v>
      </c>
      <c r="N735" s="186" t="s">
        <v>288</v>
      </c>
      <c r="O735" s="199">
        <f>VLOOKUP(B735,orig_GT_results_full_summary!$B$3:$AK$25,15, FALSE)</f>
        <v>0</v>
      </c>
      <c r="P735" s="192">
        <v>0</v>
      </c>
      <c r="Q735" s="192">
        <v>0</v>
      </c>
      <c r="R735" s="192">
        <f t="shared" si="2"/>
        <v>0</v>
      </c>
      <c r="S735" s="193">
        <f t="shared" si="3"/>
        <v>0</v>
      </c>
      <c r="T735" s="186" t="s">
        <v>282</v>
      </c>
      <c r="U735" s="186" t="s">
        <v>288</v>
      </c>
      <c r="V735" s="200">
        <f>VLOOKUP(B735,orig_GT_results_full_summary!$B$3:$AK$25,24, FALSE)</f>
        <v>0</v>
      </c>
      <c r="W735" s="192">
        <v>0</v>
      </c>
      <c r="X735" s="192">
        <v>0</v>
      </c>
      <c r="Y735" s="192">
        <f t="shared" si="4"/>
        <v>0</v>
      </c>
      <c r="Z735" s="193">
        <f t="shared" si="5"/>
        <v>0</v>
      </c>
      <c r="AA735" s="186" t="s">
        <v>282</v>
      </c>
      <c r="AB735" s="186" t="s">
        <v>288</v>
      </c>
      <c r="AC735" s="192">
        <f>VLOOKUP(B735,orig_GT_results_full_summary!$B$3:$AK$25,33, FALSE)</f>
        <v>0</v>
      </c>
      <c r="AD735" s="192">
        <v>0</v>
      </c>
      <c r="AE735" s="192">
        <v>0</v>
      </c>
      <c r="AF735" s="194">
        <f t="shared" si="6"/>
        <v>0</v>
      </c>
      <c r="AG735" s="53">
        <f t="shared" si="7"/>
        <v>0</v>
      </c>
    </row>
    <row r="736" spans="2:33" ht="16">
      <c r="B736" s="186" t="s">
        <v>134</v>
      </c>
      <c r="C736" s="192">
        <v>244</v>
      </c>
      <c r="D736" s="186" t="s">
        <v>461</v>
      </c>
      <c r="E736" s="193">
        <v>2</v>
      </c>
      <c r="F736" s="186" t="s">
        <v>51</v>
      </c>
      <c r="G736" s="186" t="s">
        <v>287</v>
      </c>
      <c r="H736" s="198">
        <f>VLOOKUP(B736,orig_GT_results_full_summary!$B$3:$AK$25,7, FALSE)</f>
        <v>3</v>
      </c>
      <c r="I736" s="192">
        <v>1</v>
      </c>
      <c r="J736" s="192">
        <v>0.5</v>
      </c>
      <c r="K736" s="192">
        <f t="shared" si="0"/>
        <v>0.33333333333333331</v>
      </c>
      <c r="L736" s="193">
        <f t="shared" si="1"/>
        <v>0.47619047619047616</v>
      </c>
      <c r="M736" s="186" t="s">
        <v>282</v>
      </c>
      <c r="N736" s="186" t="s">
        <v>288</v>
      </c>
      <c r="O736" s="199">
        <f>VLOOKUP(B736,orig_GT_results_full_summary!$B$3:$AK$25,15, FALSE)</f>
        <v>0</v>
      </c>
      <c r="P736" s="192">
        <v>0</v>
      </c>
      <c r="Q736" s="192">
        <v>0</v>
      </c>
      <c r="R736" s="192">
        <f t="shared" si="2"/>
        <v>0</v>
      </c>
      <c r="S736" s="193">
        <f t="shared" si="3"/>
        <v>0</v>
      </c>
      <c r="T736" s="186" t="s">
        <v>282</v>
      </c>
      <c r="U736" s="186" t="s">
        <v>288</v>
      </c>
      <c r="V736" s="200">
        <f>VLOOKUP(B736,orig_GT_results_full_summary!$B$3:$AK$25,24, FALSE)</f>
        <v>0</v>
      </c>
      <c r="W736" s="192">
        <v>0</v>
      </c>
      <c r="X736" s="192">
        <v>0</v>
      </c>
      <c r="Y736" s="192">
        <f t="shared" si="4"/>
        <v>0</v>
      </c>
      <c r="Z736" s="193">
        <f t="shared" si="5"/>
        <v>0</v>
      </c>
      <c r="AA736" s="186" t="s">
        <v>282</v>
      </c>
      <c r="AB736" s="186" t="s">
        <v>288</v>
      </c>
      <c r="AC736" s="192">
        <f>VLOOKUP(B736,orig_GT_results_full_summary!$B$3:$AK$25,33, FALSE)</f>
        <v>0</v>
      </c>
      <c r="AD736" s="192">
        <v>0</v>
      </c>
      <c r="AE736" s="192">
        <v>0</v>
      </c>
      <c r="AF736" s="194">
        <f t="shared" si="6"/>
        <v>0</v>
      </c>
      <c r="AG736" s="53">
        <f t="shared" si="7"/>
        <v>0</v>
      </c>
    </row>
    <row r="737" spans="2:33" ht="16">
      <c r="B737" s="186" t="s">
        <v>134</v>
      </c>
      <c r="C737" s="192">
        <v>245</v>
      </c>
      <c r="D737" s="186" t="s">
        <v>462</v>
      </c>
      <c r="E737" s="193">
        <v>2</v>
      </c>
      <c r="F737" s="186" t="s">
        <v>51</v>
      </c>
      <c r="G737" s="186" t="s">
        <v>288</v>
      </c>
      <c r="H737" s="198">
        <f>VLOOKUP(B737,orig_GT_results_full_summary!$B$3:$AK$25,7, FALSE)</f>
        <v>3</v>
      </c>
      <c r="I737" s="192">
        <v>0</v>
      </c>
      <c r="J737" s="192">
        <v>0</v>
      </c>
      <c r="K737" s="192">
        <f t="shared" si="0"/>
        <v>0</v>
      </c>
      <c r="L737" s="193">
        <f t="shared" si="1"/>
        <v>0</v>
      </c>
      <c r="M737" s="186" t="s">
        <v>282</v>
      </c>
      <c r="N737" s="186" t="s">
        <v>288</v>
      </c>
      <c r="O737" s="199">
        <f>VLOOKUP(B737,orig_GT_results_full_summary!$B$3:$AK$25,15, FALSE)</f>
        <v>0</v>
      </c>
      <c r="P737" s="192">
        <v>0</v>
      </c>
      <c r="Q737" s="192">
        <v>0</v>
      </c>
      <c r="R737" s="192">
        <f t="shared" si="2"/>
        <v>0</v>
      </c>
      <c r="S737" s="193">
        <f t="shared" si="3"/>
        <v>0</v>
      </c>
      <c r="T737" s="186" t="s">
        <v>282</v>
      </c>
      <c r="U737" s="186" t="s">
        <v>288</v>
      </c>
      <c r="V737" s="200">
        <f>VLOOKUP(B737,orig_GT_results_full_summary!$B$3:$AK$25,24, FALSE)</f>
        <v>0</v>
      </c>
      <c r="W737" s="192">
        <v>0</v>
      </c>
      <c r="X737" s="192">
        <v>0</v>
      </c>
      <c r="Y737" s="192">
        <f t="shared" si="4"/>
        <v>0</v>
      </c>
      <c r="Z737" s="193">
        <f t="shared" si="5"/>
        <v>0</v>
      </c>
      <c r="AA737" s="186" t="s">
        <v>282</v>
      </c>
      <c r="AB737" s="186" t="s">
        <v>288</v>
      </c>
      <c r="AC737" s="192">
        <f>VLOOKUP(B737,orig_GT_results_full_summary!$B$3:$AK$25,33, FALSE)</f>
        <v>0</v>
      </c>
      <c r="AD737" s="192">
        <v>0</v>
      </c>
      <c r="AE737" s="192">
        <v>0</v>
      </c>
      <c r="AF737" s="194">
        <f t="shared" si="6"/>
        <v>0</v>
      </c>
      <c r="AG737" s="53">
        <f t="shared" si="7"/>
        <v>0</v>
      </c>
    </row>
    <row r="738" spans="2:33" ht="16">
      <c r="B738" s="186" t="s">
        <v>134</v>
      </c>
      <c r="C738" s="192">
        <v>246</v>
      </c>
      <c r="D738" s="186" t="s">
        <v>462</v>
      </c>
      <c r="E738" s="193">
        <v>2</v>
      </c>
      <c r="F738" s="186" t="s">
        <v>51</v>
      </c>
      <c r="G738" s="186" t="s">
        <v>288</v>
      </c>
      <c r="H738" s="198">
        <f>VLOOKUP(B738,orig_GT_results_full_summary!$B$3:$AK$25,7, FALSE)</f>
        <v>3</v>
      </c>
      <c r="I738" s="192">
        <v>0</v>
      </c>
      <c r="J738" s="192">
        <v>0</v>
      </c>
      <c r="K738" s="192">
        <f t="shared" si="0"/>
        <v>0</v>
      </c>
      <c r="L738" s="193">
        <f t="shared" si="1"/>
        <v>0</v>
      </c>
      <c r="M738" s="186" t="s">
        <v>282</v>
      </c>
      <c r="N738" s="186" t="s">
        <v>288</v>
      </c>
      <c r="O738" s="199">
        <f>VLOOKUP(B738,orig_GT_results_full_summary!$B$3:$AK$25,15, FALSE)</f>
        <v>0</v>
      </c>
      <c r="P738" s="192">
        <v>0</v>
      </c>
      <c r="Q738" s="192">
        <v>0</v>
      </c>
      <c r="R738" s="192">
        <f t="shared" si="2"/>
        <v>0</v>
      </c>
      <c r="S738" s="193">
        <f t="shared" si="3"/>
        <v>0</v>
      </c>
      <c r="T738" s="186" t="s">
        <v>282</v>
      </c>
      <c r="U738" s="186" t="s">
        <v>288</v>
      </c>
      <c r="V738" s="200">
        <f>VLOOKUP(B738,orig_GT_results_full_summary!$B$3:$AK$25,24, FALSE)</f>
        <v>0</v>
      </c>
      <c r="W738" s="192">
        <v>0</v>
      </c>
      <c r="X738" s="192">
        <v>0</v>
      </c>
      <c r="Y738" s="192">
        <f t="shared" si="4"/>
        <v>0</v>
      </c>
      <c r="Z738" s="193">
        <f t="shared" si="5"/>
        <v>0</v>
      </c>
      <c r="AA738" s="186" t="s">
        <v>282</v>
      </c>
      <c r="AB738" s="186" t="s">
        <v>288</v>
      </c>
      <c r="AC738" s="192">
        <f>VLOOKUP(B738,orig_GT_results_full_summary!$B$3:$AK$25,33, FALSE)</f>
        <v>0</v>
      </c>
      <c r="AD738" s="192">
        <v>0</v>
      </c>
      <c r="AE738" s="192">
        <v>0</v>
      </c>
      <c r="AF738" s="194">
        <f t="shared" si="6"/>
        <v>0</v>
      </c>
      <c r="AG738" s="53">
        <f t="shared" si="7"/>
        <v>0</v>
      </c>
    </row>
    <row r="739" spans="2:33" ht="16">
      <c r="B739" s="186" t="s">
        <v>134</v>
      </c>
      <c r="C739" s="192">
        <v>247</v>
      </c>
      <c r="D739" s="186" t="s">
        <v>463</v>
      </c>
      <c r="E739" s="193">
        <v>2</v>
      </c>
      <c r="F739" s="186" t="s">
        <v>51</v>
      </c>
      <c r="G739" s="186" t="s">
        <v>288</v>
      </c>
      <c r="H739" s="198">
        <f>VLOOKUP(B739,orig_GT_results_full_summary!$B$3:$AK$25,7, FALSE)</f>
        <v>3</v>
      </c>
      <c r="I739" s="192">
        <v>0</v>
      </c>
      <c r="J739" s="192">
        <v>0</v>
      </c>
      <c r="K739" s="192">
        <f t="shared" si="0"/>
        <v>0</v>
      </c>
      <c r="L739" s="193">
        <f t="shared" si="1"/>
        <v>0</v>
      </c>
      <c r="M739" s="186" t="s">
        <v>282</v>
      </c>
      <c r="N739" s="186" t="s">
        <v>288</v>
      </c>
      <c r="O739" s="199">
        <f>VLOOKUP(B739,orig_GT_results_full_summary!$B$3:$AK$25,15, FALSE)</f>
        <v>0</v>
      </c>
      <c r="P739" s="192">
        <v>0</v>
      </c>
      <c r="Q739" s="192">
        <v>0</v>
      </c>
      <c r="R739" s="192">
        <f t="shared" si="2"/>
        <v>0</v>
      </c>
      <c r="S739" s="193">
        <f t="shared" si="3"/>
        <v>0</v>
      </c>
      <c r="T739" s="186" t="s">
        <v>282</v>
      </c>
      <c r="U739" s="186" t="s">
        <v>288</v>
      </c>
      <c r="V739" s="200">
        <f>VLOOKUP(B739,orig_GT_results_full_summary!$B$3:$AK$25,24, FALSE)</f>
        <v>0</v>
      </c>
      <c r="W739" s="192">
        <v>0</v>
      </c>
      <c r="X739" s="192">
        <v>0</v>
      </c>
      <c r="Y739" s="192">
        <f t="shared" si="4"/>
        <v>0</v>
      </c>
      <c r="Z739" s="193">
        <f t="shared" si="5"/>
        <v>0</v>
      </c>
      <c r="AA739" s="186" t="s">
        <v>282</v>
      </c>
      <c r="AB739" s="186" t="s">
        <v>288</v>
      </c>
      <c r="AC739" s="192">
        <f>VLOOKUP(B739,orig_GT_results_full_summary!$B$3:$AK$25,33, FALSE)</f>
        <v>0</v>
      </c>
      <c r="AD739" s="192">
        <v>0</v>
      </c>
      <c r="AE739" s="192">
        <v>0</v>
      </c>
      <c r="AF739" s="194">
        <f t="shared" si="6"/>
        <v>0</v>
      </c>
      <c r="AG739" s="53">
        <f t="shared" si="7"/>
        <v>0</v>
      </c>
    </row>
    <row r="740" spans="2:33" ht="16">
      <c r="B740" s="186" t="s">
        <v>134</v>
      </c>
      <c r="C740" s="192">
        <v>248</v>
      </c>
      <c r="D740" s="186" t="s">
        <v>463</v>
      </c>
      <c r="E740" s="193">
        <v>2</v>
      </c>
      <c r="F740" s="186" t="s">
        <v>51</v>
      </c>
      <c r="G740" s="186" t="s">
        <v>288</v>
      </c>
      <c r="H740" s="198">
        <f>VLOOKUP(B740,orig_GT_results_full_summary!$B$3:$AK$25,7, FALSE)</f>
        <v>3</v>
      </c>
      <c r="I740" s="192">
        <v>0</v>
      </c>
      <c r="J740" s="192">
        <v>0</v>
      </c>
      <c r="K740" s="192">
        <f t="shared" si="0"/>
        <v>0</v>
      </c>
      <c r="L740" s="193">
        <f t="shared" si="1"/>
        <v>0</v>
      </c>
      <c r="M740" s="186" t="s">
        <v>282</v>
      </c>
      <c r="N740" s="186" t="s">
        <v>288</v>
      </c>
      <c r="O740" s="199">
        <f>VLOOKUP(B740,orig_GT_results_full_summary!$B$3:$AK$25,15, FALSE)</f>
        <v>0</v>
      </c>
      <c r="P740" s="192">
        <v>0</v>
      </c>
      <c r="Q740" s="192">
        <v>0</v>
      </c>
      <c r="R740" s="192">
        <f t="shared" si="2"/>
        <v>0</v>
      </c>
      <c r="S740" s="193">
        <f t="shared" si="3"/>
        <v>0</v>
      </c>
      <c r="T740" s="186" t="s">
        <v>282</v>
      </c>
      <c r="U740" s="186" t="s">
        <v>288</v>
      </c>
      <c r="V740" s="200">
        <f>VLOOKUP(B740,orig_GT_results_full_summary!$B$3:$AK$25,24, FALSE)</f>
        <v>0</v>
      </c>
      <c r="W740" s="192">
        <v>0</v>
      </c>
      <c r="X740" s="192">
        <v>0</v>
      </c>
      <c r="Y740" s="192">
        <f t="shared" si="4"/>
        <v>0</v>
      </c>
      <c r="Z740" s="193">
        <f t="shared" si="5"/>
        <v>0</v>
      </c>
      <c r="AA740" s="186" t="s">
        <v>282</v>
      </c>
      <c r="AB740" s="186" t="s">
        <v>288</v>
      </c>
      <c r="AC740" s="192">
        <f>VLOOKUP(B740,orig_GT_results_full_summary!$B$3:$AK$25,33, FALSE)</f>
        <v>0</v>
      </c>
      <c r="AD740" s="192">
        <v>0</v>
      </c>
      <c r="AE740" s="192">
        <v>0</v>
      </c>
      <c r="AF740" s="194">
        <f t="shared" si="6"/>
        <v>0</v>
      </c>
      <c r="AG740" s="53">
        <f t="shared" si="7"/>
        <v>0</v>
      </c>
    </row>
    <row r="741" spans="2:33" ht="16">
      <c r="B741" s="186" t="s">
        <v>134</v>
      </c>
      <c r="C741" s="192">
        <v>258</v>
      </c>
      <c r="D741" s="186" t="s">
        <v>461</v>
      </c>
      <c r="E741" s="193">
        <v>2</v>
      </c>
      <c r="F741" s="186" t="s">
        <v>51</v>
      </c>
      <c r="G741" s="186" t="s">
        <v>287</v>
      </c>
      <c r="H741" s="198">
        <f>VLOOKUP(B741,orig_GT_results_full_summary!$B$3:$AK$25,7, FALSE)</f>
        <v>3</v>
      </c>
      <c r="I741" s="192">
        <v>1</v>
      </c>
      <c r="J741" s="192">
        <v>0.5</v>
      </c>
      <c r="K741" s="192">
        <f t="shared" si="0"/>
        <v>0.33333333333333331</v>
      </c>
      <c r="L741" s="193">
        <f t="shared" si="1"/>
        <v>0.47619047619047616</v>
      </c>
      <c r="M741" s="186" t="s">
        <v>282</v>
      </c>
      <c r="N741" s="186" t="s">
        <v>288</v>
      </c>
      <c r="O741" s="199">
        <f>VLOOKUP(B741,orig_GT_results_full_summary!$B$3:$AK$25,15, FALSE)</f>
        <v>0</v>
      </c>
      <c r="P741" s="192">
        <v>0</v>
      </c>
      <c r="Q741" s="192">
        <v>0</v>
      </c>
      <c r="R741" s="192">
        <f t="shared" si="2"/>
        <v>0</v>
      </c>
      <c r="S741" s="193">
        <f t="shared" si="3"/>
        <v>0</v>
      </c>
      <c r="T741" s="186" t="s">
        <v>282</v>
      </c>
      <c r="U741" s="186" t="s">
        <v>288</v>
      </c>
      <c r="V741" s="200">
        <f>VLOOKUP(B741,orig_GT_results_full_summary!$B$3:$AK$25,24, FALSE)</f>
        <v>0</v>
      </c>
      <c r="W741" s="192">
        <v>0</v>
      </c>
      <c r="X741" s="192">
        <v>0</v>
      </c>
      <c r="Y741" s="192">
        <f t="shared" si="4"/>
        <v>0</v>
      </c>
      <c r="Z741" s="193">
        <f t="shared" si="5"/>
        <v>0</v>
      </c>
      <c r="AA741" s="186" t="s">
        <v>282</v>
      </c>
      <c r="AB741" s="186" t="s">
        <v>288</v>
      </c>
      <c r="AC741" s="192">
        <f>VLOOKUP(B741,orig_GT_results_full_summary!$B$3:$AK$25,33, FALSE)</f>
        <v>0</v>
      </c>
      <c r="AD741" s="192">
        <v>0</v>
      </c>
      <c r="AE741" s="192">
        <v>0</v>
      </c>
      <c r="AF741" s="194">
        <f t="shared" si="6"/>
        <v>0</v>
      </c>
      <c r="AG741" s="53">
        <f t="shared" si="7"/>
        <v>0</v>
      </c>
    </row>
    <row r="742" spans="2:33" ht="16">
      <c r="B742" s="186" t="s">
        <v>134</v>
      </c>
      <c r="C742" s="192">
        <v>265</v>
      </c>
      <c r="D742" s="186" t="s">
        <v>394</v>
      </c>
      <c r="E742" s="193">
        <v>2</v>
      </c>
      <c r="F742" s="186" t="s">
        <v>51</v>
      </c>
      <c r="G742" s="186" t="s">
        <v>287</v>
      </c>
      <c r="H742" s="198">
        <f>VLOOKUP(B742,orig_GT_results_full_summary!$B$3:$AK$25,7, FALSE)</f>
        <v>3</v>
      </c>
      <c r="I742" s="192">
        <v>1</v>
      </c>
      <c r="J742" s="192">
        <v>0.5</v>
      </c>
      <c r="K742" s="192">
        <f t="shared" si="0"/>
        <v>0.33333333333333331</v>
      </c>
      <c r="L742" s="193">
        <f t="shared" si="1"/>
        <v>0.47619047619047616</v>
      </c>
      <c r="M742" s="186" t="s">
        <v>282</v>
      </c>
      <c r="N742" s="186" t="s">
        <v>288</v>
      </c>
      <c r="O742" s="199">
        <f>VLOOKUP(B742,orig_GT_results_full_summary!$B$3:$AK$25,15, FALSE)</f>
        <v>0</v>
      </c>
      <c r="P742" s="192">
        <v>0</v>
      </c>
      <c r="Q742" s="192">
        <v>0</v>
      </c>
      <c r="R742" s="192">
        <f t="shared" si="2"/>
        <v>0</v>
      </c>
      <c r="S742" s="193">
        <f t="shared" si="3"/>
        <v>0</v>
      </c>
      <c r="T742" s="186" t="s">
        <v>282</v>
      </c>
      <c r="U742" s="186" t="s">
        <v>288</v>
      </c>
      <c r="V742" s="200">
        <f>VLOOKUP(B742,orig_GT_results_full_summary!$B$3:$AK$25,24, FALSE)</f>
        <v>0</v>
      </c>
      <c r="W742" s="192">
        <v>0</v>
      </c>
      <c r="X742" s="192">
        <v>0</v>
      </c>
      <c r="Y742" s="192">
        <f t="shared" si="4"/>
        <v>0</v>
      </c>
      <c r="Z742" s="193">
        <f t="shared" si="5"/>
        <v>0</v>
      </c>
      <c r="AA742" s="186" t="s">
        <v>282</v>
      </c>
      <c r="AB742" s="186" t="s">
        <v>288</v>
      </c>
      <c r="AC742" s="192">
        <f>VLOOKUP(B742,orig_GT_results_full_summary!$B$3:$AK$25,33, FALSE)</f>
        <v>0</v>
      </c>
      <c r="AD742" s="192">
        <v>0</v>
      </c>
      <c r="AE742" s="192">
        <v>0</v>
      </c>
      <c r="AF742" s="194">
        <f t="shared" si="6"/>
        <v>0</v>
      </c>
      <c r="AG742" s="53">
        <f t="shared" si="7"/>
        <v>0</v>
      </c>
    </row>
    <row r="743" spans="2:33" ht="16">
      <c r="B743" s="186" t="s">
        <v>134</v>
      </c>
      <c r="C743" s="192">
        <v>277</v>
      </c>
      <c r="D743" s="186" t="s">
        <v>465</v>
      </c>
      <c r="E743" s="193">
        <v>2</v>
      </c>
      <c r="F743" s="186" t="s">
        <v>51</v>
      </c>
      <c r="G743" s="186" t="s">
        <v>287</v>
      </c>
      <c r="H743" s="198">
        <f>VLOOKUP(B743,orig_GT_results_full_summary!$B$3:$AK$25,7, FALSE)</f>
        <v>3</v>
      </c>
      <c r="I743" s="192">
        <v>1</v>
      </c>
      <c r="J743" s="192">
        <v>0.5</v>
      </c>
      <c r="K743" s="192">
        <f t="shared" si="0"/>
        <v>0.33333333333333331</v>
      </c>
      <c r="L743" s="193">
        <f t="shared" si="1"/>
        <v>0.47619047619047616</v>
      </c>
      <c r="M743" s="186" t="s">
        <v>282</v>
      </c>
      <c r="N743" s="186" t="s">
        <v>288</v>
      </c>
      <c r="O743" s="199">
        <f>VLOOKUP(B743,orig_GT_results_full_summary!$B$3:$AK$25,15, FALSE)</f>
        <v>0</v>
      </c>
      <c r="P743" s="192">
        <v>0</v>
      </c>
      <c r="Q743" s="192">
        <v>0</v>
      </c>
      <c r="R743" s="192">
        <f t="shared" si="2"/>
        <v>0</v>
      </c>
      <c r="S743" s="193">
        <f t="shared" si="3"/>
        <v>0</v>
      </c>
      <c r="T743" s="186" t="s">
        <v>282</v>
      </c>
      <c r="U743" s="186" t="s">
        <v>288</v>
      </c>
      <c r="V743" s="200">
        <f>VLOOKUP(B743,orig_GT_results_full_summary!$B$3:$AK$25,24, FALSE)</f>
        <v>0</v>
      </c>
      <c r="W743" s="192">
        <v>0</v>
      </c>
      <c r="X743" s="192">
        <v>0</v>
      </c>
      <c r="Y743" s="192">
        <f t="shared" si="4"/>
        <v>0</v>
      </c>
      <c r="Z743" s="193">
        <f t="shared" si="5"/>
        <v>0</v>
      </c>
      <c r="AA743" s="186" t="s">
        <v>282</v>
      </c>
      <c r="AB743" s="186" t="s">
        <v>288</v>
      </c>
      <c r="AC743" s="192">
        <f>VLOOKUP(B743,orig_GT_results_full_summary!$B$3:$AK$25,33, FALSE)</f>
        <v>0</v>
      </c>
      <c r="AD743" s="192">
        <v>0</v>
      </c>
      <c r="AE743" s="192">
        <v>0</v>
      </c>
      <c r="AF743" s="194">
        <f t="shared" si="6"/>
        <v>0</v>
      </c>
      <c r="AG743" s="53">
        <f t="shared" si="7"/>
        <v>0</v>
      </c>
    </row>
    <row r="744" spans="2:33" ht="16">
      <c r="B744" s="186" t="s">
        <v>134</v>
      </c>
      <c r="C744" s="192">
        <v>279</v>
      </c>
      <c r="D744" s="186" t="s">
        <v>465</v>
      </c>
      <c r="E744" s="193">
        <v>2</v>
      </c>
      <c r="F744" s="186" t="s">
        <v>51</v>
      </c>
      <c r="G744" s="186" t="s">
        <v>287</v>
      </c>
      <c r="H744" s="198">
        <f>VLOOKUP(B744,orig_GT_results_full_summary!$B$3:$AK$25,7, FALSE)</f>
        <v>3</v>
      </c>
      <c r="I744" s="192">
        <v>1</v>
      </c>
      <c r="J744" s="192">
        <v>0.5</v>
      </c>
      <c r="K744" s="192">
        <f t="shared" si="0"/>
        <v>0.33333333333333331</v>
      </c>
      <c r="L744" s="193">
        <f t="shared" si="1"/>
        <v>0.47619047619047616</v>
      </c>
      <c r="M744" s="186" t="s">
        <v>282</v>
      </c>
      <c r="N744" s="186" t="s">
        <v>288</v>
      </c>
      <c r="O744" s="199">
        <f>VLOOKUP(B744,orig_GT_results_full_summary!$B$3:$AK$25,15, FALSE)</f>
        <v>0</v>
      </c>
      <c r="P744" s="192">
        <v>0</v>
      </c>
      <c r="Q744" s="192">
        <v>0</v>
      </c>
      <c r="R744" s="192">
        <f t="shared" si="2"/>
        <v>0</v>
      </c>
      <c r="S744" s="193">
        <f t="shared" si="3"/>
        <v>0</v>
      </c>
      <c r="T744" s="186" t="s">
        <v>282</v>
      </c>
      <c r="U744" s="186" t="s">
        <v>288</v>
      </c>
      <c r="V744" s="200">
        <f>VLOOKUP(B744,orig_GT_results_full_summary!$B$3:$AK$25,24, FALSE)</f>
        <v>0</v>
      </c>
      <c r="W744" s="192">
        <v>0</v>
      </c>
      <c r="X744" s="192">
        <v>0</v>
      </c>
      <c r="Y744" s="192">
        <f t="shared" si="4"/>
        <v>0</v>
      </c>
      <c r="Z744" s="193">
        <f t="shared" si="5"/>
        <v>0</v>
      </c>
      <c r="AA744" s="186" t="s">
        <v>282</v>
      </c>
      <c r="AB744" s="186" t="s">
        <v>288</v>
      </c>
      <c r="AC744" s="192">
        <f>VLOOKUP(B744,orig_GT_results_full_summary!$B$3:$AK$25,33, FALSE)</f>
        <v>0</v>
      </c>
      <c r="AD744" s="192">
        <v>0</v>
      </c>
      <c r="AE744" s="192">
        <v>0</v>
      </c>
      <c r="AF744" s="194">
        <f t="shared" si="6"/>
        <v>0</v>
      </c>
      <c r="AG744" s="53">
        <f t="shared" si="7"/>
        <v>0</v>
      </c>
    </row>
    <row r="745" spans="2:33" ht="16">
      <c r="B745" s="186" t="s">
        <v>134</v>
      </c>
      <c r="C745" s="192">
        <v>281</v>
      </c>
      <c r="D745" s="186" t="s">
        <v>466</v>
      </c>
      <c r="E745" s="193">
        <v>2</v>
      </c>
      <c r="F745" s="186" t="s">
        <v>51</v>
      </c>
      <c r="G745" s="186" t="s">
        <v>287</v>
      </c>
      <c r="H745" s="198">
        <f>VLOOKUP(B745,orig_GT_results_full_summary!$B$3:$AK$25,7, FALSE)</f>
        <v>3</v>
      </c>
      <c r="I745" s="192">
        <v>1</v>
      </c>
      <c r="J745" s="192">
        <v>0.5</v>
      </c>
      <c r="K745" s="192">
        <f t="shared" si="0"/>
        <v>0.33333333333333331</v>
      </c>
      <c r="L745" s="193">
        <f t="shared" si="1"/>
        <v>0.47619047619047616</v>
      </c>
      <c r="M745" s="186" t="s">
        <v>282</v>
      </c>
      <c r="N745" s="186" t="s">
        <v>288</v>
      </c>
      <c r="O745" s="199">
        <f>VLOOKUP(B745,orig_GT_results_full_summary!$B$3:$AK$25,15, FALSE)</f>
        <v>0</v>
      </c>
      <c r="P745" s="192">
        <v>0</v>
      </c>
      <c r="Q745" s="192">
        <v>0</v>
      </c>
      <c r="R745" s="192">
        <f t="shared" si="2"/>
        <v>0</v>
      </c>
      <c r="S745" s="193">
        <f t="shared" si="3"/>
        <v>0</v>
      </c>
      <c r="T745" s="186" t="s">
        <v>282</v>
      </c>
      <c r="U745" s="186" t="s">
        <v>288</v>
      </c>
      <c r="V745" s="200">
        <f>VLOOKUP(B745,orig_GT_results_full_summary!$B$3:$AK$25,24, FALSE)</f>
        <v>0</v>
      </c>
      <c r="W745" s="192">
        <v>0</v>
      </c>
      <c r="X745" s="192">
        <v>0</v>
      </c>
      <c r="Y745" s="192">
        <f t="shared" si="4"/>
        <v>0</v>
      </c>
      <c r="Z745" s="193">
        <f t="shared" si="5"/>
        <v>0</v>
      </c>
      <c r="AA745" s="186" t="s">
        <v>282</v>
      </c>
      <c r="AB745" s="186" t="s">
        <v>288</v>
      </c>
      <c r="AC745" s="192">
        <f>VLOOKUP(B745,orig_GT_results_full_summary!$B$3:$AK$25,33, FALSE)</f>
        <v>0</v>
      </c>
      <c r="AD745" s="192">
        <v>0</v>
      </c>
      <c r="AE745" s="192">
        <v>0</v>
      </c>
      <c r="AF745" s="194">
        <f t="shared" si="6"/>
        <v>0</v>
      </c>
      <c r="AG745" s="53">
        <f t="shared" si="7"/>
        <v>0</v>
      </c>
    </row>
    <row r="746" spans="2:33" ht="16">
      <c r="B746" s="186" t="s">
        <v>134</v>
      </c>
      <c r="C746" s="192">
        <v>282</v>
      </c>
      <c r="D746" s="186" t="s">
        <v>466</v>
      </c>
      <c r="E746" s="193">
        <v>2</v>
      </c>
      <c r="F746" s="186" t="s">
        <v>51</v>
      </c>
      <c r="G746" s="186" t="s">
        <v>287</v>
      </c>
      <c r="H746" s="198">
        <f>VLOOKUP(B746,orig_GT_results_full_summary!$B$3:$AK$25,7, FALSE)</f>
        <v>3</v>
      </c>
      <c r="I746" s="192">
        <v>1</v>
      </c>
      <c r="J746" s="192">
        <v>0.5</v>
      </c>
      <c r="K746" s="192">
        <f t="shared" si="0"/>
        <v>0.33333333333333331</v>
      </c>
      <c r="L746" s="193">
        <f t="shared" si="1"/>
        <v>0.47619047619047616</v>
      </c>
      <c r="M746" s="186" t="s">
        <v>282</v>
      </c>
      <c r="N746" s="186" t="s">
        <v>288</v>
      </c>
      <c r="O746" s="199">
        <f>VLOOKUP(B746,orig_GT_results_full_summary!$B$3:$AK$25,15, FALSE)</f>
        <v>0</v>
      </c>
      <c r="P746" s="192">
        <v>0</v>
      </c>
      <c r="Q746" s="192">
        <v>0</v>
      </c>
      <c r="R746" s="192">
        <f t="shared" si="2"/>
        <v>0</v>
      </c>
      <c r="S746" s="193">
        <f t="shared" si="3"/>
        <v>0</v>
      </c>
      <c r="T746" s="186" t="s">
        <v>282</v>
      </c>
      <c r="U746" s="186" t="s">
        <v>288</v>
      </c>
      <c r="V746" s="200">
        <f>VLOOKUP(B746,orig_GT_results_full_summary!$B$3:$AK$25,24, FALSE)</f>
        <v>0</v>
      </c>
      <c r="W746" s="192">
        <v>0</v>
      </c>
      <c r="X746" s="192">
        <v>0</v>
      </c>
      <c r="Y746" s="192">
        <f t="shared" si="4"/>
        <v>0</v>
      </c>
      <c r="Z746" s="193">
        <f t="shared" si="5"/>
        <v>0</v>
      </c>
      <c r="AA746" s="186" t="s">
        <v>282</v>
      </c>
      <c r="AB746" s="186" t="s">
        <v>288</v>
      </c>
      <c r="AC746" s="192">
        <f>VLOOKUP(B746,orig_GT_results_full_summary!$B$3:$AK$25,33, FALSE)</f>
        <v>0</v>
      </c>
      <c r="AD746" s="192">
        <v>0</v>
      </c>
      <c r="AE746" s="192">
        <v>0</v>
      </c>
      <c r="AF746" s="194">
        <f t="shared" si="6"/>
        <v>0</v>
      </c>
      <c r="AG746" s="53">
        <f t="shared" si="7"/>
        <v>0</v>
      </c>
    </row>
    <row r="747" spans="2:33" ht="16">
      <c r="B747" s="186" t="s">
        <v>134</v>
      </c>
      <c r="C747" s="192">
        <v>286</v>
      </c>
      <c r="D747" s="186" t="s">
        <v>291</v>
      </c>
      <c r="E747" s="193">
        <v>2</v>
      </c>
      <c r="F747" s="186" t="s">
        <v>51</v>
      </c>
      <c r="G747" s="186" t="s">
        <v>294</v>
      </c>
      <c r="H747" s="198">
        <f>VLOOKUP(B747,orig_GT_results_full_summary!$B$3:$AK$25,7, FALSE)</f>
        <v>3</v>
      </c>
      <c r="I747" s="192">
        <v>2</v>
      </c>
      <c r="J747" s="192">
        <v>1</v>
      </c>
      <c r="K747" s="192">
        <f t="shared" si="0"/>
        <v>0.66666666666666663</v>
      </c>
      <c r="L747" s="193">
        <f t="shared" si="1"/>
        <v>0.95238095238095233</v>
      </c>
      <c r="M747" s="186" t="s">
        <v>282</v>
      </c>
      <c r="N747" s="186" t="s">
        <v>288</v>
      </c>
      <c r="O747" s="199">
        <f>VLOOKUP(B747,orig_GT_results_full_summary!$B$3:$AK$25,15, FALSE)</f>
        <v>0</v>
      </c>
      <c r="P747" s="192">
        <v>0</v>
      </c>
      <c r="Q747" s="192">
        <v>0</v>
      </c>
      <c r="R747" s="192">
        <f t="shared" si="2"/>
        <v>0</v>
      </c>
      <c r="S747" s="193">
        <f t="shared" si="3"/>
        <v>0</v>
      </c>
      <c r="T747" s="186" t="s">
        <v>282</v>
      </c>
      <c r="U747" s="186" t="s">
        <v>288</v>
      </c>
      <c r="V747" s="200">
        <f>VLOOKUP(B747,orig_GT_results_full_summary!$B$3:$AK$25,24, FALSE)</f>
        <v>0</v>
      </c>
      <c r="W747" s="192">
        <v>0</v>
      </c>
      <c r="X747" s="192">
        <v>0</v>
      </c>
      <c r="Y747" s="192">
        <f t="shared" si="4"/>
        <v>0</v>
      </c>
      <c r="Z747" s="193">
        <f t="shared" si="5"/>
        <v>0</v>
      </c>
      <c r="AA747" s="186" t="s">
        <v>282</v>
      </c>
      <c r="AB747" s="186" t="s">
        <v>288</v>
      </c>
      <c r="AC747" s="192">
        <f>VLOOKUP(B747,orig_GT_results_full_summary!$B$3:$AK$25,33, FALSE)</f>
        <v>0</v>
      </c>
      <c r="AD747" s="192">
        <v>0</v>
      </c>
      <c r="AE747" s="192">
        <v>0</v>
      </c>
      <c r="AF747" s="194">
        <f t="shared" si="6"/>
        <v>0</v>
      </c>
      <c r="AG747" s="53">
        <f t="shared" si="7"/>
        <v>0</v>
      </c>
    </row>
    <row r="748" spans="2:33" ht="16">
      <c r="B748" s="186" t="s">
        <v>134</v>
      </c>
      <c r="C748" s="192">
        <v>288</v>
      </c>
      <c r="D748" s="186" t="s">
        <v>319</v>
      </c>
      <c r="E748" s="193">
        <v>2</v>
      </c>
      <c r="F748" s="186" t="s">
        <v>51</v>
      </c>
      <c r="G748" s="186" t="s">
        <v>287</v>
      </c>
      <c r="H748" s="198">
        <f>VLOOKUP(B748,orig_GT_results_full_summary!$B$3:$AK$25,7, FALSE)</f>
        <v>3</v>
      </c>
      <c r="I748" s="192">
        <v>1</v>
      </c>
      <c r="J748" s="192">
        <v>0.5</v>
      </c>
      <c r="K748" s="192">
        <f t="shared" si="0"/>
        <v>0.33333333333333331</v>
      </c>
      <c r="L748" s="193">
        <f t="shared" si="1"/>
        <v>0.47619047619047616</v>
      </c>
      <c r="M748" s="186" t="s">
        <v>282</v>
      </c>
      <c r="N748" s="186" t="s">
        <v>288</v>
      </c>
      <c r="O748" s="199">
        <f>VLOOKUP(B748,orig_GT_results_full_summary!$B$3:$AK$25,15, FALSE)</f>
        <v>0</v>
      </c>
      <c r="P748" s="192">
        <v>0</v>
      </c>
      <c r="Q748" s="192">
        <v>0</v>
      </c>
      <c r="R748" s="192">
        <f t="shared" si="2"/>
        <v>0</v>
      </c>
      <c r="S748" s="193">
        <f t="shared" si="3"/>
        <v>0</v>
      </c>
      <c r="T748" s="186" t="s">
        <v>282</v>
      </c>
      <c r="U748" s="186" t="s">
        <v>288</v>
      </c>
      <c r="V748" s="200">
        <f>VLOOKUP(B748,orig_GT_results_full_summary!$B$3:$AK$25,24, FALSE)</f>
        <v>0</v>
      </c>
      <c r="W748" s="192">
        <v>0</v>
      </c>
      <c r="X748" s="192">
        <v>0</v>
      </c>
      <c r="Y748" s="192">
        <f t="shared" si="4"/>
        <v>0</v>
      </c>
      <c r="Z748" s="193">
        <f t="shared" si="5"/>
        <v>0</v>
      </c>
      <c r="AA748" s="186" t="s">
        <v>282</v>
      </c>
      <c r="AB748" s="186" t="s">
        <v>288</v>
      </c>
      <c r="AC748" s="192">
        <f>VLOOKUP(B748,orig_GT_results_full_summary!$B$3:$AK$25,33, FALSE)</f>
        <v>0</v>
      </c>
      <c r="AD748" s="192">
        <v>0</v>
      </c>
      <c r="AE748" s="192">
        <v>0</v>
      </c>
      <c r="AF748" s="194">
        <f t="shared" si="6"/>
        <v>0</v>
      </c>
      <c r="AG748" s="53">
        <f t="shared" si="7"/>
        <v>0</v>
      </c>
    </row>
    <row r="749" spans="2:33" ht="16">
      <c r="B749" s="186" t="s">
        <v>134</v>
      </c>
      <c r="C749" s="192">
        <v>289</v>
      </c>
      <c r="D749" s="186" t="s">
        <v>319</v>
      </c>
      <c r="E749" s="193">
        <v>2</v>
      </c>
      <c r="F749" s="186" t="s">
        <v>51</v>
      </c>
      <c r="G749" s="186" t="s">
        <v>287</v>
      </c>
      <c r="H749" s="198">
        <f>VLOOKUP(B749,orig_GT_results_full_summary!$B$3:$AK$25,7, FALSE)</f>
        <v>3</v>
      </c>
      <c r="I749" s="192">
        <v>1</v>
      </c>
      <c r="J749" s="192">
        <v>0.5</v>
      </c>
      <c r="K749" s="192">
        <f t="shared" si="0"/>
        <v>0.33333333333333331</v>
      </c>
      <c r="L749" s="193">
        <f t="shared" si="1"/>
        <v>0.47619047619047616</v>
      </c>
      <c r="M749" s="186" t="s">
        <v>282</v>
      </c>
      <c r="N749" s="186" t="s">
        <v>288</v>
      </c>
      <c r="O749" s="199">
        <f>VLOOKUP(B749,orig_GT_results_full_summary!$B$3:$AK$25,15, FALSE)</f>
        <v>0</v>
      </c>
      <c r="P749" s="192">
        <v>0</v>
      </c>
      <c r="Q749" s="192">
        <v>0</v>
      </c>
      <c r="R749" s="192">
        <f t="shared" si="2"/>
        <v>0</v>
      </c>
      <c r="S749" s="193">
        <f t="shared" si="3"/>
        <v>0</v>
      </c>
      <c r="T749" s="186" t="s">
        <v>282</v>
      </c>
      <c r="U749" s="186" t="s">
        <v>288</v>
      </c>
      <c r="V749" s="200">
        <f>VLOOKUP(B749,orig_GT_results_full_summary!$B$3:$AK$25,24, FALSE)</f>
        <v>0</v>
      </c>
      <c r="W749" s="192">
        <v>0</v>
      </c>
      <c r="X749" s="192">
        <v>0</v>
      </c>
      <c r="Y749" s="192">
        <f t="shared" si="4"/>
        <v>0</v>
      </c>
      <c r="Z749" s="193">
        <f t="shared" si="5"/>
        <v>0</v>
      </c>
      <c r="AA749" s="186" t="s">
        <v>282</v>
      </c>
      <c r="AB749" s="186" t="s">
        <v>288</v>
      </c>
      <c r="AC749" s="192">
        <f>VLOOKUP(B749,orig_GT_results_full_summary!$B$3:$AK$25,33, FALSE)</f>
        <v>0</v>
      </c>
      <c r="AD749" s="192">
        <v>0</v>
      </c>
      <c r="AE749" s="192">
        <v>0</v>
      </c>
      <c r="AF749" s="194">
        <f t="shared" si="6"/>
        <v>0</v>
      </c>
      <c r="AG749" s="53">
        <f t="shared" si="7"/>
        <v>0</v>
      </c>
    </row>
    <row r="750" spans="2:33" ht="16">
      <c r="B750" s="186" t="s">
        <v>134</v>
      </c>
      <c r="C750" s="192">
        <v>290</v>
      </c>
      <c r="D750" s="186" t="s">
        <v>319</v>
      </c>
      <c r="E750" s="193">
        <v>2</v>
      </c>
      <c r="F750" s="186" t="s">
        <v>51</v>
      </c>
      <c r="G750" s="186" t="s">
        <v>287</v>
      </c>
      <c r="H750" s="198">
        <f>VLOOKUP(B750,orig_GT_results_full_summary!$B$3:$AK$25,7, FALSE)</f>
        <v>3</v>
      </c>
      <c r="I750" s="192">
        <v>1</v>
      </c>
      <c r="J750" s="192">
        <v>0.5</v>
      </c>
      <c r="K750" s="192">
        <f t="shared" si="0"/>
        <v>0.33333333333333331</v>
      </c>
      <c r="L750" s="193">
        <f t="shared" si="1"/>
        <v>0.47619047619047616</v>
      </c>
      <c r="M750" s="186" t="s">
        <v>282</v>
      </c>
      <c r="N750" s="186" t="s">
        <v>288</v>
      </c>
      <c r="O750" s="199">
        <f>VLOOKUP(B750,orig_GT_results_full_summary!$B$3:$AK$25,15, FALSE)</f>
        <v>0</v>
      </c>
      <c r="P750" s="192">
        <v>0</v>
      </c>
      <c r="Q750" s="192">
        <v>0</v>
      </c>
      <c r="R750" s="192">
        <f t="shared" si="2"/>
        <v>0</v>
      </c>
      <c r="S750" s="193">
        <f t="shared" si="3"/>
        <v>0</v>
      </c>
      <c r="T750" s="186" t="s">
        <v>282</v>
      </c>
      <c r="U750" s="186" t="s">
        <v>288</v>
      </c>
      <c r="V750" s="200">
        <f>VLOOKUP(B750,orig_GT_results_full_summary!$B$3:$AK$25,24, FALSE)</f>
        <v>0</v>
      </c>
      <c r="W750" s="192">
        <v>0</v>
      </c>
      <c r="X750" s="192">
        <v>0</v>
      </c>
      <c r="Y750" s="192">
        <f t="shared" si="4"/>
        <v>0</v>
      </c>
      <c r="Z750" s="193">
        <f t="shared" si="5"/>
        <v>0</v>
      </c>
      <c r="AA750" s="186" t="s">
        <v>282</v>
      </c>
      <c r="AB750" s="186" t="s">
        <v>288</v>
      </c>
      <c r="AC750" s="192">
        <f>VLOOKUP(B750,orig_GT_results_full_summary!$B$3:$AK$25,33, FALSE)</f>
        <v>0</v>
      </c>
      <c r="AD750" s="192">
        <v>0</v>
      </c>
      <c r="AE750" s="192">
        <v>0</v>
      </c>
      <c r="AF750" s="194">
        <f t="shared" si="6"/>
        <v>0</v>
      </c>
      <c r="AG750" s="53">
        <f t="shared" si="7"/>
        <v>0</v>
      </c>
    </row>
    <row r="751" spans="2:33" ht="16">
      <c r="B751" s="186" t="s">
        <v>134</v>
      </c>
      <c r="C751" s="192">
        <v>293</v>
      </c>
      <c r="D751" s="186" t="s">
        <v>355</v>
      </c>
      <c r="E751" s="193">
        <v>2</v>
      </c>
      <c r="F751" s="186" t="s">
        <v>51</v>
      </c>
      <c r="G751" s="186" t="s">
        <v>287</v>
      </c>
      <c r="H751" s="198">
        <f>VLOOKUP(B751,orig_GT_results_full_summary!$B$3:$AK$25,7, FALSE)</f>
        <v>3</v>
      </c>
      <c r="I751" s="192">
        <v>1</v>
      </c>
      <c r="J751" s="192">
        <v>0.5</v>
      </c>
      <c r="K751" s="192">
        <f t="shared" si="0"/>
        <v>0.33333333333333331</v>
      </c>
      <c r="L751" s="193">
        <f t="shared" si="1"/>
        <v>0.47619047619047616</v>
      </c>
      <c r="M751" s="186" t="s">
        <v>282</v>
      </c>
      <c r="N751" s="186" t="s">
        <v>288</v>
      </c>
      <c r="O751" s="199">
        <f>VLOOKUP(B751,orig_GT_results_full_summary!$B$3:$AK$25,15, FALSE)</f>
        <v>0</v>
      </c>
      <c r="P751" s="192">
        <v>0</v>
      </c>
      <c r="Q751" s="192">
        <v>0</v>
      </c>
      <c r="R751" s="192">
        <f t="shared" si="2"/>
        <v>0</v>
      </c>
      <c r="S751" s="193">
        <f t="shared" si="3"/>
        <v>0</v>
      </c>
      <c r="T751" s="186" t="s">
        <v>282</v>
      </c>
      <c r="U751" s="186" t="s">
        <v>288</v>
      </c>
      <c r="V751" s="200">
        <f>VLOOKUP(B751,orig_GT_results_full_summary!$B$3:$AK$25,24, FALSE)</f>
        <v>0</v>
      </c>
      <c r="W751" s="192">
        <v>0</v>
      </c>
      <c r="X751" s="192">
        <v>0</v>
      </c>
      <c r="Y751" s="192">
        <f t="shared" si="4"/>
        <v>0</v>
      </c>
      <c r="Z751" s="193">
        <f t="shared" si="5"/>
        <v>0</v>
      </c>
      <c r="AA751" s="186" t="s">
        <v>282</v>
      </c>
      <c r="AB751" s="186" t="s">
        <v>288</v>
      </c>
      <c r="AC751" s="192">
        <f>VLOOKUP(B751,orig_GT_results_full_summary!$B$3:$AK$25,33, FALSE)</f>
        <v>0</v>
      </c>
      <c r="AD751" s="192">
        <v>0</v>
      </c>
      <c r="AE751" s="192">
        <v>0</v>
      </c>
      <c r="AF751" s="194">
        <f t="shared" si="6"/>
        <v>0</v>
      </c>
      <c r="AG751" s="53">
        <f t="shared" si="7"/>
        <v>0</v>
      </c>
    </row>
    <row r="752" spans="2:33" ht="16">
      <c r="B752" s="186" t="s">
        <v>134</v>
      </c>
      <c r="C752" s="192">
        <v>296</v>
      </c>
      <c r="D752" s="186" t="s">
        <v>467</v>
      </c>
      <c r="E752" s="193">
        <v>2</v>
      </c>
      <c r="F752" s="186" t="s">
        <v>51</v>
      </c>
      <c r="G752" s="186" t="s">
        <v>287</v>
      </c>
      <c r="H752" s="198">
        <f>VLOOKUP(B752,orig_GT_results_full_summary!$B$3:$AK$25,7, FALSE)</f>
        <v>3</v>
      </c>
      <c r="I752" s="192">
        <v>1</v>
      </c>
      <c r="J752" s="192">
        <v>0.5</v>
      </c>
      <c r="K752" s="192">
        <f t="shared" si="0"/>
        <v>0.33333333333333331</v>
      </c>
      <c r="L752" s="193">
        <f t="shared" si="1"/>
        <v>0.47619047619047616</v>
      </c>
      <c r="M752" s="186" t="s">
        <v>282</v>
      </c>
      <c r="N752" s="186" t="s">
        <v>288</v>
      </c>
      <c r="O752" s="199">
        <f>VLOOKUP(B752,orig_GT_results_full_summary!$B$3:$AK$25,15, FALSE)</f>
        <v>0</v>
      </c>
      <c r="P752" s="192">
        <v>0</v>
      </c>
      <c r="Q752" s="192">
        <v>0</v>
      </c>
      <c r="R752" s="192">
        <f t="shared" si="2"/>
        <v>0</v>
      </c>
      <c r="S752" s="193">
        <f t="shared" si="3"/>
        <v>0</v>
      </c>
      <c r="T752" s="186" t="s">
        <v>282</v>
      </c>
      <c r="U752" s="186" t="s">
        <v>288</v>
      </c>
      <c r="V752" s="200">
        <f>VLOOKUP(B752,orig_GT_results_full_summary!$B$3:$AK$25,24, FALSE)</f>
        <v>0</v>
      </c>
      <c r="W752" s="192">
        <v>0</v>
      </c>
      <c r="X752" s="192">
        <v>0</v>
      </c>
      <c r="Y752" s="192">
        <f t="shared" si="4"/>
        <v>0</v>
      </c>
      <c r="Z752" s="193">
        <f t="shared" si="5"/>
        <v>0</v>
      </c>
      <c r="AA752" s="186" t="s">
        <v>282</v>
      </c>
      <c r="AB752" s="186" t="s">
        <v>288</v>
      </c>
      <c r="AC752" s="192">
        <f>VLOOKUP(B752,orig_GT_results_full_summary!$B$3:$AK$25,33, FALSE)</f>
        <v>0</v>
      </c>
      <c r="AD752" s="192">
        <v>0</v>
      </c>
      <c r="AE752" s="192">
        <v>0</v>
      </c>
      <c r="AF752" s="194">
        <f t="shared" si="6"/>
        <v>0</v>
      </c>
      <c r="AG752" s="53">
        <f t="shared" si="7"/>
        <v>0</v>
      </c>
    </row>
    <row r="753" spans="2:33" ht="16">
      <c r="B753" s="186" t="s">
        <v>134</v>
      </c>
      <c r="C753" s="192">
        <v>305</v>
      </c>
      <c r="D753" s="186" t="s">
        <v>365</v>
      </c>
      <c r="E753" s="193">
        <v>2</v>
      </c>
      <c r="F753" s="186" t="s">
        <v>51</v>
      </c>
      <c r="G753" s="186" t="s">
        <v>287</v>
      </c>
      <c r="H753" s="198">
        <f>VLOOKUP(B753,orig_GT_results_full_summary!$B$3:$AK$25,7, FALSE)</f>
        <v>3</v>
      </c>
      <c r="I753" s="192">
        <v>1</v>
      </c>
      <c r="J753" s="192">
        <v>0.5</v>
      </c>
      <c r="K753" s="192">
        <f t="shared" si="0"/>
        <v>0.33333333333333331</v>
      </c>
      <c r="L753" s="193">
        <f t="shared" si="1"/>
        <v>0.47619047619047616</v>
      </c>
      <c r="M753" s="186" t="s">
        <v>282</v>
      </c>
      <c r="N753" s="186" t="s">
        <v>288</v>
      </c>
      <c r="O753" s="199">
        <f>VLOOKUP(B753,orig_GT_results_full_summary!$B$3:$AK$25,15, FALSE)</f>
        <v>0</v>
      </c>
      <c r="P753" s="192">
        <v>0</v>
      </c>
      <c r="Q753" s="192">
        <v>0</v>
      </c>
      <c r="R753" s="192">
        <f t="shared" si="2"/>
        <v>0</v>
      </c>
      <c r="S753" s="193">
        <f t="shared" si="3"/>
        <v>0</v>
      </c>
      <c r="T753" s="186" t="s">
        <v>282</v>
      </c>
      <c r="U753" s="186" t="s">
        <v>288</v>
      </c>
      <c r="V753" s="200">
        <f>VLOOKUP(B753,orig_GT_results_full_summary!$B$3:$AK$25,24, FALSE)</f>
        <v>0</v>
      </c>
      <c r="W753" s="192">
        <v>0</v>
      </c>
      <c r="X753" s="192">
        <v>0</v>
      </c>
      <c r="Y753" s="192">
        <f t="shared" si="4"/>
        <v>0</v>
      </c>
      <c r="Z753" s="193">
        <f t="shared" si="5"/>
        <v>0</v>
      </c>
      <c r="AA753" s="186" t="s">
        <v>282</v>
      </c>
      <c r="AB753" s="186" t="s">
        <v>288</v>
      </c>
      <c r="AC753" s="192">
        <f>VLOOKUP(B753,orig_GT_results_full_summary!$B$3:$AK$25,33, FALSE)</f>
        <v>0</v>
      </c>
      <c r="AD753" s="192">
        <v>0</v>
      </c>
      <c r="AE753" s="192">
        <v>0</v>
      </c>
      <c r="AF753" s="194">
        <f t="shared" si="6"/>
        <v>0</v>
      </c>
      <c r="AG753" s="53">
        <f t="shared" si="7"/>
        <v>0</v>
      </c>
    </row>
    <row r="754" spans="2:33" ht="16">
      <c r="B754" s="186" t="s">
        <v>134</v>
      </c>
      <c r="C754" s="192">
        <v>309</v>
      </c>
      <c r="D754" s="186" t="s">
        <v>392</v>
      </c>
      <c r="E754" s="193">
        <v>2</v>
      </c>
      <c r="F754" s="186" t="s">
        <v>51</v>
      </c>
      <c r="G754" s="186" t="s">
        <v>287</v>
      </c>
      <c r="H754" s="198">
        <f>VLOOKUP(B754,orig_GT_results_full_summary!$B$3:$AK$25,7, FALSE)</f>
        <v>3</v>
      </c>
      <c r="I754" s="192">
        <v>1</v>
      </c>
      <c r="J754" s="192">
        <v>0.5</v>
      </c>
      <c r="K754" s="192">
        <f t="shared" si="0"/>
        <v>0.33333333333333331</v>
      </c>
      <c r="L754" s="193">
        <f t="shared" si="1"/>
        <v>0.47619047619047616</v>
      </c>
      <c r="M754" s="186" t="s">
        <v>282</v>
      </c>
      <c r="N754" s="186" t="s">
        <v>288</v>
      </c>
      <c r="O754" s="199">
        <f>VLOOKUP(B754,orig_GT_results_full_summary!$B$3:$AK$25,15, FALSE)</f>
        <v>0</v>
      </c>
      <c r="P754" s="192">
        <v>0</v>
      </c>
      <c r="Q754" s="192">
        <v>0</v>
      </c>
      <c r="R754" s="192">
        <f t="shared" si="2"/>
        <v>0</v>
      </c>
      <c r="S754" s="193">
        <f t="shared" si="3"/>
        <v>0</v>
      </c>
      <c r="T754" s="186" t="s">
        <v>282</v>
      </c>
      <c r="U754" s="186" t="s">
        <v>288</v>
      </c>
      <c r="V754" s="200">
        <f>VLOOKUP(B754,orig_GT_results_full_summary!$B$3:$AK$25,24, FALSE)</f>
        <v>0</v>
      </c>
      <c r="W754" s="192">
        <v>0</v>
      </c>
      <c r="X754" s="192">
        <v>0</v>
      </c>
      <c r="Y754" s="192">
        <f t="shared" si="4"/>
        <v>0</v>
      </c>
      <c r="Z754" s="193">
        <f t="shared" si="5"/>
        <v>0</v>
      </c>
      <c r="AA754" s="186" t="s">
        <v>282</v>
      </c>
      <c r="AB754" s="186" t="s">
        <v>288</v>
      </c>
      <c r="AC754" s="192">
        <f>VLOOKUP(B754,orig_GT_results_full_summary!$B$3:$AK$25,33, FALSE)</f>
        <v>0</v>
      </c>
      <c r="AD754" s="192">
        <v>0</v>
      </c>
      <c r="AE754" s="192">
        <v>0</v>
      </c>
      <c r="AF754" s="194">
        <f t="shared" si="6"/>
        <v>0</v>
      </c>
      <c r="AG754" s="53">
        <f t="shared" si="7"/>
        <v>0</v>
      </c>
    </row>
    <row r="755" spans="2:33" ht="16">
      <c r="B755" s="186" t="s">
        <v>134</v>
      </c>
      <c r="C755" s="192">
        <v>310</v>
      </c>
      <c r="D755" s="186" t="s">
        <v>392</v>
      </c>
      <c r="E755" s="193">
        <v>2</v>
      </c>
      <c r="F755" s="186" t="s">
        <v>51</v>
      </c>
      <c r="G755" s="186" t="s">
        <v>287</v>
      </c>
      <c r="H755" s="198">
        <f>VLOOKUP(B755,orig_GT_results_full_summary!$B$3:$AK$25,7, FALSE)</f>
        <v>3</v>
      </c>
      <c r="I755" s="192">
        <v>1</v>
      </c>
      <c r="J755" s="192">
        <v>0.5</v>
      </c>
      <c r="K755" s="192">
        <f t="shared" si="0"/>
        <v>0.33333333333333331</v>
      </c>
      <c r="L755" s="193">
        <f t="shared" si="1"/>
        <v>0.47619047619047616</v>
      </c>
      <c r="M755" s="186" t="s">
        <v>282</v>
      </c>
      <c r="N755" s="186" t="s">
        <v>288</v>
      </c>
      <c r="O755" s="199">
        <f>VLOOKUP(B755,orig_GT_results_full_summary!$B$3:$AK$25,15, FALSE)</f>
        <v>0</v>
      </c>
      <c r="P755" s="192">
        <v>0</v>
      </c>
      <c r="Q755" s="192">
        <v>0</v>
      </c>
      <c r="R755" s="192">
        <f t="shared" si="2"/>
        <v>0</v>
      </c>
      <c r="S755" s="193">
        <f t="shared" si="3"/>
        <v>0</v>
      </c>
      <c r="T755" s="186" t="s">
        <v>282</v>
      </c>
      <c r="U755" s="186" t="s">
        <v>288</v>
      </c>
      <c r="V755" s="200">
        <f>VLOOKUP(B755,orig_GT_results_full_summary!$B$3:$AK$25,24, FALSE)</f>
        <v>0</v>
      </c>
      <c r="W755" s="192">
        <v>0</v>
      </c>
      <c r="X755" s="192">
        <v>0</v>
      </c>
      <c r="Y755" s="192">
        <f t="shared" si="4"/>
        <v>0</v>
      </c>
      <c r="Z755" s="193">
        <f t="shared" si="5"/>
        <v>0</v>
      </c>
      <c r="AA755" s="186" t="s">
        <v>282</v>
      </c>
      <c r="AB755" s="186" t="s">
        <v>288</v>
      </c>
      <c r="AC755" s="192">
        <f>VLOOKUP(B755,orig_GT_results_full_summary!$B$3:$AK$25,33, FALSE)</f>
        <v>0</v>
      </c>
      <c r="AD755" s="192">
        <v>0</v>
      </c>
      <c r="AE755" s="192">
        <v>0</v>
      </c>
      <c r="AF755" s="194">
        <f t="shared" si="6"/>
        <v>0</v>
      </c>
      <c r="AG755" s="53">
        <f t="shared" si="7"/>
        <v>0</v>
      </c>
    </row>
    <row r="756" spans="2:33" ht="16">
      <c r="B756" s="186" t="s">
        <v>134</v>
      </c>
      <c r="C756" s="192">
        <v>311</v>
      </c>
      <c r="D756" s="186" t="s">
        <v>392</v>
      </c>
      <c r="E756" s="193">
        <v>2</v>
      </c>
      <c r="F756" s="186" t="s">
        <v>51</v>
      </c>
      <c r="G756" s="186" t="s">
        <v>287</v>
      </c>
      <c r="H756" s="198">
        <f>VLOOKUP(B756,orig_GT_results_full_summary!$B$3:$AK$25,7, FALSE)</f>
        <v>3</v>
      </c>
      <c r="I756" s="192">
        <v>1</v>
      </c>
      <c r="J756" s="192">
        <v>0.5</v>
      </c>
      <c r="K756" s="192">
        <f t="shared" si="0"/>
        <v>0.33333333333333331</v>
      </c>
      <c r="L756" s="193">
        <f t="shared" si="1"/>
        <v>0.47619047619047616</v>
      </c>
      <c r="M756" s="186" t="s">
        <v>282</v>
      </c>
      <c r="N756" s="186" t="s">
        <v>288</v>
      </c>
      <c r="O756" s="199">
        <f>VLOOKUP(B756,orig_GT_results_full_summary!$B$3:$AK$25,15, FALSE)</f>
        <v>0</v>
      </c>
      <c r="P756" s="192">
        <v>0</v>
      </c>
      <c r="Q756" s="192">
        <v>0</v>
      </c>
      <c r="R756" s="192">
        <f t="shared" si="2"/>
        <v>0</v>
      </c>
      <c r="S756" s="193">
        <f t="shared" si="3"/>
        <v>0</v>
      </c>
      <c r="T756" s="186" t="s">
        <v>282</v>
      </c>
      <c r="U756" s="186" t="s">
        <v>288</v>
      </c>
      <c r="V756" s="200">
        <f>VLOOKUP(B756,orig_GT_results_full_summary!$B$3:$AK$25,24, FALSE)</f>
        <v>0</v>
      </c>
      <c r="W756" s="192">
        <v>0</v>
      </c>
      <c r="X756" s="192">
        <v>0</v>
      </c>
      <c r="Y756" s="192">
        <f t="shared" si="4"/>
        <v>0</v>
      </c>
      <c r="Z756" s="193">
        <f t="shared" si="5"/>
        <v>0</v>
      </c>
      <c r="AA756" s="186" t="s">
        <v>282</v>
      </c>
      <c r="AB756" s="186" t="s">
        <v>288</v>
      </c>
      <c r="AC756" s="192">
        <f>VLOOKUP(B756,orig_GT_results_full_summary!$B$3:$AK$25,33, FALSE)</f>
        <v>0</v>
      </c>
      <c r="AD756" s="192">
        <v>0</v>
      </c>
      <c r="AE756" s="192">
        <v>0</v>
      </c>
      <c r="AF756" s="194">
        <f t="shared" si="6"/>
        <v>0</v>
      </c>
      <c r="AG756" s="53">
        <f t="shared" si="7"/>
        <v>0</v>
      </c>
    </row>
    <row r="757" spans="2:33" ht="16">
      <c r="B757" s="186" t="s">
        <v>134</v>
      </c>
      <c r="C757" s="192">
        <v>312</v>
      </c>
      <c r="D757" s="186" t="s">
        <v>393</v>
      </c>
      <c r="E757" s="193">
        <v>2</v>
      </c>
      <c r="F757" s="186" t="s">
        <v>51</v>
      </c>
      <c r="G757" s="186" t="s">
        <v>287</v>
      </c>
      <c r="H757" s="198">
        <f>VLOOKUP(B757,orig_GT_results_full_summary!$B$3:$AK$25,7, FALSE)</f>
        <v>3</v>
      </c>
      <c r="I757" s="192">
        <v>1</v>
      </c>
      <c r="J757" s="192">
        <v>0.5</v>
      </c>
      <c r="K757" s="192">
        <f t="shared" si="0"/>
        <v>0.33333333333333331</v>
      </c>
      <c r="L757" s="193">
        <f t="shared" si="1"/>
        <v>0.47619047619047616</v>
      </c>
      <c r="M757" s="186" t="s">
        <v>282</v>
      </c>
      <c r="N757" s="186" t="s">
        <v>288</v>
      </c>
      <c r="O757" s="199">
        <f>VLOOKUP(B757,orig_GT_results_full_summary!$B$3:$AK$25,15, FALSE)</f>
        <v>0</v>
      </c>
      <c r="P757" s="192">
        <v>0</v>
      </c>
      <c r="Q757" s="192">
        <v>0</v>
      </c>
      <c r="R757" s="192">
        <f t="shared" si="2"/>
        <v>0</v>
      </c>
      <c r="S757" s="193">
        <f t="shared" si="3"/>
        <v>0</v>
      </c>
      <c r="T757" s="186" t="s">
        <v>282</v>
      </c>
      <c r="U757" s="186" t="s">
        <v>288</v>
      </c>
      <c r="V757" s="200">
        <f>VLOOKUP(B757,orig_GT_results_full_summary!$B$3:$AK$25,24, FALSE)</f>
        <v>0</v>
      </c>
      <c r="W757" s="192">
        <v>0</v>
      </c>
      <c r="X757" s="192">
        <v>0</v>
      </c>
      <c r="Y757" s="192">
        <f t="shared" si="4"/>
        <v>0</v>
      </c>
      <c r="Z757" s="193">
        <f t="shared" si="5"/>
        <v>0</v>
      </c>
      <c r="AA757" s="186" t="s">
        <v>282</v>
      </c>
      <c r="AB757" s="186" t="s">
        <v>288</v>
      </c>
      <c r="AC757" s="192">
        <f>VLOOKUP(B757,orig_GT_results_full_summary!$B$3:$AK$25,33, FALSE)</f>
        <v>0</v>
      </c>
      <c r="AD757" s="192">
        <v>0</v>
      </c>
      <c r="AE757" s="192">
        <v>0</v>
      </c>
      <c r="AF757" s="194">
        <f t="shared" si="6"/>
        <v>0</v>
      </c>
      <c r="AG757" s="53">
        <f t="shared" si="7"/>
        <v>0</v>
      </c>
    </row>
    <row r="758" spans="2:33" ht="16">
      <c r="B758" s="186" t="s">
        <v>134</v>
      </c>
      <c r="C758" s="192">
        <v>313</v>
      </c>
      <c r="D758" s="186" t="s">
        <v>393</v>
      </c>
      <c r="E758" s="193">
        <v>2</v>
      </c>
      <c r="F758" s="186" t="s">
        <v>51</v>
      </c>
      <c r="G758" s="186" t="s">
        <v>287</v>
      </c>
      <c r="H758" s="198">
        <f>VLOOKUP(B758,orig_GT_results_full_summary!$B$3:$AK$25,7, FALSE)</f>
        <v>3</v>
      </c>
      <c r="I758" s="192">
        <v>1</v>
      </c>
      <c r="J758" s="192">
        <v>0.5</v>
      </c>
      <c r="K758" s="192">
        <f t="shared" si="0"/>
        <v>0.33333333333333331</v>
      </c>
      <c r="L758" s="193">
        <f t="shared" si="1"/>
        <v>0.47619047619047616</v>
      </c>
      <c r="M758" s="186" t="s">
        <v>282</v>
      </c>
      <c r="N758" s="186" t="s">
        <v>288</v>
      </c>
      <c r="O758" s="199">
        <f>VLOOKUP(B758,orig_GT_results_full_summary!$B$3:$AK$25,15, FALSE)</f>
        <v>0</v>
      </c>
      <c r="P758" s="192">
        <v>0</v>
      </c>
      <c r="Q758" s="192">
        <v>0</v>
      </c>
      <c r="R758" s="192">
        <f t="shared" si="2"/>
        <v>0</v>
      </c>
      <c r="S758" s="193">
        <f t="shared" si="3"/>
        <v>0</v>
      </c>
      <c r="T758" s="186" t="s">
        <v>282</v>
      </c>
      <c r="U758" s="186" t="s">
        <v>288</v>
      </c>
      <c r="V758" s="200">
        <f>VLOOKUP(B758,orig_GT_results_full_summary!$B$3:$AK$25,24, FALSE)</f>
        <v>0</v>
      </c>
      <c r="W758" s="192">
        <v>0</v>
      </c>
      <c r="X758" s="192">
        <v>0</v>
      </c>
      <c r="Y758" s="192">
        <f t="shared" si="4"/>
        <v>0</v>
      </c>
      <c r="Z758" s="193">
        <f t="shared" si="5"/>
        <v>0</v>
      </c>
      <c r="AA758" s="186" t="s">
        <v>282</v>
      </c>
      <c r="AB758" s="186" t="s">
        <v>288</v>
      </c>
      <c r="AC758" s="192">
        <f>VLOOKUP(B758,orig_GT_results_full_summary!$B$3:$AK$25,33, FALSE)</f>
        <v>0</v>
      </c>
      <c r="AD758" s="192">
        <v>0</v>
      </c>
      <c r="AE758" s="192">
        <v>0</v>
      </c>
      <c r="AF758" s="194">
        <f t="shared" si="6"/>
        <v>0</v>
      </c>
      <c r="AG758" s="53">
        <f t="shared" si="7"/>
        <v>0</v>
      </c>
    </row>
    <row r="759" spans="2:33" ht="16">
      <c r="B759" s="186" t="s">
        <v>134</v>
      </c>
      <c r="C759" s="192">
        <v>314</v>
      </c>
      <c r="D759" s="186" t="s">
        <v>393</v>
      </c>
      <c r="E759" s="193">
        <v>2</v>
      </c>
      <c r="F759" s="186" t="s">
        <v>51</v>
      </c>
      <c r="G759" s="186" t="s">
        <v>287</v>
      </c>
      <c r="H759" s="198">
        <f>VLOOKUP(B759,orig_GT_results_full_summary!$B$3:$AK$25,7, FALSE)</f>
        <v>3</v>
      </c>
      <c r="I759" s="192">
        <v>1</v>
      </c>
      <c r="J759" s="192">
        <v>0.5</v>
      </c>
      <c r="K759" s="192">
        <f t="shared" si="0"/>
        <v>0.33333333333333331</v>
      </c>
      <c r="L759" s="193">
        <f t="shared" si="1"/>
        <v>0.47619047619047616</v>
      </c>
      <c r="M759" s="186" t="s">
        <v>282</v>
      </c>
      <c r="N759" s="186" t="s">
        <v>288</v>
      </c>
      <c r="O759" s="199">
        <f>VLOOKUP(B759,orig_GT_results_full_summary!$B$3:$AK$25,15, FALSE)</f>
        <v>0</v>
      </c>
      <c r="P759" s="192">
        <v>0</v>
      </c>
      <c r="Q759" s="192">
        <v>0</v>
      </c>
      <c r="R759" s="192">
        <f t="shared" si="2"/>
        <v>0</v>
      </c>
      <c r="S759" s="193">
        <f t="shared" si="3"/>
        <v>0</v>
      </c>
      <c r="T759" s="186" t="s">
        <v>282</v>
      </c>
      <c r="U759" s="186" t="s">
        <v>288</v>
      </c>
      <c r="V759" s="200">
        <f>VLOOKUP(B759,orig_GT_results_full_summary!$B$3:$AK$25,24, FALSE)</f>
        <v>0</v>
      </c>
      <c r="W759" s="192">
        <v>0</v>
      </c>
      <c r="X759" s="192">
        <v>0</v>
      </c>
      <c r="Y759" s="192">
        <f t="shared" si="4"/>
        <v>0</v>
      </c>
      <c r="Z759" s="193">
        <f t="shared" si="5"/>
        <v>0</v>
      </c>
      <c r="AA759" s="186" t="s">
        <v>282</v>
      </c>
      <c r="AB759" s="186" t="s">
        <v>288</v>
      </c>
      <c r="AC759" s="192">
        <f>VLOOKUP(B759,orig_GT_results_full_summary!$B$3:$AK$25,33, FALSE)</f>
        <v>0</v>
      </c>
      <c r="AD759" s="192">
        <v>0</v>
      </c>
      <c r="AE759" s="192">
        <v>0</v>
      </c>
      <c r="AF759" s="194">
        <f t="shared" si="6"/>
        <v>0</v>
      </c>
      <c r="AG759" s="53">
        <f t="shared" si="7"/>
        <v>0</v>
      </c>
    </row>
    <row r="760" spans="2:33" ht="16">
      <c r="B760" s="186" t="s">
        <v>134</v>
      </c>
      <c r="C760" s="192">
        <v>315</v>
      </c>
      <c r="D760" s="186" t="s">
        <v>394</v>
      </c>
      <c r="E760" s="193">
        <v>2</v>
      </c>
      <c r="F760" s="186" t="s">
        <v>51</v>
      </c>
      <c r="G760" s="186" t="s">
        <v>287</v>
      </c>
      <c r="H760" s="198">
        <f>VLOOKUP(B760,orig_GT_results_full_summary!$B$3:$AK$25,7, FALSE)</f>
        <v>3</v>
      </c>
      <c r="I760" s="192">
        <v>1</v>
      </c>
      <c r="J760" s="192">
        <v>0.5</v>
      </c>
      <c r="K760" s="192">
        <f t="shared" si="0"/>
        <v>0.33333333333333331</v>
      </c>
      <c r="L760" s="193">
        <f t="shared" si="1"/>
        <v>0.47619047619047616</v>
      </c>
      <c r="M760" s="186" t="s">
        <v>282</v>
      </c>
      <c r="N760" s="186" t="s">
        <v>288</v>
      </c>
      <c r="O760" s="199">
        <f>VLOOKUP(B760,orig_GT_results_full_summary!$B$3:$AK$25,15, FALSE)</f>
        <v>0</v>
      </c>
      <c r="P760" s="192">
        <v>0</v>
      </c>
      <c r="Q760" s="192">
        <v>0</v>
      </c>
      <c r="R760" s="192">
        <f t="shared" si="2"/>
        <v>0</v>
      </c>
      <c r="S760" s="193">
        <f t="shared" si="3"/>
        <v>0</v>
      </c>
      <c r="T760" s="186" t="s">
        <v>282</v>
      </c>
      <c r="U760" s="186" t="s">
        <v>288</v>
      </c>
      <c r="V760" s="200">
        <f>VLOOKUP(B760,orig_GT_results_full_summary!$B$3:$AK$25,24, FALSE)</f>
        <v>0</v>
      </c>
      <c r="W760" s="192">
        <v>0</v>
      </c>
      <c r="X760" s="192">
        <v>0</v>
      </c>
      <c r="Y760" s="192">
        <f t="shared" si="4"/>
        <v>0</v>
      </c>
      <c r="Z760" s="193">
        <f t="shared" si="5"/>
        <v>0</v>
      </c>
      <c r="AA760" s="186" t="s">
        <v>282</v>
      </c>
      <c r="AB760" s="186" t="s">
        <v>288</v>
      </c>
      <c r="AC760" s="192">
        <f>VLOOKUP(B760,orig_GT_results_full_summary!$B$3:$AK$25,33, FALSE)</f>
        <v>0</v>
      </c>
      <c r="AD760" s="192">
        <v>0</v>
      </c>
      <c r="AE760" s="192">
        <v>0</v>
      </c>
      <c r="AF760" s="194">
        <f t="shared" si="6"/>
        <v>0</v>
      </c>
      <c r="AG760" s="53">
        <f t="shared" si="7"/>
        <v>0</v>
      </c>
    </row>
    <row r="761" spans="2:33" ht="16">
      <c r="B761" s="186" t="s">
        <v>134</v>
      </c>
      <c r="C761" s="192">
        <v>316</v>
      </c>
      <c r="D761" s="186" t="s">
        <v>394</v>
      </c>
      <c r="E761" s="193">
        <v>2</v>
      </c>
      <c r="F761" s="186" t="s">
        <v>51</v>
      </c>
      <c r="G761" s="186" t="s">
        <v>287</v>
      </c>
      <c r="H761" s="198">
        <f>VLOOKUP(B761,orig_GT_results_full_summary!$B$3:$AK$25,7, FALSE)</f>
        <v>3</v>
      </c>
      <c r="I761" s="192">
        <v>1</v>
      </c>
      <c r="J761" s="192">
        <v>0.5</v>
      </c>
      <c r="K761" s="192">
        <f t="shared" si="0"/>
        <v>0.33333333333333331</v>
      </c>
      <c r="L761" s="193">
        <f t="shared" si="1"/>
        <v>0.47619047619047616</v>
      </c>
      <c r="M761" s="186" t="s">
        <v>282</v>
      </c>
      <c r="N761" s="186" t="s">
        <v>288</v>
      </c>
      <c r="O761" s="199">
        <f>VLOOKUP(B761,orig_GT_results_full_summary!$B$3:$AK$25,15, FALSE)</f>
        <v>0</v>
      </c>
      <c r="P761" s="192">
        <v>0</v>
      </c>
      <c r="Q761" s="192">
        <v>0</v>
      </c>
      <c r="R761" s="192">
        <f t="shared" si="2"/>
        <v>0</v>
      </c>
      <c r="S761" s="193">
        <f t="shared" si="3"/>
        <v>0</v>
      </c>
      <c r="T761" s="186" t="s">
        <v>282</v>
      </c>
      <c r="U761" s="186" t="s">
        <v>288</v>
      </c>
      <c r="V761" s="200">
        <f>VLOOKUP(B761,orig_GT_results_full_summary!$B$3:$AK$25,24, FALSE)</f>
        <v>0</v>
      </c>
      <c r="W761" s="192">
        <v>0</v>
      </c>
      <c r="X761" s="192">
        <v>0</v>
      </c>
      <c r="Y761" s="192">
        <f t="shared" si="4"/>
        <v>0</v>
      </c>
      <c r="Z761" s="193">
        <f t="shared" si="5"/>
        <v>0</v>
      </c>
      <c r="AA761" s="186" t="s">
        <v>282</v>
      </c>
      <c r="AB761" s="186" t="s">
        <v>288</v>
      </c>
      <c r="AC761" s="192">
        <f>VLOOKUP(B761,orig_GT_results_full_summary!$B$3:$AK$25,33, FALSE)</f>
        <v>0</v>
      </c>
      <c r="AD761" s="192">
        <v>0</v>
      </c>
      <c r="AE761" s="192">
        <v>0</v>
      </c>
      <c r="AF761" s="194">
        <f t="shared" si="6"/>
        <v>0</v>
      </c>
      <c r="AG761" s="53">
        <f t="shared" si="7"/>
        <v>0</v>
      </c>
    </row>
    <row r="762" spans="2:33" ht="16">
      <c r="B762" s="186" t="s">
        <v>134</v>
      </c>
      <c r="C762" s="192">
        <v>317</v>
      </c>
      <c r="D762" s="186" t="s">
        <v>394</v>
      </c>
      <c r="E762" s="193">
        <v>2</v>
      </c>
      <c r="F762" s="186" t="s">
        <v>51</v>
      </c>
      <c r="G762" s="186" t="s">
        <v>287</v>
      </c>
      <c r="H762" s="198">
        <f>VLOOKUP(B762,orig_GT_results_full_summary!$B$3:$AK$25,7, FALSE)</f>
        <v>3</v>
      </c>
      <c r="I762" s="192">
        <v>1</v>
      </c>
      <c r="J762" s="192">
        <v>0.5</v>
      </c>
      <c r="K762" s="192">
        <f t="shared" si="0"/>
        <v>0.33333333333333331</v>
      </c>
      <c r="L762" s="193">
        <f t="shared" si="1"/>
        <v>0.47619047619047616</v>
      </c>
      <c r="M762" s="186" t="s">
        <v>282</v>
      </c>
      <c r="N762" s="186" t="s">
        <v>288</v>
      </c>
      <c r="O762" s="199">
        <f>VLOOKUP(B762,orig_GT_results_full_summary!$B$3:$AK$25,15, FALSE)</f>
        <v>0</v>
      </c>
      <c r="P762" s="192">
        <v>0</v>
      </c>
      <c r="Q762" s="192">
        <v>0</v>
      </c>
      <c r="R762" s="192">
        <f t="shared" si="2"/>
        <v>0</v>
      </c>
      <c r="S762" s="193">
        <f t="shared" si="3"/>
        <v>0</v>
      </c>
      <c r="T762" s="186" t="s">
        <v>282</v>
      </c>
      <c r="U762" s="186" t="s">
        <v>288</v>
      </c>
      <c r="V762" s="200">
        <f>VLOOKUP(B762,orig_GT_results_full_summary!$B$3:$AK$25,24, FALSE)</f>
        <v>0</v>
      </c>
      <c r="W762" s="192">
        <v>0</v>
      </c>
      <c r="X762" s="192">
        <v>0</v>
      </c>
      <c r="Y762" s="192">
        <f t="shared" si="4"/>
        <v>0</v>
      </c>
      <c r="Z762" s="193">
        <f t="shared" si="5"/>
        <v>0</v>
      </c>
      <c r="AA762" s="186" t="s">
        <v>282</v>
      </c>
      <c r="AB762" s="186" t="s">
        <v>288</v>
      </c>
      <c r="AC762" s="192">
        <f>VLOOKUP(B762,orig_GT_results_full_summary!$B$3:$AK$25,33, FALSE)</f>
        <v>0</v>
      </c>
      <c r="AD762" s="192">
        <v>0</v>
      </c>
      <c r="AE762" s="192">
        <v>0</v>
      </c>
      <c r="AF762" s="194">
        <f t="shared" si="6"/>
        <v>0</v>
      </c>
      <c r="AG762" s="53">
        <f t="shared" si="7"/>
        <v>0</v>
      </c>
    </row>
    <row r="763" spans="2:33" ht="16">
      <c r="B763" s="186" t="s">
        <v>134</v>
      </c>
      <c r="C763" s="192">
        <v>318</v>
      </c>
      <c r="D763" s="186" t="s">
        <v>395</v>
      </c>
      <c r="E763" s="193">
        <v>2</v>
      </c>
      <c r="F763" s="186" t="s">
        <v>51</v>
      </c>
      <c r="G763" s="186" t="s">
        <v>287</v>
      </c>
      <c r="H763" s="198">
        <f>VLOOKUP(B763,orig_GT_results_full_summary!$B$3:$AK$25,7, FALSE)</f>
        <v>3</v>
      </c>
      <c r="I763" s="192">
        <v>1</v>
      </c>
      <c r="J763" s="192">
        <v>0.5</v>
      </c>
      <c r="K763" s="192">
        <f t="shared" si="0"/>
        <v>0.33333333333333331</v>
      </c>
      <c r="L763" s="193">
        <f t="shared" si="1"/>
        <v>0.47619047619047616</v>
      </c>
      <c r="M763" s="186" t="s">
        <v>282</v>
      </c>
      <c r="N763" s="186" t="s">
        <v>288</v>
      </c>
      <c r="O763" s="199">
        <f>VLOOKUP(B763,orig_GT_results_full_summary!$B$3:$AK$25,15, FALSE)</f>
        <v>0</v>
      </c>
      <c r="P763" s="192">
        <v>0</v>
      </c>
      <c r="Q763" s="192">
        <v>0</v>
      </c>
      <c r="R763" s="192">
        <f t="shared" si="2"/>
        <v>0</v>
      </c>
      <c r="S763" s="193">
        <f t="shared" si="3"/>
        <v>0</v>
      </c>
      <c r="T763" s="186" t="s">
        <v>282</v>
      </c>
      <c r="U763" s="186" t="s">
        <v>288</v>
      </c>
      <c r="V763" s="200">
        <f>VLOOKUP(B763,orig_GT_results_full_summary!$B$3:$AK$25,24, FALSE)</f>
        <v>0</v>
      </c>
      <c r="W763" s="192">
        <v>0</v>
      </c>
      <c r="X763" s="192">
        <v>0</v>
      </c>
      <c r="Y763" s="192">
        <f t="shared" si="4"/>
        <v>0</v>
      </c>
      <c r="Z763" s="193">
        <f t="shared" si="5"/>
        <v>0</v>
      </c>
      <c r="AA763" s="186" t="s">
        <v>282</v>
      </c>
      <c r="AB763" s="186" t="s">
        <v>288</v>
      </c>
      <c r="AC763" s="192">
        <f>VLOOKUP(B763,orig_GT_results_full_summary!$B$3:$AK$25,33, FALSE)</f>
        <v>0</v>
      </c>
      <c r="AD763" s="192">
        <v>0</v>
      </c>
      <c r="AE763" s="192">
        <v>0</v>
      </c>
      <c r="AF763" s="194">
        <f t="shared" si="6"/>
        <v>0</v>
      </c>
      <c r="AG763" s="53">
        <f t="shared" si="7"/>
        <v>0</v>
      </c>
    </row>
    <row r="764" spans="2:33" ht="16">
      <c r="B764" s="186" t="s">
        <v>134</v>
      </c>
      <c r="C764" s="192">
        <v>320</v>
      </c>
      <c r="D764" s="186" t="s">
        <v>395</v>
      </c>
      <c r="E764" s="193">
        <v>2</v>
      </c>
      <c r="F764" s="186" t="s">
        <v>51</v>
      </c>
      <c r="G764" s="186" t="s">
        <v>287</v>
      </c>
      <c r="H764" s="198">
        <f>VLOOKUP(B764,orig_GT_results_full_summary!$B$3:$AK$25,7, FALSE)</f>
        <v>3</v>
      </c>
      <c r="I764" s="192">
        <v>1</v>
      </c>
      <c r="J764" s="192">
        <v>0.5</v>
      </c>
      <c r="K764" s="192">
        <f t="shared" si="0"/>
        <v>0.33333333333333331</v>
      </c>
      <c r="L764" s="193">
        <f t="shared" si="1"/>
        <v>0.47619047619047616</v>
      </c>
      <c r="M764" s="186" t="s">
        <v>282</v>
      </c>
      <c r="N764" s="186" t="s">
        <v>288</v>
      </c>
      <c r="O764" s="199">
        <f>VLOOKUP(B764,orig_GT_results_full_summary!$B$3:$AK$25,15, FALSE)</f>
        <v>0</v>
      </c>
      <c r="P764" s="192">
        <v>0</v>
      </c>
      <c r="Q764" s="192">
        <v>0</v>
      </c>
      <c r="R764" s="192">
        <f t="shared" si="2"/>
        <v>0</v>
      </c>
      <c r="S764" s="193">
        <f t="shared" si="3"/>
        <v>0</v>
      </c>
      <c r="T764" s="186" t="s">
        <v>282</v>
      </c>
      <c r="U764" s="186" t="s">
        <v>288</v>
      </c>
      <c r="V764" s="200">
        <f>VLOOKUP(B764,orig_GT_results_full_summary!$B$3:$AK$25,24, FALSE)</f>
        <v>0</v>
      </c>
      <c r="W764" s="192">
        <v>0</v>
      </c>
      <c r="X764" s="192">
        <v>0</v>
      </c>
      <c r="Y764" s="192">
        <f t="shared" si="4"/>
        <v>0</v>
      </c>
      <c r="Z764" s="193">
        <f t="shared" si="5"/>
        <v>0</v>
      </c>
      <c r="AA764" s="186" t="s">
        <v>282</v>
      </c>
      <c r="AB764" s="186" t="s">
        <v>288</v>
      </c>
      <c r="AC764" s="192">
        <f>VLOOKUP(B764,orig_GT_results_full_summary!$B$3:$AK$25,33, FALSE)</f>
        <v>0</v>
      </c>
      <c r="AD764" s="192">
        <v>0</v>
      </c>
      <c r="AE764" s="192">
        <v>0</v>
      </c>
      <c r="AF764" s="194">
        <f t="shared" si="6"/>
        <v>0</v>
      </c>
      <c r="AG764" s="53">
        <f t="shared" si="7"/>
        <v>0</v>
      </c>
    </row>
    <row r="765" spans="2:33" ht="16">
      <c r="B765" s="186" t="s">
        <v>134</v>
      </c>
      <c r="C765" s="192">
        <v>321</v>
      </c>
      <c r="D765" s="186" t="s">
        <v>468</v>
      </c>
      <c r="E765" s="193">
        <v>2</v>
      </c>
      <c r="F765" s="186" t="s">
        <v>51</v>
      </c>
      <c r="G765" s="186" t="s">
        <v>287</v>
      </c>
      <c r="H765" s="198">
        <f>VLOOKUP(B765,orig_GT_results_full_summary!$B$3:$AK$25,7, FALSE)</f>
        <v>3</v>
      </c>
      <c r="I765" s="192">
        <v>1</v>
      </c>
      <c r="J765" s="192">
        <v>0.5</v>
      </c>
      <c r="K765" s="192">
        <f t="shared" si="0"/>
        <v>0.33333333333333331</v>
      </c>
      <c r="L765" s="193">
        <f t="shared" si="1"/>
        <v>0.47619047619047616</v>
      </c>
      <c r="M765" s="186" t="s">
        <v>282</v>
      </c>
      <c r="N765" s="186" t="s">
        <v>288</v>
      </c>
      <c r="O765" s="199">
        <f>VLOOKUP(B765,orig_GT_results_full_summary!$B$3:$AK$25,15, FALSE)</f>
        <v>0</v>
      </c>
      <c r="P765" s="192">
        <v>0</v>
      </c>
      <c r="Q765" s="192">
        <v>0</v>
      </c>
      <c r="R765" s="192">
        <f t="shared" si="2"/>
        <v>0</v>
      </c>
      <c r="S765" s="193">
        <f t="shared" si="3"/>
        <v>0</v>
      </c>
      <c r="T765" s="186" t="s">
        <v>282</v>
      </c>
      <c r="U765" s="186" t="s">
        <v>288</v>
      </c>
      <c r="V765" s="200">
        <f>VLOOKUP(B765,orig_GT_results_full_summary!$B$3:$AK$25,24, FALSE)</f>
        <v>0</v>
      </c>
      <c r="W765" s="192">
        <v>0</v>
      </c>
      <c r="X765" s="192">
        <v>0</v>
      </c>
      <c r="Y765" s="192">
        <f t="shared" si="4"/>
        <v>0</v>
      </c>
      <c r="Z765" s="193">
        <f t="shared" si="5"/>
        <v>0</v>
      </c>
      <c r="AA765" s="186" t="s">
        <v>282</v>
      </c>
      <c r="AB765" s="186" t="s">
        <v>288</v>
      </c>
      <c r="AC765" s="192">
        <f>VLOOKUP(B765,orig_GT_results_full_summary!$B$3:$AK$25,33, FALSE)</f>
        <v>0</v>
      </c>
      <c r="AD765" s="192">
        <v>0</v>
      </c>
      <c r="AE765" s="192">
        <v>0</v>
      </c>
      <c r="AF765" s="194">
        <f t="shared" si="6"/>
        <v>0</v>
      </c>
      <c r="AG765" s="53">
        <f t="shared" si="7"/>
        <v>0</v>
      </c>
    </row>
    <row r="766" spans="2:33" ht="16">
      <c r="B766" s="186" t="s">
        <v>134</v>
      </c>
      <c r="C766" s="192">
        <v>322</v>
      </c>
      <c r="D766" s="186" t="s">
        <v>468</v>
      </c>
      <c r="E766" s="193">
        <v>2</v>
      </c>
      <c r="F766" s="186" t="s">
        <v>51</v>
      </c>
      <c r="G766" s="186" t="s">
        <v>287</v>
      </c>
      <c r="H766" s="198">
        <f>VLOOKUP(B766,orig_GT_results_full_summary!$B$3:$AK$25,7, FALSE)</f>
        <v>3</v>
      </c>
      <c r="I766" s="192">
        <v>1</v>
      </c>
      <c r="J766" s="192">
        <v>0.5</v>
      </c>
      <c r="K766" s="192">
        <f t="shared" si="0"/>
        <v>0.33333333333333331</v>
      </c>
      <c r="L766" s="193">
        <f t="shared" si="1"/>
        <v>0.47619047619047616</v>
      </c>
      <c r="M766" s="186" t="s">
        <v>282</v>
      </c>
      <c r="N766" s="186" t="s">
        <v>288</v>
      </c>
      <c r="O766" s="199">
        <f>VLOOKUP(B766,orig_GT_results_full_summary!$B$3:$AK$25,15, FALSE)</f>
        <v>0</v>
      </c>
      <c r="P766" s="192">
        <v>0</v>
      </c>
      <c r="Q766" s="192">
        <v>0</v>
      </c>
      <c r="R766" s="192">
        <f t="shared" si="2"/>
        <v>0</v>
      </c>
      <c r="S766" s="193">
        <f t="shared" si="3"/>
        <v>0</v>
      </c>
      <c r="T766" s="186" t="s">
        <v>282</v>
      </c>
      <c r="U766" s="186" t="s">
        <v>288</v>
      </c>
      <c r="V766" s="200">
        <f>VLOOKUP(B766,orig_GT_results_full_summary!$B$3:$AK$25,24, FALSE)</f>
        <v>0</v>
      </c>
      <c r="W766" s="192">
        <v>0</v>
      </c>
      <c r="X766" s="192">
        <v>0</v>
      </c>
      <c r="Y766" s="192">
        <f t="shared" si="4"/>
        <v>0</v>
      </c>
      <c r="Z766" s="193">
        <f t="shared" si="5"/>
        <v>0</v>
      </c>
      <c r="AA766" s="186" t="s">
        <v>282</v>
      </c>
      <c r="AB766" s="186" t="s">
        <v>288</v>
      </c>
      <c r="AC766" s="192">
        <f>VLOOKUP(B766,orig_GT_results_full_summary!$B$3:$AK$25,33, FALSE)</f>
        <v>0</v>
      </c>
      <c r="AD766" s="192">
        <v>0</v>
      </c>
      <c r="AE766" s="192">
        <v>0</v>
      </c>
      <c r="AF766" s="194">
        <f t="shared" si="6"/>
        <v>0</v>
      </c>
      <c r="AG766" s="53">
        <f t="shared" si="7"/>
        <v>0</v>
      </c>
    </row>
    <row r="767" spans="2:33" ht="16">
      <c r="B767" s="186" t="s">
        <v>134</v>
      </c>
      <c r="C767" s="192">
        <v>323</v>
      </c>
      <c r="D767" s="186" t="s">
        <v>468</v>
      </c>
      <c r="E767" s="193">
        <v>2</v>
      </c>
      <c r="F767" s="186" t="s">
        <v>51</v>
      </c>
      <c r="G767" s="186" t="s">
        <v>287</v>
      </c>
      <c r="H767" s="198">
        <f>VLOOKUP(B767,orig_GT_results_full_summary!$B$3:$AK$25,7, FALSE)</f>
        <v>3</v>
      </c>
      <c r="I767" s="192">
        <v>1</v>
      </c>
      <c r="J767" s="192">
        <v>0.5</v>
      </c>
      <c r="K767" s="192">
        <f t="shared" si="0"/>
        <v>0.33333333333333331</v>
      </c>
      <c r="L767" s="193">
        <f t="shared" si="1"/>
        <v>0.47619047619047616</v>
      </c>
      <c r="M767" s="186" t="s">
        <v>282</v>
      </c>
      <c r="N767" s="186" t="s">
        <v>288</v>
      </c>
      <c r="O767" s="199">
        <f>VLOOKUP(B767,orig_GT_results_full_summary!$B$3:$AK$25,15, FALSE)</f>
        <v>0</v>
      </c>
      <c r="P767" s="192">
        <v>0</v>
      </c>
      <c r="Q767" s="192">
        <v>0</v>
      </c>
      <c r="R767" s="192">
        <f t="shared" si="2"/>
        <v>0</v>
      </c>
      <c r="S767" s="193">
        <f t="shared" si="3"/>
        <v>0</v>
      </c>
      <c r="T767" s="186" t="s">
        <v>282</v>
      </c>
      <c r="U767" s="186" t="s">
        <v>288</v>
      </c>
      <c r="V767" s="200">
        <f>VLOOKUP(B767,orig_GT_results_full_summary!$B$3:$AK$25,24, FALSE)</f>
        <v>0</v>
      </c>
      <c r="W767" s="192">
        <v>0</v>
      </c>
      <c r="X767" s="192">
        <v>0</v>
      </c>
      <c r="Y767" s="192">
        <f t="shared" si="4"/>
        <v>0</v>
      </c>
      <c r="Z767" s="193">
        <f t="shared" si="5"/>
        <v>0</v>
      </c>
      <c r="AA767" s="186" t="s">
        <v>282</v>
      </c>
      <c r="AB767" s="186" t="s">
        <v>288</v>
      </c>
      <c r="AC767" s="192">
        <f>VLOOKUP(B767,orig_GT_results_full_summary!$B$3:$AK$25,33, FALSE)</f>
        <v>0</v>
      </c>
      <c r="AD767" s="192">
        <v>0</v>
      </c>
      <c r="AE767" s="192">
        <v>0</v>
      </c>
      <c r="AF767" s="194">
        <f t="shared" si="6"/>
        <v>0</v>
      </c>
      <c r="AG767" s="53">
        <f t="shared" si="7"/>
        <v>0</v>
      </c>
    </row>
    <row r="768" spans="2:33" ht="16">
      <c r="B768" s="186" t="s">
        <v>134</v>
      </c>
      <c r="C768" s="192">
        <v>324</v>
      </c>
      <c r="D768" s="186" t="s">
        <v>469</v>
      </c>
      <c r="E768" s="193">
        <v>2</v>
      </c>
      <c r="F768" s="186" t="s">
        <v>51</v>
      </c>
      <c r="G768" s="186" t="s">
        <v>287</v>
      </c>
      <c r="H768" s="198">
        <f>VLOOKUP(B768,orig_GT_results_full_summary!$B$3:$AK$25,7, FALSE)</f>
        <v>3</v>
      </c>
      <c r="I768" s="192">
        <v>1</v>
      </c>
      <c r="J768" s="192">
        <v>0.5</v>
      </c>
      <c r="K768" s="192">
        <f t="shared" si="0"/>
        <v>0.33333333333333331</v>
      </c>
      <c r="L768" s="193">
        <f t="shared" si="1"/>
        <v>0.47619047619047616</v>
      </c>
      <c r="M768" s="186" t="s">
        <v>282</v>
      </c>
      <c r="N768" s="186" t="s">
        <v>288</v>
      </c>
      <c r="O768" s="199">
        <f>VLOOKUP(B768,orig_GT_results_full_summary!$B$3:$AK$25,15, FALSE)</f>
        <v>0</v>
      </c>
      <c r="P768" s="192">
        <v>0</v>
      </c>
      <c r="Q768" s="192">
        <v>0</v>
      </c>
      <c r="R768" s="192">
        <f t="shared" si="2"/>
        <v>0</v>
      </c>
      <c r="S768" s="193">
        <f t="shared" si="3"/>
        <v>0</v>
      </c>
      <c r="T768" s="186" t="s">
        <v>282</v>
      </c>
      <c r="U768" s="186" t="s">
        <v>288</v>
      </c>
      <c r="V768" s="200">
        <f>VLOOKUP(B768,orig_GT_results_full_summary!$B$3:$AK$25,24, FALSE)</f>
        <v>0</v>
      </c>
      <c r="W768" s="192">
        <v>0</v>
      </c>
      <c r="X768" s="192">
        <v>0</v>
      </c>
      <c r="Y768" s="192">
        <f t="shared" si="4"/>
        <v>0</v>
      </c>
      <c r="Z768" s="193">
        <f t="shared" si="5"/>
        <v>0</v>
      </c>
      <c r="AA768" s="186" t="s">
        <v>282</v>
      </c>
      <c r="AB768" s="186" t="s">
        <v>288</v>
      </c>
      <c r="AC768" s="192">
        <f>VLOOKUP(B768,orig_GT_results_full_summary!$B$3:$AK$25,33, FALSE)</f>
        <v>0</v>
      </c>
      <c r="AD768" s="192">
        <v>0</v>
      </c>
      <c r="AE768" s="192">
        <v>0</v>
      </c>
      <c r="AF768" s="194">
        <f t="shared" si="6"/>
        <v>0</v>
      </c>
      <c r="AG768" s="53">
        <f t="shared" si="7"/>
        <v>0</v>
      </c>
    </row>
    <row r="769" spans="2:33" ht="16">
      <c r="B769" s="186" t="s">
        <v>134</v>
      </c>
      <c r="C769" s="192">
        <v>325</v>
      </c>
      <c r="D769" s="186" t="s">
        <v>469</v>
      </c>
      <c r="E769" s="193">
        <v>2</v>
      </c>
      <c r="F769" s="186" t="s">
        <v>51</v>
      </c>
      <c r="G769" s="186" t="s">
        <v>287</v>
      </c>
      <c r="H769" s="198">
        <f>VLOOKUP(B769,orig_GT_results_full_summary!$B$3:$AK$25,7, FALSE)</f>
        <v>3</v>
      </c>
      <c r="I769" s="192">
        <v>1</v>
      </c>
      <c r="J769" s="192">
        <v>0.5</v>
      </c>
      <c r="K769" s="192">
        <f t="shared" si="0"/>
        <v>0.33333333333333331</v>
      </c>
      <c r="L769" s="193">
        <f t="shared" si="1"/>
        <v>0.47619047619047616</v>
      </c>
      <c r="M769" s="186" t="s">
        <v>282</v>
      </c>
      <c r="N769" s="186" t="s">
        <v>288</v>
      </c>
      <c r="O769" s="199">
        <f>VLOOKUP(B769,orig_GT_results_full_summary!$B$3:$AK$25,15, FALSE)</f>
        <v>0</v>
      </c>
      <c r="P769" s="192">
        <v>0</v>
      </c>
      <c r="Q769" s="192">
        <v>0</v>
      </c>
      <c r="R769" s="192">
        <f t="shared" si="2"/>
        <v>0</v>
      </c>
      <c r="S769" s="193">
        <f t="shared" si="3"/>
        <v>0</v>
      </c>
      <c r="T769" s="186" t="s">
        <v>282</v>
      </c>
      <c r="U769" s="186" t="s">
        <v>288</v>
      </c>
      <c r="V769" s="200">
        <f>VLOOKUP(B769,orig_GT_results_full_summary!$B$3:$AK$25,24, FALSE)</f>
        <v>0</v>
      </c>
      <c r="W769" s="192">
        <v>0</v>
      </c>
      <c r="X769" s="192">
        <v>0</v>
      </c>
      <c r="Y769" s="192">
        <f t="shared" si="4"/>
        <v>0</v>
      </c>
      <c r="Z769" s="193">
        <f t="shared" si="5"/>
        <v>0</v>
      </c>
      <c r="AA769" s="186" t="s">
        <v>282</v>
      </c>
      <c r="AB769" s="186" t="s">
        <v>288</v>
      </c>
      <c r="AC769" s="192">
        <f>VLOOKUP(B769,orig_GT_results_full_summary!$B$3:$AK$25,33, FALSE)</f>
        <v>0</v>
      </c>
      <c r="AD769" s="192">
        <v>0</v>
      </c>
      <c r="AE769" s="192">
        <v>0</v>
      </c>
      <c r="AF769" s="194">
        <f t="shared" si="6"/>
        <v>0</v>
      </c>
      <c r="AG769" s="53">
        <f t="shared" si="7"/>
        <v>0</v>
      </c>
    </row>
    <row r="770" spans="2:33" ht="16">
      <c r="B770" s="186" t="s">
        <v>134</v>
      </c>
      <c r="C770" s="192">
        <v>326</v>
      </c>
      <c r="D770" s="186" t="s">
        <v>469</v>
      </c>
      <c r="E770" s="193">
        <v>2</v>
      </c>
      <c r="F770" s="186" t="s">
        <v>51</v>
      </c>
      <c r="G770" s="186" t="s">
        <v>287</v>
      </c>
      <c r="H770" s="198">
        <f>VLOOKUP(B770,orig_GT_results_full_summary!$B$3:$AK$25,7, FALSE)</f>
        <v>3</v>
      </c>
      <c r="I770" s="192">
        <v>1</v>
      </c>
      <c r="J770" s="192">
        <v>0.5</v>
      </c>
      <c r="K770" s="192">
        <f t="shared" si="0"/>
        <v>0.33333333333333331</v>
      </c>
      <c r="L770" s="193">
        <f t="shared" si="1"/>
        <v>0.47619047619047616</v>
      </c>
      <c r="M770" s="186" t="s">
        <v>282</v>
      </c>
      <c r="N770" s="186" t="s">
        <v>288</v>
      </c>
      <c r="O770" s="199">
        <f>VLOOKUP(B770,orig_GT_results_full_summary!$B$3:$AK$25,15, FALSE)</f>
        <v>0</v>
      </c>
      <c r="P770" s="192">
        <v>0</v>
      </c>
      <c r="Q770" s="192">
        <v>0</v>
      </c>
      <c r="R770" s="192">
        <f t="shared" si="2"/>
        <v>0</v>
      </c>
      <c r="S770" s="193">
        <f t="shared" si="3"/>
        <v>0</v>
      </c>
      <c r="T770" s="186" t="s">
        <v>282</v>
      </c>
      <c r="U770" s="186" t="s">
        <v>288</v>
      </c>
      <c r="V770" s="200">
        <f>VLOOKUP(B770,orig_GT_results_full_summary!$B$3:$AK$25,24, FALSE)</f>
        <v>0</v>
      </c>
      <c r="W770" s="192">
        <v>0</v>
      </c>
      <c r="X770" s="192">
        <v>0</v>
      </c>
      <c r="Y770" s="192">
        <f t="shared" si="4"/>
        <v>0</v>
      </c>
      <c r="Z770" s="193">
        <f t="shared" si="5"/>
        <v>0</v>
      </c>
      <c r="AA770" s="186" t="s">
        <v>282</v>
      </c>
      <c r="AB770" s="186" t="s">
        <v>288</v>
      </c>
      <c r="AC770" s="192">
        <f>VLOOKUP(B770,orig_GT_results_full_summary!$B$3:$AK$25,33, FALSE)</f>
        <v>0</v>
      </c>
      <c r="AD770" s="192">
        <v>0</v>
      </c>
      <c r="AE770" s="192">
        <v>0</v>
      </c>
      <c r="AF770" s="194">
        <f t="shared" si="6"/>
        <v>0</v>
      </c>
      <c r="AG770" s="53">
        <f t="shared" si="7"/>
        <v>0</v>
      </c>
    </row>
    <row r="771" spans="2:33" ht="16">
      <c r="B771" s="186" t="s">
        <v>134</v>
      </c>
      <c r="C771" s="192">
        <v>327</v>
      </c>
      <c r="D771" s="186" t="s">
        <v>465</v>
      </c>
      <c r="E771" s="193">
        <v>2</v>
      </c>
      <c r="F771" s="186" t="s">
        <v>51</v>
      </c>
      <c r="G771" s="186" t="s">
        <v>287</v>
      </c>
      <c r="H771" s="198">
        <f>VLOOKUP(B771,orig_GT_results_full_summary!$B$3:$AK$25,7, FALSE)</f>
        <v>3</v>
      </c>
      <c r="I771" s="192">
        <v>1</v>
      </c>
      <c r="J771" s="192">
        <v>0.5</v>
      </c>
      <c r="K771" s="192">
        <f t="shared" si="0"/>
        <v>0.33333333333333331</v>
      </c>
      <c r="L771" s="193">
        <f t="shared" si="1"/>
        <v>0.47619047619047616</v>
      </c>
      <c r="M771" s="186" t="s">
        <v>282</v>
      </c>
      <c r="N771" s="186" t="s">
        <v>288</v>
      </c>
      <c r="O771" s="199">
        <f>VLOOKUP(B771,orig_GT_results_full_summary!$B$3:$AK$25,15, FALSE)</f>
        <v>0</v>
      </c>
      <c r="P771" s="192">
        <v>0</v>
      </c>
      <c r="Q771" s="192">
        <v>0</v>
      </c>
      <c r="R771" s="192">
        <f t="shared" si="2"/>
        <v>0</v>
      </c>
      <c r="S771" s="193">
        <f t="shared" si="3"/>
        <v>0</v>
      </c>
      <c r="T771" s="186" t="s">
        <v>282</v>
      </c>
      <c r="U771" s="186" t="s">
        <v>288</v>
      </c>
      <c r="V771" s="200">
        <f>VLOOKUP(B771,orig_GT_results_full_summary!$B$3:$AK$25,24, FALSE)</f>
        <v>0</v>
      </c>
      <c r="W771" s="192">
        <v>0</v>
      </c>
      <c r="X771" s="192">
        <v>0</v>
      </c>
      <c r="Y771" s="192">
        <f t="shared" si="4"/>
        <v>0</v>
      </c>
      <c r="Z771" s="193">
        <f t="shared" si="5"/>
        <v>0</v>
      </c>
      <c r="AA771" s="186" t="s">
        <v>282</v>
      </c>
      <c r="AB771" s="186" t="s">
        <v>288</v>
      </c>
      <c r="AC771" s="192">
        <f>VLOOKUP(B771,orig_GT_results_full_summary!$B$3:$AK$25,33, FALSE)</f>
        <v>0</v>
      </c>
      <c r="AD771" s="192">
        <v>0</v>
      </c>
      <c r="AE771" s="192">
        <v>0</v>
      </c>
      <c r="AF771" s="194">
        <f t="shared" si="6"/>
        <v>0</v>
      </c>
      <c r="AG771" s="53">
        <f t="shared" si="7"/>
        <v>0</v>
      </c>
    </row>
    <row r="772" spans="2:33" ht="16">
      <c r="B772" s="186" t="s">
        <v>134</v>
      </c>
      <c r="C772" s="192">
        <v>328</v>
      </c>
      <c r="D772" s="186" t="s">
        <v>465</v>
      </c>
      <c r="E772" s="193">
        <v>2</v>
      </c>
      <c r="F772" s="186" t="s">
        <v>51</v>
      </c>
      <c r="G772" s="186" t="s">
        <v>287</v>
      </c>
      <c r="H772" s="198">
        <f>VLOOKUP(B772,orig_GT_results_full_summary!$B$3:$AK$25,7, FALSE)</f>
        <v>3</v>
      </c>
      <c r="I772" s="192">
        <v>1</v>
      </c>
      <c r="J772" s="192">
        <v>0.5</v>
      </c>
      <c r="K772" s="192">
        <f t="shared" si="0"/>
        <v>0.33333333333333331</v>
      </c>
      <c r="L772" s="193">
        <f t="shared" si="1"/>
        <v>0.47619047619047616</v>
      </c>
      <c r="M772" s="186" t="s">
        <v>282</v>
      </c>
      <c r="N772" s="186" t="s">
        <v>288</v>
      </c>
      <c r="O772" s="199">
        <f>VLOOKUP(B772,orig_GT_results_full_summary!$B$3:$AK$25,15, FALSE)</f>
        <v>0</v>
      </c>
      <c r="P772" s="192">
        <v>0</v>
      </c>
      <c r="Q772" s="192">
        <v>0</v>
      </c>
      <c r="R772" s="192">
        <f t="shared" si="2"/>
        <v>0</v>
      </c>
      <c r="S772" s="193">
        <f t="shared" si="3"/>
        <v>0</v>
      </c>
      <c r="T772" s="186" t="s">
        <v>282</v>
      </c>
      <c r="U772" s="186" t="s">
        <v>288</v>
      </c>
      <c r="V772" s="200">
        <f>VLOOKUP(B772,orig_GT_results_full_summary!$B$3:$AK$25,24, FALSE)</f>
        <v>0</v>
      </c>
      <c r="W772" s="192">
        <v>0</v>
      </c>
      <c r="X772" s="192">
        <v>0</v>
      </c>
      <c r="Y772" s="192">
        <f t="shared" si="4"/>
        <v>0</v>
      </c>
      <c r="Z772" s="193">
        <f t="shared" si="5"/>
        <v>0</v>
      </c>
      <c r="AA772" s="186" t="s">
        <v>282</v>
      </c>
      <c r="AB772" s="186" t="s">
        <v>288</v>
      </c>
      <c r="AC772" s="192">
        <f>VLOOKUP(B772,orig_GT_results_full_summary!$B$3:$AK$25,33, FALSE)</f>
        <v>0</v>
      </c>
      <c r="AD772" s="192">
        <v>0</v>
      </c>
      <c r="AE772" s="192">
        <v>0</v>
      </c>
      <c r="AF772" s="194">
        <f t="shared" si="6"/>
        <v>0</v>
      </c>
      <c r="AG772" s="53">
        <f t="shared" si="7"/>
        <v>0</v>
      </c>
    </row>
    <row r="773" spans="2:33" ht="16">
      <c r="B773" s="186" t="s">
        <v>134</v>
      </c>
      <c r="C773" s="192">
        <v>329</v>
      </c>
      <c r="D773" s="186" t="s">
        <v>465</v>
      </c>
      <c r="E773" s="193">
        <v>2</v>
      </c>
      <c r="F773" s="186" t="s">
        <v>51</v>
      </c>
      <c r="G773" s="186" t="s">
        <v>287</v>
      </c>
      <c r="H773" s="198">
        <f>VLOOKUP(B773,orig_GT_results_full_summary!$B$3:$AK$25,7, FALSE)</f>
        <v>3</v>
      </c>
      <c r="I773" s="192">
        <v>1</v>
      </c>
      <c r="J773" s="192">
        <v>0.5</v>
      </c>
      <c r="K773" s="192">
        <f t="shared" si="0"/>
        <v>0.33333333333333331</v>
      </c>
      <c r="L773" s="193">
        <f t="shared" si="1"/>
        <v>0.47619047619047616</v>
      </c>
      <c r="M773" s="186" t="s">
        <v>282</v>
      </c>
      <c r="N773" s="186" t="s">
        <v>288</v>
      </c>
      <c r="O773" s="199">
        <f>VLOOKUP(B773,orig_GT_results_full_summary!$B$3:$AK$25,15, FALSE)</f>
        <v>0</v>
      </c>
      <c r="P773" s="192">
        <v>0</v>
      </c>
      <c r="Q773" s="192">
        <v>0</v>
      </c>
      <c r="R773" s="192">
        <f t="shared" si="2"/>
        <v>0</v>
      </c>
      <c r="S773" s="193">
        <f t="shared" si="3"/>
        <v>0</v>
      </c>
      <c r="T773" s="186" t="s">
        <v>282</v>
      </c>
      <c r="U773" s="186" t="s">
        <v>288</v>
      </c>
      <c r="V773" s="200">
        <f>VLOOKUP(B773,orig_GT_results_full_summary!$B$3:$AK$25,24, FALSE)</f>
        <v>0</v>
      </c>
      <c r="W773" s="192">
        <v>0</v>
      </c>
      <c r="X773" s="192">
        <v>0</v>
      </c>
      <c r="Y773" s="192">
        <f t="shared" si="4"/>
        <v>0</v>
      </c>
      <c r="Z773" s="193">
        <f t="shared" si="5"/>
        <v>0</v>
      </c>
      <c r="AA773" s="186" t="s">
        <v>282</v>
      </c>
      <c r="AB773" s="186" t="s">
        <v>288</v>
      </c>
      <c r="AC773" s="192">
        <f>VLOOKUP(B773,orig_GT_results_full_summary!$B$3:$AK$25,33, FALSE)</f>
        <v>0</v>
      </c>
      <c r="AD773" s="192">
        <v>0</v>
      </c>
      <c r="AE773" s="192">
        <v>0</v>
      </c>
      <c r="AF773" s="194">
        <f t="shared" si="6"/>
        <v>0</v>
      </c>
      <c r="AG773" s="53">
        <f t="shared" si="7"/>
        <v>0</v>
      </c>
    </row>
    <row r="774" spans="2:33" ht="16">
      <c r="B774" s="186" t="s">
        <v>134</v>
      </c>
      <c r="C774" s="192">
        <v>330</v>
      </c>
      <c r="D774" s="186" t="s">
        <v>466</v>
      </c>
      <c r="E774" s="193">
        <v>2</v>
      </c>
      <c r="F774" s="186" t="s">
        <v>51</v>
      </c>
      <c r="G774" s="186" t="s">
        <v>287</v>
      </c>
      <c r="H774" s="198">
        <f>VLOOKUP(B774,orig_GT_results_full_summary!$B$3:$AK$25,7, FALSE)</f>
        <v>3</v>
      </c>
      <c r="I774" s="192">
        <v>1</v>
      </c>
      <c r="J774" s="192">
        <v>0.5</v>
      </c>
      <c r="K774" s="192">
        <f t="shared" si="0"/>
        <v>0.33333333333333331</v>
      </c>
      <c r="L774" s="193">
        <f t="shared" si="1"/>
        <v>0.47619047619047616</v>
      </c>
      <c r="M774" s="186" t="s">
        <v>282</v>
      </c>
      <c r="N774" s="186" t="s">
        <v>288</v>
      </c>
      <c r="O774" s="199">
        <f>VLOOKUP(B774,orig_GT_results_full_summary!$B$3:$AK$25,15, FALSE)</f>
        <v>0</v>
      </c>
      <c r="P774" s="192">
        <v>0</v>
      </c>
      <c r="Q774" s="192">
        <v>0</v>
      </c>
      <c r="R774" s="192">
        <f t="shared" si="2"/>
        <v>0</v>
      </c>
      <c r="S774" s="193">
        <f t="shared" si="3"/>
        <v>0</v>
      </c>
      <c r="T774" s="186" t="s">
        <v>282</v>
      </c>
      <c r="U774" s="186" t="s">
        <v>288</v>
      </c>
      <c r="V774" s="200">
        <f>VLOOKUP(B774,orig_GT_results_full_summary!$B$3:$AK$25,24, FALSE)</f>
        <v>0</v>
      </c>
      <c r="W774" s="192">
        <v>0</v>
      </c>
      <c r="X774" s="192">
        <v>0</v>
      </c>
      <c r="Y774" s="192">
        <f t="shared" si="4"/>
        <v>0</v>
      </c>
      <c r="Z774" s="193">
        <f t="shared" si="5"/>
        <v>0</v>
      </c>
      <c r="AA774" s="186" t="s">
        <v>282</v>
      </c>
      <c r="AB774" s="186" t="s">
        <v>288</v>
      </c>
      <c r="AC774" s="192">
        <f>VLOOKUP(B774,orig_GT_results_full_summary!$B$3:$AK$25,33, FALSE)</f>
        <v>0</v>
      </c>
      <c r="AD774" s="192">
        <v>0</v>
      </c>
      <c r="AE774" s="192">
        <v>0</v>
      </c>
      <c r="AF774" s="194">
        <f t="shared" si="6"/>
        <v>0</v>
      </c>
      <c r="AG774" s="53">
        <f t="shared" si="7"/>
        <v>0</v>
      </c>
    </row>
    <row r="775" spans="2:33" ht="16">
      <c r="B775" s="186" t="s">
        <v>134</v>
      </c>
      <c r="C775" s="192">
        <v>331</v>
      </c>
      <c r="D775" s="186" t="s">
        <v>466</v>
      </c>
      <c r="E775" s="193">
        <v>2</v>
      </c>
      <c r="F775" s="186" t="s">
        <v>51</v>
      </c>
      <c r="G775" s="186" t="s">
        <v>287</v>
      </c>
      <c r="H775" s="198">
        <f>VLOOKUP(B775,orig_GT_results_full_summary!$B$3:$AK$25,7, FALSE)</f>
        <v>3</v>
      </c>
      <c r="I775" s="192">
        <v>1</v>
      </c>
      <c r="J775" s="192">
        <v>0.5</v>
      </c>
      <c r="K775" s="192">
        <f t="shared" si="0"/>
        <v>0.33333333333333331</v>
      </c>
      <c r="L775" s="193">
        <f t="shared" si="1"/>
        <v>0.47619047619047616</v>
      </c>
      <c r="M775" s="186" t="s">
        <v>282</v>
      </c>
      <c r="N775" s="186" t="s">
        <v>288</v>
      </c>
      <c r="O775" s="199">
        <f>VLOOKUP(B775,orig_GT_results_full_summary!$B$3:$AK$25,15, FALSE)</f>
        <v>0</v>
      </c>
      <c r="P775" s="192">
        <v>0</v>
      </c>
      <c r="Q775" s="192">
        <v>0</v>
      </c>
      <c r="R775" s="192">
        <f t="shared" si="2"/>
        <v>0</v>
      </c>
      <c r="S775" s="193">
        <f t="shared" si="3"/>
        <v>0</v>
      </c>
      <c r="T775" s="186" t="s">
        <v>282</v>
      </c>
      <c r="U775" s="186" t="s">
        <v>288</v>
      </c>
      <c r="V775" s="200">
        <f>VLOOKUP(B775,orig_GT_results_full_summary!$B$3:$AK$25,24, FALSE)</f>
        <v>0</v>
      </c>
      <c r="W775" s="192">
        <v>0</v>
      </c>
      <c r="X775" s="192">
        <v>0</v>
      </c>
      <c r="Y775" s="192">
        <f t="shared" si="4"/>
        <v>0</v>
      </c>
      <c r="Z775" s="193">
        <f t="shared" si="5"/>
        <v>0</v>
      </c>
      <c r="AA775" s="186" t="s">
        <v>282</v>
      </c>
      <c r="AB775" s="186" t="s">
        <v>288</v>
      </c>
      <c r="AC775" s="192">
        <f>VLOOKUP(B775,orig_GT_results_full_summary!$B$3:$AK$25,33, FALSE)</f>
        <v>0</v>
      </c>
      <c r="AD775" s="192">
        <v>0</v>
      </c>
      <c r="AE775" s="192">
        <v>0</v>
      </c>
      <c r="AF775" s="194">
        <f t="shared" si="6"/>
        <v>0</v>
      </c>
      <c r="AG775" s="53">
        <f t="shared" si="7"/>
        <v>0</v>
      </c>
    </row>
    <row r="776" spans="2:33" ht="16">
      <c r="B776" s="186" t="s">
        <v>134</v>
      </c>
      <c r="C776" s="192">
        <v>332</v>
      </c>
      <c r="D776" s="186" t="s">
        <v>466</v>
      </c>
      <c r="E776" s="193">
        <v>2</v>
      </c>
      <c r="F776" s="186" t="s">
        <v>51</v>
      </c>
      <c r="G776" s="186" t="s">
        <v>287</v>
      </c>
      <c r="H776" s="198">
        <f>VLOOKUP(B776,orig_GT_results_full_summary!$B$3:$AK$25,7, FALSE)</f>
        <v>3</v>
      </c>
      <c r="I776" s="192">
        <v>1</v>
      </c>
      <c r="J776" s="192">
        <v>0.5</v>
      </c>
      <c r="K776" s="192">
        <f t="shared" si="0"/>
        <v>0.33333333333333331</v>
      </c>
      <c r="L776" s="193">
        <f t="shared" si="1"/>
        <v>0.47619047619047616</v>
      </c>
      <c r="M776" s="186" t="s">
        <v>282</v>
      </c>
      <c r="N776" s="186" t="s">
        <v>288</v>
      </c>
      <c r="O776" s="199">
        <f>VLOOKUP(B776,orig_GT_results_full_summary!$B$3:$AK$25,15, FALSE)</f>
        <v>0</v>
      </c>
      <c r="P776" s="192">
        <v>0</v>
      </c>
      <c r="Q776" s="192">
        <v>0</v>
      </c>
      <c r="R776" s="192">
        <f t="shared" si="2"/>
        <v>0</v>
      </c>
      <c r="S776" s="193">
        <f t="shared" si="3"/>
        <v>0</v>
      </c>
      <c r="T776" s="186" t="s">
        <v>282</v>
      </c>
      <c r="U776" s="186" t="s">
        <v>288</v>
      </c>
      <c r="V776" s="200">
        <f>VLOOKUP(B776,orig_GT_results_full_summary!$B$3:$AK$25,24, FALSE)</f>
        <v>0</v>
      </c>
      <c r="W776" s="192">
        <v>0</v>
      </c>
      <c r="X776" s="192">
        <v>0</v>
      </c>
      <c r="Y776" s="192">
        <f t="shared" si="4"/>
        <v>0</v>
      </c>
      <c r="Z776" s="193">
        <f t="shared" si="5"/>
        <v>0</v>
      </c>
      <c r="AA776" s="186" t="s">
        <v>282</v>
      </c>
      <c r="AB776" s="186" t="s">
        <v>288</v>
      </c>
      <c r="AC776" s="192">
        <f>VLOOKUP(B776,orig_GT_results_full_summary!$B$3:$AK$25,33, FALSE)</f>
        <v>0</v>
      </c>
      <c r="AD776" s="192">
        <v>0</v>
      </c>
      <c r="AE776" s="192">
        <v>0</v>
      </c>
      <c r="AF776" s="194">
        <f t="shared" si="6"/>
        <v>0</v>
      </c>
      <c r="AG776" s="53">
        <f t="shared" si="7"/>
        <v>0</v>
      </c>
    </row>
    <row r="777" spans="2:33" ht="16">
      <c r="B777" s="186" t="s">
        <v>134</v>
      </c>
      <c r="C777" s="192">
        <v>336</v>
      </c>
      <c r="D777" s="186" t="s">
        <v>291</v>
      </c>
      <c r="E777" s="193">
        <v>2</v>
      </c>
      <c r="F777" s="186" t="s">
        <v>51</v>
      </c>
      <c r="G777" s="186" t="s">
        <v>294</v>
      </c>
      <c r="H777" s="198">
        <f>VLOOKUP(B777,orig_GT_results_full_summary!$B$3:$AK$25,7, FALSE)</f>
        <v>3</v>
      </c>
      <c r="I777" s="192">
        <v>2</v>
      </c>
      <c r="J777" s="192">
        <v>1</v>
      </c>
      <c r="K777" s="192">
        <f t="shared" si="0"/>
        <v>0.66666666666666663</v>
      </c>
      <c r="L777" s="193">
        <f t="shared" si="1"/>
        <v>0.95238095238095233</v>
      </c>
      <c r="M777" s="186" t="s">
        <v>282</v>
      </c>
      <c r="N777" s="186" t="s">
        <v>288</v>
      </c>
      <c r="O777" s="199">
        <f>VLOOKUP(B777,orig_GT_results_full_summary!$B$3:$AK$25,15, FALSE)</f>
        <v>0</v>
      </c>
      <c r="P777" s="192">
        <v>0</v>
      </c>
      <c r="Q777" s="192">
        <v>0</v>
      </c>
      <c r="R777" s="192">
        <f t="shared" si="2"/>
        <v>0</v>
      </c>
      <c r="S777" s="193">
        <f t="shared" si="3"/>
        <v>0</v>
      </c>
      <c r="T777" s="186" t="s">
        <v>282</v>
      </c>
      <c r="U777" s="186" t="s">
        <v>288</v>
      </c>
      <c r="V777" s="200">
        <f>VLOOKUP(B777,orig_GT_results_full_summary!$B$3:$AK$25,24, FALSE)</f>
        <v>0</v>
      </c>
      <c r="W777" s="192">
        <v>0</v>
      </c>
      <c r="X777" s="192">
        <v>0</v>
      </c>
      <c r="Y777" s="192">
        <f t="shared" si="4"/>
        <v>0</v>
      </c>
      <c r="Z777" s="193">
        <f t="shared" si="5"/>
        <v>0</v>
      </c>
      <c r="AA777" s="186" t="s">
        <v>282</v>
      </c>
      <c r="AB777" s="186" t="s">
        <v>288</v>
      </c>
      <c r="AC777" s="192">
        <f>VLOOKUP(B777,orig_GT_results_full_summary!$B$3:$AK$25,33, FALSE)</f>
        <v>0</v>
      </c>
      <c r="AD777" s="192">
        <v>0</v>
      </c>
      <c r="AE777" s="192">
        <v>0</v>
      </c>
      <c r="AF777" s="194">
        <f t="shared" si="6"/>
        <v>0</v>
      </c>
      <c r="AG777" s="53">
        <f t="shared" si="7"/>
        <v>0</v>
      </c>
    </row>
    <row r="778" spans="2:33" ht="16">
      <c r="B778" s="186" t="s">
        <v>134</v>
      </c>
      <c r="C778" s="192">
        <v>338</v>
      </c>
      <c r="D778" s="186" t="s">
        <v>319</v>
      </c>
      <c r="E778" s="193">
        <v>2</v>
      </c>
      <c r="F778" s="186" t="s">
        <v>51</v>
      </c>
      <c r="G778" s="186" t="s">
        <v>287</v>
      </c>
      <c r="H778" s="198">
        <f>VLOOKUP(B778,orig_GT_results_full_summary!$B$3:$AK$25,7, FALSE)</f>
        <v>3</v>
      </c>
      <c r="I778" s="192">
        <v>1</v>
      </c>
      <c r="J778" s="192">
        <v>0.5</v>
      </c>
      <c r="K778" s="192">
        <f t="shared" si="0"/>
        <v>0.33333333333333331</v>
      </c>
      <c r="L778" s="193">
        <f t="shared" si="1"/>
        <v>0.47619047619047616</v>
      </c>
      <c r="M778" s="186" t="s">
        <v>282</v>
      </c>
      <c r="N778" s="186" t="s">
        <v>288</v>
      </c>
      <c r="O778" s="199">
        <f>VLOOKUP(B778,orig_GT_results_full_summary!$B$3:$AK$25,15, FALSE)</f>
        <v>0</v>
      </c>
      <c r="P778" s="192">
        <v>0</v>
      </c>
      <c r="Q778" s="192">
        <v>0</v>
      </c>
      <c r="R778" s="192">
        <f t="shared" si="2"/>
        <v>0</v>
      </c>
      <c r="S778" s="193">
        <f t="shared" si="3"/>
        <v>0</v>
      </c>
      <c r="T778" s="186" t="s">
        <v>282</v>
      </c>
      <c r="U778" s="186" t="s">
        <v>288</v>
      </c>
      <c r="V778" s="200">
        <f>VLOOKUP(B778,orig_GT_results_full_summary!$B$3:$AK$25,24, FALSE)</f>
        <v>0</v>
      </c>
      <c r="W778" s="192">
        <v>0</v>
      </c>
      <c r="X778" s="192">
        <v>0</v>
      </c>
      <c r="Y778" s="192">
        <f t="shared" si="4"/>
        <v>0</v>
      </c>
      <c r="Z778" s="193">
        <f t="shared" si="5"/>
        <v>0</v>
      </c>
      <c r="AA778" s="186" t="s">
        <v>282</v>
      </c>
      <c r="AB778" s="186" t="s">
        <v>288</v>
      </c>
      <c r="AC778" s="192">
        <f>VLOOKUP(B778,orig_GT_results_full_summary!$B$3:$AK$25,33, FALSE)</f>
        <v>0</v>
      </c>
      <c r="AD778" s="192">
        <v>0</v>
      </c>
      <c r="AE778" s="192">
        <v>0</v>
      </c>
      <c r="AF778" s="194">
        <f t="shared" si="6"/>
        <v>0</v>
      </c>
      <c r="AG778" s="53">
        <f t="shared" si="7"/>
        <v>0</v>
      </c>
    </row>
    <row r="779" spans="2:33" ht="16">
      <c r="B779" s="186" t="s">
        <v>134</v>
      </c>
      <c r="C779" s="192">
        <v>339</v>
      </c>
      <c r="D779" s="186" t="s">
        <v>319</v>
      </c>
      <c r="E779" s="193">
        <v>2</v>
      </c>
      <c r="F779" s="186" t="s">
        <v>51</v>
      </c>
      <c r="G779" s="186" t="s">
        <v>287</v>
      </c>
      <c r="H779" s="198">
        <f>VLOOKUP(B779,orig_GT_results_full_summary!$B$3:$AK$25,7, FALSE)</f>
        <v>3</v>
      </c>
      <c r="I779" s="192">
        <v>1</v>
      </c>
      <c r="J779" s="192">
        <v>0.5</v>
      </c>
      <c r="K779" s="192">
        <f t="shared" si="0"/>
        <v>0.33333333333333331</v>
      </c>
      <c r="L779" s="193">
        <f t="shared" si="1"/>
        <v>0.47619047619047616</v>
      </c>
      <c r="M779" s="186" t="s">
        <v>282</v>
      </c>
      <c r="N779" s="186" t="s">
        <v>288</v>
      </c>
      <c r="O779" s="199">
        <f>VLOOKUP(B779,orig_GT_results_full_summary!$B$3:$AK$25,15, FALSE)</f>
        <v>0</v>
      </c>
      <c r="P779" s="192">
        <v>0</v>
      </c>
      <c r="Q779" s="192">
        <v>0</v>
      </c>
      <c r="R779" s="192">
        <f t="shared" si="2"/>
        <v>0</v>
      </c>
      <c r="S779" s="193">
        <f t="shared" si="3"/>
        <v>0</v>
      </c>
      <c r="T779" s="186" t="s">
        <v>282</v>
      </c>
      <c r="U779" s="186" t="s">
        <v>288</v>
      </c>
      <c r="V779" s="200">
        <f>VLOOKUP(B779,orig_GT_results_full_summary!$B$3:$AK$25,24, FALSE)</f>
        <v>0</v>
      </c>
      <c r="W779" s="192">
        <v>0</v>
      </c>
      <c r="X779" s="192">
        <v>0</v>
      </c>
      <c r="Y779" s="192">
        <f t="shared" si="4"/>
        <v>0</v>
      </c>
      <c r="Z779" s="193">
        <f t="shared" si="5"/>
        <v>0</v>
      </c>
      <c r="AA779" s="186" t="s">
        <v>282</v>
      </c>
      <c r="AB779" s="186" t="s">
        <v>288</v>
      </c>
      <c r="AC779" s="192">
        <f>VLOOKUP(B779,orig_GT_results_full_summary!$B$3:$AK$25,33, FALSE)</f>
        <v>0</v>
      </c>
      <c r="AD779" s="192">
        <v>0</v>
      </c>
      <c r="AE779" s="192">
        <v>0</v>
      </c>
      <c r="AF779" s="194">
        <f t="shared" si="6"/>
        <v>0</v>
      </c>
      <c r="AG779" s="53">
        <f t="shared" si="7"/>
        <v>0</v>
      </c>
    </row>
    <row r="780" spans="2:33" ht="16">
      <c r="B780" s="186" t="s">
        <v>134</v>
      </c>
      <c r="C780" s="192">
        <v>340</v>
      </c>
      <c r="D780" s="186" t="s">
        <v>319</v>
      </c>
      <c r="E780" s="193">
        <v>2</v>
      </c>
      <c r="F780" s="186" t="s">
        <v>51</v>
      </c>
      <c r="G780" s="186" t="s">
        <v>287</v>
      </c>
      <c r="H780" s="198">
        <f>VLOOKUP(B780,orig_GT_results_full_summary!$B$3:$AK$25,7, FALSE)</f>
        <v>3</v>
      </c>
      <c r="I780" s="192">
        <v>1</v>
      </c>
      <c r="J780" s="192">
        <v>0.5</v>
      </c>
      <c r="K780" s="192">
        <f t="shared" si="0"/>
        <v>0.33333333333333331</v>
      </c>
      <c r="L780" s="193">
        <f t="shared" si="1"/>
        <v>0.47619047619047616</v>
      </c>
      <c r="M780" s="186" t="s">
        <v>282</v>
      </c>
      <c r="N780" s="186" t="s">
        <v>288</v>
      </c>
      <c r="O780" s="199">
        <f>VLOOKUP(B780,orig_GT_results_full_summary!$B$3:$AK$25,15, FALSE)</f>
        <v>0</v>
      </c>
      <c r="P780" s="192">
        <v>0</v>
      </c>
      <c r="Q780" s="192">
        <v>0</v>
      </c>
      <c r="R780" s="192">
        <f t="shared" si="2"/>
        <v>0</v>
      </c>
      <c r="S780" s="193">
        <f t="shared" si="3"/>
        <v>0</v>
      </c>
      <c r="T780" s="186" t="s">
        <v>282</v>
      </c>
      <c r="U780" s="186" t="s">
        <v>288</v>
      </c>
      <c r="V780" s="200">
        <f>VLOOKUP(B780,orig_GT_results_full_summary!$B$3:$AK$25,24, FALSE)</f>
        <v>0</v>
      </c>
      <c r="W780" s="192">
        <v>0</v>
      </c>
      <c r="X780" s="192">
        <v>0</v>
      </c>
      <c r="Y780" s="192">
        <f t="shared" si="4"/>
        <v>0</v>
      </c>
      <c r="Z780" s="193">
        <f t="shared" si="5"/>
        <v>0</v>
      </c>
      <c r="AA780" s="186" t="s">
        <v>282</v>
      </c>
      <c r="AB780" s="186" t="s">
        <v>288</v>
      </c>
      <c r="AC780" s="192">
        <f>VLOOKUP(B780,orig_GT_results_full_summary!$B$3:$AK$25,33, FALSE)</f>
        <v>0</v>
      </c>
      <c r="AD780" s="192">
        <v>0</v>
      </c>
      <c r="AE780" s="192">
        <v>0</v>
      </c>
      <c r="AF780" s="194">
        <f t="shared" si="6"/>
        <v>0</v>
      </c>
      <c r="AG780" s="53">
        <f t="shared" si="7"/>
        <v>0</v>
      </c>
    </row>
    <row r="781" spans="2:33" ht="16">
      <c r="B781" s="186" t="s">
        <v>134</v>
      </c>
      <c r="C781" s="192">
        <v>341</v>
      </c>
      <c r="D781" s="186" t="s">
        <v>319</v>
      </c>
      <c r="E781" s="193">
        <v>2</v>
      </c>
      <c r="F781" s="186" t="s">
        <v>51</v>
      </c>
      <c r="G781" s="186" t="s">
        <v>287</v>
      </c>
      <c r="H781" s="198">
        <f>VLOOKUP(B781,orig_GT_results_full_summary!$B$3:$AK$25,7, FALSE)</f>
        <v>3</v>
      </c>
      <c r="I781" s="192">
        <v>1</v>
      </c>
      <c r="J781" s="192">
        <v>0.5</v>
      </c>
      <c r="K781" s="192">
        <f t="shared" si="0"/>
        <v>0.33333333333333331</v>
      </c>
      <c r="L781" s="193">
        <f t="shared" si="1"/>
        <v>0.47619047619047616</v>
      </c>
      <c r="M781" s="186" t="s">
        <v>282</v>
      </c>
      <c r="N781" s="186" t="s">
        <v>288</v>
      </c>
      <c r="O781" s="199">
        <f>VLOOKUP(B781,orig_GT_results_full_summary!$B$3:$AK$25,15, FALSE)</f>
        <v>0</v>
      </c>
      <c r="P781" s="192">
        <v>0</v>
      </c>
      <c r="Q781" s="192">
        <v>0</v>
      </c>
      <c r="R781" s="192">
        <f t="shared" si="2"/>
        <v>0</v>
      </c>
      <c r="S781" s="193">
        <f t="shared" si="3"/>
        <v>0</v>
      </c>
      <c r="T781" s="186" t="s">
        <v>282</v>
      </c>
      <c r="U781" s="186" t="s">
        <v>288</v>
      </c>
      <c r="V781" s="200">
        <f>VLOOKUP(B781,orig_GT_results_full_summary!$B$3:$AK$25,24, FALSE)</f>
        <v>0</v>
      </c>
      <c r="W781" s="192">
        <v>0</v>
      </c>
      <c r="X781" s="192">
        <v>0</v>
      </c>
      <c r="Y781" s="192">
        <f t="shared" si="4"/>
        <v>0</v>
      </c>
      <c r="Z781" s="193">
        <f t="shared" si="5"/>
        <v>0</v>
      </c>
      <c r="AA781" s="186" t="s">
        <v>282</v>
      </c>
      <c r="AB781" s="186" t="s">
        <v>288</v>
      </c>
      <c r="AC781" s="192">
        <f>VLOOKUP(B781,orig_GT_results_full_summary!$B$3:$AK$25,33, FALSE)</f>
        <v>0</v>
      </c>
      <c r="AD781" s="192">
        <v>0</v>
      </c>
      <c r="AE781" s="192">
        <v>0</v>
      </c>
      <c r="AF781" s="194">
        <f t="shared" si="6"/>
        <v>0</v>
      </c>
      <c r="AG781" s="53">
        <f t="shared" si="7"/>
        <v>0</v>
      </c>
    </row>
    <row r="782" spans="2:33" ht="16">
      <c r="B782" s="186" t="s">
        <v>134</v>
      </c>
      <c r="C782" s="192">
        <v>343</v>
      </c>
      <c r="D782" s="186" t="s">
        <v>355</v>
      </c>
      <c r="E782" s="193">
        <v>2</v>
      </c>
      <c r="F782" s="186" t="s">
        <v>51</v>
      </c>
      <c r="G782" s="186" t="s">
        <v>287</v>
      </c>
      <c r="H782" s="198">
        <f>VLOOKUP(B782,orig_GT_results_full_summary!$B$3:$AK$25,7, FALSE)</f>
        <v>3</v>
      </c>
      <c r="I782" s="192">
        <v>1</v>
      </c>
      <c r="J782" s="192">
        <v>0.5</v>
      </c>
      <c r="K782" s="192">
        <f t="shared" si="0"/>
        <v>0.33333333333333331</v>
      </c>
      <c r="L782" s="193">
        <f t="shared" si="1"/>
        <v>0.47619047619047616</v>
      </c>
      <c r="M782" s="186" t="s">
        <v>282</v>
      </c>
      <c r="N782" s="186" t="s">
        <v>288</v>
      </c>
      <c r="O782" s="199">
        <f>VLOOKUP(B782,orig_GT_results_full_summary!$B$3:$AK$25,15, FALSE)</f>
        <v>0</v>
      </c>
      <c r="P782" s="192">
        <v>0</v>
      </c>
      <c r="Q782" s="192">
        <v>0</v>
      </c>
      <c r="R782" s="192">
        <f t="shared" si="2"/>
        <v>0</v>
      </c>
      <c r="S782" s="193">
        <f t="shared" si="3"/>
        <v>0</v>
      </c>
      <c r="T782" s="186" t="s">
        <v>282</v>
      </c>
      <c r="U782" s="186" t="s">
        <v>288</v>
      </c>
      <c r="V782" s="200">
        <f>VLOOKUP(B782,orig_GT_results_full_summary!$B$3:$AK$25,24, FALSE)</f>
        <v>0</v>
      </c>
      <c r="W782" s="192">
        <v>0</v>
      </c>
      <c r="X782" s="192">
        <v>0</v>
      </c>
      <c r="Y782" s="192">
        <f t="shared" si="4"/>
        <v>0</v>
      </c>
      <c r="Z782" s="193">
        <f t="shared" si="5"/>
        <v>0</v>
      </c>
      <c r="AA782" s="186" t="s">
        <v>282</v>
      </c>
      <c r="AB782" s="186" t="s">
        <v>288</v>
      </c>
      <c r="AC782" s="192">
        <f>VLOOKUP(B782,orig_GT_results_full_summary!$B$3:$AK$25,33, FALSE)</f>
        <v>0</v>
      </c>
      <c r="AD782" s="192">
        <v>0</v>
      </c>
      <c r="AE782" s="192">
        <v>0</v>
      </c>
      <c r="AF782" s="194">
        <f t="shared" si="6"/>
        <v>0</v>
      </c>
      <c r="AG782" s="53">
        <f t="shared" si="7"/>
        <v>0</v>
      </c>
    </row>
    <row r="783" spans="2:33" ht="16">
      <c r="B783" s="186" t="s">
        <v>134</v>
      </c>
      <c r="C783" s="192">
        <v>344</v>
      </c>
      <c r="D783" s="186" t="s">
        <v>355</v>
      </c>
      <c r="E783" s="193">
        <v>2</v>
      </c>
      <c r="F783" s="186" t="s">
        <v>51</v>
      </c>
      <c r="G783" s="186" t="s">
        <v>287</v>
      </c>
      <c r="H783" s="198">
        <f>VLOOKUP(B783,orig_GT_results_full_summary!$B$3:$AK$25,7, FALSE)</f>
        <v>3</v>
      </c>
      <c r="I783" s="192">
        <v>1</v>
      </c>
      <c r="J783" s="192">
        <v>0.5</v>
      </c>
      <c r="K783" s="192">
        <f t="shared" si="0"/>
        <v>0.33333333333333331</v>
      </c>
      <c r="L783" s="193">
        <f t="shared" si="1"/>
        <v>0.47619047619047616</v>
      </c>
      <c r="M783" s="186" t="s">
        <v>282</v>
      </c>
      <c r="N783" s="186" t="s">
        <v>288</v>
      </c>
      <c r="O783" s="199">
        <f>VLOOKUP(B783,orig_GT_results_full_summary!$B$3:$AK$25,15, FALSE)</f>
        <v>0</v>
      </c>
      <c r="P783" s="192">
        <v>0</v>
      </c>
      <c r="Q783" s="192">
        <v>0</v>
      </c>
      <c r="R783" s="192">
        <f t="shared" si="2"/>
        <v>0</v>
      </c>
      <c r="S783" s="193">
        <f t="shared" si="3"/>
        <v>0</v>
      </c>
      <c r="T783" s="186" t="s">
        <v>282</v>
      </c>
      <c r="U783" s="186" t="s">
        <v>288</v>
      </c>
      <c r="V783" s="200">
        <f>VLOOKUP(B783,orig_GT_results_full_summary!$B$3:$AK$25,24, FALSE)</f>
        <v>0</v>
      </c>
      <c r="W783" s="192">
        <v>0</v>
      </c>
      <c r="X783" s="192">
        <v>0</v>
      </c>
      <c r="Y783" s="192">
        <f t="shared" si="4"/>
        <v>0</v>
      </c>
      <c r="Z783" s="193">
        <f t="shared" si="5"/>
        <v>0</v>
      </c>
      <c r="AA783" s="186" t="s">
        <v>282</v>
      </c>
      <c r="AB783" s="186" t="s">
        <v>288</v>
      </c>
      <c r="AC783" s="192">
        <f>VLOOKUP(B783,orig_GT_results_full_summary!$B$3:$AK$25,33, FALSE)</f>
        <v>0</v>
      </c>
      <c r="AD783" s="192">
        <v>0</v>
      </c>
      <c r="AE783" s="192">
        <v>0</v>
      </c>
      <c r="AF783" s="194">
        <f t="shared" si="6"/>
        <v>0</v>
      </c>
      <c r="AG783" s="53">
        <f t="shared" si="7"/>
        <v>0</v>
      </c>
    </row>
    <row r="784" spans="2:33" ht="16">
      <c r="B784" s="186" t="s">
        <v>134</v>
      </c>
      <c r="C784" s="192">
        <v>345</v>
      </c>
      <c r="D784" s="186" t="s">
        <v>467</v>
      </c>
      <c r="E784" s="193">
        <v>2</v>
      </c>
      <c r="F784" s="186" t="s">
        <v>51</v>
      </c>
      <c r="G784" s="186" t="s">
        <v>287</v>
      </c>
      <c r="H784" s="198">
        <f>VLOOKUP(B784,orig_GT_results_full_summary!$B$3:$AK$25,7, FALSE)</f>
        <v>3</v>
      </c>
      <c r="I784" s="192">
        <v>1</v>
      </c>
      <c r="J784" s="192">
        <v>0.5</v>
      </c>
      <c r="K784" s="192">
        <f t="shared" si="0"/>
        <v>0.33333333333333331</v>
      </c>
      <c r="L784" s="193">
        <f t="shared" si="1"/>
        <v>0.47619047619047616</v>
      </c>
      <c r="M784" s="186" t="s">
        <v>282</v>
      </c>
      <c r="N784" s="186" t="s">
        <v>288</v>
      </c>
      <c r="O784" s="199">
        <f>VLOOKUP(B784,orig_GT_results_full_summary!$B$3:$AK$25,15, FALSE)</f>
        <v>0</v>
      </c>
      <c r="P784" s="192">
        <v>0</v>
      </c>
      <c r="Q784" s="192">
        <v>0</v>
      </c>
      <c r="R784" s="192">
        <f t="shared" si="2"/>
        <v>0</v>
      </c>
      <c r="S784" s="193">
        <f t="shared" si="3"/>
        <v>0</v>
      </c>
      <c r="T784" s="186" t="s">
        <v>282</v>
      </c>
      <c r="U784" s="186" t="s">
        <v>288</v>
      </c>
      <c r="V784" s="200">
        <f>VLOOKUP(B784,orig_GT_results_full_summary!$B$3:$AK$25,24, FALSE)</f>
        <v>0</v>
      </c>
      <c r="W784" s="192">
        <v>0</v>
      </c>
      <c r="X784" s="192">
        <v>0</v>
      </c>
      <c r="Y784" s="192">
        <f t="shared" si="4"/>
        <v>0</v>
      </c>
      <c r="Z784" s="193">
        <f t="shared" si="5"/>
        <v>0</v>
      </c>
      <c r="AA784" s="186" t="s">
        <v>282</v>
      </c>
      <c r="AB784" s="186" t="s">
        <v>288</v>
      </c>
      <c r="AC784" s="192">
        <f>VLOOKUP(B784,orig_GT_results_full_summary!$B$3:$AK$25,33, FALSE)</f>
        <v>0</v>
      </c>
      <c r="AD784" s="192">
        <v>0</v>
      </c>
      <c r="AE784" s="192">
        <v>0</v>
      </c>
      <c r="AF784" s="194">
        <f t="shared" si="6"/>
        <v>0</v>
      </c>
      <c r="AG784" s="53">
        <f t="shared" si="7"/>
        <v>0</v>
      </c>
    </row>
    <row r="785" spans="2:33" ht="16">
      <c r="B785" s="186" t="s">
        <v>134</v>
      </c>
      <c r="C785" s="192">
        <v>346</v>
      </c>
      <c r="D785" s="186" t="s">
        <v>467</v>
      </c>
      <c r="E785" s="193">
        <v>2</v>
      </c>
      <c r="F785" s="186" t="s">
        <v>51</v>
      </c>
      <c r="G785" s="186" t="s">
        <v>287</v>
      </c>
      <c r="H785" s="198">
        <f>VLOOKUP(B785,orig_GT_results_full_summary!$B$3:$AK$25,7, FALSE)</f>
        <v>3</v>
      </c>
      <c r="I785" s="192">
        <v>1</v>
      </c>
      <c r="J785" s="192">
        <v>0.5</v>
      </c>
      <c r="K785" s="192">
        <f t="shared" si="0"/>
        <v>0.33333333333333331</v>
      </c>
      <c r="L785" s="193">
        <f t="shared" si="1"/>
        <v>0.47619047619047616</v>
      </c>
      <c r="M785" s="186" t="s">
        <v>282</v>
      </c>
      <c r="N785" s="186" t="s">
        <v>288</v>
      </c>
      <c r="O785" s="199">
        <f>VLOOKUP(B785,orig_GT_results_full_summary!$B$3:$AK$25,15, FALSE)</f>
        <v>0</v>
      </c>
      <c r="P785" s="192">
        <v>0</v>
      </c>
      <c r="Q785" s="192">
        <v>0</v>
      </c>
      <c r="R785" s="192">
        <f t="shared" si="2"/>
        <v>0</v>
      </c>
      <c r="S785" s="193">
        <f t="shared" si="3"/>
        <v>0</v>
      </c>
      <c r="T785" s="186" t="s">
        <v>282</v>
      </c>
      <c r="U785" s="186" t="s">
        <v>288</v>
      </c>
      <c r="V785" s="200">
        <f>VLOOKUP(B785,orig_GT_results_full_summary!$B$3:$AK$25,24, FALSE)</f>
        <v>0</v>
      </c>
      <c r="W785" s="192">
        <v>0</v>
      </c>
      <c r="X785" s="192">
        <v>0</v>
      </c>
      <c r="Y785" s="192">
        <f t="shared" si="4"/>
        <v>0</v>
      </c>
      <c r="Z785" s="193">
        <f t="shared" si="5"/>
        <v>0</v>
      </c>
      <c r="AA785" s="186" t="s">
        <v>282</v>
      </c>
      <c r="AB785" s="186" t="s">
        <v>288</v>
      </c>
      <c r="AC785" s="192">
        <f>VLOOKUP(B785,orig_GT_results_full_summary!$B$3:$AK$25,33, FALSE)</f>
        <v>0</v>
      </c>
      <c r="AD785" s="192">
        <v>0</v>
      </c>
      <c r="AE785" s="192">
        <v>0</v>
      </c>
      <c r="AF785" s="194">
        <f t="shared" si="6"/>
        <v>0</v>
      </c>
      <c r="AG785" s="53">
        <f t="shared" si="7"/>
        <v>0</v>
      </c>
    </row>
    <row r="786" spans="2:33" ht="16">
      <c r="B786" s="186" t="s">
        <v>134</v>
      </c>
      <c r="C786" s="192">
        <v>347</v>
      </c>
      <c r="D786" s="186" t="s">
        <v>397</v>
      </c>
      <c r="E786" s="193">
        <v>2</v>
      </c>
      <c r="F786" s="186" t="s">
        <v>51</v>
      </c>
      <c r="G786" s="186" t="s">
        <v>290</v>
      </c>
      <c r="H786" s="198">
        <f>VLOOKUP(B786,orig_GT_results_full_summary!$B$3:$AK$25,7, FALSE)</f>
        <v>3</v>
      </c>
      <c r="I786" s="192">
        <v>1</v>
      </c>
      <c r="J786" s="192">
        <v>0.5</v>
      </c>
      <c r="K786" s="192">
        <f t="shared" si="0"/>
        <v>0.33333333333333331</v>
      </c>
      <c r="L786" s="193">
        <f t="shared" si="1"/>
        <v>0.47619047619047616</v>
      </c>
      <c r="M786" s="186" t="s">
        <v>282</v>
      </c>
      <c r="N786" s="186" t="s">
        <v>288</v>
      </c>
      <c r="O786" s="199">
        <f>VLOOKUP(B786,orig_GT_results_full_summary!$B$3:$AK$25,15, FALSE)</f>
        <v>0</v>
      </c>
      <c r="P786" s="192">
        <v>0</v>
      </c>
      <c r="Q786" s="192">
        <v>0</v>
      </c>
      <c r="R786" s="192">
        <f t="shared" si="2"/>
        <v>0</v>
      </c>
      <c r="S786" s="193">
        <f t="shared" si="3"/>
        <v>0</v>
      </c>
      <c r="T786" s="186" t="s">
        <v>282</v>
      </c>
      <c r="U786" s="186" t="s">
        <v>288</v>
      </c>
      <c r="V786" s="200">
        <f>VLOOKUP(B786,orig_GT_results_full_summary!$B$3:$AK$25,24, FALSE)</f>
        <v>0</v>
      </c>
      <c r="W786" s="192">
        <v>0</v>
      </c>
      <c r="X786" s="192">
        <v>0</v>
      </c>
      <c r="Y786" s="192">
        <f t="shared" si="4"/>
        <v>0</v>
      </c>
      <c r="Z786" s="193">
        <f t="shared" si="5"/>
        <v>0</v>
      </c>
      <c r="AA786" s="186" t="s">
        <v>282</v>
      </c>
      <c r="AB786" s="186" t="s">
        <v>288</v>
      </c>
      <c r="AC786" s="192">
        <f>VLOOKUP(B786,orig_GT_results_full_summary!$B$3:$AK$25,33, FALSE)</f>
        <v>0</v>
      </c>
      <c r="AD786" s="192">
        <v>0</v>
      </c>
      <c r="AE786" s="192">
        <v>0</v>
      </c>
      <c r="AF786" s="194">
        <f t="shared" si="6"/>
        <v>0</v>
      </c>
      <c r="AG786" s="53">
        <f t="shared" si="7"/>
        <v>0</v>
      </c>
    </row>
    <row r="787" spans="2:33" ht="16">
      <c r="B787" s="186" t="s">
        <v>134</v>
      </c>
      <c r="C787" s="192">
        <v>348</v>
      </c>
      <c r="D787" s="186" t="s">
        <v>397</v>
      </c>
      <c r="E787" s="193">
        <v>2</v>
      </c>
      <c r="F787" s="186" t="s">
        <v>51</v>
      </c>
      <c r="G787" s="186" t="s">
        <v>290</v>
      </c>
      <c r="H787" s="198">
        <f>VLOOKUP(B787,orig_GT_results_full_summary!$B$3:$AK$25,7, FALSE)</f>
        <v>3</v>
      </c>
      <c r="I787" s="192">
        <v>1</v>
      </c>
      <c r="J787" s="192">
        <v>0.5</v>
      </c>
      <c r="K787" s="192">
        <f t="shared" si="0"/>
        <v>0.33333333333333331</v>
      </c>
      <c r="L787" s="193">
        <f t="shared" si="1"/>
        <v>0.47619047619047616</v>
      </c>
      <c r="M787" s="186" t="s">
        <v>282</v>
      </c>
      <c r="N787" s="186" t="s">
        <v>288</v>
      </c>
      <c r="O787" s="199">
        <f>VLOOKUP(B787,orig_GT_results_full_summary!$B$3:$AK$25,15, FALSE)</f>
        <v>0</v>
      </c>
      <c r="P787" s="192">
        <v>0</v>
      </c>
      <c r="Q787" s="192">
        <v>0</v>
      </c>
      <c r="R787" s="192">
        <f t="shared" si="2"/>
        <v>0</v>
      </c>
      <c r="S787" s="193">
        <f t="shared" si="3"/>
        <v>0</v>
      </c>
      <c r="T787" s="186" t="s">
        <v>282</v>
      </c>
      <c r="U787" s="186" t="s">
        <v>288</v>
      </c>
      <c r="V787" s="200">
        <f>VLOOKUP(B787,orig_GT_results_full_summary!$B$3:$AK$25,24, FALSE)</f>
        <v>0</v>
      </c>
      <c r="W787" s="192">
        <v>0</v>
      </c>
      <c r="X787" s="192">
        <v>0</v>
      </c>
      <c r="Y787" s="192">
        <f t="shared" si="4"/>
        <v>0</v>
      </c>
      <c r="Z787" s="193">
        <f t="shared" si="5"/>
        <v>0</v>
      </c>
      <c r="AA787" s="186" t="s">
        <v>282</v>
      </c>
      <c r="AB787" s="186" t="s">
        <v>288</v>
      </c>
      <c r="AC787" s="192">
        <f>VLOOKUP(B787,orig_GT_results_full_summary!$B$3:$AK$25,33, FALSE)</f>
        <v>0</v>
      </c>
      <c r="AD787" s="192">
        <v>0</v>
      </c>
      <c r="AE787" s="192">
        <v>0</v>
      </c>
      <c r="AF787" s="194">
        <f t="shared" si="6"/>
        <v>0</v>
      </c>
      <c r="AG787" s="53">
        <f t="shared" si="7"/>
        <v>0</v>
      </c>
    </row>
    <row r="788" spans="2:33" ht="16">
      <c r="B788" s="186" t="s">
        <v>160</v>
      </c>
      <c r="C788" s="192">
        <v>7</v>
      </c>
      <c r="D788" s="186" t="s">
        <v>399</v>
      </c>
      <c r="E788" s="193">
        <v>1</v>
      </c>
      <c r="F788" s="186" t="s">
        <v>370</v>
      </c>
      <c r="G788" s="186" t="s">
        <v>281</v>
      </c>
      <c r="H788" s="198">
        <f>VLOOKUP(B788,orig_GT_results_full_summary!$B$3:$AK$25,7, FALSE)</f>
        <v>4</v>
      </c>
      <c r="I788" s="192">
        <v>0</v>
      </c>
      <c r="J788" s="192">
        <v>0</v>
      </c>
      <c r="K788" s="192">
        <f t="shared" si="0"/>
        <v>0</v>
      </c>
      <c r="L788" s="193">
        <f t="shared" si="1"/>
        <v>0</v>
      </c>
      <c r="M788" s="186" t="s">
        <v>282</v>
      </c>
      <c r="N788" s="186" t="s">
        <v>281</v>
      </c>
      <c r="O788" s="199">
        <f>VLOOKUP(B788,orig_GT_results_full_summary!$B$3:$AK$25,15, FALSE)</f>
        <v>0</v>
      </c>
      <c r="P788" s="192">
        <v>0</v>
      </c>
      <c r="Q788" s="192">
        <v>0</v>
      </c>
      <c r="R788" s="192">
        <f t="shared" si="2"/>
        <v>0</v>
      </c>
      <c r="S788" s="193">
        <f t="shared" si="3"/>
        <v>0</v>
      </c>
      <c r="T788" s="186" t="s">
        <v>399</v>
      </c>
      <c r="U788" s="186" t="s">
        <v>285</v>
      </c>
      <c r="V788" s="200">
        <f>VLOOKUP(B788,orig_GT_results_full_summary!$B$3:$AK$25,24, FALSE)</f>
        <v>1</v>
      </c>
      <c r="W788" s="192">
        <v>1</v>
      </c>
      <c r="X788" s="192">
        <v>1</v>
      </c>
      <c r="Y788" s="192">
        <f t="shared" si="4"/>
        <v>1</v>
      </c>
      <c r="Z788" s="193">
        <f t="shared" si="5"/>
        <v>1</v>
      </c>
      <c r="AA788" s="186" t="s">
        <v>282</v>
      </c>
      <c r="AB788" s="186" t="s">
        <v>281</v>
      </c>
      <c r="AC788" s="192">
        <f>VLOOKUP(B788,orig_GT_results_full_summary!$B$3:$AK$25,33, FALSE)</f>
        <v>0</v>
      </c>
      <c r="AD788" s="192">
        <v>0</v>
      </c>
      <c r="AE788" s="192">
        <v>0</v>
      </c>
      <c r="AF788" s="194">
        <f t="shared" si="6"/>
        <v>0</v>
      </c>
      <c r="AG788" s="53">
        <f t="shared" si="7"/>
        <v>0</v>
      </c>
    </row>
    <row r="789" spans="2:33" ht="16">
      <c r="B789" s="186" t="s">
        <v>160</v>
      </c>
      <c r="C789" s="192">
        <v>8</v>
      </c>
      <c r="D789" s="186" t="s">
        <v>399</v>
      </c>
      <c r="E789" s="193">
        <v>1</v>
      </c>
      <c r="F789" s="186" t="s">
        <v>370</v>
      </c>
      <c r="G789" s="186" t="s">
        <v>281</v>
      </c>
      <c r="H789" s="198">
        <f>VLOOKUP(B789,orig_GT_results_full_summary!$B$3:$AK$25,7, FALSE)</f>
        <v>4</v>
      </c>
      <c r="I789" s="192">
        <v>0</v>
      </c>
      <c r="J789" s="192">
        <v>0</v>
      </c>
      <c r="K789" s="192">
        <f t="shared" si="0"/>
        <v>0</v>
      </c>
      <c r="L789" s="193">
        <f t="shared" si="1"/>
        <v>0</v>
      </c>
      <c r="M789" s="186" t="s">
        <v>282</v>
      </c>
      <c r="N789" s="186" t="s">
        <v>281</v>
      </c>
      <c r="O789" s="199">
        <f>VLOOKUP(B789,orig_GT_results_full_summary!$B$3:$AK$25,15, FALSE)</f>
        <v>0</v>
      </c>
      <c r="P789" s="192">
        <v>0</v>
      </c>
      <c r="Q789" s="192">
        <v>0</v>
      </c>
      <c r="R789" s="192">
        <f t="shared" si="2"/>
        <v>0</v>
      </c>
      <c r="S789" s="193">
        <f t="shared" si="3"/>
        <v>0</v>
      </c>
      <c r="T789" s="186" t="s">
        <v>399</v>
      </c>
      <c r="U789" s="186" t="s">
        <v>285</v>
      </c>
      <c r="V789" s="200">
        <f>VLOOKUP(B789,orig_GT_results_full_summary!$B$3:$AK$25,24, FALSE)</f>
        <v>1</v>
      </c>
      <c r="W789" s="192">
        <v>1</v>
      </c>
      <c r="X789" s="192">
        <v>1</v>
      </c>
      <c r="Y789" s="192">
        <f t="shared" si="4"/>
        <v>1</v>
      </c>
      <c r="Z789" s="193">
        <f t="shared" si="5"/>
        <v>1</v>
      </c>
      <c r="AA789" s="186" t="s">
        <v>282</v>
      </c>
      <c r="AB789" s="186" t="s">
        <v>281</v>
      </c>
      <c r="AC789" s="192">
        <f>VLOOKUP(B789,orig_GT_results_full_summary!$B$3:$AK$25,33, FALSE)</f>
        <v>0</v>
      </c>
      <c r="AD789" s="192">
        <v>0</v>
      </c>
      <c r="AE789" s="192">
        <v>0</v>
      </c>
      <c r="AF789" s="194">
        <f t="shared" si="6"/>
        <v>0</v>
      </c>
      <c r="AG789" s="53">
        <f t="shared" si="7"/>
        <v>0</v>
      </c>
    </row>
    <row r="790" spans="2:33" ht="16">
      <c r="B790" s="186" t="s">
        <v>160</v>
      </c>
      <c r="C790" s="192">
        <v>46</v>
      </c>
      <c r="D790" s="186" t="s">
        <v>309</v>
      </c>
      <c r="E790" s="193">
        <v>2</v>
      </c>
      <c r="F790" s="186" t="s">
        <v>370</v>
      </c>
      <c r="G790" s="186" t="s">
        <v>290</v>
      </c>
      <c r="H790" s="198">
        <f>VLOOKUP(B790,orig_GT_results_full_summary!$B$3:$AK$25,7, FALSE)</f>
        <v>4</v>
      </c>
      <c r="I790" s="192">
        <v>1</v>
      </c>
      <c r="J790" s="192">
        <v>0.5</v>
      </c>
      <c r="K790" s="192">
        <f t="shared" si="0"/>
        <v>0.25</v>
      </c>
      <c r="L790" s="193">
        <f t="shared" si="1"/>
        <v>0.45454545454545453</v>
      </c>
      <c r="M790" s="186" t="s">
        <v>282</v>
      </c>
      <c r="N790" s="186" t="s">
        <v>288</v>
      </c>
      <c r="O790" s="199">
        <f>VLOOKUP(B790,orig_GT_results_full_summary!$B$3:$AK$25,15, FALSE)</f>
        <v>0</v>
      </c>
      <c r="P790" s="192">
        <v>0</v>
      </c>
      <c r="Q790" s="192">
        <v>0</v>
      </c>
      <c r="R790" s="192">
        <f t="shared" si="2"/>
        <v>0</v>
      </c>
      <c r="S790" s="193">
        <f t="shared" si="3"/>
        <v>0</v>
      </c>
      <c r="T790" s="186" t="s">
        <v>399</v>
      </c>
      <c r="U790" s="186" t="s">
        <v>287</v>
      </c>
      <c r="V790" s="200">
        <f>VLOOKUP(B790,orig_GT_results_full_summary!$B$3:$AK$25,24, FALSE)</f>
        <v>1</v>
      </c>
      <c r="W790" s="192">
        <v>1</v>
      </c>
      <c r="X790" s="192">
        <v>0.5</v>
      </c>
      <c r="Y790" s="192">
        <f t="shared" si="4"/>
        <v>1</v>
      </c>
      <c r="Z790" s="193">
        <f t="shared" si="5"/>
        <v>0.52631578947368418</v>
      </c>
      <c r="AA790" s="186" t="s">
        <v>282</v>
      </c>
      <c r="AB790" s="186" t="s">
        <v>288</v>
      </c>
      <c r="AC790" s="192">
        <f>VLOOKUP(B790,orig_GT_results_full_summary!$B$3:$AK$25,33, FALSE)</f>
        <v>0</v>
      </c>
      <c r="AD790" s="192">
        <v>0</v>
      </c>
      <c r="AE790" s="192">
        <v>0</v>
      </c>
      <c r="AF790" s="194">
        <f t="shared" si="6"/>
        <v>0</v>
      </c>
      <c r="AG790" s="53">
        <f t="shared" si="7"/>
        <v>0</v>
      </c>
    </row>
    <row r="791" spans="2:33" ht="16">
      <c r="B791" s="186" t="s">
        <v>160</v>
      </c>
      <c r="C791" s="192">
        <v>50</v>
      </c>
      <c r="D791" s="186" t="s">
        <v>327</v>
      </c>
      <c r="E791" s="193">
        <v>2</v>
      </c>
      <c r="F791" s="186" t="s">
        <v>370</v>
      </c>
      <c r="G791" s="186" t="s">
        <v>290</v>
      </c>
      <c r="H791" s="198">
        <f>VLOOKUP(B791,orig_GT_results_full_summary!$B$3:$AK$25,7, FALSE)</f>
        <v>4</v>
      </c>
      <c r="I791" s="192">
        <v>1</v>
      </c>
      <c r="J791" s="192">
        <v>0.5</v>
      </c>
      <c r="K791" s="192">
        <f t="shared" si="0"/>
        <v>0.25</v>
      </c>
      <c r="L791" s="193">
        <f t="shared" si="1"/>
        <v>0.45454545454545453</v>
      </c>
      <c r="M791" s="186" t="s">
        <v>282</v>
      </c>
      <c r="N791" s="186" t="s">
        <v>288</v>
      </c>
      <c r="O791" s="199">
        <f>VLOOKUP(B791,orig_GT_results_full_summary!$B$3:$AK$25,15, FALSE)</f>
        <v>0</v>
      </c>
      <c r="P791" s="192">
        <v>0</v>
      </c>
      <c r="Q791" s="192">
        <v>0</v>
      </c>
      <c r="R791" s="192">
        <f t="shared" si="2"/>
        <v>0</v>
      </c>
      <c r="S791" s="193">
        <f t="shared" si="3"/>
        <v>0</v>
      </c>
      <c r="T791" s="186" t="s">
        <v>399</v>
      </c>
      <c r="U791" s="186" t="s">
        <v>287</v>
      </c>
      <c r="V791" s="200">
        <f>VLOOKUP(B791,orig_GT_results_full_summary!$B$3:$AK$25,24, FALSE)</f>
        <v>1</v>
      </c>
      <c r="W791" s="192">
        <v>1</v>
      </c>
      <c r="X791" s="192">
        <v>0.5</v>
      </c>
      <c r="Y791" s="192">
        <f t="shared" si="4"/>
        <v>1</v>
      </c>
      <c r="Z791" s="193">
        <f t="shared" si="5"/>
        <v>0.52631578947368418</v>
      </c>
      <c r="AA791" s="186" t="s">
        <v>282</v>
      </c>
      <c r="AB791" s="186" t="s">
        <v>288</v>
      </c>
      <c r="AC791" s="192">
        <f>VLOOKUP(B791,orig_GT_results_full_summary!$B$3:$AK$25,33, FALSE)</f>
        <v>0</v>
      </c>
      <c r="AD791" s="192">
        <v>0</v>
      </c>
      <c r="AE791" s="192">
        <v>0</v>
      </c>
      <c r="AF791" s="194">
        <f t="shared" si="6"/>
        <v>0</v>
      </c>
      <c r="AG791" s="53">
        <f t="shared" si="7"/>
        <v>0</v>
      </c>
    </row>
    <row r="792" spans="2:33" ht="16">
      <c r="B792" s="186" t="s">
        <v>160</v>
      </c>
      <c r="C792" s="192">
        <v>58</v>
      </c>
      <c r="D792" s="186" t="s">
        <v>470</v>
      </c>
      <c r="E792" s="193">
        <v>2</v>
      </c>
      <c r="F792" s="186" t="s">
        <v>370</v>
      </c>
      <c r="G792" s="186" t="s">
        <v>288</v>
      </c>
      <c r="H792" s="198">
        <f>VLOOKUP(B792,orig_GT_results_full_summary!$B$3:$AK$25,7, FALSE)</f>
        <v>4</v>
      </c>
      <c r="I792" s="192">
        <v>0</v>
      </c>
      <c r="J792" s="192">
        <v>0</v>
      </c>
      <c r="K792" s="192">
        <f t="shared" si="0"/>
        <v>0</v>
      </c>
      <c r="L792" s="193">
        <f t="shared" si="1"/>
        <v>0</v>
      </c>
      <c r="M792" s="186" t="s">
        <v>282</v>
      </c>
      <c r="N792" s="186" t="s">
        <v>288</v>
      </c>
      <c r="O792" s="199">
        <f>VLOOKUP(B792,orig_GT_results_full_summary!$B$3:$AK$25,15, FALSE)</f>
        <v>0</v>
      </c>
      <c r="P792" s="192">
        <v>0</v>
      </c>
      <c r="Q792" s="192">
        <v>0</v>
      </c>
      <c r="R792" s="192">
        <f t="shared" si="2"/>
        <v>0</v>
      </c>
      <c r="S792" s="193">
        <f t="shared" si="3"/>
        <v>0</v>
      </c>
      <c r="T792" s="186" t="s">
        <v>399</v>
      </c>
      <c r="U792" s="186" t="s">
        <v>287</v>
      </c>
      <c r="V792" s="200">
        <f>VLOOKUP(B792,orig_GT_results_full_summary!$B$3:$AK$25,24, FALSE)</f>
        <v>1</v>
      </c>
      <c r="W792" s="192">
        <v>1</v>
      </c>
      <c r="X792" s="192">
        <v>0.5</v>
      </c>
      <c r="Y792" s="192">
        <f t="shared" si="4"/>
        <v>1</v>
      </c>
      <c r="Z792" s="193">
        <f t="shared" si="5"/>
        <v>0.52631578947368418</v>
      </c>
      <c r="AA792" s="186" t="s">
        <v>282</v>
      </c>
      <c r="AB792" s="186" t="s">
        <v>288</v>
      </c>
      <c r="AC792" s="192">
        <f>VLOOKUP(B792,orig_GT_results_full_summary!$B$3:$AK$25,33, FALSE)</f>
        <v>0</v>
      </c>
      <c r="AD792" s="192">
        <v>0</v>
      </c>
      <c r="AE792" s="192">
        <v>0</v>
      </c>
      <c r="AF792" s="194">
        <f t="shared" si="6"/>
        <v>0</v>
      </c>
      <c r="AG792" s="53">
        <f t="shared" si="7"/>
        <v>0</v>
      </c>
    </row>
    <row r="793" spans="2:33" ht="16">
      <c r="B793" s="186" t="s">
        <v>160</v>
      </c>
      <c r="C793" s="192">
        <v>81</v>
      </c>
      <c r="D793" s="186" t="s">
        <v>392</v>
      </c>
      <c r="E793" s="193">
        <v>2</v>
      </c>
      <c r="F793" s="186" t="s">
        <v>370</v>
      </c>
      <c r="G793" s="186" t="s">
        <v>287</v>
      </c>
      <c r="H793" s="198">
        <f>VLOOKUP(B793,orig_GT_results_full_summary!$B$3:$AK$25,7, FALSE)</f>
        <v>4</v>
      </c>
      <c r="I793" s="192">
        <v>1</v>
      </c>
      <c r="J793" s="192">
        <v>0.5</v>
      </c>
      <c r="K793" s="192">
        <f t="shared" si="0"/>
        <v>0.25</v>
      </c>
      <c r="L793" s="193">
        <f t="shared" si="1"/>
        <v>0.45454545454545453</v>
      </c>
      <c r="M793" s="186" t="s">
        <v>282</v>
      </c>
      <c r="N793" s="186" t="s">
        <v>288</v>
      </c>
      <c r="O793" s="199">
        <f>VLOOKUP(B793,orig_GT_results_full_summary!$B$3:$AK$25,15, FALSE)</f>
        <v>0</v>
      </c>
      <c r="P793" s="192">
        <v>0</v>
      </c>
      <c r="Q793" s="192">
        <v>0</v>
      </c>
      <c r="R793" s="192">
        <f t="shared" si="2"/>
        <v>0</v>
      </c>
      <c r="S793" s="193">
        <f t="shared" si="3"/>
        <v>0</v>
      </c>
      <c r="T793" s="186" t="s">
        <v>399</v>
      </c>
      <c r="U793" s="186" t="s">
        <v>290</v>
      </c>
      <c r="V793" s="200">
        <f>VLOOKUP(B793,orig_GT_results_full_summary!$B$3:$AK$25,24, FALSE)</f>
        <v>1</v>
      </c>
      <c r="W793" s="192">
        <v>1</v>
      </c>
      <c r="X793" s="192">
        <v>0.5</v>
      </c>
      <c r="Y793" s="192">
        <f t="shared" si="4"/>
        <v>1</v>
      </c>
      <c r="Z793" s="193">
        <f t="shared" si="5"/>
        <v>0.52631578947368418</v>
      </c>
      <c r="AA793" s="186" t="s">
        <v>282</v>
      </c>
      <c r="AB793" s="186" t="s">
        <v>288</v>
      </c>
      <c r="AC793" s="192">
        <f>VLOOKUP(B793,orig_GT_results_full_summary!$B$3:$AK$25,33, FALSE)</f>
        <v>0</v>
      </c>
      <c r="AD793" s="192">
        <v>0</v>
      </c>
      <c r="AE793" s="192">
        <v>0</v>
      </c>
      <c r="AF793" s="194">
        <f t="shared" si="6"/>
        <v>0</v>
      </c>
      <c r="AG793" s="53">
        <f t="shared" si="7"/>
        <v>0</v>
      </c>
    </row>
    <row r="794" spans="2:33" ht="16">
      <c r="B794" s="186" t="s">
        <v>160</v>
      </c>
      <c r="C794" s="192">
        <v>75</v>
      </c>
      <c r="D794" s="186" t="s">
        <v>392</v>
      </c>
      <c r="E794" s="193">
        <v>2</v>
      </c>
      <c r="F794" s="186" t="s">
        <v>370</v>
      </c>
      <c r="G794" s="186" t="s">
        <v>287</v>
      </c>
      <c r="H794" s="198">
        <f>VLOOKUP(B794,orig_GT_results_full_summary!$B$3:$AK$25,7, FALSE)</f>
        <v>4</v>
      </c>
      <c r="I794" s="192">
        <v>1</v>
      </c>
      <c r="J794" s="192">
        <v>0.5</v>
      </c>
      <c r="K794" s="192">
        <f t="shared" si="0"/>
        <v>0.25</v>
      </c>
      <c r="L794" s="193">
        <f t="shared" si="1"/>
        <v>0.45454545454545453</v>
      </c>
      <c r="M794" s="186" t="s">
        <v>282</v>
      </c>
      <c r="N794" s="186" t="s">
        <v>288</v>
      </c>
      <c r="O794" s="199">
        <f>VLOOKUP(B794,orig_GT_results_full_summary!$B$3:$AK$25,15, FALSE)</f>
        <v>0</v>
      </c>
      <c r="P794" s="192">
        <v>0</v>
      </c>
      <c r="Q794" s="192">
        <v>0</v>
      </c>
      <c r="R794" s="192">
        <f t="shared" si="2"/>
        <v>0</v>
      </c>
      <c r="S794" s="193">
        <f t="shared" si="3"/>
        <v>0</v>
      </c>
      <c r="T794" s="186" t="s">
        <v>399</v>
      </c>
      <c r="U794" s="186" t="s">
        <v>290</v>
      </c>
      <c r="V794" s="200">
        <f>VLOOKUP(B794,orig_GT_results_full_summary!$B$3:$AK$25,24, FALSE)</f>
        <v>1</v>
      </c>
      <c r="W794" s="192">
        <v>1</v>
      </c>
      <c r="X794" s="192">
        <v>0.5</v>
      </c>
      <c r="Y794" s="192">
        <f t="shared" si="4"/>
        <v>1</v>
      </c>
      <c r="Z794" s="193">
        <f t="shared" si="5"/>
        <v>0.52631578947368418</v>
      </c>
      <c r="AA794" s="186" t="s">
        <v>282</v>
      </c>
      <c r="AB794" s="186" t="s">
        <v>288</v>
      </c>
      <c r="AC794" s="192">
        <f>VLOOKUP(B794,orig_GT_results_full_summary!$B$3:$AK$25,33, FALSE)</f>
        <v>0</v>
      </c>
      <c r="AD794" s="192">
        <v>0</v>
      </c>
      <c r="AE794" s="192">
        <v>0</v>
      </c>
      <c r="AF794" s="194">
        <f t="shared" si="6"/>
        <v>0</v>
      </c>
      <c r="AG794" s="53">
        <f t="shared" si="7"/>
        <v>0</v>
      </c>
    </row>
    <row r="795" spans="2:33" ht="16">
      <c r="B795" s="186" t="s">
        <v>160</v>
      </c>
      <c r="C795" s="192">
        <v>85</v>
      </c>
      <c r="D795" s="186" t="s">
        <v>471</v>
      </c>
      <c r="E795" s="193">
        <v>2</v>
      </c>
      <c r="F795" s="186" t="s">
        <v>370</v>
      </c>
      <c r="G795" s="186" t="s">
        <v>288</v>
      </c>
      <c r="H795" s="198">
        <f>VLOOKUP(B795,orig_GT_results_full_summary!$B$3:$AK$25,7, FALSE)</f>
        <v>4</v>
      </c>
      <c r="I795" s="192">
        <v>0</v>
      </c>
      <c r="J795" s="192">
        <v>0</v>
      </c>
      <c r="K795" s="192">
        <f t="shared" si="0"/>
        <v>0</v>
      </c>
      <c r="L795" s="193">
        <f t="shared" si="1"/>
        <v>0</v>
      </c>
      <c r="M795" s="186" t="s">
        <v>282</v>
      </c>
      <c r="N795" s="186" t="s">
        <v>288</v>
      </c>
      <c r="O795" s="199">
        <f>VLOOKUP(B795,orig_GT_results_full_summary!$B$3:$AK$25,15, FALSE)</f>
        <v>0</v>
      </c>
      <c r="P795" s="192">
        <v>0</v>
      </c>
      <c r="Q795" s="192">
        <v>0</v>
      </c>
      <c r="R795" s="192">
        <f t="shared" si="2"/>
        <v>0</v>
      </c>
      <c r="S795" s="193">
        <f t="shared" si="3"/>
        <v>0</v>
      </c>
      <c r="T795" s="186" t="s">
        <v>399</v>
      </c>
      <c r="U795" s="186" t="s">
        <v>290</v>
      </c>
      <c r="V795" s="200">
        <f>VLOOKUP(B795,orig_GT_results_full_summary!$B$3:$AK$25,24, FALSE)</f>
        <v>1</v>
      </c>
      <c r="W795" s="192">
        <v>1</v>
      </c>
      <c r="X795" s="192">
        <v>0.5</v>
      </c>
      <c r="Y795" s="192">
        <f t="shared" si="4"/>
        <v>1</v>
      </c>
      <c r="Z795" s="193">
        <f t="shared" si="5"/>
        <v>0.52631578947368418</v>
      </c>
      <c r="AA795" s="186" t="s">
        <v>282</v>
      </c>
      <c r="AB795" s="186" t="s">
        <v>288</v>
      </c>
      <c r="AC795" s="192">
        <f>VLOOKUP(B795,orig_GT_results_full_summary!$B$3:$AK$25,33, FALSE)</f>
        <v>0</v>
      </c>
      <c r="AD795" s="192">
        <v>0</v>
      </c>
      <c r="AE795" s="192">
        <v>0</v>
      </c>
      <c r="AF795" s="194">
        <f t="shared" si="6"/>
        <v>0</v>
      </c>
      <c r="AG795" s="53">
        <f t="shared" si="7"/>
        <v>0</v>
      </c>
    </row>
    <row r="796" spans="2:33" ht="16">
      <c r="B796" s="186" t="s">
        <v>160</v>
      </c>
      <c r="C796" s="192">
        <v>49</v>
      </c>
      <c r="D796" s="186" t="s">
        <v>327</v>
      </c>
      <c r="E796" s="193">
        <v>2</v>
      </c>
      <c r="F796" s="186" t="s">
        <v>370</v>
      </c>
      <c r="G796" s="186" t="s">
        <v>290</v>
      </c>
      <c r="H796" s="198">
        <f>VLOOKUP(B796,orig_GT_results_full_summary!$B$3:$AK$25,7, FALSE)</f>
        <v>4</v>
      </c>
      <c r="I796" s="192">
        <v>1</v>
      </c>
      <c r="J796" s="192">
        <v>0.5</v>
      </c>
      <c r="K796" s="192">
        <f t="shared" si="0"/>
        <v>0.25</v>
      </c>
      <c r="L796" s="193">
        <f t="shared" si="1"/>
        <v>0.45454545454545453</v>
      </c>
      <c r="M796" s="186" t="s">
        <v>282</v>
      </c>
      <c r="N796" s="186" t="s">
        <v>288</v>
      </c>
      <c r="O796" s="199">
        <f>VLOOKUP(B796,orig_GT_results_full_summary!$B$3:$AK$25,15, FALSE)</f>
        <v>0</v>
      </c>
      <c r="P796" s="192">
        <v>0</v>
      </c>
      <c r="Q796" s="192">
        <v>0</v>
      </c>
      <c r="R796" s="192">
        <f t="shared" si="2"/>
        <v>0</v>
      </c>
      <c r="S796" s="193">
        <f t="shared" si="3"/>
        <v>0</v>
      </c>
      <c r="T796" s="186" t="s">
        <v>399</v>
      </c>
      <c r="U796" s="186" t="s">
        <v>287</v>
      </c>
      <c r="V796" s="200">
        <f>VLOOKUP(B796,orig_GT_results_full_summary!$B$3:$AK$25,24, FALSE)</f>
        <v>1</v>
      </c>
      <c r="W796" s="192">
        <v>1</v>
      </c>
      <c r="X796" s="192">
        <v>0.5</v>
      </c>
      <c r="Y796" s="192">
        <f t="shared" si="4"/>
        <v>1</v>
      </c>
      <c r="Z796" s="193">
        <f t="shared" si="5"/>
        <v>0.52631578947368418</v>
      </c>
      <c r="AA796" s="186" t="s">
        <v>282</v>
      </c>
      <c r="AB796" s="186" t="s">
        <v>288</v>
      </c>
      <c r="AC796" s="192">
        <f>VLOOKUP(B796,orig_GT_results_full_summary!$B$3:$AK$25,33, FALSE)</f>
        <v>0</v>
      </c>
      <c r="AD796" s="192">
        <v>0</v>
      </c>
      <c r="AE796" s="192">
        <v>0</v>
      </c>
      <c r="AF796" s="194">
        <f t="shared" si="6"/>
        <v>0</v>
      </c>
      <c r="AG796" s="53">
        <f t="shared" si="7"/>
        <v>0</v>
      </c>
    </row>
    <row r="797" spans="2:33" ht="16">
      <c r="B797" s="186" t="s">
        <v>160</v>
      </c>
      <c r="C797" s="192">
        <v>66</v>
      </c>
      <c r="D797" s="186" t="s">
        <v>312</v>
      </c>
      <c r="E797" s="193">
        <v>2</v>
      </c>
      <c r="F797" s="186" t="s">
        <v>370</v>
      </c>
      <c r="G797" s="186" t="s">
        <v>288</v>
      </c>
      <c r="H797" s="198">
        <f>VLOOKUP(B797,orig_GT_results_full_summary!$B$3:$AK$25,7, FALSE)</f>
        <v>4</v>
      </c>
      <c r="I797" s="192">
        <v>0</v>
      </c>
      <c r="J797" s="192">
        <v>0</v>
      </c>
      <c r="K797" s="192">
        <f t="shared" si="0"/>
        <v>0</v>
      </c>
      <c r="L797" s="193">
        <f t="shared" si="1"/>
        <v>0</v>
      </c>
      <c r="M797" s="186" t="s">
        <v>282</v>
      </c>
      <c r="N797" s="186" t="s">
        <v>288</v>
      </c>
      <c r="O797" s="199">
        <f>VLOOKUP(B797,orig_GT_results_full_summary!$B$3:$AK$25,15, FALSE)</f>
        <v>0</v>
      </c>
      <c r="P797" s="192">
        <v>0</v>
      </c>
      <c r="Q797" s="192">
        <v>0</v>
      </c>
      <c r="R797" s="192">
        <f t="shared" si="2"/>
        <v>0</v>
      </c>
      <c r="S797" s="193">
        <f t="shared" si="3"/>
        <v>0</v>
      </c>
      <c r="T797" s="186" t="s">
        <v>399</v>
      </c>
      <c r="U797" s="186" t="s">
        <v>287</v>
      </c>
      <c r="V797" s="200">
        <f>VLOOKUP(B797,orig_GT_results_full_summary!$B$3:$AK$25,24, FALSE)</f>
        <v>1</v>
      </c>
      <c r="W797" s="192">
        <v>1</v>
      </c>
      <c r="X797" s="192">
        <v>0.5</v>
      </c>
      <c r="Y797" s="192">
        <f t="shared" si="4"/>
        <v>1</v>
      </c>
      <c r="Z797" s="193">
        <f t="shared" si="5"/>
        <v>0.52631578947368418</v>
      </c>
      <c r="AA797" s="186" t="s">
        <v>282</v>
      </c>
      <c r="AB797" s="186" t="s">
        <v>288</v>
      </c>
      <c r="AC797" s="192">
        <f>VLOOKUP(B797,orig_GT_results_full_summary!$B$3:$AK$25,33, FALSE)</f>
        <v>0</v>
      </c>
      <c r="AD797" s="192">
        <v>0</v>
      </c>
      <c r="AE797" s="192">
        <v>0</v>
      </c>
      <c r="AF797" s="194">
        <f t="shared" si="6"/>
        <v>0</v>
      </c>
      <c r="AG797" s="53">
        <f t="shared" si="7"/>
        <v>0</v>
      </c>
    </row>
    <row r="798" spans="2:33" ht="16">
      <c r="B798" s="186" t="s">
        <v>160</v>
      </c>
      <c r="C798" s="192">
        <v>90</v>
      </c>
      <c r="D798" s="186" t="s">
        <v>327</v>
      </c>
      <c r="E798" s="193">
        <v>2</v>
      </c>
      <c r="F798" s="186" t="s">
        <v>370</v>
      </c>
      <c r="G798" s="186" t="s">
        <v>290</v>
      </c>
      <c r="H798" s="198">
        <f>VLOOKUP(B798,orig_GT_results_full_summary!$B$3:$AK$25,7, FALSE)</f>
        <v>4</v>
      </c>
      <c r="I798" s="192">
        <v>1</v>
      </c>
      <c r="J798" s="192">
        <v>0.5</v>
      </c>
      <c r="K798" s="192">
        <f t="shared" si="0"/>
        <v>0.25</v>
      </c>
      <c r="L798" s="193">
        <f t="shared" si="1"/>
        <v>0.45454545454545453</v>
      </c>
      <c r="M798" s="186" t="s">
        <v>282</v>
      </c>
      <c r="N798" s="186" t="s">
        <v>288</v>
      </c>
      <c r="O798" s="199">
        <f>VLOOKUP(B798,orig_GT_results_full_summary!$B$3:$AK$25,15, FALSE)</f>
        <v>0</v>
      </c>
      <c r="P798" s="192">
        <v>0</v>
      </c>
      <c r="Q798" s="192">
        <v>0</v>
      </c>
      <c r="R798" s="192">
        <f t="shared" si="2"/>
        <v>0</v>
      </c>
      <c r="S798" s="193">
        <f t="shared" si="3"/>
        <v>0</v>
      </c>
      <c r="T798" s="186" t="s">
        <v>399</v>
      </c>
      <c r="U798" s="186" t="s">
        <v>287</v>
      </c>
      <c r="V798" s="200">
        <f>VLOOKUP(B798,orig_GT_results_full_summary!$B$3:$AK$25,24, FALSE)</f>
        <v>1</v>
      </c>
      <c r="W798" s="192">
        <v>1</v>
      </c>
      <c r="X798" s="192">
        <v>0.5</v>
      </c>
      <c r="Y798" s="192">
        <f t="shared" si="4"/>
        <v>1</v>
      </c>
      <c r="Z798" s="193">
        <f t="shared" si="5"/>
        <v>0.52631578947368418</v>
      </c>
      <c r="AA798" s="186" t="s">
        <v>282</v>
      </c>
      <c r="AB798" s="186" t="s">
        <v>288</v>
      </c>
      <c r="AC798" s="192">
        <f>VLOOKUP(B798,orig_GT_results_full_summary!$B$3:$AK$25,33, FALSE)</f>
        <v>0</v>
      </c>
      <c r="AD798" s="192">
        <v>0</v>
      </c>
      <c r="AE798" s="192">
        <v>0</v>
      </c>
      <c r="AF798" s="194">
        <f t="shared" si="6"/>
        <v>0</v>
      </c>
      <c r="AG798" s="53">
        <f t="shared" si="7"/>
        <v>0</v>
      </c>
    </row>
    <row r="799" spans="2:33" ht="16">
      <c r="B799" s="186" t="s">
        <v>160</v>
      </c>
      <c r="C799" s="192">
        <v>92</v>
      </c>
      <c r="D799" s="186" t="s">
        <v>472</v>
      </c>
      <c r="E799" s="193">
        <v>2</v>
      </c>
      <c r="F799" s="186" t="s">
        <v>370</v>
      </c>
      <c r="G799" s="186" t="s">
        <v>288</v>
      </c>
      <c r="H799" s="198">
        <f>VLOOKUP(B799,orig_GT_results_full_summary!$B$3:$AK$25,7, FALSE)</f>
        <v>4</v>
      </c>
      <c r="I799" s="192">
        <v>0</v>
      </c>
      <c r="J799" s="192">
        <v>0</v>
      </c>
      <c r="K799" s="192">
        <f t="shared" si="0"/>
        <v>0</v>
      </c>
      <c r="L799" s="193">
        <f t="shared" si="1"/>
        <v>0</v>
      </c>
      <c r="M799" s="186" t="s">
        <v>282</v>
      </c>
      <c r="N799" s="186" t="s">
        <v>288</v>
      </c>
      <c r="O799" s="199">
        <f>VLOOKUP(B799,orig_GT_results_full_summary!$B$3:$AK$25,15, FALSE)</f>
        <v>0</v>
      </c>
      <c r="P799" s="192">
        <v>0</v>
      </c>
      <c r="Q799" s="192">
        <v>0</v>
      </c>
      <c r="R799" s="192">
        <f t="shared" si="2"/>
        <v>0</v>
      </c>
      <c r="S799" s="193">
        <f t="shared" si="3"/>
        <v>0</v>
      </c>
      <c r="T799" s="186" t="s">
        <v>399</v>
      </c>
      <c r="U799" s="186" t="s">
        <v>287</v>
      </c>
      <c r="V799" s="200">
        <f>VLOOKUP(B799,orig_GT_results_full_summary!$B$3:$AK$25,24, FALSE)</f>
        <v>1</v>
      </c>
      <c r="W799" s="192">
        <v>1</v>
      </c>
      <c r="X799" s="192">
        <v>0.5</v>
      </c>
      <c r="Y799" s="192">
        <f t="shared" si="4"/>
        <v>1</v>
      </c>
      <c r="Z799" s="193">
        <f t="shared" si="5"/>
        <v>0.52631578947368418</v>
      </c>
      <c r="AA799" s="186" t="s">
        <v>282</v>
      </c>
      <c r="AB799" s="186" t="s">
        <v>288</v>
      </c>
      <c r="AC799" s="192">
        <f>VLOOKUP(B799,orig_GT_results_full_summary!$B$3:$AK$25,33, FALSE)</f>
        <v>0</v>
      </c>
      <c r="AD799" s="192">
        <v>0</v>
      </c>
      <c r="AE799" s="192">
        <v>0</v>
      </c>
      <c r="AF799" s="194">
        <f t="shared" si="6"/>
        <v>0</v>
      </c>
      <c r="AG799" s="53">
        <f t="shared" si="7"/>
        <v>0</v>
      </c>
    </row>
    <row r="800" spans="2:33" ht="16">
      <c r="B800" s="186" t="s">
        <v>160</v>
      </c>
      <c r="C800" s="192">
        <v>93</v>
      </c>
      <c r="D800" s="186" t="s">
        <v>472</v>
      </c>
      <c r="E800" s="193">
        <v>2</v>
      </c>
      <c r="F800" s="186" t="s">
        <v>370</v>
      </c>
      <c r="G800" s="186" t="s">
        <v>288</v>
      </c>
      <c r="H800" s="198">
        <f>VLOOKUP(B800,orig_GT_results_full_summary!$B$3:$AK$25,7, FALSE)</f>
        <v>4</v>
      </c>
      <c r="I800" s="192">
        <v>0</v>
      </c>
      <c r="J800" s="192">
        <v>0</v>
      </c>
      <c r="K800" s="192">
        <f t="shared" si="0"/>
        <v>0</v>
      </c>
      <c r="L800" s="193">
        <f t="shared" si="1"/>
        <v>0</v>
      </c>
      <c r="M800" s="186" t="s">
        <v>282</v>
      </c>
      <c r="N800" s="186" t="s">
        <v>288</v>
      </c>
      <c r="O800" s="199">
        <f>VLOOKUP(B800,orig_GT_results_full_summary!$B$3:$AK$25,15, FALSE)</f>
        <v>0</v>
      </c>
      <c r="P800" s="192">
        <v>0</v>
      </c>
      <c r="Q800" s="192">
        <v>0</v>
      </c>
      <c r="R800" s="192">
        <f t="shared" si="2"/>
        <v>0</v>
      </c>
      <c r="S800" s="193">
        <f t="shared" si="3"/>
        <v>0</v>
      </c>
      <c r="T800" s="186" t="s">
        <v>399</v>
      </c>
      <c r="U800" s="186" t="s">
        <v>287</v>
      </c>
      <c r="V800" s="200">
        <f>VLOOKUP(B800,orig_GT_results_full_summary!$B$3:$AK$25,24, FALSE)</f>
        <v>1</v>
      </c>
      <c r="W800" s="192">
        <v>1</v>
      </c>
      <c r="X800" s="192">
        <v>0.5</v>
      </c>
      <c r="Y800" s="192">
        <f t="shared" si="4"/>
        <v>1</v>
      </c>
      <c r="Z800" s="193">
        <f t="shared" si="5"/>
        <v>0.52631578947368418</v>
      </c>
      <c r="AA800" s="186" t="s">
        <v>282</v>
      </c>
      <c r="AB800" s="186" t="s">
        <v>288</v>
      </c>
      <c r="AC800" s="192">
        <f>VLOOKUP(B800,orig_GT_results_full_summary!$B$3:$AK$25,33, FALSE)</f>
        <v>0</v>
      </c>
      <c r="AD800" s="192">
        <v>0</v>
      </c>
      <c r="AE800" s="192">
        <v>0</v>
      </c>
      <c r="AF800" s="194">
        <f t="shared" si="6"/>
        <v>0</v>
      </c>
      <c r="AG800" s="53">
        <f t="shared" si="7"/>
        <v>0</v>
      </c>
    </row>
    <row r="801" spans="2:33" ht="16">
      <c r="B801" s="186" t="s">
        <v>160</v>
      </c>
      <c r="C801" s="192">
        <v>95</v>
      </c>
      <c r="D801" s="186" t="s">
        <v>473</v>
      </c>
      <c r="E801" s="193">
        <v>2</v>
      </c>
      <c r="F801" s="186" t="s">
        <v>370</v>
      </c>
      <c r="G801" s="186" t="s">
        <v>288</v>
      </c>
      <c r="H801" s="198">
        <f>VLOOKUP(B801,orig_GT_results_full_summary!$B$3:$AK$25,7, FALSE)</f>
        <v>4</v>
      </c>
      <c r="I801" s="192">
        <v>0</v>
      </c>
      <c r="J801" s="192">
        <v>0</v>
      </c>
      <c r="K801" s="192">
        <f t="shared" si="0"/>
        <v>0</v>
      </c>
      <c r="L801" s="193">
        <f t="shared" si="1"/>
        <v>0</v>
      </c>
      <c r="M801" s="186" t="s">
        <v>282</v>
      </c>
      <c r="N801" s="186" t="s">
        <v>288</v>
      </c>
      <c r="O801" s="199">
        <f>VLOOKUP(B801,orig_GT_results_full_summary!$B$3:$AK$25,15, FALSE)</f>
        <v>0</v>
      </c>
      <c r="P801" s="192">
        <v>0</v>
      </c>
      <c r="Q801" s="192">
        <v>0</v>
      </c>
      <c r="R801" s="192">
        <f t="shared" si="2"/>
        <v>0</v>
      </c>
      <c r="S801" s="193">
        <f t="shared" si="3"/>
        <v>0</v>
      </c>
      <c r="T801" s="186" t="s">
        <v>399</v>
      </c>
      <c r="U801" s="186" t="s">
        <v>290</v>
      </c>
      <c r="V801" s="200">
        <f>VLOOKUP(B801,orig_GT_results_full_summary!$B$3:$AK$25,24, FALSE)</f>
        <v>1</v>
      </c>
      <c r="W801" s="192">
        <v>1</v>
      </c>
      <c r="X801" s="192">
        <v>0.5</v>
      </c>
      <c r="Y801" s="192">
        <f t="shared" si="4"/>
        <v>1</v>
      </c>
      <c r="Z801" s="193">
        <f t="shared" si="5"/>
        <v>0.52631578947368418</v>
      </c>
      <c r="AA801" s="186" t="s">
        <v>282</v>
      </c>
      <c r="AB801" s="186" t="s">
        <v>288</v>
      </c>
      <c r="AC801" s="192">
        <f>VLOOKUP(B801,orig_GT_results_full_summary!$B$3:$AK$25,33, FALSE)</f>
        <v>0</v>
      </c>
      <c r="AD801" s="192">
        <v>0</v>
      </c>
      <c r="AE801" s="192">
        <v>0</v>
      </c>
      <c r="AF801" s="194">
        <f t="shared" si="6"/>
        <v>0</v>
      </c>
      <c r="AG801" s="53">
        <f t="shared" si="7"/>
        <v>0</v>
      </c>
    </row>
    <row r="802" spans="2:33" ht="16">
      <c r="B802" s="186" t="s">
        <v>160</v>
      </c>
      <c r="C802" s="192">
        <v>97</v>
      </c>
      <c r="D802" s="186" t="s">
        <v>473</v>
      </c>
      <c r="E802" s="193">
        <v>2</v>
      </c>
      <c r="F802" s="186" t="s">
        <v>370</v>
      </c>
      <c r="G802" s="186" t="s">
        <v>288</v>
      </c>
      <c r="H802" s="198">
        <f>VLOOKUP(B802,orig_GT_results_full_summary!$B$3:$AK$25,7, FALSE)</f>
        <v>4</v>
      </c>
      <c r="I802" s="192">
        <v>0</v>
      </c>
      <c r="J802" s="192">
        <v>0</v>
      </c>
      <c r="K802" s="192">
        <f t="shared" si="0"/>
        <v>0</v>
      </c>
      <c r="L802" s="193">
        <f t="shared" si="1"/>
        <v>0</v>
      </c>
      <c r="M802" s="186" t="s">
        <v>282</v>
      </c>
      <c r="N802" s="186" t="s">
        <v>288</v>
      </c>
      <c r="O802" s="199">
        <f>VLOOKUP(B802,orig_GT_results_full_summary!$B$3:$AK$25,15, FALSE)</f>
        <v>0</v>
      </c>
      <c r="P802" s="192">
        <v>0</v>
      </c>
      <c r="Q802" s="192">
        <v>0</v>
      </c>
      <c r="R802" s="192">
        <f t="shared" si="2"/>
        <v>0</v>
      </c>
      <c r="S802" s="193">
        <f t="shared" si="3"/>
        <v>0</v>
      </c>
      <c r="T802" s="186" t="s">
        <v>399</v>
      </c>
      <c r="U802" s="186" t="s">
        <v>290</v>
      </c>
      <c r="V802" s="200">
        <f>VLOOKUP(B802,orig_GT_results_full_summary!$B$3:$AK$25,24, FALSE)</f>
        <v>1</v>
      </c>
      <c r="W802" s="192">
        <v>1</v>
      </c>
      <c r="X802" s="192">
        <v>0.5</v>
      </c>
      <c r="Y802" s="192">
        <f t="shared" si="4"/>
        <v>1</v>
      </c>
      <c r="Z802" s="193">
        <f t="shared" si="5"/>
        <v>0.52631578947368418</v>
      </c>
      <c r="AA802" s="186" t="s">
        <v>282</v>
      </c>
      <c r="AB802" s="186" t="s">
        <v>288</v>
      </c>
      <c r="AC802" s="192">
        <f>VLOOKUP(B802,orig_GT_results_full_summary!$B$3:$AK$25,33, FALSE)</f>
        <v>0</v>
      </c>
      <c r="AD802" s="192">
        <v>0</v>
      </c>
      <c r="AE802" s="192">
        <v>0</v>
      </c>
      <c r="AF802" s="194">
        <f t="shared" si="6"/>
        <v>0</v>
      </c>
      <c r="AG802" s="53">
        <f t="shared" si="7"/>
        <v>0</v>
      </c>
    </row>
    <row r="803" spans="2:33" ht="16">
      <c r="B803" s="186" t="s">
        <v>160</v>
      </c>
      <c r="C803" s="192">
        <v>109</v>
      </c>
      <c r="D803" s="186" t="s">
        <v>312</v>
      </c>
      <c r="E803" s="193">
        <v>2</v>
      </c>
      <c r="F803" s="186" t="s">
        <v>370</v>
      </c>
      <c r="G803" s="186" t="s">
        <v>288</v>
      </c>
      <c r="H803" s="198">
        <f>VLOOKUP(B803,orig_GT_results_full_summary!$B$3:$AK$25,7, FALSE)</f>
        <v>4</v>
      </c>
      <c r="I803" s="192">
        <v>0</v>
      </c>
      <c r="J803" s="192">
        <v>0</v>
      </c>
      <c r="K803" s="192">
        <f t="shared" si="0"/>
        <v>0</v>
      </c>
      <c r="L803" s="193">
        <f t="shared" si="1"/>
        <v>0</v>
      </c>
      <c r="M803" s="186" t="s">
        <v>282</v>
      </c>
      <c r="N803" s="186" t="s">
        <v>288</v>
      </c>
      <c r="O803" s="199">
        <f>VLOOKUP(B803,orig_GT_results_full_summary!$B$3:$AK$25,15, FALSE)</f>
        <v>0</v>
      </c>
      <c r="P803" s="192">
        <v>0</v>
      </c>
      <c r="Q803" s="192">
        <v>0</v>
      </c>
      <c r="R803" s="192">
        <f t="shared" si="2"/>
        <v>0</v>
      </c>
      <c r="S803" s="193">
        <f t="shared" si="3"/>
        <v>0</v>
      </c>
      <c r="T803" s="186" t="s">
        <v>399</v>
      </c>
      <c r="U803" s="186" t="s">
        <v>287</v>
      </c>
      <c r="V803" s="200">
        <f>VLOOKUP(B803,orig_GT_results_full_summary!$B$3:$AK$25,24, FALSE)</f>
        <v>1</v>
      </c>
      <c r="W803" s="192">
        <v>1</v>
      </c>
      <c r="X803" s="192">
        <v>0.5</v>
      </c>
      <c r="Y803" s="192">
        <f t="shared" si="4"/>
        <v>1</v>
      </c>
      <c r="Z803" s="193">
        <f t="shared" si="5"/>
        <v>0.52631578947368418</v>
      </c>
      <c r="AA803" s="186" t="s">
        <v>282</v>
      </c>
      <c r="AB803" s="186" t="s">
        <v>288</v>
      </c>
      <c r="AC803" s="192">
        <f>VLOOKUP(B803,orig_GT_results_full_summary!$B$3:$AK$25,33, FALSE)</f>
        <v>0</v>
      </c>
      <c r="AD803" s="192">
        <v>0</v>
      </c>
      <c r="AE803" s="192">
        <v>0</v>
      </c>
      <c r="AF803" s="194">
        <f t="shared" si="6"/>
        <v>0</v>
      </c>
      <c r="AG803" s="53">
        <f t="shared" si="7"/>
        <v>0</v>
      </c>
    </row>
    <row r="804" spans="2:33" ht="16">
      <c r="B804" s="186" t="s">
        <v>160</v>
      </c>
      <c r="C804" s="192">
        <v>124</v>
      </c>
      <c r="D804" s="186" t="s">
        <v>392</v>
      </c>
      <c r="E804" s="193">
        <v>2</v>
      </c>
      <c r="F804" s="186" t="s">
        <v>370</v>
      </c>
      <c r="G804" s="186" t="s">
        <v>287</v>
      </c>
      <c r="H804" s="198">
        <f>VLOOKUP(B804,orig_GT_results_full_summary!$B$3:$AK$25,7, FALSE)</f>
        <v>4</v>
      </c>
      <c r="I804" s="192">
        <v>1</v>
      </c>
      <c r="J804" s="192">
        <v>0.5</v>
      </c>
      <c r="K804" s="192">
        <f t="shared" si="0"/>
        <v>0.25</v>
      </c>
      <c r="L804" s="193">
        <f t="shared" si="1"/>
        <v>0.45454545454545453</v>
      </c>
      <c r="M804" s="186" t="s">
        <v>282</v>
      </c>
      <c r="N804" s="186" t="s">
        <v>288</v>
      </c>
      <c r="O804" s="199">
        <f>VLOOKUP(B804,orig_GT_results_full_summary!$B$3:$AK$25,15, FALSE)</f>
        <v>0</v>
      </c>
      <c r="P804" s="192">
        <v>0</v>
      </c>
      <c r="Q804" s="192">
        <v>0</v>
      </c>
      <c r="R804" s="192">
        <f t="shared" si="2"/>
        <v>0</v>
      </c>
      <c r="S804" s="193">
        <f t="shared" si="3"/>
        <v>0</v>
      </c>
      <c r="T804" s="186" t="s">
        <v>399</v>
      </c>
      <c r="U804" s="186" t="s">
        <v>290</v>
      </c>
      <c r="V804" s="200">
        <f>VLOOKUP(B804,orig_GT_results_full_summary!$B$3:$AK$25,24, FALSE)</f>
        <v>1</v>
      </c>
      <c r="W804" s="192">
        <v>1</v>
      </c>
      <c r="X804" s="192">
        <v>0.5</v>
      </c>
      <c r="Y804" s="192">
        <f t="shared" si="4"/>
        <v>1</v>
      </c>
      <c r="Z804" s="193">
        <f t="shared" si="5"/>
        <v>0.52631578947368418</v>
      </c>
      <c r="AA804" s="186" t="s">
        <v>282</v>
      </c>
      <c r="AB804" s="186" t="s">
        <v>288</v>
      </c>
      <c r="AC804" s="192">
        <f>VLOOKUP(B804,orig_GT_results_full_summary!$B$3:$AK$25,33, FALSE)</f>
        <v>0</v>
      </c>
      <c r="AD804" s="192">
        <v>0</v>
      </c>
      <c r="AE804" s="192">
        <v>0</v>
      </c>
      <c r="AF804" s="194">
        <f t="shared" si="6"/>
        <v>0</v>
      </c>
      <c r="AG804" s="53">
        <f t="shared" si="7"/>
        <v>0</v>
      </c>
    </row>
    <row r="805" spans="2:33" ht="16">
      <c r="B805" s="186" t="s">
        <v>160</v>
      </c>
      <c r="C805" s="192">
        <v>126</v>
      </c>
      <c r="D805" s="186" t="s">
        <v>471</v>
      </c>
      <c r="E805" s="193">
        <v>2</v>
      </c>
      <c r="F805" s="186" t="s">
        <v>370</v>
      </c>
      <c r="G805" s="186" t="s">
        <v>288</v>
      </c>
      <c r="H805" s="198">
        <f>VLOOKUP(B805,orig_GT_results_full_summary!$B$3:$AK$25,7, FALSE)</f>
        <v>4</v>
      </c>
      <c r="I805" s="192">
        <v>0</v>
      </c>
      <c r="J805" s="192">
        <v>0</v>
      </c>
      <c r="K805" s="192">
        <f t="shared" si="0"/>
        <v>0</v>
      </c>
      <c r="L805" s="193">
        <f t="shared" si="1"/>
        <v>0</v>
      </c>
      <c r="M805" s="186" t="s">
        <v>282</v>
      </c>
      <c r="N805" s="186" t="s">
        <v>288</v>
      </c>
      <c r="O805" s="199">
        <f>VLOOKUP(B805,orig_GT_results_full_summary!$B$3:$AK$25,15, FALSE)</f>
        <v>0</v>
      </c>
      <c r="P805" s="192">
        <v>0</v>
      </c>
      <c r="Q805" s="192">
        <v>0</v>
      </c>
      <c r="R805" s="192">
        <f t="shared" si="2"/>
        <v>0</v>
      </c>
      <c r="S805" s="193">
        <f t="shared" si="3"/>
        <v>0</v>
      </c>
      <c r="T805" s="186" t="s">
        <v>399</v>
      </c>
      <c r="U805" s="186" t="s">
        <v>290</v>
      </c>
      <c r="V805" s="200">
        <f>VLOOKUP(B805,orig_GT_results_full_summary!$B$3:$AK$25,24, FALSE)</f>
        <v>1</v>
      </c>
      <c r="W805" s="192">
        <v>1</v>
      </c>
      <c r="X805" s="192">
        <v>0.5</v>
      </c>
      <c r="Y805" s="192">
        <f t="shared" si="4"/>
        <v>1</v>
      </c>
      <c r="Z805" s="193">
        <f t="shared" si="5"/>
        <v>0.52631578947368418</v>
      </c>
      <c r="AA805" s="186" t="s">
        <v>282</v>
      </c>
      <c r="AB805" s="186" t="s">
        <v>288</v>
      </c>
      <c r="AC805" s="192">
        <f>VLOOKUP(B805,orig_GT_results_full_summary!$B$3:$AK$25,33, FALSE)</f>
        <v>0</v>
      </c>
      <c r="AD805" s="192">
        <v>0</v>
      </c>
      <c r="AE805" s="192">
        <v>0</v>
      </c>
      <c r="AF805" s="194">
        <f t="shared" si="6"/>
        <v>0</v>
      </c>
      <c r="AG805" s="53">
        <f t="shared" si="7"/>
        <v>0</v>
      </c>
    </row>
    <row r="806" spans="2:33" ht="16">
      <c r="B806" s="186" t="s">
        <v>160</v>
      </c>
      <c r="C806" s="192">
        <v>122</v>
      </c>
      <c r="D806" s="186" t="s">
        <v>392</v>
      </c>
      <c r="E806" s="193">
        <v>2</v>
      </c>
      <c r="F806" s="186" t="s">
        <v>370</v>
      </c>
      <c r="G806" s="186" t="s">
        <v>287</v>
      </c>
      <c r="H806" s="198">
        <f>VLOOKUP(B806,orig_GT_results_full_summary!$B$3:$AK$25,7, FALSE)</f>
        <v>4</v>
      </c>
      <c r="I806" s="192">
        <v>1</v>
      </c>
      <c r="J806" s="192">
        <v>0.5</v>
      </c>
      <c r="K806" s="192">
        <f t="shared" si="0"/>
        <v>0.25</v>
      </c>
      <c r="L806" s="193">
        <f t="shared" si="1"/>
        <v>0.45454545454545453</v>
      </c>
      <c r="M806" s="186" t="s">
        <v>282</v>
      </c>
      <c r="N806" s="186" t="s">
        <v>288</v>
      </c>
      <c r="O806" s="199">
        <f>VLOOKUP(B806,orig_GT_results_full_summary!$B$3:$AK$25,15, FALSE)</f>
        <v>0</v>
      </c>
      <c r="P806" s="192">
        <v>0</v>
      </c>
      <c r="Q806" s="192">
        <v>0</v>
      </c>
      <c r="R806" s="192">
        <f t="shared" si="2"/>
        <v>0</v>
      </c>
      <c r="S806" s="193">
        <f t="shared" si="3"/>
        <v>0</v>
      </c>
      <c r="T806" s="186" t="s">
        <v>399</v>
      </c>
      <c r="U806" s="186" t="s">
        <v>290</v>
      </c>
      <c r="V806" s="200">
        <f>VLOOKUP(B806,orig_GT_results_full_summary!$B$3:$AK$25,24, FALSE)</f>
        <v>1</v>
      </c>
      <c r="W806" s="192">
        <v>1</v>
      </c>
      <c r="X806" s="192">
        <v>0.5</v>
      </c>
      <c r="Y806" s="192">
        <f t="shared" si="4"/>
        <v>1</v>
      </c>
      <c r="Z806" s="193">
        <f t="shared" si="5"/>
        <v>0.52631578947368418</v>
      </c>
      <c r="AA806" s="186" t="s">
        <v>282</v>
      </c>
      <c r="AB806" s="186" t="s">
        <v>288</v>
      </c>
      <c r="AC806" s="192">
        <f>VLOOKUP(B806,orig_GT_results_full_summary!$B$3:$AK$25,33, FALSE)</f>
        <v>0</v>
      </c>
      <c r="AD806" s="192">
        <v>0</v>
      </c>
      <c r="AE806" s="192">
        <v>0</v>
      </c>
      <c r="AF806" s="194">
        <f t="shared" si="6"/>
        <v>0</v>
      </c>
      <c r="AG806" s="53">
        <f t="shared" si="7"/>
        <v>0</v>
      </c>
    </row>
    <row r="807" spans="2:33" ht="16">
      <c r="B807" s="186" t="s">
        <v>160</v>
      </c>
      <c r="C807" s="192">
        <v>107</v>
      </c>
      <c r="D807" s="186" t="s">
        <v>312</v>
      </c>
      <c r="E807" s="193">
        <v>2</v>
      </c>
      <c r="F807" s="186" t="s">
        <v>370</v>
      </c>
      <c r="G807" s="186" t="s">
        <v>288</v>
      </c>
      <c r="H807" s="198">
        <f>VLOOKUP(B807,orig_GT_results_full_summary!$B$3:$AK$25,7, FALSE)</f>
        <v>4</v>
      </c>
      <c r="I807" s="192">
        <v>0</v>
      </c>
      <c r="J807" s="192">
        <v>0</v>
      </c>
      <c r="K807" s="192">
        <f t="shared" si="0"/>
        <v>0</v>
      </c>
      <c r="L807" s="193">
        <f t="shared" si="1"/>
        <v>0</v>
      </c>
      <c r="M807" s="186" t="s">
        <v>282</v>
      </c>
      <c r="N807" s="186" t="s">
        <v>288</v>
      </c>
      <c r="O807" s="199">
        <f>VLOOKUP(B807,orig_GT_results_full_summary!$B$3:$AK$25,15, FALSE)</f>
        <v>0</v>
      </c>
      <c r="P807" s="192">
        <v>0</v>
      </c>
      <c r="Q807" s="192">
        <v>0</v>
      </c>
      <c r="R807" s="192">
        <f t="shared" si="2"/>
        <v>0</v>
      </c>
      <c r="S807" s="193">
        <f t="shared" si="3"/>
        <v>0</v>
      </c>
      <c r="T807" s="186" t="s">
        <v>399</v>
      </c>
      <c r="U807" s="186" t="s">
        <v>287</v>
      </c>
      <c r="V807" s="200">
        <f>VLOOKUP(B807,orig_GT_results_full_summary!$B$3:$AK$25,24, FALSE)</f>
        <v>1</v>
      </c>
      <c r="W807" s="192">
        <v>1</v>
      </c>
      <c r="X807" s="192">
        <v>0.5</v>
      </c>
      <c r="Y807" s="192">
        <f t="shared" si="4"/>
        <v>1</v>
      </c>
      <c r="Z807" s="193">
        <f t="shared" si="5"/>
        <v>0.52631578947368418</v>
      </c>
      <c r="AA807" s="186" t="s">
        <v>282</v>
      </c>
      <c r="AB807" s="186" t="s">
        <v>288</v>
      </c>
      <c r="AC807" s="192">
        <f>VLOOKUP(B807,orig_GT_results_full_summary!$B$3:$AK$25,33, FALSE)</f>
        <v>0</v>
      </c>
      <c r="AD807" s="192">
        <v>0</v>
      </c>
      <c r="AE807" s="192">
        <v>0</v>
      </c>
      <c r="AF807" s="194">
        <f t="shared" si="6"/>
        <v>0</v>
      </c>
      <c r="AG807" s="53">
        <f t="shared" si="7"/>
        <v>0</v>
      </c>
    </row>
    <row r="808" spans="2:33" ht="16">
      <c r="B808" s="186" t="s">
        <v>157</v>
      </c>
      <c r="C808" s="192">
        <v>80</v>
      </c>
      <c r="D808" s="186" t="s">
        <v>15</v>
      </c>
      <c r="E808" s="193">
        <v>1</v>
      </c>
      <c r="F808" s="186" t="s">
        <v>474</v>
      </c>
      <c r="G808" s="186" t="s">
        <v>281</v>
      </c>
      <c r="H808" s="198">
        <f>VLOOKUP(B808,orig_GT_results_full_summary!$B$3:$AK$25,7, FALSE)</f>
        <v>3</v>
      </c>
      <c r="I808" s="192">
        <v>0</v>
      </c>
      <c r="J808" s="192">
        <v>0</v>
      </c>
      <c r="K808" s="192">
        <f t="shared" si="0"/>
        <v>0</v>
      </c>
      <c r="L808" s="193">
        <f t="shared" si="1"/>
        <v>0</v>
      </c>
      <c r="M808" s="186" t="s">
        <v>282</v>
      </c>
      <c r="N808" s="186" t="s">
        <v>281</v>
      </c>
      <c r="O808" s="199">
        <f>VLOOKUP(B808,orig_GT_results_full_summary!$B$3:$AK$25,15, FALSE)</f>
        <v>0</v>
      </c>
      <c r="P808" s="192">
        <v>0</v>
      </c>
      <c r="Q808" s="192">
        <v>0</v>
      </c>
      <c r="R808" s="192">
        <f t="shared" si="2"/>
        <v>0</v>
      </c>
      <c r="S808" s="193">
        <f t="shared" si="3"/>
        <v>0</v>
      </c>
      <c r="T808" s="186" t="s">
        <v>282</v>
      </c>
      <c r="U808" s="186" t="s">
        <v>281</v>
      </c>
      <c r="V808" s="200">
        <f>VLOOKUP(B808,orig_GT_results_full_summary!$B$3:$AK$25,24, FALSE)</f>
        <v>0</v>
      </c>
      <c r="W808" s="192">
        <v>0</v>
      </c>
      <c r="X808" s="192">
        <v>0</v>
      </c>
      <c r="Y808" s="192">
        <f t="shared" si="4"/>
        <v>0</v>
      </c>
      <c r="Z808" s="193">
        <f t="shared" si="5"/>
        <v>0</v>
      </c>
      <c r="AA808" s="186" t="s">
        <v>282</v>
      </c>
      <c r="AB808" s="186" t="s">
        <v>281</v>
      </c>
      <c r="AC808" s="192">
        <f>VLOOKUP(B808,orig_GT_results_full_summary!$B$3:$AK$25,33, FALSE)</f>
        <v>0</v>
      </c>
      <c r="AD808" s="192">
        <v>0</v>
      </c>
      <c r="AE808" s="192">
        <v>0</v>
      </c>
      <c r="AF808" s="194">
        <f t="shared" si="6"/>
        <v>0</v>
      </c>
      <c r="AG808" s="53">
        <f t="shared" si="7"/>
        <v>0</v>
      </c>
    </row>
    <row r="809" spans="2:33" ht="16">
      <c r="B809" s="186" t="s">
        <v>157</v>
      </c>
      <c r="C809" s="192">
        <v>66</v>
      </c>
      <c r="D809" s="186" t="s">
        <v>310</v>
      </c>
      <c r="E809" s="193">
        <v>1</v>
      </c>
      <c r="F809" s="186" t="s">
        <v>474</v>
      </c>
      <c r="G809" s="186" t="s">
        <v>281</v>
      </c>
      <c r="H809" s="198">
        <f>VLOOKUP(B809,orig_GT_results_full_summary!$B$3:$AK$25,7, FALSE)</f>
        <v>3</v>
      </c>
      <c r="I809" s="192">
        <v>0</v>
      </c>
      <c r="J809" s="192">
        <v>0</v>
      </c>
      <c r="K809" s="192">
        <f t="shared" si="0"/>
        <v>0</v>
      </c>
      <c r="L809" s="193">
        <f t="shared" si="1"/>
        <v>0</v>
      </c>
      <c r="M809" s="186" t="s">
        <v>282</v>
      </c>
      <c r="N809" s="186" t="s">
        <v>281</v>
      </c>
      <c r="O809" s="199">
        <f>VLOOKUP(B809,orig_GT_results_full_summary!$B$3:$AK$25,15, FALSE)</f>
        <v>0</v>
      </c>
      <c r="P809" s="192">
        <v>0</v>
      </c>
      <c r="Q809" s="192">
        <v>0</v>
      </c>
      <c r="R809" s="192">
        <f t="shared" si="2"/>
        <v>0</v>
      </c>
      <c r="S809" s="193">
        <f t="shared" si="3"/>
        <v>0</v>
      </c>
      <c r="T809" s="186" t="s">
        <v>282</v>
      </c>
      <c r="U809" s="186" t="s">
        <v>281</v>
      </c>
      <c r="V809" s="200">
        <f>VLOOKUP(B809,orig_GT_results_full_summary!$B$3:$AK$25,24, FALSE)</f>
        <v>0</v>
      </c>
      <c r="W809" s="192">
        <v>0</v>
      </c>
      <c r="X809" s="192">
        <v>0</v>
      </c>
      <c r="Y809" s="192">
        <f t="shared" si="4"/>
        <v>0</v>
      </c>
      <c r="Z809" s="193">
        <f t="shared" si="5"/>
        <v>0</v>
      </c>
      <c r="AA809" s="186" t="s">
        <v>282</v>
      </c>
      <c r="AB809" s="186" t="s">
        <v>281</v>
      </c>
      <c r="AC809" s="192">
        <f>VLOOKUP(B809,orig_GT_results_full_summary!$B$3:$AK$25,33, FALSE)</f>
        <v>0</v>
      </c>
      <c r="AD809" s="192">
        <v>0</v>
      </c>
      <c r="AE809" s="192">
        <v>0</v>
      </c>
      <c r="AF809" s="194">
        <f t="shared" si="6"/>
        <v>0</v>
      </c>
      <c r="AG809" s="53">
        <f t="shared" si="7"/>
        <v>0</v>
      </c>
    </row>
    <row r="810" spans="2:33" ht="16">
      <c r="B810" s="186" t="s">
        <v>157</v>
      </c>
      <c r="C810" s="192">
        <v>74</v>
      </c>
      <c r="D810" s="186" t="s">
        <v>15</v>
      </c>
      <c r="E810" s="193">
        <v>1</v>
      </c>
      <c r="F810" s="186" t="s">
        <v>474</v>
      </c>
      <c r="G810" s="186" t="s">
        <v>281</v>
      </c>
      <c r="H810" s="198">
        <f>VLOOKUP(B810,orig_GT_results_full_summary!$B$3:$AK$25,7, FALSE)</f>
        <v>3</v>
      </c>
      <c r="I810" s="192">
        <v>0</v>
      </c>
      <c r="J810" s="192">
        <v>0</v>
      </c>
      <c r="K810" s="192">
        <f t="shared" si="0"/>
        <v>0</v>
      </c>
      <c r="L810" s="193">
        <f t="shared" si="1"/>
        <v>0</v>
      </c>
      <c r="M810" s="186" t="s">
        <v>282</v>
      </c>
      <c r="N810" s="186" t="s">
        <v>281</v>
      </c>
      <c r="O810" s="199">
        <f>VLOOKUP(B810,orig_GT_results_full_summary!$B$3:$AK$25,15, FALSE)</f>
        <v>0</v>
      </c>
      <c r="P810" s="192">
        <v>0</v>
      </c>
      <c r="Q810" s="192">
        <v>0</v>
      </c>
      <c r="R810" s="192">
        <f t="shared" si="2"/>
        <v>0</v>
      </c>
      <c r="S810" s="193">
        <f t="shared" si="3"/>
        <v>0</v>
      </c>
      <c r="T810" s="186" t="s">
        <v>282</v>
      </c>
      <c r="U810" s="186" t="s">
        <v>281</v>
      </c>
      <c r="V810" s="200">
        <f>VLOOKUP(B810,orig_GT_results_full_summary!$B$3:$AK$25,24, FALSE)</f>
        <v>0</v>
      </c>
      <c r="W810" s="192">
        <v>0</v>
      </c>
      <c r="X810" s="192">
        <v>0</v>
      </c>
      <c r="Y810" s="192">
        <f t="shared" si="4"/>
        <v>0</v>
      </c>
      <c r="Z810" s="193">
        <f t="shared" si="5"/>
        <v>0</v>
      </c>
      <c r="AA810" s="186" t="s">
        <v>282</v>
      </c>
      <c r="AB810" s="186" t="s">
        <v>281</v>
      </c>
      <c r="AC810" s="192">
        <f>VLOOKUP(B810,orig_GT_results_full_summary!$B$3:$AK$25,33, FALSE)</f>
        <v>0</v>
      </c>
      <c r="AD810" s="192">
        <v>0</v>
      </c>
      <c r="AE810" s="192">
        <v>0</v>
      </c>
      <c r="AF810" s="194">
        <f t="shared" si="6"/>
        <v>0</v>
      </c>
      <c r="AG810" s="53">
        <f t="shared" si="7"/>
        <v>0</v>
      </c>
    </row>
    <row r="811" spans="2:33" ht="16">
      <c r="B811" s="186" t="s">
        <v>157</v>
      </c>
      <c r="C811" s="192">
        <v>84</v>
      </c>
      <c r="D811" s="186" t="s">
        <v>375</v>
      </c>
      <c r="E811" s="193">
        <v>1</v>
      </c>
      <c r="F811" s="186" t="s">
        <v>474</v>
      </c>
      <c r="G811" s="186" t="s">
        <v>281</v>
      </c>
      <c r="H811" s="198">
        <f>VLOOKUP(B811,orig_GT_results_full_summary!$B$3:$AK$25,7, FALSE)</f>
        <v>3</v>
      </c>
      <c r="I811" s="192">
        <v>0</v>
      </c>
      <c r="J811" s="192">
        <v>0</v>
      </c>
      <c r="K811" s="192">
        <f t="shared" si="0"/>
        <v>0</v>
      </c>
      <c r="L811" s="193">
        <f t="shared" si="1"/>
        <v>0</v>
      </c>
      <c r="M811" s="186" t="s">
        <v>282</v>
      </c>
      <c r="N811" s="186" t="s">
        <v>281</v>
      </c>
      <c r="O811" s="199">
        <f>VLOOKUP(B811,orig_GT_results_full_summary!$B$3:$AK$25,15, FALSE)</f>
        <v>0</v>
      </c>
      <c r="P811" s="192">
        <v>0</v>
      </c>
      <c r="Q811" s="192">
        <v>0</v>
      </c>
      <c r="R811" s="192">
        <f t="shared" si="2"/>
        <v>0</v>
      </c>
      <c r="S811" s="193">
        <f t="shared" si="3"/>
        <v>0</v>
      </c>
      <c r="T811" s="186" t="s">
        <v>282</v>
      </c>
      <c r="U811" s="186" t="s">
        <v>281</v>
      </c>
      <c r="V811" s="200">
        <f>VLOOKUP(B811,orig_GT_results_full_summary!$B$3:$AK$25,24, FALSE)</f>
        <v>0</v>
      </c>
      <c r="W811" s="192">
        <v>0</v>
      </c>
      <c r="X811" s="192">
        <v>0</v>
      </c>
      <c r="Y811" s="192">
        <f t="shared" si="4"/>
        <v>0</v>
      </c>
      <c r="Z811" s="193">
        <f t="shared" si="5"/>
        <v>0</v>
      </c>
      <c r="AA811" s="186" t="s">
        <v>282</v>
      </c>
      <c r="AB811" s="186" t="s">
        <v>281</v>
      </c>
      <c r="AC811" s="192">
        <f>VLOOKUP(B811,orig_GT_results_full_summary!$B$3:$AK$25,33, FALSE)</f>
        <v>0</v>
      </c>
      <c r="AD811" s="192">
        <v>0</v>
      </c>
      <c r="AE811" s="192">
        <v>0</v>
      </c>
      <c r="AF811" s="194">
        <f t="shared" si="6"/>
        <v>0</v>
      </c>
      <c r="AG811" s="53">
        <f t="shared" si="7"/>
        <v>0</v>
      </c>
    </row>
    <row r="812" spans="2:33" ht="16">
      <c r="B812" s="186" t="s">
        <v>157</v>
      </c>
      <c r="C812" s="192">
        <v>57</v>
      </c>
      <c r="D812" s="186" t="s">
        <v>475</v>
      </c>
      <c r="E812" s="193">
        <v>1</v>
      </c>
      <c r="F812" s="186" t="s">
        <v>474</v>
      </c>
      <c r="G812" s="186" t="s">
        <v>281</v>
      </c>
      <c r="H812" s="198">
        <f>VLOOKUP(B812,orig_GT_results_full_summary!$B$3:$AK$25,7, FALSE)</f>
        <v>3</v>
      </c>
      <c r="I812" s="192">
        <v>0</v>
      </c>
      <c r="J812" s="192">
        <v>0</v>
      </c>
      <c r="K812" s="192">
        <f t="shared" si="0"/>
        <v>0</v>
      </c>
      <c r="L812" s="193">
        <f t="shared" si="1"/>
        <v>0</v>
      </c>
      <c r="M812" s="186" t="s">
        <v>282</v>
      </c>
      <c r="N812" s="186" t="s">
        <v>281</v>
      </c>
      <c r="O812" s="199">
        <f>VLOOKUP(B812,orig_GT_results_full_summary!$B$3:$AK$25,15, FALSE)</f>
        <v>0</v>
      </c>
      <c r="P812" s="192">
        <v>0</v>
      </c>
      <c r="Q812" s="192">
        <v>0</v>
      </c>
      <c r="R812" s="192">
        <f t="shared" si="2"/>
        <v>0</v>
      </c>
      <c r="S812" s="193">
        <f t="shared" si="3"/>
        <v>0</v>
      </c>
      <c r="T812" s="186" t="s">
        <v>282</v>
      </c>
      <c r="U812" s="186" t="s">
        <v>281</v>
      </c>
      <c r="V812" s="200">
        <f>VLOOKUP(B812,orig_GT_results_full_summary!$B$3:$AK$25,24, FALSE)</f>
        <v>0</v>
      </c>
      <c r="W812" s="192">
        <v>0</v>
      </c>
      <c r="X812" s="192">
        <v>0</v>
      </c>
      <c r="Y812" s="192">
        <f t="shared" si="4"/>
        <v>0</v>
      </c>
      <c r="Z812" s="193">
        <f t="shared" si="5"/>
        <v>0</v>
      </c>
      <c r="AA812" s="186" t="s">
        <v>282</v>
      </c>
      <c r="AB812" s="186" t="s">
        <v>281</v>
      </c>
      <c r="AC812" s="192">
        <f>VLOOKUP(B812,orig_GT_results_full_summary!$B$3:$AK$25,33, FALSE)</f>
        <v>0</v>
      </c>
      <c r="AD812" s="192">
        <v>0</v>
      </c>
      <c r="AE812" s="192">
        <v>0</v>
      </c>
      <c r="AF812" s="194">
        <f t="shared" si="6"/>
        <v>0</v>
      </c>
      <c r="AG812" s="53">
        <f t="shared" si="7"/>
        <v>0</v>
      </c>
    </row>
    <row r="813" spans="2:33" ht="16">
      <c r="B813" s="186" t="s">
        <v>157</v>
      </c>
      <c r="C813" s="192">
        <v>103</v>
      </c>
      <c r="D813" s="186" t="s">
        <v>356</v>
      </c>
      <c r="E813" s="193">
        <v>2</v>
      </c>
      <c r="F813" s="186" t="s">
        <v>474</v>
      </c>
      <c r="G813" s="186" t="s">
        <v>287</v>
      </c>
      <c r="H813" s="198">
        <f>VLOOKUP(B813,orig_GT_results_full_summary!$B$3:$AK$25,7, FALSE)</f>
        <v>3</v>
      </c>
      <c r="I813" s="192">
        <v>1</v>
      </c>
      <c r="J813" s="192">
        <v>0.5</v>
      </c>
      <c r="K813" s="192">
        <f t="shared" si="0"/>
        <v>0.33333333333333331</v>
      </c>
      <c r="L813" s="193">
        <f t="shared" si="1"/>
        <v>0.47619047619047616</v>
      </c>
      <c r="M813" s="186" t="s">
        <v>282</v>
      </c>
      <c r="N813" s="186" t="s">
        <v>288</v>
      </c>
      <c r="O813" s="199">
        <f>VLOOKUP(B813,orig_GT_results_full_summary!$B$3:$AK$25,15, FALSE)</f>
        <v>0</v>
      </c>
      <c r="P813" s="192">
        <v>0</v>
      </c>
      <c r="Q813" s="192">
        <v>0</v>
      </c>
      <c r="R813" s="192">
        <f t="shared" si="2"/>
        <v>0</v>
      </c>
      <c r="S813" s="193">
        <f t="shared" si="3"/>
        <v>0</v>
      </c>
      <c r="T813" s="186" t="s">
        <v>282</v>
      </c>
      <c r="U813" s="186" t="s">
        <v>288</v>
      </c>
      <c r="V813" s="200">
        <f>VLOOKUP(B813,orig_GT_results_full_summary!$B$3:$AK$25,24, FALSE)</f>
        <v>0</v>
      </c>
      <c r="W813" s="192">
        <v>0</v>
      </c>
      <c r="X813" s="192">
        <v>0</v>
      </c>
      <c r="Y813" s="192">
        <f t="shared" si="4"/>
        <v>0</v>
      </c>
      <c r="Z813" s="193">
        <f t="shared" si="5"/>
        <v>0</v>
      </c>
      <c r="AA813" s="186" t="s">
        <v>282</v>
      </c>
      <c r="AB813" s="186" t="s">
        <v>288</v>
      </c>
      <c r="AC813" s="192">
        <f>VLOOKUP(B813,orig_GT_results_full_summary!$B$3:$AK$25,33, FALSE)</f>
        <v>0</v>
      </c>
      <c r="AD813" s="192">
        <v>0</v>
      </c>
      <c r="AE813" s="192">
        <v>0</v>
      </c>
      <c r="AF813" s="194">
        <f t="shared" si="6"/>
        <v>0</v>
      </c>
      <c r="AG813" s="53">
        <f t="shared" si="7"/>
        <v>0</v>
      </c>
    </row>
    <row r="814" spans="2:33" ht="16">
      <c r="B814" s="186" t="s">
        <v>157</v>
      </c>
      <c r="C814" s="192">
        <v>110</v>
      </c>
      <c r="D814" s="186" t="s">
        <v>401</v>
      </c>
      <c r="E814" s="193">
        <v>2</v>
      </c>
      <c r="F814" s="186" t="s">
        <v>474</v>
      </c>
      <c r="G814" s="186" t="s">
        <v>294</v>
      </c>
      <c r="H814" s="198">
        <f>VLOOKUP(B814,orig_GT_results_full_summary!$B$3:$AK$25,7, FALSE)</f>
        <v>3</v>
      </c>
      <c r="I814" s="192">
        <v>2</v>
      </c>
      <c r="J814" s="192">
        <v>1</v>
      </c>
      <c r="K814" s="192">
        <f t="shared" si="0"/>
        <v>0.66666666666666663</v>
      </c>
      <c r="L814" s="193">
        <f t="shared" si="1"/>
        <v>0.95238095238095233</v>
      </c>
      <c r="M814" s="186" t="s">
        <v>282</v>
      </c>
      <c r="N814" s="186" t="s">
        <v>288</v>
      </c>
      <c r="O814" s="199">
        <f>VLOOKUP(B814,orig_GT_results_full_summary!$B$3:$AK$25,15, FALSE)</f>
        <v>0</v>
      </c>
      <c r="P814" s="192">
        <v>0</v>
      </c>
      <c r="Q814" s="192">
        <v>0</v>
      </c>
      <c r="R814" s="192">
        <f t="shared" si="2"/>
        <v>0</v>
      </c>
      <c r="S814" s="193">
        <f t="shared" si="3"/>
        <v>0</v>
      </c>
      <c r="T814" s="186" t="s">
        <v>282</v>
      </c>
      <c r="U814" s="186" t="s">
        <v>288</v>
      </c>
      <c r="V814" s="200">
        <f>VLOOKUP(B814,orig_GT_results_full_summary!$B$3:$AK$25,24, FALSE)</f>
        <v>0</v>
      </c>
      <c r="W814" s="192">
        <v>0</v>
      </c>
      <c r="X814" s="192">
        <v>0</v>
      </c>
      <c r="Y814" s="192">
        <f t="shared" si="4"/>
        <v>0</v>
      </c>
      <c r="Z814" s="193">
        <f t="shared" si="5"/>
        <v>0</v>
      </c>
      <c r="AA814" s="186" t="s">
        <v>282</v>
      </c>
      <c r="AB814" s="186" t="s">
        <v>288</v>
      </c>
      <c r="AC814" s="192">
        <f>VLOOKUP(B814,orig_GT_results_full_summary!$B$3:$AK$25,33, FALSE)</f>
        <v>0</v>
      </c>
      <c r="AD814" s="192">
        <v>0</v>
      </c>
      <c r="AE814" s="192">
        <v>0</v>
      </c>
      <c r="AF814" s="194">
        <f t="shared" si="6"/>
        <v>0</v>
      </c>
      <c r="AG814" s="53">
        <f t="shared" si="7"/>
        <v>0</v>
      </c>
    </row>
    <row r="815" spans="2:33" ht="16">
      <c r="B815" s="186" t="s">
        <v>157</v>
      </c>
      <c r="C815" s="192">
        <v>124</v>
      </c>
      <c r="D815" s="186" t="s">
        <v>402</v>
      </c>
      <c r="E815" s="193">
        <v>2</v>
      </c>
      <c r="F815" s="186" t="s">
        <v>474</v>
      </c>
      <c r="G815" s="186" t="s">
        <v>290</v>
      </c>
      <c r="H815" s="198">
        <f>VLOOKUP(B815,orig_GT_results_full_summary!$B$3:$AK$25,7, FALSE)</f>
        <v>3</v>
      </c>
      <c r="I815" s="192">
        <v>1</v>
      </c>
      <c r="J815" s="192">
        <v>0.5</v>
      </c>
      <c r="K815" s="192">
        <f t="shared" si="0"/>
        <v>0.33333333333333331</v>
      </c>
      <c r="L815" s="193">
        <f t="shared" si="1"/>
        <v>0.47619047619047616</v>
      </c>
      <c r="M815" s="186" t="s">
        <v>282</v>
      </c>
      <c r="N815" s="186" t="s">
        <v>288</v>
      </c>
      <c r="O815" s="199">
        <f>VLOOKUP(B815,orig_GT_results_full_summary!$B$3:$AK$25,15, FALSE)</f>
        <v>0</v>
      </c>
      <c r="P815" s="192">
        <v>0</v>
      </c>
      <c r="Q815" s="192">
        <v>0</v>
      </c>
      <c r="R815" s="192">
        <f t="shared" si="2"/>
        <v>0</v>
      </c>
      <c r="S815" s="193">
        <f t="shared" si="3"/>
        <v>0</v>
      </c>
      <c r="T815" s="186" t="s">
        <v>282</v>
      </c>
      <c r="U815" s="186" t="s">
        <v>288</v>
      </c>
      <c r="V815" s="200">
        <f>VLOOKUP(B815,orig_GT_results_full_summary!$B$3:$AK$25,24, FALSE)</f>
        <v>0</v>
      </c>
      <c r="W815" s="192">
        <v>0</v>
      </c>
      <c r="X815" s="192">
        <v>0</v>
      </c>
      <c r="Y815" s="192">
        <f t="shared" si="4"/>
        <v>0</v>
      </c>
      <c r="Z815" s="193">
        <f t="shared" si="5"/>
        <v>0</v>
      </c>
      <c r="AA815" s="186" t="s">
        <v>282</v>
      </c>
      <c r="AB815" s="186" t="s">
        <v>288</v>
      </c>
      <c r="AC815" s="192">
        <f>VLOOKUP(B815,orig_GT_results_full_summary!$B$3:$AK$25,33, FALSE)</f>
        <v>0</v>
      </c>
      <c r="AD815" s="192">
        <v>0</v>
      </c>
      <c r="AE815" s="192">
        <v>0</v>
      </c>
      <c r="AF815" s="194">
        <f t="shared" si="6"/>
        <v>0</v>
      </c>
      <c r="AG815" s="53">
        <f t="shared" si="7"/>
        <v>0</v>
      </c>
    </row>
    <row r="816" spans="2:33" ht="16">
      <c r="B816" s="186" t="s">
        <v>157</v>
      </c>
      <c r="C816" s="192">
        <v>247</v>
      </c>
      <c r="D816" s="186" t="s">
        <v>392</v>
      </c>
      <c r="E816" s="193">
        <v>2</v>
      </c>
      <c r="F816" s="186" t="s">
        <v>474</v>
      </c>
      <c r="G816" s="186" t="s">
        <v>288</v>
      </c>
      <c r="H816" s="198">
        <f>VLOOKUP(B816,orig_GT_results_full_summary!$B$3:$AK$25,7, FALSE)</f>
        <v>3</v>
      </c>
      <c r="I816" s="192">
        <v>0</v>
      </c>
      <c r="J816" s="192">
        <v>0</v>
      </c>
      <c r="K816" s="192">
        <f t="shared" si="0"/>
        <v>0</v>
      </c>
      <c r="L816" s="193">
        <f t="shared" si="1"/>
        <v>0</v>
      </c>
      <c r="M816" s="186" t="s">
        <v>282</v>
      </c>
      <c r="N816" s="186" t="s">
        <v>288</v>
      </c>
      <c r="O816" s="199">
        <f>VLOOKUP(B816,orig_GT_results_full_summary!$B$3:$AK$25,15, FALSE)</f>
        <v>0</v>
      </c>
      <c r="P816" s="192">
        <v>0</v>
      </c>
      <c r="Q816" s="192">
        <v>0</v>
      </c>
      <c r="R816" s="192">
        <f t="shared" si="2"/>
        <v>0</v>
      </c>
      <c r="S816" s="193">
        <f t="shared" si="3"/>
        <v>0</v>
      </c>
      <c r="T816" s="186" t="s">
        <v>282</v>
      </c>
      <c r="U816" s="186" t="s">
        <v>288</v>
      </c>
      <c r="V816" s="200">
        <f>VLOOKUP(B816,orig_GT_results_full_summary!$B$3:$AK$25,24, FALSE)</f>
        <v>0</v>
      </c>
      <c r="W816" s="192">
        <v>0</v>
      </c>
      <c r="X816" s="192">
        <v>0</v>
      </c>
      <c r="Y816" s="192">
        <f t="shared" si="4"/>
        <v>0</v>
      </c>
      <c r="Z816" s="193">
        <f t="shared" si="5"/>
        <v>0</v>
      </c>
      <c r="AA816" s="186" t="s">
        <v>282</v>
      </c>
      <c r="AB816" s="186" t="s">
        <v>288</v>
      </c>
      <c r="AC816" s="192">
        <f>VLOOKUP(B816,orig_GT_results_full_summary!$B$3:$AK$25,33, FALSE)</f>
        <v>0</v>
      </c>
      <c r="AD816" s="192">
        <v>0</v>
      </c>
      <c r="AE816" s="192">
        <v>0</v>
      </c>
      <c r="AF816" s="194">
        <f t="shared" si="6"/>
        <v>0</v>
      </c>
      <c r="AG816" s="53">
        <f t="shared" si="7"/>
        <v>0</v>
      </c>
    </row>
    <row r="817" spans="2:33" ht="16">
      <c r="B817" s="186" t="s">
        <v>157</v>
      </c>
      <c r="C817" s="192">
        <v>248</v>
      </c>
      <c r="D817" s="186" t="s">
        <v>393</v>
      </c>
      <c r="E817" s="193">
        <v>2</v>
      </c>
      <c r="F817" s="186" t="s">
        <v>474</v>
      </c>
      <c r="G817" s="186" t="s">
        <v>288</v>
      </c>
      <c r="H817" s="198">
        <f>VLOOKUP(B817,orig_GT_results_full_summary!$B$3:$AK$25,7, FALSE)</f>
        <v>3</v>
      </c>
      <c r="I817" s="192">
        <v>0</v>
      </c>
      <c r="J817" s="192">
        <v>0</v>
      </c>
      <c r="K817" s="192">
        <f t="shared" si="0"/>
        <v>0</v>
      </c>
      <c r="L817" s="193">
        <f t="shared" si="1"/>
        <v>0</v>
      </c>
      <c r="M817" s="186" t="s">
        <v>282</v>
      </c>
      <c r="N817" s="186" t="s">
        <v>288</v>
      </c>
      <c r="O817" s="199">
        <f>VLOOKUP(B817,orig_GT_results_full_summary!$B$3:$AK$25,15, FALSE)</f>
        <v>0</v>
      </c>
      <c r="P817" s="192">
        <v>0</v>
      </c>
      <c r="Q817" s="192">
        <v>0</v>
      </c>
      <c r="R817" s="192">
        <f t="shared" si="2"/>
        <v>0</v>
      </c>
      <c r="S817" s="193">
        <f t="shared" si="3"/>
        <v>0</v>
      </c>
      <c r="T817" s="186" t="s">
        <v>282</v>
      </c>
      <c r="U817" s="186" t="s">
        <v>288</v>
      </c>
      <c r="V817" s="200">
        <f>VLOOKUP(B817,orig_GT_results_full_summary!$B$3:$AK$25,24, FALSE)</f>
        <v>0</v>
      </c>
      <c r="W817" s="192">
        <v>0</v>
      </c>
      <c r="X817" s="192">
        <v>0</v>
      </c>
      <c r="Y817" s="192">
        <f t="shared" si="4"/>
        <v>0</v>
      </c>
      <c r="Z817" s="193">
        <f t="shared" si="5"/>
        <v>0</v>
      </c>
      <c r="AA817" s="186" t="s">
        <v>282</v>
      </c>
      <c r="AB817" s="186" t="s">
        <v>288</v>
      </c>
      <c r="AC817" s="192">
        <f>VLOOKUP(B817,orig_GT_results_full_summary!$B$3:$AK$25,33, FALSE)</f>
        <v>0</v>
      </c>
      <c r="AD817" s="192">
        <v>0</v>
      </c>
      <c r="AE817" s="192">
        <v>0</v>
      </c>
      <c r="AF817" s="194">
        <f t="shared" si="6"/>
        <v>0</v>
      </c>
      <c r="AG817" s="53">
        <f t="shared" si="7"/>
        <v>0</v>
      </c>
    </row>
    <row r="818" spans="2:33" ht="16">
      <c r="B818" s="186" t="s">
        <v>157</v>
      </c>
      <c r="C818" s="192">
        <v>251</v>
      </c>
      <c r="D818" s="186" t="s">
        <v>394</v>
      </c>
      <c r="E818" s="193">
        <v>2</v>
      </c>
      <c r="F818" s="186" t="s">
        <v>474</v>
      </c>
      <c r="G818" s="186" t="s">
        <v>288</v>
      </c>
      <c r="H818" s="198">
        <f>VLOOKUP(B818,orig_GT_results_full_summary!$B$3:$AK$25,7, FALSE)</f>
        <v>3</v>
      </c>
      <c r="I818" s="192">
        <v>0</v>
      </c>
      <c r="J818" s="192">
        <v>0</v>
      </c>
      <c r="K818" s="192">
        <f t="shared" si="0"/>
        <v>0</v>
      </c>
      <c r="L818" s="193">
        <f t="shared" si="1"/>
        <v>0</v>
      </c>
      <c r="M818" s="186" t="s">
        <v>282</v>
      </c>
      <c r="N818" s="186" t="s">
        <v>288</v>
      </c>
      <c r="O818" s="199">
        <f>VLOOKUP(B818,orig_GT_results_full_summary!$B$3:$AK$25,15, FALSE)</f>
        <v>0</v>
      </c>
      <c r="P818" s="192">
        <v>0</v>
      </c>
      <c r="Q818" s="192">
        <v>0</v>
      </c>
      <c r="R818" s="192">
        <f t="shared" si="2"/>
        <v>0</v>
      </c>
      <c r="S818" s="193">
        <f t="shared" si="3"/>
        <v>0</v>
      </c>
      <c r="T818" s="186" t="s">
        <v>282</v>
      </c>
      <c r="U818" s="186" t="s">
        <v>288</v>
      </c>
      <c r="V818" s="200">
        <f>VLOOKUP(B818,orig_GT_results_full_summary!$B$3:$AK$25,24, FALSE)</f>
        <v>0</v>
      </c>
      <c r="W818" s="192">
        <v>0</v>
      </c>
      <c r="X818" s="192">
        <v>0</v>
      </c>
      <c r="Y818" s="192">
        <f t="shared" si="4"/>
        <v>0</v>
      </c>
      <c r="Z818" s="193">
        <f t="shared" si="5"/>
        <v>0</v>
      </c>
      <c r="AA818" s="186" t="s">
        <v>282</v>
      </c>
      <c r="AB818" s="186" t="s">
        <v>288</v>
      </c>
      <c r="AC818" s="192">
        <f>VLOOKUP(B818,orig_GT_results_full_summary!$B$3:$AK$25,33, FALSE)</f>
        <v>0</v>
      </c>
      <c r="AD818" s="192">
        <v>0</v>
      </c>
      <c r="AE818" s="192">
        <v>0</v>
      </c>
      <c r="AF818" s="194">
        <f t="shared" si="6"/>
        <v>0</v>
      </c>
      <c r="AG818" s="53">
        <f t="shared" si="7"/>
        <v>0</v>
      </c>
    </row>
    <row r="819" spans="2:33" ht="16">
      <c r="B819" s="186" t="s">
        <v>157</v>
      </c>
      <c r="C819" s="192">
        <v>254</v>
      </c>
      <c r="D819" s="186" t="s">
        <v>395</v>
      </c>
      <c r="E819" s="193">
        <v>2</v>
      </c>
      <c r="F819" s="186" t="s">
        <v>474</v>
      </c>
      <c r="G819" s="186" t="s">
        <v>288</v>
      </c>
      <c r="H819" s="198">
        <f>VLOOKUP(B819,orig_GT_results_full_summary!$B$3:$AK$25,7, FALSE)</f>
        <v>3</v>
      </c>
      <c r="I819" s="192">
        <v>0</v>
      </c>
      <c r="J819" s="192">
        <v>0</v>
      </c>
      <c r="K819" s="192">
        <f t="shared" si="0"/>
        <v>0</v>
      </c>
      <c r="L819" s="193">
        <f t="shared" si="1"/>
        <v>0</v>
      </c>
      <c r="M819" s="186" t="s">
        <v>282</v>
      </c>
      <c r="N819" s="186" t="s">
        <v>288</v>
      </c>
      <c r="O819" s="199">
        <f>VLOOKUP(B819,orig_GT_results_full_summary!$B$3:$AK$25,15, FALSE)</f>
        <v>0</v>
      </c>
      <c r="P819" s="192">
        <v>0</v>
      </c>
      <c r="Q819" s="192">
        <v>0</v>
      </c>
      <c r="R819" s="192">
        <f t="shared" si="2"/>
        <v>0</v>
      </c>
      <c r="S819" s="193">
        <f t="shared" si="3"/>
        <v>0</v>
      </c>
      <c r="T819" s="186" t="s">
        <v>282</v>
      </c>
      <c r="U819" s="186" t="s">
        <v>288</v>
      </c>
      <c r="V819" s="200">
        <f>VLOOKUP(B819,orig_GT_results_full_summary!$B$3:$AK$25,24, FALSE)</f>
        <v>0</v>
      </c>
      <c r="W819" s="192">
        <v>0</v>
      </c>
      <c r="X819" s="192">
        <v>0</v>
      </c>
      <c r="Y819" s="192">
        <f t="shared" si="4"/>
        <v>0</v>
      </c>
      <c r="Z819" s="193">
        <f t="shared" si="5"/>
        <v>0</v>
      </c>
      <c r="AA819" s="186" t="s">
        <v>282</v>
      </c>
      <c r="AB819" s="186" t="s">
        <v>288</v>
      </c>
      <c r="AC819" s="192">
        <f>VLOOKUP(B819,orig_GT_results_full_summary!$B$3:$AK$25,33, FALSE)</f>
        <v>0</v>
      </c>
      <c r="AD819" s="192">
        <v>0</v>
      </c>
      <c r="AE819" s="192">
        <v>0</v>
      </c>
      <c r="AF819" s="194">
        <f t="shared" si="6"/>
        <v>0</v>
      </c>
      <c r="AG819" s="53">
        <f t="shared" si="7"/>
        <v>0</v>
      </c>
    </row>
    <row r="820" spans="2:33" ht="16">
      <c r="B820" s="186" t="s">
        <v>157</v>
      </c>
      <c r="C820" s="192">
        <v>259</v>
      </c>
      <c r="D820" s="186" t="s">
        <v>319</v>
      </c>
      <c r="E820" s="193">
        <v>2</v>
      </c>
      <c r="F820" s="186" t="s">
        <v>474</v>
      </c>
      <c r="G820" s="186" t="s">
        <v>288</v>
      </c>
      <c r="H820" s="198">
        <f>VLOOKUP(B820,orig_GT_results_full_summary!$B$3:$AK$25,7, FALSE)</f>
        <v>3</v>
      </c>
      <c r="I820" s="192">
        <v>0</v>
      </c>
      <c r="J820" s="192">
        <v>0</v>
      </c>
      <c r="K820" s="192">
        <f t="shared" si="0"/>
        <v>0</v>
      </c>
      <c r="L820" s="193">
        <f t="shared" si="1"/>
        <v>0</v>
      </c>
      <c r="M820" s="186" t="s">
        <v>282</v>
      </c>
      <c r="N820" s="186" t="s">
        <v>288</v>
      </c>
      <c r="O820" s="199">
        <f>VLOOKUP(B820,orig_GT_results_full_summary!$B$3:$AK$25,15, FALSE)</f>
        <v>0</v>
      </c>
      <c r="P820" s="192">
        <v>0</v>
      </c>
      <c r="Q820" s="192">
        <v>0</v>
      </c>
      <c r="R820" s="192">
        <f t="shared" si="2"/>
        <v>0</v>
      </c>
      <c r="S820" s="193">
        <f t="shared" si="3"/>
        <v>0</v>
      </c>
      <c r="T820" s="186" t="s">
        <v>282</v>
      </c>
      <c r="U820" s="186" t="s">
        <v>288</v>
      </c>
      <c r="V820" s="200">
        <f>VLOOKUP(B820,orig_GT_results_full_summary!$B$3:$AK$25,24, FALSE)</f>
        <v>0</v>
      </c>
      <c r="W820" s="192">
        <v>0</v>
      </c>
      <c r="X820" s="192">
        <v>0</v>
      </c>
      <c r="Y820" s="192">
        <f t="shared" si="4"/>
        <v>0</v>
      </c>
      <c r="Z820" s="193">
        <f t="shared" si="5"/>
        <v>0</v>
      </c>
      <c r="AA820" s="186" t="s">
        <v>282</v>
      </c>
      <c r="AB820" s="186" t="s">
        <v>288</v>
      </c>
      <c r="AC820" s="192">
        <f>VLOOKUP(B820,orig_GT_results_full_summary!$B$3:$AK$25,33, FALSE)</f>
        <v>0</v>
      </c>
      <c r="AD820" s="192">
        <v>0</v>
      </c>
      <c r="AE820" s="192">
        <v>0</v>
      </c>
      <c r="AF820" s="194">
        <f t="shared" si="6"/>
        <v>0</v>
      </c>
      <c r="AG820" s="53">
        <f t="shared" si="7"/>
        <v>0</v>
      </c>
    </row>
    <row r="821" spans="2:33" ht="16">
      <c r="B821" s="186" t="s">
        <v>157</v>
      </c>
      <c r="C821" s="192">
        <v>260</v>
      </c>
      <c r="D821" s="186" t="s">
        <v>319</v>
      </c>
      <c r="E821" s="193">
        <v>2</v>
      </c>
      <c r="F821" s="186" t="s">
        <v>474</v>
      </c>
      <c r="G821" s="186" t="s">
        <v>288</v>
      </c>
      <c r="H821" s="198">
        <f>VLOOKUP(B821,orig_GT_results_full_summary!$B$3:$AK$25,7, FALSE)</f>
        <v>3</v>
      </c>
      <c r="I821" s="192">
        <v>0</v>
      </c>
      <c r="J821" s="192">
        <v>0</v>
      </c>
      <c r="K821" s="192">
        <f t="shared" si="0"/>
        <v>0</v>
      </c>
      <c r="L821" s="193">
        <f t="shared" si="1"/>
        <v>0</v>
      </c>
      <c r="M821" s="186" t="s">
        <v>282</v>
      </c>
      <c r="N821" s="186" t="s">
        <v>288</v>
      </c>
      <c r="O821" s="199">
        <f>VLOOKUP(B821,orig_GT_results_full_summary!$B$3:$AK$25,15, FALSE)</f>
        <v>0</v>
      </c>
      <c r="P821" s="192">
        <v>0</v>
      </c>
      <c r="Q821" s="192">
        <v>0</v>
      </c>
      <c r="R821" s="192">
        <f t="shared" si="2"/>
        <v>0</v>
      </c>
      <c r="S821" s="193">
        <f t="shared" si="3"/>
        <v>0</v>
      </c>
      <c r="T821" s="186" t="s">
        <v>282</v>
      </c>
      <c r="U821" s="186" t="s">
        <v>288</v>
      </c>
      <c r="V821" s="200">
        <f>VLOOKUP(B821,orig_GT_results_full_summary!$B$3:$AK$25,24, FALSE)</f>
        <v>0</v>
      </c>
      <c r="W821" s="192">
        <v>0</v>
      </c>
      <c r="X821" s="192">
        <v>0</v>
      </c>
      <c r="Y821" s="192">
        <f t="shared" si="4"/>
        <v>0</v>
      </c>
      <c r="Z821" s="193">
        <f t="shared" si="5"/>
        <v>0</v>
      </c>
      <c r="AA821" s="186" t="s">
        <v>282</v>
      </c>
      <c r="AB821" s="186" t="s">
        <v>288</v>
      </c>
      <c r="AC821" s="192">
        <f>VLOOKUP(B821,orig_GT_results_full_summary!$B$3:$AK$25,33, FALSE)</f>
        <v>0</v>
      </c>
      <c r="AD821" s="192">
        <v>0</v>
      </c>
      <c r="AE821" s="192">
        <v>0</v>
      </c>
      <c r="AF821" s="194">
        <f t="shared" si="6"/>
        <v>0</v>
      </c>
      <c r="AG821" s="53">
        <f t="shared" si="7"/>
        <v>0</v>
      </c>
    </row>
    <row r="822" spans="2:33" ht="16">
      <c r="B822" s="186" t="s">
        <v>157</v>
      </c>
      <c r="C822" s="192">
        <v>264</v>
      </c>
      <c r="D822" s="186" t="s">
        <v>355</v>
      </c>
      <c r="E822" s="193">
        <v>2</v>
      </c>
      <c r="F822" s="186" t="s">
        <v>474</v>
      </c>
      <c r="G822" s="186" t="s">
        <v>290</v>
      </c>
      <c r="H822" s="198">
        <f>VLOOKUP(B822,orig_GT_results_full_summary!$B$3:$AK$25,7, FALSE)</f>
        <v>3</v>
      </c>
      <c r="I822" s="192">
        <v>1</v>
      </c>
      <c r="J822" s="192">
        <v>0.5</v>
      </c>
      <c r="K822" s="192">
        <f t="shared" si="0"/>
        <v>0.33333333333333331</v>
      </c>
      <c r="L822" s="193">
        <f t="shared" si="1"/>
        <v>0.47619047619047616</v>
      </c>
      <c r="M822" s="186" t="s">
        <v>282</v>
      </c>
      <c r="N822" s="186" t="s">
        <v>288</v>
      </c>
      <c r="O822" s="199">
        <f>VLOOKUP(B822,orig_GT_results_full_summary!$B$3:$AK$25,15, FALSE)</f>
        <v>0</v>
      </c>
      <c r="P822" s="192">
        <v>0</v>
      </c>
      <c r="Q822" s="192">
        <v>0</v>
      </c>
      <c r="R822" s="192">
        <f t="shared" si="2"/>
        <v>0</v>
      </c>
      <c r="S822" s="193">
        <f t="shared" si="3"/>
        <v>0</v>
      </c>
      <c r="T822" s="186" t="s">
        <v>282</v>
      </c>
      <c r="U822" s="186" t="s">
        <v>288</v>
      </c>
      <c r="V822" s="200">
        <f>VLOOKUP(B822,orig_GT_results_full_summary!$B$3:$AK$25,24, FALSE)</f>
        <v>0</v>
      </c>
      <c r="W822" s="192">
        <v>0</v>
      </c>
      <c r="X822" s="192">
        <v>0</v>
      </c>
      <c r="Y822" s="192">
        <f t="shared" si="4"/>
        <v>0</v>
      </c>
      <c r="Z822" s="193">
        <f t="shared" si="5"/>
        <v>0</v>
      </c>
      <c r="AA822" s="186" t="s">
        <v>282</v>
      </c>
      <c r="AB822" s="186" t="s">
        <v>288</v>
      </c>
      <c r="AC822" s="192">
        <f>VLOOKUP(B822,orig_GT_results_full_summary!$B$3:$AK$25,33, FALSE)</f>
        <v>0</v>
      </c>
      <c r="AD822" s="192">
        <v>0</v>
      </c>
      <c r="AE822" s="192">
        <v>0</v>
      </c>
      <c r="AF822" s="194">
        <f t="shared" si="6"/>
        <v>0</v>
      </c>
      <c r="AG822" s="53">
        <f t="shared" si="7"/>
        <v>0</v>
      </c>
    </row>
    <row r="823" spans="2:33" ht="16">
      <c r="B823" s="186" t="s">
        <v>157</v>
      </c>
      <c r="C823" s="192">
        <v>266</v>
      </c>
      <c r="D823" s="186" t="s">
        <v>397</v>
      </c>
      <c r="E823" s="193">
        <v>2</v>
      </c>
      <c r="F823" s="186" t="s">
        <v>474</v>
      </c>
      <c r="G823" s="186" t="s">
        <v>288</v>
      </c>
      <c r="H823" s="198">
        <f>VLOOKUP(B823,orig_GT_results_full_summary!$B$3:$AK$25,7, FALSE)</f>
        <v>3</v>
      </c>
      <c r="I823" s="192">
        <v>0</v>
      </c>
      <c r="J823" s="192">
        <v>0</v>
      </c>
      <c r="K823" s="192">
        <f t="shared" si="0"/>
        <v>0</v>
      </c>
      <c r="L823" s="193">
        <f t="shared" si="1"/>
        <v>0</v>
      </c>
      <c r="M823" s="186" t="s">
        <v>282</v>
      </c>
      <c r="N823" s="186" t="s">
        <v>288</v>
      </c>
      <c r="O823" s="199">
        <f>VLOOKUP(B823,orig_GT_results_full_summary!$B$3:$AK$25,15, FALSE)</f>
        <v>0</v>
      </c>
      <c r="P823" s="192">
        <v>0</v>
      </c>
      <c r="Q823" s="192">
        <v>0</v>
      </c>
      <c r="R823" s="192">
        <f t="shared" si="2"/>
        <v>0</v>
      </c>
      <c r="S823" s="193">
        <f t="shared" si="3"/>
        <v>0</v>
      </c>
      <c r="T823" s="186" t="s">
        <v>282</v>
      </c>
      <c r="U823" s="186" t="s">
        <v>288</v>
      </c>
      <c r="V823" s="200">
        <f>VLOOKUP(B823,orig_GT_results_full_summary!$B$3:$AK$25,24, FALSE)</f>
        <v>0</v>
      </c>
      <c r="W823" s="192">
        <v>0</v>
      </c>
      <c r="X823" s="192">
        <v>0</v>
      </c>
      <c r="Y823" s="192">
        <f t="shared" si="4"/>
        <v>0</v>
      </c>
      <c r="Z823" s="193">
        <f t="shared" si="5"/>
        <v>0</v>
      </c>
      <c r="AA823" s="186" t="s">
        <v>282</v>
      </c>
      <c r="AB823" s="186" t="s">
        <v>288</v>
      </c>
      <c r="AC823" s="192">
        <f>VLOOKUP(B823,orig_GT_results_full_summary!$B$3:$AK$25,33, FALSE)</f>
        <v>0</v>
      </c>
      <c r="AD823" s="192">
        <v>0</v>
      </c>
      <c r="AE823" s="192">
        <v>0</v>
      </c>
      <c r="AF823" s="194">
        <f t="shared" si="6"/>
        <v>0</v>
      </c>
      <c r="AG823" s="53">
        <f t="shared" si="7"/>
        <v>0</v>
      </c>
    </row>
    <row r="824" spans="2:33" ht="16">
      <c r="B824" s="186" t="s">
        <v>157</v>
      </c>
      <c r="C824" s="192">
        <v>267</v>
      </c>
      <c r="D824" s="186" t="s">
        <v>397</v>
      </c>
      <c r="E824" s="193">
        <v>2</v>
      </c>
      <c r="F824" s="186" t="s">
        <v>474</v>
      </c>
      <c r="G824" s="186" t="s">
        <v>288</v>
      </c>
      <c r="H824" s="198">
        <f>VLOOKUP(B824,orig_GT_results_full_summary!$B$3:$AK$25,7, FALSE)</f>
        <v>3</v>
      </c>
      <c r="I824" s="192">
        <v>0</v>
      </c>
      <c r="J824" s="192">
        <v>0</v>
      </c>
      <c r="K824" s="192">
        <f t="shared" si="0"/>
        <v>0</v>
      </c>
      <c r="L824" s="193">
        <f t="shared" si="1"/>
        <v>0</v>
      </c>
      <c r="M824" s="186" t="s">
        <v>282</v>
      </c>
      <c r="N824" s="186" t="s">
        <v>288</v>
      </c>
      <c r="O824" s="199">
        <f>VLOOKUP(B824,orig_GT_results_full_summary!$B$3:$AK$25,15, FALSE)</f>
        <v>0</v>
      </c>
      <c r="P824" s="192">
        <v>0</v>
      </c>
      <c r="Q824" s="192">
        <v>0</v>
      </c>
      <c r="R824" s="192">
        <f t="shared" si="2"/>
        <v>0</v>
      </c>
      <c r="S824" s="193">
        <f t="shared" si="3"/>
        <v>0</v>
      </c>
      <c r="T824" s="186" t="s">
        <v>282</v>
      </c>
      <c r="U824" s="186" t="s">
        <v>288</v>
      </c>
      <c r="V824" s="200">
        <f>VLOOKUP(B824,orig_GT_results_full_summary!$B$3:$AK$25,24, FALSE)</f>
        <v>0</v>
      </c>
      <c r="W824" s="192">
        <v>0</v>
      </c>
      <c r="X824" s="192">
        <v>0</v>
      </c>
      <c r="Y824" s="192">
        <f t="shared" si="4"/>
        <v>0</v>
      </c>
      <c r="Z824" s="193">
        <f t="shared" si="5"/>
        <v>0</v>
      </c>
      <c r="AA824" s="186" t="s">
        <v>282</v>
      </c>
      <c r="AB824" s="186" t="s">
        <v>288</v>
      </c>
      <c r="AC824" s="192">
        <f>VLOOKUP(B824,orig_GT_results_full_summary!$B$3:$AK$25,33, FALSE)</f>
        <v>0</v>
      </c>
      <c r="AD824" s="192">
        <v>0</v>
      </c>
      <c r="AE824" s="192">
        <v>0</v>
      </c>
      <c r="AF824" s="194">
        <f t="shared" si="6"/>
        <v>0</v>
      </c>
      <c r="AG824" s="53">
        <f t="shared" si="7"/>
        <v>0</v>
      </c>
    </row>
    <row r="825" spans="2:33" ht="16">
      <c r="B825" s="186" t="s">
        <v>157</v>
      </c>
      <c r="C825" s="192">
        <v>250</v>
      </c>
      <c r="D825" s="186" t="s">
        <v>393</v>
      </c>
      <c r="E825" s="193">
        <v>2</v>
      </c>
      <c r="F825" s="186" t="s">
        <v>474</v>
      </c>
      <c r="G825" s="186" t="s">
        <v>288</v>
      </c>
      <c r="H825" s="198">
        <f>VLOOKUP(B825,orig_GT_results_full_summary!$B$3:$AK$25,7, FALSE)</f>
        <v>3</v>
      </c>
      <c r="I825" s="192">
        <v>0</v>
      </c>
      <c r="J825" s="192">
        <v>0</v>
      </c>
      <c r="K825" s="192">
        <f t="shared" si="0"/>
        <v>0</v>
      </c>
      <c r="L825" s="193">
        <f t="shared" si="1"/>
        <v>0</v>
      </c>
      <c r="M825" s="186" t="s">
        <v>282</v>
      </c>
      <c r="N825" s="186" t="s">
        <v>288</v>
      </c>
      <c r="O825" s="199">
        <f>VLOOKUP(B825,orig_GT_results_full_summary!$B$3:$AK$25,15, FALSE)</f>
        <v>0</v>
      </c>
      <c r="P825" s="192">
        <v>0</v>
      </c>
      <c r="Q825" s="192">
        <v>0</v>
      </c>
      <c r="R825" s="192">
        <f t="shared" si="2"/>
        <v>0</v>
      </c>
      <c r="S825" s="193">
        <f t="shared" si="3"/>
        <v>0</v>
      </c>
      <c r="T825" s="186" t="s">
        <v>282</v>
      </c>
      <c r="U825" s="186" t="s">
        <v>288</v>
      </c>
      <c r="V825" s="200">
        <f>VLOOKUP(B825,orig_GT_results_full_summary!$B$3:$AK$25,24, FALSE)</f>
        <v>0</v>
      </c>
      <c r="W825" s="192">
        <v>0</v>
      </c>
      <c r="X825" s="192">
        <v>0</v>
      </c>
      <c r="Y825" s="192">
        <f t="shared" si="4"/>
        <v>0</v>
      </c>
      <c r="Z825" s="193">
        <f t="shared" si="5"/>
        <v>0</v>
      </c>
      <c r="AA825" s="186" t="s">
        <v>282</v>
      </c>
      <c r="AB825" s="186" t="s">
        <v>288</v>
      </c>
      <c r="AC825" s="192">
        <f>VLOOKUP(B825,orig_GT_results_full_summary!$B$3:$AK$25,33, FALSE)</f>
        <v>0</v>
      </c>
      <c r="AD825" s="192">
        <v>0</v>
      </c>
      <c r="AE825" s="192">
        <v>0</v>
      </c>
      <c r="AF825" s="194">
        <f t="shared" si="6"/>
        <v>0</v>
      </c>
      <c r="AG825" s="53">
        <f t="shared" si="7"/>
        <v>0</v>
      </c>
    </row>
    <row r="826" spans="2:33" ht="16">
      <c r="B826" s="186" t="s">
        <v>157</v>
      </c>
      <c r="C826" s="192">
        <v>252</v>
      </c>
      <c r="D826" s="186" t="s">
        <v>394</v>
      </c>
      <c r="E826" s="193">
        <v>2</v>
      </c>
      <c r="F826" s="186" t="s">
        <v>474</v>
      </c>
      <c r="G826" s="186" t="s">
        <v>288</v>
      </c>
      <c r="H826" s="198">
        <f>VLOOKUP(B826,orig_GT_results_full_summary!$B$3:$AK$25,7, FALSE)</f>
        <v>3</v>
      </c>
      <c r="I826" s="192">
        <v>0</v>
      </c>
      <c r="J826" s="192">
        <v>0</v>
      </c>
      <c r="K826" s="192">
        <f t="shared" si="0"/>
        <v>0</v>
      </c>
      <c r="L826" s="193">
        <f t="shared" si="1"/>
        <v>0</v>
      </c>
      <c r="M826" s="186" t="s">
        <v>282</v>
      </c>
      <c r="N826" s="186" t="s">
        <v>288</v>
      </c>
      <c r="O826" s="199">
        <f>VLOOKUP(B826,orig_GT_results_full_summary!$B$3:$AK$25,15, FALSE)</f>
        <v>0</v>
      </c>
      <c r="P826" s="192">
        <v>0</v>
      </c>
      <c r="Q826" s="192">
        <v>0</v>
      </c>
      <c r="R826" s="192">
        <f t="shared" si="2"/>
        <v>0</v>
      </c>
      <c r="S826" s="193">
        <f t="shared" si="3"/>
        <v>0</v>
      </c>
      <c r="T826" s="186" t="s">
        <v>282</v>
      </c>
      <c r="U826" s="186" t="s">
        <v>288</v>
      </c>
      <c r="V826" s="200">
        <f>VLOOKUP(B826,orig_GT_results_full_summary!$B$3:$AK$25,24, FALSE)</f>
        <v>0</v>
      </c>
      <c r="W826" s="192">
        <v>0</v>
      </c>
      <c r="X826" s="192">
        <v>0</v>
      </c>
      <c r="Y826" s="192">
        <f t="shared" si="4"/>
        <v>0</v>
      </c>
      <c r="Z826" s="193">
        <f t="shared" si="5"/>
        <v>0</v>
      </c>
      <c r="AA826" s="186" t="s">
        <v>282</v>
      </c>
      <c r="AB826" s="186" t="s">
        <v>288</v>
      </c>
      <c r="AC826" s="192">
        <f>VLOOKUP(B826,orig_GT_results_full_summary!$B$3:$AK$25,33, FALSE)</f>
        <v>0</v>
      </c>
      <c r="AD826" s="192">
        <v>0</v>
      </c>
      <c r="AE826" s="192">
        <v>0</v>
      </c>
      <c r="AF826" s="194">
        <f t="shared" si="6"/>
        <v>0</v>
      </c>
      <c r="AG826" s="53">
        <f t="shared" si="7"/>
        <v>0</v>
      </c>
    </row>
    <row r="827" spans="2:33" ht="16">
      <c r="B827" s="186" t="s">
        <v>162</v>
      </c>
      <c r="C827" s="192">
        <v>37</v>
      </c>
      <c r="D827" s="186" t="s">
        <v>15</v>
      </c>
      <c r="E827" s="193">
        <v>1</v>
      </c>
      <c r="F827" s="186" t="s">
        <v>391</v>
      </c>
      <c r="G827" s="186" t="s">
        <v>285</v>
      </c>
      <c r="H827" s="198">
        <f>VLOOKUP(B827,orig_GT_results_full_summary!$B$3:$AK$25,7, FALSE)</f>
        <v>3</v>
      </c>
      <c r="I827" s="192">
        <v>1</v>
      </c>
      <c r="J827" s="192">
        <v>1</v>
      </c>
      <c r="K827" s="192">
        <f t="shared" si="0"/>
        <v>0.33333333333333331</v>
      </c>
      <c r="L827" s="193">
        <f t="shared" si="1"/>
        <v>0.83333333333333326</v>
      </c>
      <c r="M827" s="186" t="s">
        <v>299</v>
      </c>
      <c r="N827" s="186" t="s">
        <v>281</v>
      </c>
      <c r="O827" s="199">
        <f>VLOOKUP(B827,orig_GT_results_full_summary!$B$3:$AK$25,15, FALSE)</f>
        <v>1</v>
      </c>
      <c r="P827" s="192">
        <v>0</v>
      </c>
      <c r="Q827" s="192">
        <v>0</v>
      </c>
      <c r="R827" s="192">
        <f t="shared" si="2"/>
        <v>0</v>
      </c>
      <c r="S827" s="193">
        <f t="shared" si="3"/>
        <v>0</v>
      </c>
      <c r="T827" s="186" t="s">
        <v>15</v>
      </c>
      <c r="U827" s="186" t="s">
        <v>285</v>
      </c>
      <c r="V827" s="200">
        <f>VLOOKUP(B827,orig_GT_results_full_summary!$B$3:$AK$25,24, FALSE)</f>
        <v>1</v>
      </c>
      <c r="W827" s="192">
        <v>1</v>
      </c>
      <c r="X827" s="192">
        <v>1</v>
      </c>
      <c r="Y827" s="192">
        <f t="shared" si="4"/>
        <v>1</v>
      </c>
      <c r="Z827" s="193">
        <f t="shared" si="5"/>
        <v>1</v>
      </c>
      <c r="AA827" s="186" t="s">
        <v>299</v>
      </c>
      <c r="AB827" s="186" t="s">
        <v>281</v>
      </c>
      <c r="AC827" s="192">
        <f>VLOOKUP(B827,orig_GT_results_full_summary!$B$3:$AK$25,33, FALSE)</f>
        <v>1</v>
      </c>
      <c r="AD827" s="192">
        <v>0</v>
      </c>
      <c r="AE827" s="192">
        <v>0</v>
      </c>
      <c r="AF827" s="194">
        <f t="shared" si="6"/>
        <v>0</v>
      </c>
      <c r="AG827" s="53">
        <f t="shared" si="7"/>
        <v>0</v>
      </c>
    </row>
    <row r="828" spans="2:33" ht="16">
      <c r="B828" s="186" t="s">
        <v>162</v>
      </c>
      <c r="C828" s="192">
        <v>38</v>
      </c>
      <c r="D828" s="186" t="s">
        <v>15</v>
      </c>
      <c r="E828" s="193">
        <v>1</v>
      </c>
      <c r="F828" s="186" t="s">
        <v>391</v>
      </c>
      <c r="G828" s="186" t="s">
        <v>285</v>
      </c>
      <c r="H828" s="198">
        <f>VLOOKUP(B828,orig_GT_results_full_summary!$B$3:$AK$25,7, FALSE)</f>
        <v>3</v>
      </c>
      <c r="I828" s="192">
        <v>1</v>
      </c>
      <c r="J828" s="192">
        <v>1</v>
      </c>
      <c r="K828" s="192">
        <f t="shared" si="0"/>
        <v>0.33333333333333331</v>
      </c>
      <c r="L828" s="193">
        <f t="shared" si="1"/>
        <v>0.83333333333333326</v>
      </c>
      <c r="M828" s="186" t="s">
        <v>299</v>
      </c>
      <c r="N828" s="186" t="s">
        <v>281</v>
      </c>
      <c r="O828" s="199">
        <f>VLOOKUP(B828,orig_GT_results_full_summary!$B$3:$AK$25,15, FALSE)</f>
        <v>1</v>
      </c>
      <c r="P828" s="192">
        <v>0</v>
      </c>
      <c r="Q828" s="192">
        <v>0</v>
      </c>
      <c r="R828" s="192">
        <f t="shared" si="2"/>
        <v>0</v>
      </c>
      <c r="S828" s="193">
        <f t="shared" si="3"/>
        <v>0</v>
      </c>
      <c r="T828" s="186" t="s">
        <v>15</v>
      </c>
      <c r="U828" s="186" t="s">
        <v>285</v>
      </c>
      <c r="V828" s="200">
        <f>VLOOKUP(B828,orig_GT_results_full_summary!$B$3:$AK$25,24, FALSE)</f>
        <v>1</v>
      </c>
      <c r="W828" s="192">
        <v>1</v>
      </c>
      <c r="X828" s="192">
        <v>1</v>
      </c>
      <c r="Y828" s="192">
        <f t="shared" si="4"/>
        <v>1</v>
      </c>
      <c r="Z828" s="193">
        <f t="shared" si="5"/>
        <v>1</v>
      </c>
      <c r="AA828" s="186" t="s">
        <v>299</v>
      </c>
      <c r="AB828" s="186" t="s">
        <v>281</v>
      </c>
      <c r="AC828" s="192">
        <f>VLOOKUP(B828,orig_GT_results_full_summary!$B$3:$AK$25,33, FALSE)</f>
        <v>1</v>
      </c>
      <c r="AD828" s="192">
        <v>0</v>
      </c>
      <c r="AE828" s="192">
        <v>0</v>
      </c>
      <c r="AF828" s="194">
        <f t="shared" si="6"/>
        <v>0</v>
      </c>
      <c r="AG828" s="53">
        <f t="shared" si="7"/>
        <v>0</v>
      </c>
    </row>
    <row r="829" spans="2:33" ht="16">
      <c r="B829" s="186" t="s">
        <v>162</v>
      </c>
      <c r="C829" s="192">
        <v>7</v>
      </c>
      <c r="D829" s="186" t="s">
        <v>299</v>
      </c>
      <c r="E829" s="193">
        <v>1</v>
      </c>
      <c r="F829" s="186" t="s">
        <v>391</v>
      </c>
      <c r="G829" s="186" t="s">
        <v>281</v>
      </c>
      <c r="H829" s="198">
        <f>VLOOKUP(B829,orig_GT_results_full_summary!$B$3:$AK$25,7, FALSE)</f>
        <v>3</v>
      </c>
      <c r="I829" s="192">
        <v>0</v>
      </c>
      <c r="J829" s="192">
        <v>0</v>
      </c>
      <c r="K829" s="192">
        <f t="shared" si="0"/>
        <v>0</v>
      </c>
      <c r="L829" s="193">
        <f t="shared" si="1"/>
        <v>0</v>
      </c>
      <c r="M829" s="186" t="s">
        <v>299</v>
      </c>
      <c r="N829" s="186" t="s">
        <v>285</v>
      </c>
      <c r="O829" s="199">
        <f>VLOOKUP(B829,orig_GT_results_full_summary!$B$3:$AK$25,15, FALSE)</f>
        <v>1</v>
      </c>
      <c r="P829" s="192">
        <v>1</v>
      </c>
      <c r="Q829" s="192">
        <v>1</v>
      </c>
      <c r="R829" s="192">
        <f t="shared" si="2"/>
        <v>1</v>
      </c>
      <c r="S829" s="193">
        <f t="shared" si="3"/>
        <v>1</v>
      </c>
      <c r="T829" s="186" t="s">
        <v>15</v>
      </c>
      <c r="U829" s="186" t="s">
        <v>281</v>
      </c>
      <c r="V829" s="200">
        <f>VLOOKUP(B829,orig_GT_results_full_summary!$B$3:$AK$25,24, FALSE)</f>
        <v>1</v>
      </c>
      <c r="W829" s="192">
        <v>0</v>
      </c>
      <c r="X829" s="192">
        <v>0</v>
      </c>
      <c r="Y829" s="192">
        <f t="shared" si="4"/>
        <v>0</v>
      </c>
      <c r="Z829" s="193">
        <f t="shared" si="5"/>
        <v>0</v>
      </c>
      <c r="AA829" s="186" t="s">
        <v>299</v>
      </c>
      <c r="AB829" s="186" t="s">
        <v>285</v>
      </c>
      <c r="AC829" s="192">
        <f>VLOOKUP(B829,orig_GT_results_full_summary!$B$3:$AK$25,33, FALSE)</f>
        <v>1</v>
      </c>
      <c r="AD829" s="192">
        <v>1</v>
      </c>
      <c r="AE829" s="192">
        <v>1</v>
      </c>
      <c r="AF829" s="194">
        <f t="shared" si="6"/>
        <v>1</v>
      </c>
      <c r="AG829" s="53">
        <f t="shared" si="7"/>
        <v>1</v>
      </c>
    </row>
    <row r="830" spans="2:33" ht="16">
      <c r="B830" s="186" t="s">
        <v>162</v>
      </c>
      <c r="C830" s="192">
        <v>36</v>
      </c>
      <c r="D830" s="186" t="s">
        <v>15</v>
      </c>
      <c r="E830" s="193">
        <v>1</v>
      </c>
      <c r="F830" s="186" t="s">
        <v>391</v>
      </c>
      <c r="G830" s="186" t="s">
        <v>285</v>
      </c>
      <c r="H830" s="198">
        <f>VLOOKUP(B830,orig_GT_results_full_summary!$B$3:$AK$25,7, FALSE)</f>
        <v>3</v>
      </c>
      <c r="I830" s="192">
        <v>1</v>
      </c>
      <c r="J830" s="192">
        <v>1</v>
      </c>
      <c r="K830" s="192">
        <f t="shared" si="0"/>
        <v>0.33333333333333331</v>
      </c>
      <c r="L830" s="193">
        <f t="shared" si="1"/>
        <v>0.83333333333333326</v>
      </c>
      <c r="M830" s="186" t="s">
        <v>299</v>
      </c>
      <c r="N830" s="186" t="s">
        <v>281</v>
      </c>
      <c r="O830" s="199">
        <f>VLOOKUP(B830,orig_GT_results_full_summary!$B$3:$AK$25,15, FALSE)</f>
        <v>1</v>
      </c>
      <c r="P830" s="192">
        <v>0</v>
      </c>
      <c r="Q830" s="192">
        <v>0</v>
      </c>
      <c r="R830" s="192">
        <f t="shared" si="2"/>
        <v>0</v>
      </c>
      <c r="S830" s="193">
        <f t="shared" si="3"/>
        <v>0</v>
      </c>
      <c r="T830" s="186" t="s">
        <v>15</v>
      </c>
      <c r="U830" s="186" t="s">
        <v>285</v>
      </c>
      <c r="V830" s="200">
        <f>VLOOKUP(B830,orig_GT_results_full_summary!$B$3:$AK$25,24, FALSE)</f>
        <v>1</v>
      </c>
      <c r="W830" s="192">
        <v>1</v>
      </c>
      <c r="X830" s="192">
        <v>1</v>
      </c>
      <c r="Y830" s="192">
        <f t="shared" si="4"/>
        <v>1</v>
      </c>
      <c r="Z830" s="193">
        <f t="shared" si="5"/>
        <v>1</v>
      </c>
      <c r="AA830" s="186" t="s">
        <v>299</v>
      </c>
      <c r="AB830" s="186" t="s">
        <v>281</v>
      </c>
      <c r="AC830" s="192">
        <f>VLOOKUP(B830,orig_GT_results_full_summary!$B$3:$AK$25,33, FALSE)</f>
        <v>1</v>
      </c>
      <c r="AD830" s="192">
        <v>0</v>
      </c>
      <c r="AE830" s="192">
        <v>0</v>
      </c>
      <c r="AF830" s="194">
        <f t="shared" si="6"/>
        <v>0</v>
      </c>
      <c r="AG830" s="53">
        <f t="shared" si="7"/>
        <v>0</v>
      </c>
    </row>
    <row r="831" spans="2:33" ht="16">
      <c r="B831" s="186" t="s">
        <v>162</v>
      </c>
      <c r="C831" s="192">
        <v>6</v>
      </c>
      <c r="D831" s="186" t="s">
        <v>299</v>
      </c>
      <c r="E831" s="193">
        <v>1</v>
      </c>
      <c r="F831" s="186" t="s">
        <v>391</v>
      </c>
      <c r="G831" s="186" t="s">
        <v>281</v>
      </c>
      <c r="H831" s="198">
        <f>VLOOKUP(B831,orig_GT_results_full_summary!$B$3:$AK$25,7, FALSE)</f>
        <v>3</v>
      </c>
      <c r="I831" s="192">
        <v>0</v>
      </c>
      <c r="J831" s="192">
        <v>0</v>
      </c>
      <c r="K831" s="192">
        <f t="shared" si="0"/>
        <v>0</v>
      </c>
      <c r="L831" s="193">
        <f t="shared" si="1"/>
        <v>0</v>
      </c>
      <c r="M831" s="186" t="s">
        <v>299</v>
      </c>
      <c r="N831" s="186" t="s">
        <v>285</v>
      </c>
      <c r="O831" s="199">
        <f>VLOOKUP(B831,orig_GT_results_full_summary!$B$3:$AK$25,15, FALSE)</f>
        <v>1</v>
      </c>
      <c r="P831" s="192">
        <v>1</v>
      </c>
      <c r="Q831" s="192">
        <v>1</v>
      </c>
      <c r="R831" s="192">
        <f t="shared" si="2"/>
        <v>1</v>
      </c>
      <c r="S831" s="193">
        <f t="shared" si="3"/>
        <v>1</v>
      </c>
      <c r="T831" s="186" t="s">
        <v>15</v>
      </c>
      <c r="U831" s="186" t="s">
        <v>281</v>
      </c>
      <c r="V831" s="200">
        <f>VLOOKUP(B831,orig_GT_results_full_summary!$B$3:$AK$25,24, FALSE)</f>
        <v>1</v>
      </c>
      <c r="W831" s="192">
        <v>0</v>
      </c>
      <c r="X831" s="192">
        <v>0</v>
      </c>
      <c r="Y831" s="192">
        <f t="shared" si="4"/>
        <v>0</v>
      </c>
      <c r="Z831" s="193">
        <f t="shared" si="5"/>
        <v>0</v>
      </c>
      <c r="AA831" s="186" t="s">
        <v>299</v>
      </c>
      <c r="AB831" s="186" t="s">
        <v>285</v>
      </c>
      <c r="AC831" s="192">
        <f>VLOOKUP(B831,orig_GT_results_full_summary!$B$3:$AK$25,33, FALSE)</f>
        <v>1</v>
      </c>
      <c r="AD831" s="192">
        <v>1</v>
      </c>
      <c r="AE831" s="192">
        <v>1</v>
      </c>
      <c r="AF831" s="194">
        <f t="shared" si="6"/>
        <v>1</v>
      </c>
      <c r="AG831" s="53">
        <f t="shared" si="7"/>
        <v>1</v>
      </c>
    </row>
    <row r="832" spans="2:33" ht="16">
      <c r="B832" s="186" t="s">
        <v>162</v>
      </c>
      <c r="C832" s="192">
        <v>46</v>
      </c>
      <c r="D832" s="186" t="s">
        <v>308</v>
      </c>
      <c r="E832" s="193">
        <v>2</v>
      </c>
      <c r="F832" s="186" t="s">
        <v>391</v>
      </c>
      <c r="G832" s="186" t="s">
        <v>287</v>
      </c>
      <c r="H832" s="198">
        <f>VLOOKUP(B832,orig_GT_results_full_summary!$B$3:$AK$25,7, FALSE)</f>
        <v>3</v>
      </c>
      <c r="I832" s="192">
        <v>1</v>
      </c>
      <c r="J832" s="192">
        <v>0.5</v>
      </c>
      <c r="K832" s="192">
        <f t="shared" si="0"/>
        <v>0.33333333333333331</v>
      </c>
      <c r="L832" s="193">
        <f t="shared" si="1"/>
        <v>0.47619047619047616</v>
      </c>
      <c r="M832" s="186" t="s">
        <v>299</v>
      </c>
      <c r="N832" s="186" t="s">
        <v>288</v>
      </c>
      <c r="O832" s="199">
        <f>VLOOKUP(B832,orig_GT_results_full_summary!$B$3:$AK$25,15, FALSE)</f>
        <v>1</v>
      </c>
      <c r="P832" s="192">
        <v>0</v>
      </c>
      <c r="Q832" s="192">
        <v>0</v>
      </c>
      <c r="R832" s="192">
        <f t="shared" si="2"/>
        <v>0</v>
      </c>
      <c r="S832" s="193">
        <f t="shared" si="3"/>
        <v>0</v>
      </c>
      <c r="T832" s="186" t="s">
        <v>15</v>
      </c>
      <c r="U832" s="186" t="s">
        <v>287</v>
      </c>
      <c r="V832" s="200">
        <f>VLOOKUP(B832,orig_GT_results_full_summary!$B$3:$AK$25,24, FALSE)</f>
        <v>1</v>
      </c>
      <c r="W832" s="192">
        <v>1</v>
      </c>
      <c r="X832" s="192">
        <v>0.5</v>
      </c>
      <c r="Y832" s="192">
        <f t="shared" si="4"/>
        <v>1</v>
      </c>
      <c r="Z832" s="193">
        <f t="shared" si="5"/>
        <v>0.52631578947368418</v>
      </c>
      <c r="AA832" s="186" t="s">
        <v>299</v>
      </c>
      <c r="AB832" s="186" t="s">
        <v>288</v>
      </c>
      <c r="AC832" s="192">
        <f>VLOOKUP(B832,orig_GT_results_full_summary!$B$3:$AK$25,33, FALSE)</f>
        <v>1</v>
      </c>
      <c r="AD832" s="192">
        <v>0</v>
      </c>
      <c r="AE832" s="192">
        <v>0</v>
      </c>
      <c r="AF832" s="194">
        <f t="shared" si="6"/>
        <v>0</v>
      </c>
      <c r="AG832" s="53">
        <f t="shared" si="7"/>
        <v>0</v>
      </c>
    </row>
    <row r="833" spans="2:33" ht="16">
      <c r="B833" s="186" t="s">
        <v>162</v>
      </c>
      <c r="C833" s="192">
        <v>53</v>
      </c>
      <c r="D833" s="186" t="s">
        <v>392</v>
      </c>
      <c r="E833" s="193">
        <v>2</v>
      </c>
      <c r="F833" s="186" t="s">
        <v>391</v>
      </c>
      <c r="G833" s="186" t="s">
        <v>287</v>
      </c>
      <c r="H833" s="198">
        <f>VLOOKUP(B833,orig_GT_results_full_summary!$B$3:$AK$25,7, FALSE)</f>
        <v>3</v>
      </c>
      <c r="I833" s="192">
        <v>1</v>
      </c>
      <c r="J833" s="192">
        <v>0.5</v>
      </c>
      <c r="K833" s="192">
        <f t="shared" si="0"/>
        <v>0.33333333333333331</v>
      </c>
      <c r="L833" s="193">
        <f t="shared" si="1"/>
        <v>0.47619047619047616</v>
      </c>
      <c r="M833" s="186" t="s">
        <v>299</v>
      </c>
      <c r="N833" s="186" t="s">
        <v>288</v>
      </c>
      <c r="O833" s="199">
        <f>VLOOKUP(B833,orig_GT_results_full_summary!$B$3:$AK$25,15, FALSE)</f>
        <v>1</v>
      </c>
      <c r="P833" s="192">
        <v>0</v>
      </c>
      <c r="Q833" s="192">
        <v>0</v>
      </c>
      <c r="R833" s="192">
        <f t="shared" si="2"/>
        <v>0</v>
      </c>
      <c r="S833" s="193">
        <f t="shared" si="3"/>
        <v>0</v>
      </c>
      <c r="T833" s="186" t="s">
        <v>15</v>
      </c>
      <c r="U833" s="186" t="s">
        <v>287</v>
      </c>
      <c r="V833" s="200">
        <f>VLOOKUP(B833,orig_GT_results_full_summary!$B$3:$AK$25,24, FALSE)</f>
        <v>1</v>
      </c>
      <c r="W833" s="192">
        <v>1</v>
      </c>
      <c r="X833" s="192">
        <v>0.5</v>
      </c>
      <c r="Y833" s="192">
        <f t="shared" si="4"/>
        <v>1</v>
      </c>
      <c r="Z833" s="193">
        <f t="shared" si="5"/>
        <v>0.52631578947368418</v>
      </c>
      <c r="AA833" s="186" t="s">
        <v>299</v>
      </c>
      <c r="AB833" s="186" t="s">
        <v>288</v>
      </c>
      <c r="AC833" s="192">
        <f>VLOOKUP(B833,orig_GT_results_full_summary!$B$3:$AK$25,33, FALSE)</f>
        <v>1</v>
      </c>
      <c r="AD833" s="192">
        <v>0</v>
      </c>
      <c r="AE833" s="192">
        <v>0</v>
      </c>
      <c r="AF833" s="194">
        <f t="shared" si="6"/>
        <v>0</v>
      </c>
      <c r="AG833" s="53">
        <f t="shared" si="7"/>
        <v>0</v>
      </c>
    </row>
    <row r="834" spans="2:33" ht="16">
      <c r="B834" s="186" t="s">
        <v>162</v>
      </c>
      <c r="C834" s="192">
        <v>54</v>
      </c>
      <c r="D834" s="186" t="s">
        <v>392</v>
      </c>
      <c r="E834" s="193">
        <v>2</v>
      </c>
      <c r="F834" s="186" t="s">
        <v>391</v>
      </c>
      <c r="G834" s="186" t="s">
        <v>287</v>
      </c>
      <c r="H834" s="198">
        <f>VLOOKUP(B834,orig_GT_results_full_summary!$B$3:$AK$25,7, FALSE)</f>
        <v>3</v>
      </c>
      <c r="I834" s="192">
        <v>1</v>
      </c>
      <c r="J834" s="192">
        <v>0.5</v>
      </c>
      <c r="K834" s="192">
        <f t="shared" si="0"/>
        <v>0.33333333333333331</v>
      </c>
      <c r="L834" s="193">
        <f t="shared" si="1"/>
        <v>0.47619047619047616</v>
      </c>
      <c r="M834" s="186" t="s">
        <v>299</v>
      </c>
      <c r="N834" s="186" t="s">
        <v>288</v>
      </c>
      <c r="O834" s="199">
        <f>VLOOKUP(B834,orig_GT_results_full_summary!$B$3:$AK$25,15, FALSE)</f>
        <v>1</v>
      </c>
      <c r="P834" s="192">
        <v>0</v>
      </c>
      <c r="Q834" s="192">
        <v>0</v>
      </c>
      <c r="R834" s="192">
        <f t="shared" si="2"/>
        <v>0</v>
      </c>
      <c r="S834" s="193">
        <f t="shared" si="3"/>
        <v>0</v>
      </c>
      <c r="T834" s="186" t="s">
        <v>15</v>
      </c>
      <c r="U834" s="186" t="s">
        <v>287</v>
      </c>
      <c r="V834" s="200">
        <f>VLOOKUP(B834,orig_GT_results_full_summary!$B$3:$AK$25,24, FALSE)</f>
        <v>1</v>
      </c>
      <c r="W834" s="192">
        <v>1</v>
      </c>
      <c r="X834" s="192">
        <v>0.5</v>
      </c>
      <c r="Y834" s="192">
        <f t="shared" si="4"/>
        <v>1</v>
      </c>
      <c r="Z834" s="193">
        <f t="shared" si="5"/>
        <v>0.52631578947368418</v>
      </c>
      <c r="AA834" s="186" t="s">
        <v>299</v>
      </c>
      <c r="AB834" s="186" t="s">
        <v>288</v>
      </c>
      <c r="AC834" s="192">
        <f>VLOOKUP(B834,orig_GT_results_full_summary!$B$3:$AK$25,33, FALSE)</f>
        <v>1</v>
      </c>
      <c r="AD834" s="192">
        <v>0</v>
      </c>
      <c r="AE834" s="192">
        <v>0</v>
      </c>
      <c r="AF834" s="194">
        <f t="shared" si="6"/>
        <v>0</v>
      </c>
      <c r="AG834" s="53">
        <f t="shared" si="7"/>
        <v>0</v>
      </c>
    </row>
    <row r="835" spans="2:33" ht="16">
      <c r="B835" s="186" t="s">
        <v>162</v>
      </c>
      <c r="C835" s="192">
        <v>55</v>
      </c>
      <c r="D835" s="186" t="s">
        <v>392</v>
      </c>
      <c r="E835" s="193">
        <v>2</v>
      </c>
      <c r="F835" s="186" t="s">
        <v>391</v>
      </c>
      <c r="G835" s="186" t="s">
        <v>287</v>
      </c>
      <c r="H835" s="198">
        <f>VLOOKUP(B835,orig_GT_results_full_summary!$B$3:$AK$25,7, FALSE)</f>
        <v>3</v>
      </c>
      <c r="I835" s="192">
        <v>1</v>
      </c>
      <c r="J835" s="192">
        <v>0.5</v>
      </c>
      <c r="K835" s="192">
        <f t="shared" si="0"/>
        <v>0.33333333333333331</v>
      </c>
      <c r="L835" s="193">
        <f t="shared" si="1"/>
        <v>0.47619047619047616</v>
      </c>
      <c r="M835" s="186" t="s">
        <v>299</v>
      </c>
      <c r="N835" s="186" t="s">
        <v>288</v>
      </c>
      <c r="O835" s="199">
        <f>VLOOKUP(B835,orig_GT_results_full_summary!$B$3:$AK$25,15, FALSE)</f>
        <v>1</v>
      </c>
      <c r="P835" s="192">
        <v>0</v>
      </c>
      <c r="Q835" s="192">
        <v>0</v>
      </c>
      <c r="R835" s="192">
        <f t="shared" si="2"/>
        <v>0</v>
      </c>
      <c r="S835" s="193">
        <f t="shared" si="3"/>
        <v>0</v>
      </c>
      <c r="T835" s="186" t="s">
        <v>15</v>
      </c>
      <c r="U835" s="186" t="s">
        <v>287</v>
      </c>
      <c r="V835" s="200">
        <f>VLOOKUP(B835,orig_GT_results_full_summary!$B$3:$AK$25,24, FALSE)</f>
        <v>1</v>
      </c>
      <c r="W835" s="192">
        <v>1</v>
      </c>
      <c r="X835" s="192">
        <v>0.5</v>
      </c>
      <c r="Y835" s="192">
        <f t="shared" si="4"/>
        <v>1</v>
      </c>
      <c r="Z835" s="193">
        <f t="shared" si="5"/>
        <v>0.52631578947368418</v>
      </c>
      <c r="AA835" s="186" t="s">
        <v>299</v>
      </c>
      <c r="AB835" s="186" t="s">
        <v>288</v>
      </c>
      <c r="AC835" s="192">
        <f>VLOOKUP(B835,orig_GT_results_full_summary!$B$3:$AK$25,33, FALSE)</f>
        <v>1</v>
      </c>
      <c r="AD835" s="192">
        <v>0</v>
      </c>
      <c r="AE835" s="192">
        <v>0</v>
      </c>
      <c r="AF835" s="194">
        <f t="shared" si="6"/>
        <v>0</v>
      </c>
      <c r="AG835" s="53">
        <f t="shared" si="7"/>
        <v>0</v>
      </c>
    </row>
    <row r="836" spans="2:33" ht="16">
      <c r="B836" s="186" t="s">
        <v>162</v>
      </c>
      <c r="C836" s="192">
        <v>56</v>
      </c>
      <c r="D836" s="186" t="s">
        <v>393</v>
      </c>
      <c r="E836" s="193">
        <v>2</v>
      </c>
      <c r="F836" s="186" t="s">
        <v>391</v>
      </c>
      <c r="G836" s="186" t="s">
        <v>287</v>
      </c>
      <c r="H836" s="198">
        <f>VLOOKUP(B836,orig_GT_results_full_summary!$B$3:$AK$25,7, FALSE)</f>
        <v>3</v>
      </c>
      <c r="I836" s="192">
        <v>1</v>
      </c>
      <c r="J836" s="192">
        <v>0.5</v>
      </c>
      <c r="K836" s="192">
        <f t="shared" si="0"/>
        <v>0.33333333333333331</v>
      </c>
      <c r="L836" s="193">
        <f t="shared" si="1"/>
        <v>0.47619047619047616</v>
      </c>
      <c r="M836" s="186" t="s">
        <v>299</v>
      </c>
      <c r="N836" s="186" t="s">
        <v>288</v>
      </c>
      <c r="O836" s="199">
        <f>VLOOKUP(B836,orig_GT_results_full_summary!$B$3:$AK$25,15, FALSE)</f>
        <v>1</v>
      </c>
      <c r="P836" s="192">
        <v>0</v>
      </c>
      <c r="Q836" s="192">
        <v>0</v>
      </c>
      <c r="R836" s="192">
        <f t="shared" si="2"/>
        <v>0</v>
      </c>
      <c r="S836" s="193">
        <f t="shared" si="3"/>
        <v>0</v>
      </c>
      <c r="T836" s="186" t="s">
        <v>15</v>
      </c>
      <c r="U836" s="186" t="s">
        <v>287</v>
      </c>
      <c r="V836" s="200">
        <f>VLOOKUP(B836,orig_GT_results_full_summary!$B$3:$AK$25,24, FALSE)</f>
        <v>1</v>
      </c>
      <c r="W836" s="192">
        <v>1</v>
      </c>
      <c r="X836" s="192">
        <v>0.5</v>
      </c>
      <c r="Y836" s="192">
        <f t="shared" si="4"/>
        <v>1</v>
      </c>
      <c r="Z836" s="193">
        <f t="shared" si="5"/>
        <v>0.52631578947368418</v>
      </c>
      <c r="AA836" s="186" t="s">
        <v>299</v>
      </c>
      <c r="AB836" s="186" t="s">
        <v>288</v>
      </c>
      <c r="AC836" s="192">
        <f>VLOOKUP(B836,orig_GT_results_full_summary!$B$3:$AK$25,33, FALSE)</f>
        <v>1</v>
      </c>
      <c r="AD836" s="192">
        <v>0</v>
      </c>
      <c r="AE836" s="192">
        <v>0</v>
      </c>
      <c r="AF836" s="194">
        <f t="shared" si="6"/>
        <v>0</v>
      </c>
      <c r="AG836" s="53">
        <f t="shared" si="7"/>
        <v>0</v>
      </c>
    </row>
    <row r="837" spans="2:33" ht="16">
      <c r="B837" s="186" t="s">
        <v>162</v>
      </c>
      <c r="C837" s="192">
        <v>57</v>
      </c>
      <c r="D837" s="186" t="s">
        <v>393</v>
      </c>
      <c r="E837" s="193">
        <v>2</v>
      </c>
      <c r="F837" s="186" t="s">
        <v>391</v>
      </c>
      <c r="G837" s="186" t="s">
        <v>287</v>
      </c>
      <c r="H837" s="198">
        <f>VLOOKUP(B837,orig_GT_results_full_summary!$B$3:$AK$25,7, FALSE)</f>
        <v>3</v>
      </c>
      <c r="I837" s="192">
        <v>1</v>
      </c>
      <c r="J837" s="192">
        <v>0.5</v>
      </c>
      <c r="K837" s="192">
        <f t="shared" si="0"/>
        <v>0.33333333333333331</v>
      </c>
      <c r="L837" s="193">
        <f t="shared" si="1"/>
        <v>0.47619047619047616</v>
      </c>
      <c r="M837" s="186" t="s">
        <v>299</v>
      </c>
      <c r="N837" s="186" t="s">
        <v>288</v>
      </c>
      <c r="O837" s="199">
        <f>VLOOKUP(B837,orig_GT_results_full_summary!$B$3:$AK$25,15, FALSE)</f>
        <v>1</v>
      </c>
      <c r="P837" s="192">
        <v>0</v>
      </c>
      <c r="Q837" s="192">
        <v>0</v>
      </c>
      <c r="R837" s="192">
        <f t="shared" si="2"/>
        <v>0</v>
      </c>
      <c r="S837" s="193">
        <f t="shared" si="3"/>
        <v>0</v>
      </c>
      <c r="T837" s="186" t="s">
        <v>15</v>
      </c>
      <c r="U837" s="186" t="s">
        <v>287</v>
      </c>
      <c r="V837" s="200">
        <f>VLOOKUP(B837,orig_GT_results_full_summary!$B$3:$AK$25,24, FALSE)</f>
        <v>1</v>
      </c>
      <c r="W837" s="192">
        <v>1</v>
      </c>
      <c r="X837" s="192">
        <v>0.5</v>
      </c>
      <c r="Y837" s="192">
        <f t="shared" si="4"/>
        <v>1</v>
      </c>
      <c r="Z837" s="193">
        <f t="shared" si="5"/>
        <v>0.52631578947368418</v>
      </c>
      <c r="AA837" s="186" t="s">
        <v>299</v>
      </c>
      <c r="AB837" s="186" t="s">
        <v>288</v>
      </c>
      <c r="AC837" s="192">
        <f>VLOOKUP(B837,orig_GT_results_full_summary!$B$3:$AK$25,33, FALSE)</f>
        <v>1</v>
      </c>
      <c r="AD837" s="192">
        <v>0</v>
      </c>
      <c r="AE837" s="192">
        <v>0</v>
      </c>
      <c r="AF837" s="194">
        <f t="shared" si="6"/>
        <v>0</v>
      </c>
      <c r="AG837" s="53">
        <f t="shared" si="7"/>
        <v>0</v>
      </c>
    </row>
    <row r="838" spans="2:33" ht="16">
      <c r="B838" s="186" t="s">
        <v>162</v>
      </c>
      <c r="C838" s="192">
        <v>58</v>
      </c>
      <c r="D838" s="186" t="s">
        <v>393</v>
      </c>
      <c r="E838" s="193">
        <v>2</v>
      </c>
      <c r="F838" s="186" t="s">
        <v>391</v>
      </c>
      <c r="G838" s="186" t="s">
        <v>287</v>
      </c>
      <c r="H838" s="198">
        <f>VLOOKUP(B838,orig_GT_results_full_summary!$B$3:$AK$25,7, FALSE)</f>
        <v>3</v>
      </c>
      <c r="I838" s="192">
        <v>1</v>
      </c>
      <c r="J838" s="192">
        <v>0.5</v>
      </c>
      <c r="K838" s="192">
        <f t="shared" si="0"/>
        <v>0.33333333333333331</v>
      </c>
      <c r="L838" s="193">
        <f t="shared" si="1"/>
        <v>0.47619047619047616</v>
      </c>
      <c r="M838" s="186" t="s">
        <v>299</v>
      </c>
      <c r="N838" s="186" t="s">
        <v>288</v>
      </c>
      <c r="O838" s="199">
        <f>VLOOKUP(B838,orig_GT_results_full_summary!$B$3:$AK$25,15, FALSE)</f>
        <v>1</v>
      </c>
      <c r="P838" s="192">
        <v>0</v>
      </c>
      <c r="Q838" s="192">
        <v>0</v>
      </c>
      <c r="R838" s="192">
        <f t="shared" si="2"/>
        <v>0</v>
      </c>
      <c r="S838" s="193">
        <f t="shared" si="3"/>
        <v>0</v>
      </c>
      <c r="T838" s="186" t="s">
        <v>15</v>
      </c>
      <c r="U838" s="186" t="s">
        <v>287</v>
      </c>
      <c r="V838" s="200">
        <f>VLOOKUP(B838,orig_GT_results_full_summary!$B$3:$AK$25,24, FALSE)</f>
        <v>1</v>
      </c>
      <c r="W838" s="192">
        <v>1</v>
      </c>
      <c r="X838" s="192">
        <v>0.5</v>
      </c>
      <c r="Y838" s="192">
        <f t="shared" si="4"/>
        <v>1</v>
      </c>
      <c r="Z838" s="193">
        <f t="shared" si="5"/>
        <v>0.52631578947368418</v>
      </c>
      <c r="AA838" s="186" t="s">
        <v>299</v>
      </c>
      <c r="AB838" s="186" t="s">
        <v>288</v>
      </c>
      <c r="AC838" s="192">
        <f>VLOOKUP(B838,orig_GT_results_full_summary!$B$3:$AK$25,33, FALSE)</f>
        <v>1</v>
      </c>
      <c r="AD838" s="192">
        <v>0</v>
      </c>
      <c r="AE838" s="192">
        <v>0</v>
      </c>
      <c r="AF838" s="194">
        <f t="shared" si="6"/>
        <v>0</v>
      </c>
      <c r="AG838" s="53">
        <f t="shared" si="7"/>
        <v>0</v>
      </c>
    </row>
    <row r="839" spans="2:33" ht="16">
      <c r="B839" s="186" t="s">
        <v>162</v>
      </c>
      <c r="C839" s="192">
        <v>59</v>
      </c>
      <c r="D839" s="186" t="s">
        <v>394</v>
      </c>
      <c r="E839" s="193">
        <v>2</v>
      </c>
      <c r="F839" s="186" t="s">
        <v>391</v>
      </c>
      <c r="G839" s="186" t="s">
        <v>287</v>
      </c>
      <c r="H839" s="198">
        <f>VLOOKUP(B839,orig_GT_results_full_summary!$B$3:$AK$25,7, FALSE)</f>
        <v>3</v>
      </c>
      <c r="I839" s="192">
        <v>1</v>
      </c>
      <c r="J839" s="192">
        <v>0.5</v>
      </c>
      <c r="K839" s="192">
        <f t="shared" si="0"/>
        <v>0.33333333333333331</v>
      </c>
      <c r="L839" s="193">
        <f t="shared" si="1"/>
        <v>0.47619047619047616</v>
      </c>
      <c r="M839" s="186" t="s">
        <v>299</v>
      </c>
      <c r="N839" s="186" t="s">
        <v>288</v>
      </c>
      <c r="O839" s="199">
        <f>VLOOKUP(B839,orig_GT_results_full_summary!$B$3:$AK$25,15, FALSE)</f>
        <v>1</v>
      </c>
      <c r="P839" s="192">
        <v>0</v>
      </c>
      <c r="Q839" s="192">
        <v>0</v>
      </c>
      <c r="R839" s="192">
        <f t="shared" si="2"/>
        <v>0</v>
      </c>
      <c r="S839" s="193">
        <f t="shared" si="3"/>
        <v>0</v>
      </c>
      <c r="T839" s="186" t="s">
        <v>15</v>
      </c>
      <c r="U839" s="186" t="s">
        <v>287</v>
      </c>
      <c r="V839" s="200">
        <f>VLOOKUP(B839,orig_GT_results_full_summary!$B$3:$AK$25,24, FALSE)</f>
        <v>1</v>
      </c>
      <c r="W839" s="192">
        <v>1</v>
      </c>
      <c r="X839" s="192">
        <v>0.5</v>
      </c>
      <c r="Y839" s="192">
        <f t="shared" si="4"/>
        <v>1</v>
      </c>
      <c r="Z839" s="193">
        <f t="shared" si="5"/>
        <v>0.52631578947368418</v>
      </c>
      <c r="AA839" s="186" t="s">
        <v>299</v>
      </c>
      <c r="AB839" s="186" t="s">
        <v>288</v>
      </c>
      <c r="AC839" s="192">
        <f>VLOOKUP(B839,orig_GT_results_full_summary!$B$3:$AK$25,33, FALSE)</f>
        <v>1</v>
      </c>
      <c r="AD839" s="192">
        <v>0</v>
      </c>
      <c r="AE839" s="192">
        <v>0</v>
      </c>
      <c r="AF839" s="194">
        <f t="shared" si="6"/>
        <v>0</v>
      </c>
      <c r="AG839" s="53">
        <f t="shared" si="7"/>
        <v>0</v>
      </c>
    </row>
    <row r="840" spans="2:33" ht="16">
      <c r="B840" s="186" t="s">
        <v>162</v>
      </c>
      <c r="C840" s="192">
        <v>60</v>
      </c>
      <c r="D840" s="186" t="s">
        <v>394</v>
      </c>
      <c r="E840" s="193">
        <v>2</v>
      </c>
      <c r="F840" s="186" t="s">
        <v>391</v>
      </c>
      <c r="G840" s="186" t="s">
        <v>287</v>
      </c>
      <c r="H840" s="198">
        <f>VLOOKUP(B840,orig_GT_results_full_summary!$B$3:$AK$25,7, FALSE)</f>
        <v>3</v>
      </c>
      <c r="I840" s="192">
        <v>1</v>
      </c>
      <c r="J840" s="192">
        <v>0.5</v>
      </c>
      <c r="K840" s="192">
        <f t="shared" si="0"/>
        <v>0.33333333333333331</v>
      </c>
      <c r="L840" s="193">
        <f t="shared" si="1"/>
        <v>0.47619047619047616</v>
      </c>
      <c r="M840" s="186" t="s">
        <v>299</v>
      </c>
      <c r="N840" s="186" t="s">
        <v>288</v>
      </c>
      <c r="O840" s="199">
        <f>VLOOKUP(B840,orig_GT_results_full_summary!$B$3:$AK$25,15, FALSE)</f>
        <v>1</v>
      </c>
      <c r="P840" s="192">
        <v>0</v>
      </c>
      <c r="Q840" s="192">
        <v>0</v>
      </c>
      <c r="R840" s="192">
        <f t="shared" si="2"/>
        <v>0</v>
      </c>
      <c r="S840" s="193">
        <f t="shared" si="3"/>
        <v>0</v>
      </c>
      <c r="T840" s="186" t="s">
        <v>15</v>
      </c>
      <c r="U840" s="186" t="s">
        <v>287</v>
      </c>
      <c r="V840" s="200">
        <f>VLOOKUP(B840,orig_GT_results_full_summary!$B$3:$AK$25,24, FALSE)</f>
        <v>1</v>
      </c>
      <c r="W840" s="192">
        <v>1</v>
      </c>
      <c r="X840" s="192">
        <v>0.5</v>
      </c>
      <c r="Y840" s="192">
        <f t="shared" si="4"/>
        <v>1</v>
      </c>
      <c r="Z840" s="193">
        <f t="shared" si="5"/>
        <v>0.52631578947368418</v>
      </c>
      <c r="AA840" s="186" t="s">
        <v>299</v>
      </c>
      <c r="AB840" s="186" t="s">
        <v>288</v>
      </c>
      <c r="AC840" s="192">
        <f>VLOOKUP(B840,orig_GT_results_full_summary!$B$3:$AK$25,33, FALSE)</f>
        <v>1</v>
      </c>
      <c r="AD840" s="192">
        <v>0</v>
      </c>
      <c r="AE840" s="192">
        <v>0</v>
      </c>
      <c r="AF840" s="194">
        <f t="shared" si="6"/>
        <v>0</v>
      </c>
      <c r="AG840" s="53">
        <f t="shared" si="7"/>
        <v>0</v>
      </c>
    </row>
    <row r="841" spans="2:33" ht="16">
      <c r="B841" s="186" t="s">
        <v>162</v>
      </c>
      <c r="C841" s="192">
        <v>61</v>
      </c>
      <c r="D841" s="186" t="s">
        <v>394</v>
      </c>
      <c r="E841" s="193">
        <v>2</v>
      </c>
      <c r="F841" s="186" t="s">
        <v>391</v>
      </c>
      <c r="G841" s="186" t="s">
        <v>287</v>
      </c>
      <c r="H841" s="198">
        <f>VLOOKUP(B841,orig_GT_results_full_summary!$B$3:$AK$25,7, FALSE)</f>
        <v>3</v>
      </c>
      <c r="I841" s="192">
        <v>1</v>
      </c>
      <c r="J841" s="192">
        <v>0.5</v>
      </c>
      <c r="K841" s="192">
        <f t="shared" si="0"/>
        <v>0.33333333333333331</v>
      </c>
      <c r="L841" s="193">
        <f t="shared" si="1"/>
        <v>0.47619047619047616</v>
      </c>
      <c r="M841" s="186" t="s">
        <v>299</v>
      </c>
      <c r="N841" s="186" t="s">
        <v>288</v>
      </c>
      <c r="O841" s="199">
        <f>VLOOKUP(B841,orig_GT_results_full_summary!$B$3:$AK$25,15, FALSE)</f>
        <v>1</v>
      </c>
      <c r="P841" s="192">
        <v>0</v>
      </c>
      <c r="Q841" s="192">
        <v>0</v>
      </c>
      <c r="R841" s="192">
        <f t="shared" si="2"/>
        <v>0</v>
      </c>
      <c r="S841" s="193">
        <f t="shared" si="3"/>
        <v>0</v>
      </c>
      <c r="T841" s="186" t="s">
        <v>15</v>
      </c>
      <c r="U841" s="186" t="s">
        <v>287</v>
      </c>
      <c r="V841" s="200">
        <f>VLOOKUP(B841,orig_GT_results_full_summary!$B$3:$AK$25,24, FALSE)</f>
        <v>1</v>
      </c>
      <c r="W841" s="192">
        <v>1</v>
      </c>
      <c r="X841" s="192">
        <v>0.5</v>
      </c>
      <c r="Y841" s="192">
        <f t="shared" si="4"/>
        <v>1</v>
      </c>
      <c r="Z841" s="193">
        <f t="shared" si="5"/>
        <v>0.52631578947368418</v>
      </c>
      <c r="AA841" s="186" t="s">
        <v>299</v>
      </c>
      <c r="AB841" s="186" t="s">
        <v>288</v>
      </c>
      <c r="AC841" s="192">
        <f>VLOOKUP(B841,orig_GT_results_full_summary!$B$3:$AK$25,33, FALSE)</f>
        <v>1</v>
      </c>
      <c r="AD841" s="192">
        <v>0</v>
      </c>
      <c r="AE841" s="192">
        <v>0</v>
      </c>
      <c r="AF841" s="194">
        <f t="shared" si="6"/>
        <v>0</v>
      </c>
      <c r="AG841" s="53">
        <f t="shared" si="7"/>
        <v>0</v>
      </c>
    </row>
    <row r="842" spans="2:33" ht="16">
      <c r="B842" s="186" t="s">
        <v>162</v>
      </c>
      <c r="C842" s="192">
        <v>62</v>
      </c>
      <c r="D842" s="186" t="s">
        <v>395</v>
      </c>
      <c r="E842" s="193">
        <v>2</v>
      </c>
      <c r="F842" s="186" t="s">
        <v>391</v>
      </c>
      <c r="G842" s="186" t="s">
        <v>287</v>
      </c>
      <c r="H842" s="198">
        <f>VLOOKUP(B842,orig_GT_results_full_summary!$B$3:$AK$25,7, FALSE)</f>
        <v>3</v>
      </c>
      <c r="I842" s="192">
        <v>1</v>
      </c>
      <c r="J842" s="192">
        <v>0.5</v>
      </c>
      <c r="K842" s="192">
        <f t="shared" si="0"/>
        <v>0.33333333333333331</v>
      </c>
      <c r="L842" s="193">
        <f t="shared" si="1"/>
        <v>0.47619047619047616</v>
      </c>
      <c r="M842" s="186" t="s">
        <v>299</v>
      </c>
      <c r="N842" s="186" t="s">
        <v>288</v>
      </c>
      <c r="O842" s="199">
        <f>VLOOKUP(B842,orig_GT_results_full_summary!$B$3:$AK$25,15, FALSE)</f>
        <v>1</v>
      </c>
      <c r="P842" s="192">
        <v>0</v>
      </c>
      <c r="Q842" s="192">
        <v>0</v>
      </c>
      <c r="R842" s="192">
        <f t="shared" si="2"/>
        <v>0</v>
      </c>
      <c r="S842" s="193">
        <f t="shared" si="3"/>
        <v>0</v>
      </c>
      <c r="T842" s="186" t="s">
        <v>15</v>
      </c>
      <c r="U842" s="186" t="s">
        <v>287</v>
      </c>
      <c r="V842" s="200">
        <f>VLOOKUP(B842,orig_GT_results_full_summary!$B$3:$AK$25,24, FALSE)</f>
        <v>1</v>
      </c>
      <c r="W842" s="192">
        <v>1</v>
      </c>
      <c r="X842" s="192">
        <v>0.5</v>
      </c>
      <c r="Y842" s="192">
        <f t="shared" si="4"/>
        <v>1</v>
      </c>
      <c r="Z842" s="193">
        <f t="shared" si="5"/>
        <v>0.52631578947368418</v>
      </c>
      <c r="AA842" s="186" t="s">
        <v>299</v>
      </c>
      <c r="AB842" s="186" t="s">
        <v>288</v>
      </c>
      <c r="AC842" s="192">
        <f>VLOOKUP(B842,orig_GT_results_full_summary!$B$3:$AK$25,33, FALSE)</f>
        <v>1</v>
      </c>
      <c r="AD842" s="192">
        <v>0</v>
      </c>
      <c r="AE842" s="192">
        <v>0</v>
      </c>
      <c r="AF842" s="194">
        <f t="shared" si="6"/>
        <v>0</v>
      </c>
      <c r="AG842" s="53">
        <f t="shared" si="7"/>
        <v>0</v>
      </c>
    </row>
    <row r="843" spans="2:33" ht="16">
      <c r="B843" s="186" t="s">
        <v>162</v>
      </c>
      <c r="C843" s="192">
        <v>66</v>
      </c>
      <c r="D843" s="186" t="s">
        <v>396</v>
      </c>
      <c r="E843" s="193">
        <v>2</v>
      </c>
      <c r="F843" s="186" t="s">
        <v>391</v>
      </c>
      <c r="G843" s="186" t="s">
        <v>294</v>
      </c>
      <c r="H843" s="198">
        <f>VLOOKUP(B843,orig_GT_results_full_summary!$B$3:$AK$25,7, FALSE)</f>
        <v>3</v>
      </c>
      <c r="I843" s="192">
        <v>2</v>
      </c>
      <c r="J843" s="192">
        <v>1</v>
      </c>
      <c r="K843" s="192">
        <f t="shared" si="0"/>
        <v>0.66666666666666663</v>
      </c>
      <c r="L843" s="193">
        <f t="shared" si="1"/>
        <v>0.95238095238095233</v>
      </c>
      <c r="M843" s="186" t="s">
        <v>299</v>
      </c>
      <c r="N843" s="186" t="s">
        <v>288</v>
      </c>
      <c r="O843" s="199">
        <f>VLOOKUP(B843,orig_GT_results_full_summary!$B$3:$AK$25,15, FALSE)</f>
        <v>1</v>
      </c>
      <c r="P843" s="192">
        <v>0</v>
      </c>
      <c r="Q843" s="192">
        <v>0</v>
      </c>
      <c r="R843" s="192">
        <f t="shared" si="2"/>
        <v>0</v>
      </c>
      <c r="S843" s="193">
        <f t="shared" si="3"/>
        <v>0</v>
      </c>
      <c r="T843" s="186" t="s">
        <v>15</v>
      </c>
      <c r="U843" s="186" t="s">
        <v>290</v>
      </c>
      <c r="V843" s="200">
        <f>VLOOKUP(B843,orig_GT_results_full_summary!$B$3:$AK$25,24, FALSE)</f>
        <v>1</v>
      </c>
      <c r="W843" s="192">
        <v>1</v>
      </c>
      <c r="X843" s="192">
        <v>0.5</v>
      </c>
      <c r="Y843" s="192">
        <f t="shared" si="4"/>
        <v>1</v>
      </c>
      <c r="Z843" s="193">
        <f t="shared" si="5"/>
        <v>0.52631578947368418</v>
      </c>
      <c r="AA843" s="186" t="s">
        <v>299</v>
      </c>
      <c r="AB843" s="186" t="s">
        <v>288</v>
      </c>
      <c r="AC843" s="192">
        <f>VLOOKUP(B843,orig_GT_results_full_summary!$B$3:$AK$25,33, FALSE)</f>
        <v>1</v>
      </c>
      <c r="AD843" s="192">
        <v>0</v>
      </c>
      <c r="AE843" s="192">
        <v>0</v>
      </c>
      <c r="AF843" s="194">
        <f t="shared" si="6"/>
        <v>0</v>
      </c>
      <c r="AG843" s="53">
        <f t="shared" si="7"/>
        <v>0</v>
      </c>
    </row>
    <row r="844" spans="2:33" ht="16">
      <c r="B844" s="186" t="s">
        <v>162</v>
      </c>
      <c r="C844" s="192">
        <v>70</v>
      </c>
      <c r="D844" s="186" t="s">
        <v>319</v>
      </c>
      <c r="E844" s="193">
        <v>2</v>
      </c>
      <c r="F844" s="186" t="s">
        <v>391</v>
      </c>
      <c r="G844" s="186" t="s">
        <v>287</v>
      </c>
      <c r="H844" s="198">
        <f>VLOOKUP(B844,orig_GT_results_full_summary!$B$3:$AK$25,7, FALSE)</f>
        <v>3</v>
      </c>
      <c r="I844" s="192">
        <v>1</v>
      </c>
      <c r="J844" s="192">
        <v>0.5</v>
      </c>
      <c r="K844" s="192">
        <f t="shared" si="0"/>
        <v>0.33333333333333331</v>
      </c>
      <c r="L844" s="193">
        <f t="shared" si="1"/>
        <v>0.47619047619047616</v>
      </c>
      <c r="M844" s="186" t="s">
        <v>299</v>
      </c>
      <c r="N844" s="186" t="s">
        <v>288</v>
      </c>
      <c r="O844" s="199">
        <f>VLOOKUP(B844,orig_GT_results_full_summary!$B$3:$AK$25,15, FALSE)</f>
        <v>1</v>
      </c>
      <c r="P844" s="192">
        <v>0</v>
      </c>
      <c r="Q844" s="192">
        <v>0</v>
      </c>
      <c r="R844" s="192">
        <f t="shared" si="2"/>
        <v>0</v>
      </c>
      <c r="S844" s="193">
        <f t="shared" si="3"/>
        <v>0</v>
      </c>
      <c r="T844" s="186" t="s">
        <v>15</v>
      </c>
      <c r="U844" s="186" t="s">
        <v>287</v>
      </c>
      <c r="V844" s="200">
        <f>VLOOKUP(B844,orig_GT_results_full_summary!$B$3:$AK$25,24, FALSE)</f>
        <v>1</v>
      </c>
      <c r="W844" s="192">
        <v>1</v>
      </c>
      <c r="X844" s="192">
        <v>0.5</v>
      </c>
      <c r="Y844" s="192">
        <f t="shared" si="4"/>
        <v>1</v>
      </c>
      <c r="Z844" s="193">
        <f t="shared" si="5"/>
        <v>0.52631578947368418</v>
      </c>
      <c r="AA844" s="186" t="s">
        <v>299</v>
      </c>
      <c r="AB844" s="186" t="s">
        <v>288</v>
      </c>
      <c r="AC844" s="192">
        <f>VLOOKUP(B844,orig_GT_results_full_summary!$B$3:$AK$25,33, FALSE)</f>
        <v>1</v>
      </c>
      <c r="AD844" s="192">
        <v>0</v>
      </c>
      <c r="AE844" s="192">
        <v>0</v>
      </c>
      <c r="AF844" s="194">
        <f t="shared" si="6"/>
        <v>0</v>
      </c>
      <c r="AG844" s="53">
        <f t="shared" si="7"/>
        <v>0</v>
      </c>
    </row>
    <row r="845" spans="2:33" ht="16">
      <c r="B845" s="186" t="s">
        <v>162</v>
      </c>
      <c r="C845" s="192">
        <v>72</v>
      </c>
      <c r="D845" s="186" t="s">
        <v>319</v>
      </c>
      <c r="E845" s="193">
        <v>2</v>
      </c>
      <c r="F845" s="186" t="s">
        <v>391</v>
      </c>
      <c r="G845" s="186" t="s">
        <v>287</v>
      </c>
      <c r="H845" s="198">
        <f>VLOOKUP(B845,orig_GT_results_full_summary!$B$3:$AK$25,7, FALSE)</f>
        <v>3</v>
      </c>
      <c r="I845" s="192">
        <v>1</v>
      </c>
      <c r="J845" s="192">
        <v>0.5</v>
      </c>
      <c r="K845" s="192">
        <f t="shared" si="0"/>
        <v>0.33333333333333331</v>
      </c>
      <c r="L845" s="193">
        <f t="shared" si="1"/>
        <v>0.47619047619047616</v>
      </c>
      <c r="M845" s="186" t="s">
        <v>299</v>
      </c>
      <c r="N845" s="186" t="s">
        <v>288</v>
      </c>
      <c r="O845" s="199">
        <f>VLOOKUP(B845,orig_GT_results_full_summary!$B$3:$AK$25,15, FALSE)</f>
        <v>1</v>
      </c>
      <c r="P845" s="192">
        <v>0</v>
      </c>
      <c r="Q845" s="192">
        <v>0</v>
      </c>
      <c r="R845" s="192">
        <f t="shared" si="2"/>
        <v>0</v>
      </c>
      <c r="S845" s="193">
        <f t="shared" si="3"/>
        <v>0</v>
      </c>
      <c r="T845" s="186" t="s">
        <v>15</v>
      </c>
      <c r="U845" s="186" t="s">
        <v>287</v>
      </c>
      <c r="V845" s="200">
        <f>VLOOKUP(B845,orig_GT_results_full_summary!$B$3:$AK$25,24, FALSE)</f>
        <v>1</v>
      </c>
      <c r="W845" s="192">
        <v>1</v>
      </c>
      <c r="X845" s="192">
        <v>0.5</v>
      </c>
      <c r="Y845" s="192">
        <f t="shared" si="4"/>
        <v>1</v>
      </c>
      <c r="Z845" s="193">
        <f t="shared" si="5"/>
        <v>0.52631578947368418</v>
      </c>
      <c r="AA845" s="186" t="s">
        <v>299</v>
      </c>
      <c r="AB845" s="186" t="s">
        <v>288</v>
      </c>
      <c r="AC845" s="192">
        <f>VLOOKUP(B845,orig_GT_results_full_summary!$B$3:$AK$25,33, FALSE)</f>
        <v>1</v>
      </c>
      <c r="AD845" s="192">
        <v>0</v>
      </c>
      <c r="AE845" s="192">
        <v>0</v>
      </c>
      <c r="AF845" s="194">
        <f t="shared" si="6"/>
        <v>0</v>
      </c>
      <c r="AG845" s="53">
        <f t="shared" si="7"/>
        <v>0</v>
      </c>
    </row>
    <row r="846" spans="2:33" ht="16">
      <c r="B846" s="186" t="s">
        <v>162</v>
      </c>
      <c r="C846" s="192">
        <v>75</v>
      </c>
      <c r="D846" s="186" t="s">
        <v>355</v>
      </c>
      <c r="E846" s="193">
        <v>2</v>
      </c>
      <c r="F846" s="186" t="s">
        <v>391</v>
      </c>
      <c r="G846" s="186" t="s">
        <v>294</v>
      </c>
      <c r="H846" s="198">
        <f>VLOOKUP(B846,orig_GT_results_full_summary!$B$3:$AK$25,7, FALSE)</f>
        <v>3</v>
      </c>
      <c r="I846" s="192">
        <v>2</v>
      </c>
      <c r="J846" s="192">
        <v>1</v>
      </c>
      <c r="K846" s="192">
        <f t="shared" si="0"/>
        <v>0.66666666666666663</v>
      </c>
      <c r="L846" s="193">
        <f t="shared" si="1"/>
        <v>0.95238095238095233</v>
      </c>
      <c r="M846" s="186" t="s">
        <v>299</v>
      </c>
      <c r="N846" s="186" t="s">
        <v>288</v>
      </c>
      <c r="O846" s="199">
        <f>VLOOKUP(B846,orig_GT_results_full_summary!$B$3:$AK$25,15, FALSE)</f>
        <v>1</v>
      </c>
      <c r="P846" s="192">
        <v>0</v>
      </c>
      <c r="Q846" s="192">
        <v>0</v>
      </c>
      <c r="R846" s="192">
        <f t="shared" si="2"/>
        <v>0</v>
      </c>
      <c r="S846" s="193">
        <f t="shared" si="3"/>
        <v>0</v>
      </c>
      <c r="T846" s="186" t="s">
        <v>15</v>
      </c>
      <c r="U846" s="186" t="s">
        <v>287</v>
      </c>
      <c r="V846" s="200">
        <f>VLOOKUP(B846,orig_GT_results_full_summary!$B$3:$AK$25,24, FALSE)</f>
        <v>1</v>
      </c>
      <c r="W846" s="192">
        <v>1</v>
      </c>
      <c r="X846" s="192">
        <v>0.5</v>
      </c>
      <c r="Y846" s="192">
        <f t="shared" si="4"/>
        <v>1</v>
      </c>
      <c r="Z846" s="193">
        <f t="shared" si="5"/>
        <v>0.52631578947368418</v>
      </c>
      <c r="AA846" s="186" t="s">
        <v>299</v>
      </c>
      <c r="AB846" s="186" t="s">
        <v>288</v>
      </c>
      <c r="AC846" s="192">
        <f>VLOOKUP(B846,orig_GT_results_full_summary!$B$3:$AK$25,33, FALSE)</f>
        <v>1</v>
      </c>
      <c r="AD846" s="192">
        <v>0</v>
      </c>
      <c r="AE846" s="192">
        <v>0</v>
      </c>
      <c r="AF846" s="194">
        <f t="shared" si="6"/>
        <v>0</v>
      </c>
      <c r="AG846" s="53">
        <f t="shared" si="7"/>
        <v>0</v>
      </c>
    </row>
    <row r="847" spans="2:33" ht="16">
      <c r="B847" s="186" t="s">
        <v>162</v>
      </c>
      <c r="C847" s="192">
        <v>77</v>
      </c>
      <c r="D847" s="186" t="s">
        <v>397</v>
      </c>
      <c r="E847" s="193">
        <v>2</v>
      </c>
      <c r="F847" s="186" t="s">
        <v>391</v>
      </c>
      <c r="G847" s="186" t="s">
        <v>290</v>
      </c>
      <c r="H847" s="198">
        <f>VLOOKUP(B847,orig_GT_results_full_summary!$B$3:$AK$25,7, FALSE)</f>
        <v>3</v>
      </c>
      <c r="I847" s="192">
        <v>1</v>
      </c>
      <c r="J847" s="192">
        <v>0.5</v>
      </c>
      <c r="K847" s="192">
        <f t="shared" si="0"/>
        <v>0.33333333333333331</v>
      </c>
      <c r="L847" s="193">
        <f t="shared" si="1"/>
        <v>0.47619047619047616</v>
      </c>
      <c r="M847" s="186" t="s">
        <v>299</v>
      </c>
      <c r="N847" s="186" t="s">
        <v>288</v>
      </c>
      <c r="O847" s="199">
        <f>VLOOKUP(B847,orig_GT_results_full_summary!$B$3:$AK$25,15, FALSE)</f>
        <v>1</v>
      </c>
      <c r="P847" s="192">
        <v>0</v>
      </c>
      <c r="Q847" s="192">
        <v>0</v>
      </c>
      <c r="R847" s="192">
        <f t="shared" si="2"/>
        <v>0</v>
      </c>
      <c r="S847" s="193">
        <f t="shared" si="3"/>
        <v>0</v>
      </c>
      <c r="T847" s="186" t="s">
        <v>15</v>
      </c>
      <c r="U847" s="186" t="s">
        <v>290</v>
      </c>
      <c r="V847" s="200">
        <f>VLOOKUP(B847,orig_GT_results_full_summary!$B$3:$AK$25,24, FALSE)</f>
        <v>1</v>
      </c>
      <c r="W847" s="192">
        <v>1</v>
      </c>
      <c r="X847" s="192">
        <v>0.5</v>
      </c>
      <c r="Y847" s="192">
        <f t="shared" si="4"/>
        <v>1</v>
      </c>
      <c r="Z847" s="193">
        <f t="shared" si="5"/>
        <v>0.52631578947368418</v>
      </c>
      <c r="AA847" s="186" t="s">
        <v>299</v>
      </c>
      <c r="AB847" s="186" t="s">
        <v>288</v>
      </c>
      <c r="AC847" s="192">
        <f>VLOOKUP(B847,orig_GT_results_full_summary!$B$3:$AK$25,33, FALSE)</f>
        <v>1</v>
      </c>
      <c r="AD847" s="192">
        <v>0</v>
      </c>
      <c r="AE847" s="192">
        <v>0</v>
      </c>
      <c r="AF847" s="194">
        <f t="shared" si="6"/>
        <v>0</v>
      </c>
      <c r="AG847" s="53">
        <f t="shared" si="7"/>
        <v>0</v>
      </c>
    </row>
    <row r="848" spans="2:33" ht="16">
      <c r="B848" s="186" t="s">
        <v>162</v>
      </c>
      <c r="C848" s="192">
        <v>78</v>
      </c>
      <c r="D848" s="186" t="s">
        <v>397</v>
      </c>
      <c r="E848" s="193">
        <v>2</v>
      </c>
      <c r="F848" s="186" t="s">
        <v>391</v>
      </c>
      <c r="G848" s="186" t="s">
        <v>290</v>
      </c>
      <c r="H848" s="198">
        <f>VLOOKUP(B848,orig_GT_results_full_summary!$B$3:$AK$25,7, FALSE)</f>
        <v>3</v>
      </c>
      <c r="I848" s="192">
        <v>1</v>
      </c>
      <c r="J848" s="192">
        <v>0.5</v>
      </c>
      <c r="K848" s="192">
        <f t="shared" si="0"/>
        <v>0.33333333333333331</v>
      </c>
      <c r="L848" s="193">
        <f t="shared" si="1"/>
        <v>0.47619047619047616</v>
      </c>
      <c r="M848" s="186" t="s">
        <v>299</v>
      </c>
      <c r="N848" s="186" t="s">
        <v>288</v>
      </c>
      <c r="O848" s="199">
        <f>VLOOKUP(B848,orig_GT_results_full_summary!$B$3:$AK$25,15, FALSE)</f>
        <v>1</v>
      </c>
      <c r="P848" s="192">
        <v>0</v>
      </c>
      <c r="Q848" s="192">
        <v>0</v>
      </c>
      <c r="R848" s="192">
        <f t="shared" si="2"/>
        <v>0</v>
      </c>
      <c r="S848" s="193">
        <f t="shared" si="3"/>
        <v>0</v>
      </c>
      <c r="T848" s="186" t="s">
        <v>15</v>
      </c>
      <c r="U848" s="186" t="s">
        <v>290</v>
      </c>
      <c r="V848" s="200">
        <f>VLOOKUP(B848,orig_GT_results_full_summary!$B$3:$AK$25,24, FALSE)</f>
        <v>1</v>
      </c>
      <c r="W848" s="192">
        <v>1</v>
      </c>
      <c r="X848" s="192">
        <v>0.5</v>
      </c>
      <c r="Y848" s="192">
        <f t="shared" si="4"/>
        <v>1</v>
      </c>
      <c r="Z848" s="193">
        <f t="shared" si="5"/>
        <v>0.52631578947368418</v>
      </c>
      <c r="AA848" s="186" t="s">
        <v>299</v>
      </c>
      <c r="AB848" s="186" t="s">
        <v>288</v>
      </c>
      <c r="AC848" s="192">
        <f>VLOOKUP(B848,orig_GT_results_full_summary!$B$3:$AK$25,33, FALSE)</f>
        <v>1</v>
      </c>
      <c r="AD848" s="192">
        <v>0</v>
      </c>
      <c r="AE848" s="192">
        <v>0</v>
      </c>
      <c r="AF848" s="194">
        <f t="shared" si="6"/>
        <v>0</v>
      </c>
      <c r="AG848" s="53">
        <f t="shared" si="7"/>
        <v>0</v>
      </c>
    </row>
    <row r="849" spans="2:33" ht="16">
      <c r="B849" s="186" t="s">
        <v>162</v>
      </c>
      <c r="C849" s="192">
        <v>63</v>
      </c>
      <c r="D849" s="186" t="s">
        <v>395</v>
      </c>
      <c r="E849" s="193">
        <v>2</v>
      </c>
      <c r="F849" s="186" t="s">
        <v>391</v>
      </c>
      <c r="G849" s="186" t="s">
        <v>287</v>
      </c>
      <c r="H849" s="198">
        <f>VLOOKUP(B849,orig_GT_results_full_summary!$B$3:$AK$25,7, FALSE)</f>
        <v>3</v>
      </c>
      <c r="I849" s="192">
        <v>1</v>
      </c>
      <c r="J849" s="192">
        <v>0.5</v>
      </c>
      <c r="K849" s="192">
        <f t="shared" si="0"/>
        <v>0.33333333333333331</v>
      </c>
      <c r="L849" s="193">
        <f t="shared" si="1"/>
        <v>0.47619047619047616</v>
      </c>
      <c r="M849" s="186" t="s">
        <v>299</v>
      </c>
      <c r="N849" s="186" t="s">
        <v>288</v>
      </c>
      <c r="O849" s="199">
        <f>VLOOKUP(B849,orig_GT_results_full_summary!$B$3:$AK$25,15, FALSE)</f>
        <v>1</v>
      </c>
      <c r="P849" s="192">
        <v>0</v>
      </c>
      <c r="Q849" s="192">
        <v>0</v>
      </c>
      <c r="R849" s="192">
        <f t="shared" si="2"/>
        <v>0</v>
      </c>
      <c r="S849" s="193">
        <f t="shared" si="3"/>
        <v>0</v>
      </c>
      <c r="T849" s="186" t="s">
        <v>15</v>
      </c>
      <c r="U849" s="186" t="s">
        <v>287</v>
      </c>
      <c r="V849" s="200">
        <f>VLOOKUP(B849,orig_GT_results_full_summary!$B$3:$AK$25,24, FALSE)</f>
        <v>1</v>
      </c>
      <c r="W849" s="192">
        <v>1</v>
      </c>
      <c r="X849" s="192">
        <v>0.5</v>
      </c>
      <c r="Y849" s="192">
        <f t="shared" si="4"/>
        <v>1</v>
      </c>
      <c r="Z849" s="193">
        <f t="shared" si="5"/>
        <v>0.52631578947368418</v>
      </c>
      <c r="AA849" s="186" t="s">
        <v>299</v>
      </c>
      <c r="AB849" s="186" t="s">
        <v>288</v>
      </c>
      <c r="AC849" s="192">
        <f>VLOOKUP(B849,orig_GT_results_full_summary!$B$3:$AK$25,33, FALSE)</f>
        <v>1</v>
      </c>
      <c r="AD849" s="192">
        <v>0</v>
      </c>
      <c r="AE849" s="192">
        <v>0</v>
      </c>
      <c r="AF849" s="194">
        <f t="shared" si="6"/>
        <v>0</v>
      </c>
      <c r="AG849" s="53">
        <f t="shared" si="7"/>
        <v>0</v>
      </c>
    </row>
    <row r="850" spans="2:33" ht="16">
      <c r="B850" s="186" t="s">
        <v>162</v>
      </c>
      <c r="C850" s="192">
        <v>64</v>
      </c>
      <c r="D850" s="186" t="s">
        <v>395</v>
      </c>
      <c r="E850" s="193">
        <v>2</v>
      </c>
      <c r="F850" s="186" t="s">
        <v>391</v>
      </c>
      <c r="G850" s="186" t="s">
        <v>287</v>
      </c>
      <c r="H850" s="198">
        <f>VLOOKUP(B850,orig_GT_results_full_summary!$B$3:$AK$25,7, FALSE)</f>
        <v>3</v>
      </c>
      <c r="I850" s="192">
        <v>1</v>
      </c>
      <c r="J850" s="192">
        <v>0.5</v>
      </c>
      <c r="K850" s="192">
        <f t="shared" si="0"/>
        <v>0.33333333333333331</v>
      </c>
      <c r="L850" s="193">
        <f t="shared" si="1"/>
        <v>0.47619047619047616</v>
      </c>
      <c r="M850" s="186" t="s">
        <v>299</v>
      </c>
      <c r="N850" s="186" t="s">
        <v>288</v>
      </c>
      <c r="O850" s="199">
        <f>VLOOKUP(B850,orig_GT_results_full_summary!$B$3:$AK$25,15, FALSE)</f>
        <v>1</v>
      </c>
      <c r="P850" s="192">
        <v>0</v>
      </c>
      <c r="Q850" s="192">
        <v>0</v>
      </c>
      <c r="R850" s="192">
        <f t="shared" si="2"/>
        <v>0</v>
      </c>
      <c r="S850" s="193">
        <f t="shared" si="3"/>
        <v>0</v>
      </c>
      <c r="T850" s="186" t="s">
        <v>15</v>
      </c>
      <c r="U850" s="186" t="s">
        <v>287</v>
      </c>
      <c r="V850" s="200">
        <f>VLOOKUP(B850,orig_GT_results_full_summary!$B$3:$AK$25,24, FALSE)</f>
        <v>1</v>
      </c>
      <c r="W850" s="192">
        <v>1</v>
      </c>
      <c r="X850" s="192">
        <v>0.5</v>
      </c>
      <c r="Y850" s="192">
        <f t="shared" si="4"/>
        <v>1</v>
      </c>
      <c r="Z850" s="193">
        <f t="shared" si="5"/>
        <v>0.52631578947368418</v>
      </c>
      <c r="AA850" s="186" t="s">
        <v>299</v>
      </c>
      <c r="AB850" s="186" t="s">
        <v>288</v>
      </c>
      <c r="AC850" s="192">
        <f>VLOOKUP(B850,orig_GT_results_full_summary!$B$3:$AK$25,33, FALSE)</f>
        <v>1</v>
      </c>
      <c r="AD850" s="192">
        <v>0</v>
      </c>
      <c r="AE850" s="192">
        <v>0</v>
      </c>
      <c r="AF850" s="194">
        <f t="shared" si="6"/>
        <v>0</v>
      </c>
      <c r="AG850" s="53">
        <f t="shared" si="7"/>
        <v>0</v>
      </c>
    </row>
    <row r="851" spans="2:33" ht="16">
      <c r="B851" s="186" t="s">
        <v>162</v>
      </c>
      <c r="C851" s="192">
        <v>71</v>
      </c>
      <c r="D851" s="186" t="s">
        <v>319</v>
      </c>
      <c r="E851" s="193">
        <v>2</v>
      </c>
      <c r="F851" s="186" t="s">
        <v>391</v>
      </c>
      <c r="G851" s="186" t="s">
        <v>287</v>
      </c>
      <c r="H851" s="198">
        <f>VLOOKUP(B851,orig_GT_results_full_summary!$B$3:$AK$25,7, FALSE)</f>
        <v>3</v>
      </c>
      <c r="I851" s="192">
        <v>1</v>
      </c>
      <c r="J851" s="192">
        <v>0.5</v>
      </c>
      <c r="K851" s="192">
        <f t="shared" si="0"/>
        <v>0.33333333333333331</v>
      </c>
      <c r="L851" s="193">
        <f t="shared" si="1"/>
        <v>0.47619047619047616</v>
      </c>
      <c r="M851" s="186" t="s">
        <v>299</v>
      </c>
      <c r="N851" s="186" t="s">
        <v>288</v>
      </c>
      <c r="O851" s="199">
        <f>VLOOKUP(B851,orig_GT_results_full_summary!$B$3:$AK$25,15, FALSE)</f>
        <v>1</v>
      </c>
      <c r="P851" s="192">
        <v>0</v>
      </c>
      <c r="Q851" s="192">
        <v>0</v>
      </c>
      <c r="R851" s="192">
        <f t="shared" si="2"/>
        <v>0</v>
      </c>
      <c r="S851" s="193">
        <f t="shared" si="3"/>
        <v>0</v>
      </c>
      <c r="T851" s="186" t="s">
        <v>15</v>
      </c>
      <c r="U851" s="186" t="s">
        <v>287</v>
      </c>
      <c r="V851" s="200">
        <f>VLOOKUP(B851,orig_GT_results_full_summary!$B$3:$AK$25,24, FALSE)</f>
        <v>1</v>
      </c>
      <c r="W851" s="192">
        <v>1</v>
      </c>
      <c r="X851" s="192">
        <v>0.5</v>
      </c>
      <c r="Y851" s="192">
        <f t="shared" si="4"/>
        <v>1</v>
      </c>
      <c r="Z851" s="193">
        <f t="shared" si="5"/>
        <v>0.52631578947368418</v>
      </c>
      <c r="AA851" s="186" t="s">
        <v>299</v>
      </c>
      <c r="AB851" s="186" t="s">
        <v>288</v>
      </c>
      <c r="AC851" s="192">
        <f>VLOOKUP(B851,orig_GT_results_full_summary!$B$3:$AK$25,33, FALSE)</f>
        <v>1</v>
      </c>
      <c r="AD851" s="192">
        <v>0</v>
      </c>
      <c r="AE851" s="192">
        <v>0</v>
      </c>
      <c r="AF851" s="194">
        <f t="shared" si="6"/>
        <v>0</v>
      </c>
      <c r="AG851" s="53">
        <f t="shared" si="7"/>
        <v>0</v>
      </c>
    </row>
    <row r="852" spans="2:33" ht="16">
      <c r="B852" s="186" t="s">
        <v>162</v>
      </c>
      <c r="C852" s="192">
        <v>80</v>
      </c>
      <c r="D852" s="186" t="s">
        <v>308</v>
      </c>
      <c r="E852" s="193">
        <v>2</v>
      </c>
      <c r="F852" s="186" t="s">
        <v>391</v>
      </c>
      <c r="G852" s="186" t="s">
        <v>287</v>
      </c>
      <c r="H852" s="198">
        <f>VLOOKUP(B852,orig_GT_results_full_summary!$B$3:$AK$25,7, FALSE)</f>
        <v>3</v>
      </c>
      <c r="I852" s="192">
        <v>1</v>
      </c>
      <c r="J852" s="192">
        <v>0.5</v>
      </c>
      <c r="K852" s="192">
        <f t="shared" si="0"/>
        <v>0.33333333333333331</v>
      </c>
      <c r="L852" s="193">
        <f t="shared" si="1"/>
        <v>0.47619047619047616</v>
      </c>
      <c r="M852" s="186" t="s">
        <v>299</v>
      </c>
      <c r="N852" s="186" t="s">
        <v>288</v>
      </c>
      <c r="O852" s="199">
        <f>VLOOKUP(B852,orig_GT_results_full_summary!$B$3:$AK$25,15, FALSE)</f>
        <v>1</v>
      </c>
      <c r="P852" s="192">
        <v>0</v>
      </c>
      <c r="Q852" s="192">
        <v>0</v>
      </c>
      <c r="R852" s="192">
        <f t="shared" si="2"/>
        <v>0</v>
      </c>
      <c r="S852" s="193">
        <f t="shared" si="3"/>
        <v>0</v>
      </c>
      <c r="T852" s="186" t="s">
        <v>15</v>
      </c>
      <c r="U852" s="186" t="s">
        <v>287</v>
      </c>
      <c r="V852" s="200">
        <f>VLOOKUP(B852,orig_GT_results_full_summary!$B$3:$AK$25,24, FALSE)</f>
        <v>1</v>
      </c>
      <c r="W852" s="192">
        <v>1</v>
      </c>
      <c r="X852" s="192">
        <v>0.5</v>
      </c>
      <c r="Y852" s="192">
        <f t="shared" si="4"/>
        <v>1</v>
      </c>
      <c r="Z852" s="193">
        <f t="shared" si="5"/>
        <v>0.52631578947368418</v>
      </c>
      <c r="AA852" s="186" t="s">
        <v>299</v>
      </c>
      <c r="AB852" s="186" t="s">
        <v>288</v>
      </c>
      <c r="AC852" s="192">
        <f>VLOOKUP(B852,orig_GT_results_full_summary!$B$3:$AK$25,33, FALSE)</f>
        <v>1</v>
      </c>
      <c r="AD852" s="192">
        <v>0</v>
      </c>
      <c r="AE852" s="192">
        <v>0</v>
      </c>
      <c r="AF852" s="194">
        <f t="shared" si="6"/>
        <v>0</v>
      </c>
      <c r="AG852" s="53">
        <f t="shared" si="7"/>
        <v>0</v>
      </c>
    </row>
    <row r="853" spans="2:33" ht="16">
      <c r="B853" s="186" t="s">
        <v>162</v>
      </c>
      <c r="C853" s="192">
        <v>87</v>
      </c>
      <c r="D853" s="186" t="s">
        <v>392</v>
      </c>
      <c r="E853" s="193">
        <v>2</v>
      </c>
      <c r="F853" s="186" t="s">
        <v>391</v>
      </c>
      <c r="G853" s="186" t="s">
        <v>287</v>
      </c>
      <c r="H853" s="198">
        <f>VLOOKUP(B853,orig_GT_results_full_summary!$B$3:$AK$25,7, FALSE)</f>
        <v>3</v>
      </c>
      <c r="I853" s="192">
        <v>1</v>
      </c>
      <c r="J853" s="192">
        <v>0.5</v>
      </c>
      <c r="K853" s="192">
        <f t="shared" si="0"/>
        <v>0.33333333333333331</v>
      </c>
      <c r="L853" s="193">
        <f t="shared" si="1"/>
        <v>0.47619047619047616</v>
      </c>
      <c r="M853" s="186" t="s">
        <v>299</v>
      </c>
      <c r="N853" s="186" t="s">
        <v>288</v>
      </c>
      <c r="O853" s="199">
        <f>VLOOKUP(B853,orig_GT_results_full_summary!$B$3:$AK$25,15, FALSE)</f>
        <v>1</v>
      </c>
      <c r="P853" s="192">
        <v>0</v>
      </c>
      <c r="Q853" s="192">
        <v>0</v>
      </c>
      <c r="R853" s="192">
        <f t="shared" si="2"/>
        <v>0</v>
      </c>
      <c r="S853" s="193">
        <f t="shared" si="3"/>
        <v>0</v>
      </c>
      <c r="T853" s="186" t="s">
        <v>15</v>
      </c>
      <c r="U853" s="186" t="s">
        <v>287</v>
      </c>
      <c r="V853" s="200">
        <f>VLOOKUP(B853,orig_GT_results_full_summary!$B$3:$AK$25,24, FALSE)</f>
        <v>1</v>
      </c>
      <c r="W853" s="192">
        <v>1</v>
      </c>
      <c r="X853" s="192">
        <v>0.5</v>
      </c>
      <c r="Y853" s="192">
        <f t="shared" si="4"/>
        <v>1</v>
      </c>
      <c r="Z853" s="193">
        <f t="shared" si="5"/>
        <v>0.52631578947368418</v>
      </c>
      <c r="AA853" s="186" t="s">
        <v>299</v>
      </c>
      <c r="AB853" s="186" t="s">
        <v>288</v>
      </c>
      <c r="AC853" s="192">
        <f>VLOOKUP(B853,orig_GT_results_full_summary!$B$3:$AK$25,33, FALSE)</f>
        <v>1</v>
      </c>
      <c r="AD853" s="192">
        <v>0</v>
      </c>
      <c r="AE853" s="192">
        <v>0</v>
      </c>
      <c r="AF853" s="194">
        <f t="shared" si="6"/>
        <v>0</v>
      </c>
      <c r="AG853" s="53">
        <f t="shared" si="7"/>
        <v>0</v>
      </c>
    </row>
    <row r="854" spans="2:33" ht="16">
      <c r="B854" s="186" t="s">
        <v>162</v>
      </c>
      <c r="C854" s="192">
        <v>90</v>
      </c>
      <c r="D854" s="186" t="s">
        <v>393</v>
      </c>
      <c r="E854" s="193">
        <v>2</v>
      </c>
      <c r="F854" s="186" t="s">
        <v>391</v>
      </c>
      <c r="G854" s="186" t="s">
        <v>287</v>
      </c>
      <c r="H854" s="198">
        <f>VLOOKUP(B854,orig_GT_results_full_summary!$B$3:$AK$25,7, FALSE)</f>
        <v>3</v>
      </c>
      <c r="I854" s="192">
        <v>1</v>
      </c>
      <c r="J854" s="192">
        <v>0.5</v>
      </c>
      <c r="K854" s="192">
        <f t="shared" si="0"/>
        <v>0.33333333333333331</v>
      </c>
      <c r="L854" s="193">
        <f t="shared" si="1"/>
        <v>0.47619047619047616</v>
      </c>
      <c r="M854" s="186" t="s">
        <v>299</v>
      </c>
      <c r="N854" s="186" t="s">
        <v>288</v>
      </c>
      <c r="O854" s="199">
        <f>VLOOKUP(B854,orig_GT_results_full_summary!$B$3:$AK$25,15, FALSE)</f>
        <v>1</v>
      </c>
      <c r="P854" s="192">
        <v>0</v>
      </c>
      <c r="Q854" s="192">
        <v>0</v>
      </c>
      <c r="R854" s="192">
        <f t="shared" si="2"/>
        <v>0</v>
      </c>
      <c r="S854" s="193">
        <f t="shared" si="3"/>
        <v>0</v>
      </c>
      <c r="T854" s="186" t="s">
        <v>15</v>
      </c>
      <c r="U854" s="186" t="s">
        <v>287</v>
      </c>
      <c r="V854" s="200">
        <f>VLOOKUP(B854,orig_GT_results_full_summary!$B$3:$AK$25,24, FALSE)</f>
        <v>1</v>
      </c>
      <c r="W854" s="192">
        <v>1</v>
      </c>
      <c r="X854" s="192">
        <v>0.5</v>
      </c>
      <c r="Y854" s="192">
        <f t="shared" si="4"/>
        <v>1</v>
      </c>
      <c r="Z854" s="193">
        <f t="shared" si="5"/>
        <v>0.52631578947368418</v>
      </c>
      <c r="AA854" s="186" t="s">
        <v>299</v>
      </c>
      <c r="AB854" s="186" t="s">
        <v>288</v>
      </c>
      <c r="AC854" s="192">
        <f>VLOOKUP(B854,orig_GT_results_full_summary!$B$3:$AK$25,33, FALSE)</f>
        <v>1</v>
      </c>
      <c r="AD854" s="192">
        <v>0</v>
      </c>
      <c r="AE854" s="192">
        <v>0</v>
      </c>
      <c r="AF854" s="194">
        <f t="shared" si="6"/>
        <v>0</v>
      </c>
      <c r="AG854" s="53">
        <f t="shared" si="7"/>
        <v>0</v>
      </c>
    </row>
    <row r="855" spans="2:33" ht="16">
      <c r="B855" s="186" t="s">
        <v>162</v>
      </c>
      <c r="C855" s="192">
        <v>91</v>
      </c>
      <c r="D855" s="186" t="s">
        <v>393</v>
      </c>
      <c r="E855" s="193">
        <v>2</v>
      </c>
      <c r="F855" s="186" t="s">
        <v>391</v>
      </c>
      <c r="G855" s="186" t="s">
        <v>287</v>
      </c>
      <c r="H855" s="198">
        <f>VLOOKUP(B855,orig_GT_results_full_summary!$B$3:$AK$25,7, FALSE)</f>
        <v>3</v>
      </c>
      <c r="I855" s="192">
        <v>1</v>
      </c>
      <c r="J855" s="192">
        <v>0.5</v>
      </c>
      <c r="K855" s="192">
        <f t="shared" si="0"/>
        <v>0.33333333333333331</v>
      </c>
      <c r="L855" s="193">
        <f t="shared" si="1"/>
        <v>0.47619047619047616</v>
      </c>
      <c r="M855" s="186" t="s">
        <v>299</v>
      </c>
      <c r="N855" s="186" t="s">
        <v>288</v>
      </c>
      <c r="O855" s="199">
        <f>VLOOKUP(B855,orig_GT_results_full_summary!$B$3:$AK$25,15, FALSE)</f>
        <v>1</v>
      </c>
      <c r="P855" s="192">
        <v>0</v>
      </c>
      <c r="Q855" s="192">
        <v>0</v>
      </c>
      <c r="R855" s="192">
        <f t="shared" si="2"/>
        <v>0</v>
      </c>
      <c r="S855" s="193">
        <f t="shared" si="3"/>
        <v>0</v>
      </c>
      <c r="T855" s="186" t="s">
        <v>15</v>
      </c>
      <c r="U855" s="186" t="s">
        <v>287</v>
      </c>
      <c r="V855" s="200">
        <f>VLOOKUP(B855,orig_GT_results_full_summary!$B$3:$AK$25,24, FALSE)</f>
        <v>1</v>
      </c>
      <c r="W855" s="192">
        <v>1</v>
      </c>
      <c r="X855" s="192">
        <v>0.5</v>
      </c>
      <c r="Y855" s="192">
        <f t="shared" si="4"/>
        <v>1</v>
      </c>
      <c r="Z855" s="193">
        <f t="shared" si="5"/>
        <v>0.52631578947368418</v>
      </c>
      <c r="AA855" s="186" t="s">
        <v>299</v>
      </c>
      <c r="AB855" s="186" t="s">
        <v>288</v>
      </c>
      <c r="AC855" s="192">
        <f>VLOOKUP(B855,orig_GT_results_full_summary!$B$3:$AK$25,33, FALSE)</f>
        <v>1</v>
      </c>
      <c r="AD855" s="192">
        <v>0</v>
      </c>
      <c r="AE855" s="192">
        <v>0</v>
      </c>
      <c r="AF855" s="194">
        <f t="shared" si="6"/>
        <v>0</v>
      </c>
      <c r="AG855" s="53">
        <f t="shared" si="7"/>
        <v>0</v>
      </c>
    </row>
    <row r="856" spans="2:33" ht="16">
      <c r="B856" s="186" t="s">
        <v>162</v>
      </c>
      <c r="C856" s="192">
        <v>92</v>
      </c>
      <c r="D856" s="186" t="s">
        <v>394</v>
      </c>
      <c r="E856" s="193">
        <v>2</v>
      </c>
      <c r="F856" s="186" t="s">
        <v>391</v>
      </c>
      <c r="G856" s="186" t="s">
        <v>287</v>
      </c>
      <c r="H856" s="198">
        <f>VLOOKUP(B856,orig_GT_results_full_summary!$B$3:$AK$25,7, FALSE)</f>
        <v>3</v>
      </c>
      <c r="I856" s="192">
        <v>1</v>
      </c>
      <c r="J856" s="192">
        <v>0.5</v>
      </c>
      <c r="K856" s="192">
        <f t="shared" si="0"/>
        <v>0.33333333333333331</v>
      </c>
      <c r="L856" s="193">
        <f t="shared" si="1"/>
        <v>0.47619047619047616</v>
      </c>
      <c r="M856" s="186" t="s">
        <v>299</v>
      </c>
      <c r="N856" s="186" t="s">
        <v>288</v>
      </c>
      <c r="O856" s="199">
        <f>VLOOKUP(B856,orig_GT_results_full_summary!$B$3:$AK$25,15, FALSE)</f>
        <v>1</v>
      </c>
      <c r="P856" s="192">
        <v>0</v>
      </c>
      <c r="Q856" s="192">
        <v>0</v>
      </c>
      <c r="R856" s="192">
        <f t="shared" si="2"/>
        <v>0</v>
      </c>
      <c r="S856" s="193">
        <f t="shared" si="3"/>
        <v>0</v>
      </c>
      <c r="T856" s="186" t="s">
        <v>15</v>
      </c>
      <c r="U856" s="186" t="s">
        <v>287</v>
      </c>
      <c r="V856" s="200">
        <f>VLOOKUP(B856,orig_GT_results_full_summary!$B$3:$AK$25,24, FALSE)</f>
        <v>1</v>
      </c>
      <c r="W856" s="192">
        <v>1</v>
      </c>
      <c r="X856" s="192">
        <v>0.5</v>
      </c>
      <c r="Y856" s="192">
        <f t="shared" si="4"/>
        <v>1</v>
      </c>
      <c r="Z856" s="193">
        <f t="shared" si="5"/>
        <v>0.52631578947368418</v>
      </c>
      <c r="AA856" s="186" t="s">
        <v>299</v>
      </c>
      <c r="AB856" s="186" t="s">
        <v>288</v>
      </c>
      <c r="AC856" s="192">
        <f>VLOOKUP(B856,orig_GT_results_full_summary!$B$3:$AK$25,33, FALSE)</f>
        <v>1</v>
      </c>
      <c r="AD856" s="192">
        <v>0</v>
      </c>
      <c r="AE856" s="192">
        <v>0</v>
      </c>
      <c r="AF856" s="194">
        <f t="shared" si="6"/>
        <v>0</v>
      </c>
      <c r="AG856" s="53">
        <f t="shared" si="7"/>
        <v>0</v>
      </c>
    </row>
    <row r="857" spans="2:33" ht="16">
      <c r="B857" s="186" t="s">
        <v>162</v>
      </c>
      <c r="C857" s="192">
        <v>93</v>
      </c>
      <c r="D857" s="186" t="s">
        <v>394</v>
      </c>
      <c r="E857" s="193">
        <v>2</v>
      </c>
      <c r="F857" s="186" t="s">
        <v>391</v>
      </c>
      <c r="G857" s="186" t="s">
        <v>287</v>
      </c>
      <c r="H857" s="198">
        <f>VLOOKUP(B857,orig_GT_results_full_summary!$B$3:$AK$25,7, FALSE)</f>
        <v>3</v>
      </c>
      <c r="I857" s="192">
        <v>1</v>
      </c>
      <c r="J857" s="192">
        <v>0.5</v>
      </c>
      <c r="K857" s="192">
        <f t="shared" si="0"/>
        <v>0.33333333333333331</v>
      </c>
      <c r="L857" s="193">
        <f t="shared" si="1"/>
        <v>0.47619047619047616</v>
      </c>
      <c r="M857" s="186" t="s">
        <v>299</v>
      </c>
      <c r="N857" s="186" t="s">
        <v>288</v>
      </c>
      <c r="O857" s="199">
        <f>VLOOKUP(B857,orig_GT_results_full_summary!$B$3:$AK$25,15, FALSE)</f>
        <v>1</v>
      </c>
      <c r="P857" s="192">
        <v>0</v>
      </c>
      <c r="Q857" s="192">
        <v>0</v>
      </c>
      <c r="R857" s="192">
        <f t="shared" si="2"/>
        <v>0</v>
      </c>
      <c r="S857" s="193">
        <f t="shared" si="3"/>
        <v>0</v>
      </c>
      <c r="T857" s="186" t="s">
        <v>15</v>
      </c>
      <c r="U857" s="186" t="s">
        <v>287</v>
      </c>
      <c r="V857" s="200">
        <f>VLOOKUP(B857,orig_GT_results_full_summary!$B$3:$AK$25,24, FALSE)</f>
        <v>1</v>
      </c>
      <c r="W857" s="192">
        <v>1</v>
      </c>
      <c r="X857" s="192">
        <v>0.5</v>
      </c>
      <c r="Y857" s="192">
        <f t="shared" si="4"/>
        <v>1</v>
      </c>
      <c r="Z857" s="193">
        <f t="shared" si="5"/>
        <v>0.52631578947368418</v>
      </c>
      <c r="AA857" s="186" t="s">
        <v>299</v>
      </c>
      <c r="AB857" s="186" t="s">
        <v>288</v>
      </c>
      <c r="AC857" s="192">
        <f>VLOOKUP(B857,orig_GT_results_full_summary!$B$3:$AK$25,33, FALSE)</f>
        <v>1</v>
      </c>
      <c r="AD857" s="192">
        <v>0</v>
      </c>
      <c r="AE857" s="192">
        <v>0</v>
      </c>
      <c r="AF857" s="194">
        <f t="shared" si="6"/>
        <v>0</v>
      </c>
      <c r="AG857" s="53">
        <f t="shared" si="7"/>
        <v>0</v>
      </c>
    </row>
    <row r="858" spans="2:33" ht="16">
      <c r="B858" s="186" t="s">
        <v>162</v>
      </c>
      <c r="C858" s="192">
        <v>94</v>
      </c>
      <c r="D858" s="186" t="s">
        <v>394</v>
      </c>
      <c r="E858" s="193">
        <v>2</v>
      </c>
      <c r="F858" s="186" t="s">
        <v>391</v>
      </c>
      <c r="G858" s="186" t="s">
        <v>287</v>
      </c>
      <c r="H858" s="198">
        <f>VLOOKUP(B858,orig_GT_results_full_summary!$B$3:$AK$25,7, FALSE)</f>
        <v>3</v>
      </c>
      <c r="I858" s="192">
        <v>1</v>
      </c>
      <c r="J858" s="192">
        <v>0.5</v>
      </c>
      <c r="K858" s="192">
        <f t="shared" si="0"/>
        <v>0.33333333333333331</v>
      </c>
      <c r="L858" s="193">
        <f t="shared" si="1"/>
        <v>0.47619047619047616</v>
      </c>
      <c r="M858" s="186" t="s">
        <v>299</v>
      </c>
      <c r="N858" s="186" t="s">
        <v>288</v>
      </c>
      <c r="O858" s="199">
        <f>VLOOKUP(B858,orig_GT_results_full_summary!$B$3:$AK$25,15, FALSE)</f>
        <v>1</v>
      </c>
      <c r="P858" s="192">
        <v>0</v>
      </c>
      <c r="Q858" s="192">
        <v>0</v>
      </c>
      <c r="R858" s="192">
        <f t="shared" si="2"/>
        <v>0</v>
      </c>
      <c r="S858" s="193">
        <f t="shared" si="3"/>
        <v>0</v>
      </c>
      <c r="T858" s="186" t="s">
        <v>15</v>
      </c>
      <c r="U858" s="186" t="s">
        <v>287</v>
      </c>
      <c r="V858" s="200">
        <f>VLOOKUP(B858,orig_GT_results_full_summary!$B$3:$AK$25,24, FALSE)</f>
        <v>1</v>
      </c>
      <c r="W858" s="192">
        <v>1</v>
      </c>
      <c r="X858" s="192">
        <v>0.5</v>
      </c>
      <c r="Y858" s="192">
        <f t="shared" si="4"/>
        <v>1</v>
      </c>
      <c r="Z858" s="193">
        <f t="shared" si="5"/>
        <v>0.52631578947368418</v>
      </c>
      <c r="AA858" s="186" t="s">
        <v>299</v>
      </c>
      <c r="AB858" s="186" t="s">
        <v>288</v>
      </c>
      <c r="AC858" s="192">
        <f>VLOOKUP(B858,orig_GT_results_full_summary!$B$3:$AK$25,33, FALSE)</f>
        <v>1</v>
      </c>
      <c r="AD858" s="192">
        <v>0</v>
      </c>
      <c r="AE858" s="192">
        <v>0</v>
      </c>
      <c r="AF858" s="194">
        <f t="shared" si="6"/>
        <v>0</v>
      </c>
      <c r="AG858" s="53">
        <f t="shared" si="7"/>
        <v>0</v>
      </c>
    </row>
    <row r="859" spans="2:33" ht="16">
      <c r="B859" s="186" t="s">
        <v>162</v>
      </c>
      <c r="C859" s="192">
        <v>95</v>
      </c>
      <c r="D859" s="186" t="s">
        <v>395</v>
      </c>
      <c r="E859" s="193">
        <v>2</v>
      </c>
      <c r="F859" s="186" t="s">
        <v>391</v>
      </c>
      <c r="G859" s="186" t="s">
        <v>287</v>
      </c>
      <c r="H859" s="198">
        <f>VLOOKUP(B859,orig_GT_results_full_summary!$B$3:$AK$25,7, FALSE)</f>
        <v>3</v>
      </c>
      <c r="I859" s="192">
        <v>1</v>
      </c>
      <c r="J859" s="192">
        <v>0.5</v>
      </c>
      <c r="K859" s="192">
        <f t="shared" si="0"/>
        <v>0.33333333333333331</v>
      </c>
      <c r="L859" s="193">
        <f t="shared" si="1"/>
        <v>0.47619047619047616</v>
      </c>
      <c r="M859" s="186" t="s">
        <v>299</v>
      </c>
      <c r="N859" s="186" t="s">
        <v>288</v>
      </c>
      <c r="O859" s="199">
        <f>VLOOKUP(B859,orig_GT_results_full_summary!$B$3:$AK$25,15, FALSE)</f>
        <v>1</v>
      </c>
      <c r="P859" s="192">
        <v>0</v>
      </c>
      <c r="Q859" s="192">
        <v>0</v>
      </c>
      <c r="R859" s="192">
        <f t="shared" si="2"/>
        <v>0</v>
      </c>
      <c r="S859" s="193">
        <f t="shared" si="3"/>
        <v>0</v>
      </c>
      <c r="T859" s="186" t="s">
        <v>15</v>
      </c>
      <c r="U859" s="186" t="s">
        <v>287</v>
      </c>
      <c r="V859" s="200">
        <f>VLOOKUP(B859,orig_GT_results_full_summary!$B$3:$AK$25,24, FALSE)</f>
        <v>1</v>
      </c>
      <c r="W859" s="192">
        <v>1</v>
      </c>
      <c r="X859" s="192">
        <v>0.5</v>
      </c>
      <c r="Y859" s="192">
        <f t="shared" si="4"/>
        <v>1</v>
      </c>
      <c r="Z859" s="193">
        <f t="shared" si="5"/>
        <v>0.52631578947368418</v>
      </c>
      <c r="AA859" s="186" t="s">
        <v>299</v>
      </c>
      <c r="AB859" s="186" t="s">
        <v>288</v>
      </c>
      <c r="AC859" s="192">
        <f>VLOOKUP(B859,orig_GT_results_full_summary!$B$3:$AK$25,33, FALSE)</f>
        <v>1</v>
      </c>
      <c r="AD859" s="192">
        <v>0</v>
      </c>
      <c r="AE859" s="192">
        <v>0</v>
      </c>
      <c r="AF859" s="194">
        <f t="shared" si="6"/>
        <v>0</v>
      </c>
      <c r="AG859" s="53">
        <f t="shared" si="7"/>
        <v>0</v>
      </c>
    </row>
    <row r="860" spans="2:33" ht="16">
      <c r="B860" s="186" t="s">
        <v>162</v>
      </c>
      <c r="C860" s="192">
        <v>96</v>
      </c>
      <c r="D860" s="186" t="s">
        <v>395</v>
      </c>
      <c r="E860" s="193">
        <v>2</v>
      </c>
      <c r="F860" s="186" t="s">
        <v>391</v>
      </c>
      <c r="G860" s="186" t="s">
        <v>287</v>
      </c>
      <c r="H860" s="198">
        <f>VLOOKUP(B860,orig_GT_results_full_summary!$B$3:$AK$25,7, FALSE)</f>
        <v>3</v>
      </c>
      <c r="I860" s="192">
        <v>1</v>
      </c>
      <c r="J860" s="192">
        <v>0.5</v>
      </c>
      <c r="K860" s="192">
        <f t="shared" si="0"/>
        <v>0.33333333333333331</v>
      </c>
      <c r="L860" s="193">
        <f t="shared" si="1"/>
        <v>0.47619047619047616</v>
      </c>
      <c r="M860" s="186" t="s">
        <v>299</v>
      </c>
      <c r="N860" s="186" t="s">
        <v>288</v>
      </c>
      <c r="O860" s="199">
        <f>VLOOKUP(B860,orig_GT_results_full_summary!$B$3:$AK$25,15, FALSE)</f>
        <v>1</v>
      </c>
      <c r="P860" s="192">
        <v>0</v>
      </c>
      <c r="Q860" s="192">
        <v>0</v>
      </c>
      <c r="R860" s="192">
        <f t="shared" si="2"/>
        <v>0</v>
      </c>
      <c r="S860" s="193">
        <f t="shared" si="3"/>
        <v>0</v>
      </c>
      <c r="T860" s="186" t="s">
        <v>15</v>
      </c>
      <c r="U860" s="186" t="s">
        <v>287</v>
      </c>
      <c r="V860" s="200">
        <f>VLOOKUP(B860,orig_GT_results_full_summary!$B$3:$AK$25,24, FALSE)</f>
        <v>1</v>
      </c>
      <c r="W860" s="192">
        <v>1</v>
      </c>
      <c r="X860" s="192">
        <v>0.5</v>
      </c>
      <c r="Y860" s="192">
        <f t="shared" si="4"/>
        <v>1</v>
      </c>
      <c r="Z860" s="193">
        <f t="shared" si="5"/>
        <v>0.52631578947368418</v>
      </c>
      <c r="AA860" s="186" t="s">
        <v>299</v>
      </c>
      <c r="AB860" s="186" t="s">
        <v>288</v>
      </c>
      <c r="AC860" s="192">
        <f>VLOOKUP(B860,orig_GT_results_full_summary!$B$3:$AK$25,33, FALSE)</f>
        <v>1</v>
      </c>
      <c r="AD860" s="192">
        <v>0</v>
      </c>
      <c r="AE860" s="192">
        <v>0</v>
      </c>
      <c r="AF860" s="194">
        <f t="shared" si="6"/>
        <v>0</v>
      </c>
      <c r="AG860" s="53">
        <f t="shared" si="7"/>
        <v>0</v>
      </c>
    </row>
    <row r="861" spans="2:33" ht="16">
      <c r="B861" s="186" t="s">
        <v>162</v>
      </c>
      <c r="C861" s="192">
        <v>99</v>
      </c>
      <c r="D861" s="186" t="s">
        <v>396</v>
      </c>
      <c r="E861" s="193">
        <v>2</v>
      </c>
      <c r="F861" s="186" t="s">
        <v>391</v>
      </c>
      <c r="G861" s="186" t="s">
        <v>294</v>
      </c>
      <c r="H861" s="198">
        <f>VLOOKUP(B861,orig_GT_results_full_summary!$B$3:$AK$25,7, FALSE)</f>
        <v>3</v>
      </c>
      <c r="I861" s="192">
        <v>2</v>
      </c>
      <c r="J861" s="192">
        <v>1</v>
      </c>
      <c r="K861" s="192">
        <f t="shared" si="0"/>
        <v>0.66666666666666663</v>
      </c>
      <c r="L861" s="193">
        <f t="shared" si="1"/>
        <v>0.95238095238095233</v>
      </c>
      <c r="M861" s="186" t="s">
        <v>299</v>
      </c>
      <c r="N861" s="186" t="s">
        <v>288</v>
      </c>
      <c r="O861" s="199">
        <f>VLOOKUP(B861,orig_GT_results_full_summary!$B$3:$AK$25,15, FALSE)</f>
        <v>1</v>
      </c>
      <c r="P861" s="192">
        <v>0</v>
      </c>
      <c r="Q861" s="192">
        <v>0</v>
      </c>
      <c r="R861" s="192">
        <f t="shared" si="2"/>
        <v>0</v>
      </c>
      <c r="S861" s="193">
        <f t="shared" si="3"/>
        <v>0</v>
      </c>
      <c r="T861" s="186" t="s">
        <v>15</v>
      </c>
      <c r="U861" s="186" t="s">
        <v>290</v>
      </c>
      <c r="V861" s="200">
        <f>VLOOKUP(B861,orig_GT_results_full_summary!$B$3:$AK$25,24, FALSE)</f>
        <v>1</v>
      </c>
      <c r="W861" s="192">
        <v>1</v>
      </c>
      <c r="X861" s="192">
        <v>0.5</v>
      </c>
      <c r="Y861" s="192">
        <f t="shared" si="4"/>
        <v>1</v>
      </c>
      <c r="Z861" s="193">
        <f t="shared" si="5"/>
        <v>0.52631578947368418</v>
      </c>
      <c r="AA861" s="186" t="s">
        <v>299</v>
      </c>
      <c r="AB861" s="186" t="s">
        <v>288</v>
      </c>
      <c r="AC861" s="192">
        <f>VLOOKUP(B861,orig_GT_results_full_summary!$B$3:$AK$25,33, FALSE)</f>
        <v>1</v>
      </c>
      <c r="AD861" s="192">
        <v>0</v>
      </c>
      <c r="AE861" s="192">
        <v>0</v>
      </c>
      <c r="AF861" s="194">
        <f t="shared" si="6"/>
        <v>0</v>
      </c>
      <c r="AG861" s="53">
        <f t="shared" si="7"/>
        <v>0</v>
      </c>
    </row>
    <row r="862" spans="2:33" ht="16">
      <c r="B862" s="186" t="s">
        <v>162</v>
      </c>
      <c r="C862" s="192">
        <v>111</v>
      </c>
      <c r="D862" s="186" t="s">
        <v>397</v>
      </c>
      <c r="E862" s="193">
        <v>2</v>
      </c>
      <c r="F862" s="186" t="s">
        <v>391</v>
      </c>
      <c r="G862" s="186" t="s">
        <v>290</v>
      </c>
      <c r="H862" s="198">
        <f>VLOOKUP(B862,orig_GT_results_full_summary!$B$3:$AK$25,7, FALSE)</f>
        <v>3</v>
      </c>
      <c r="I862" s="192">
        <v>1</v>
      </c>
      <c r="J862" s="192">
        <v>0.5</v>
      </c>
      <c r="K862" s="192">
        <f t="shared" si="0"/>
        <v>0.33333333333333331</v>
      </c>
      <c r="L862" s="193">
        <f t="shared" si="1"/>
        <v>0.47619047619047616</v>
      </c>
      <c r="M862" s="186" t="s">
        <v>299</v>
      </c>
      <c r="N862" s="186" t="s">
        <v>288</v>
      </c>
      <c r="O862" s="199">
        <f>VLOOKUP(B862,orig_GT_results_full_summary!$B$3:$AK$25,15, FALSE)</f>
        <v>1</v>
      </c>
      <c r="P862" s="192">
        <v>0</v>
      </c>
      <c r="Q862" s="192">
        <v>0</v>
      </c>
      <c r="R862" s="192">
        <f t="shared" si="2"/>
        <v>0</v>
      </c>
      <c r="S862" s="193">
        <f t="shared" si="3"/>
        <v>0</v>
      </c>
      <c r="T862" s="186" t="s">
        <v>15</v>
      </c>
      <c r="U862" s="186" t="s">
        <v>290</v>
      </c>
      <c r="V862" s="200">
        <f>VLOOKUP(B862,orig_GT_results_full_summary!$B$3:$AK$25,24, FALSE)</f>
        <v>1</v>
      </c>
      <c r="W862" s="192">
        <v>1</v>
      </c>
      <c r="X862" s="192">
        <v>0.5</v>
      </c>
      <c r="Y862" s="192">
        <f t="shared" si="4"/>
        <v>1</v>
      </c>
      <c r="Z862" s="193">
        <f t="shared" si="5"/>
        <v>0.52631578947368418</v>
      </c>
      <c r="AA862" s="186" t="s">
        <v>299</v>
      </c>
      <c r="AB862" s="186" t="s">
        <v>288</v>
      </c>
      <c r="AC862" s="192">
        <f>VLOOKUP(B862,orig_GT_results_full_summary!$B$3:$AK$25,33, FALSE)</f>
        <v>1</v>
      </c>
      <c r="AD862" s="192">
        <v>0</v>
      </c>
      <c r="AE862" s="192">
        <v>0</v>
      </c>
      <c r="AF862" s="194">
        <f t="shared" si="6"/>
        <v>0</v>
      </c>
      <c r="AG862" s="53">
        <f t="shared" si="7"/>
        <v>0</v>
      </c>
    </row>
    <row r="863" spans="2:33" ht="16">
      <c r="B863" s="186" t="s">
        <v>162</v>
      </c>
      <c r="C863" s="192">
        <v>106</v>
      </c>
      <c r="D863" s="186" t="s">
        <v>319</v>
      </c>
      <c r="E863" s="193">
        <v>2</v>
      </c>
      <c r="F863" s="186" t="s">
        <v>391</v>
      </c>
      <c r="G863" s="186" t="s">
        <v>287</v>
      </c>
      <c r="H863" s="198">
        <f>VLOOKUP(B863,orig_GT_results_full_summary!$B$3:$AK$25,7, FALSE)</f>
        <v>3</v>
      </c>
      <c r="I863" s="192">
        <v>1</v>
      </c>
      <c r="J863" s="192">
        <v>0.5</v>
      </c>
      <c r="K863" s="192">
        <f t="shared" si="0"/>
        <v>0.33333333333333331</v>
      </c>
      <c r="L863" s="193">
        <f t="shared" si="1"/>
        <v>0.47619047619047616</v>
      </c>
      <c r="M863" s="186" t="s">
        <v>299</v>
      </c>
      <c r="N863" s="186" t="s">
        <v>288</v>
      </c>
      <c r="O863" s="199">
        <f>VLOOKUP(B863,orig_GT_results_full_summary!$B$3:$AK$25,15, FALSE)</f>
        <v>1</v>
      </c>
      <c r="P863" s="192">
        <v>0</v>
      </c>
      <c r="Q863" s="192">
        <v>0</v>
      </c>
      <c r="R863" s="192">
        <f t="shared" si="2"/>
        <v>0</v>
      </c>
      <c r="S863" s="193">
        <f t="shared" si="3"/>
        <v>0</v>
      </c>
      <c r="T863" s="186" t="s">
        <v>15</v>
      </c>
      <c r="U863" s="186" t="s">
        <v>287</v>
      </c>
      <c r="V863" s="200">
        <f>VLOOKUP(B863,orig_GT_results_full_summary!$B$3:$AK$25,24, FALSE)</f>
        <v>1</v>
      </c>
      <c r="W863" s="192">
        <v>1</v>
      </c>
      <c r="X863" s="192">
        <v>0.5</v>
      </c>
      <c r="Y863" s="192">
        <f t="shared" si="4"/>
        <v>1</v>
      </c>
      <c r="Z863" s="193">
        <f t="shared" si="5"/>
        <v>0.52631578947368418</v>
      </c>
      <c r="AA863" s="186" t="s">
        <v>299</v>
      </c>
      <c r="AB863" s="186" t="s">
        <v>288</v>
      </c>
      <c r="AC863" s="192">
        <f>VLOOKUP(B863,orig_GT_results_full_summary!$B$3:$AK$25,33, FALSE)</f>
        <v>1</v>
      </c>
      <c r="AD863" s="192">
        <v>0</v>
      </c>
      <c r="AE863" s="192">
        <v>0</v>
      </c>
      <c r="AF863" s="194">
        <f t="shared" si="6"/>
        <v>0</v>
      </c>
      <c r="AG863" s="53">
        <f t="shared" si="7"/>
        <v>0</v>
      </c>
    </row>
    <row r="864" spans="2:33" ht="16">
      <c r="B864" s="186" t="s">
        <v>162</v>
      </c>
      <c r="C864" s="192">
        <v>104</v>
      </c>
      <c r="D864" s="186" t="s">
        <v>319</v>
      </c>
      <c r="E864" s="193">
        <v>2</v>
      </c>
      <c r="F864" s="186" t="s">
        <v>391</v>
      </c>
      <c r="G864" s="186" t="s">
        <v>287</v>
      </c>
      <c r="H864" s="198">
        <f>VLOOKUP(B864,orig_GT_results_full_summary!$B$3:$AK$25,7, FALSE)</f>
        <v>3</v>
      </c>
      <c r="I864" s="192">
        <v>1</v>
      </c>
      <c r="J864" s="192">
        <v>0.5</v>
      </c>
      <c r="K864" s="192">
        <f t="shared" si="0"/>
        <v>0.33333333333333331</v>
      </c>
      <c r="L864" s="193">
        <f t="shared" si="1"/>
        <v>0.47619047619047616</v>
      </c>
      <c r="M864" s="186" t="s">
        <v>299</v>
      </c>
      <c r="N864" s="186" t="s">
        <v>288</v>
      </c>
      <c r="O864" s="199">
        <f>VLOOKUP(B864,orig_GT_results_full_summary!$B$3:$AK$25,15, FALSE)</f>
        <v>1</v>
      </c>
      <c r="P864" s="192">
        <v>0</v>
      </c>
      <c r="Q864" s="192">
        <v>0</v>
      </c>
      <c r="R864" s="192">
        <f t="shared" si="2"/>
        <v>0</v>
      </c>
      <c r="S864" s="193">
        <f t="shared" si="3"/>
        <v>0</v>
      </c>
      <c r="T864" s="186" t="s">
        <v>15</v>
      </c>
      <c r="U864" s="186" t="s">
        <v>287</v>
      </c>
      <c r="V864" s="200">
        <f>VLOOKUP(B864,orig_GT_results_full_summary!$B$3:$AK$25,24, FALSE)</f>
        <v>1</v>
      </c>
      <c r="W864" s="192">
        <v>1</v>
      </c>
      <c r="X864" s="192">
        <v>0.5</v>
      </c>
      <c r="Y864" s="192">
        <f t="shared" si="4"/>
        <v>1</v>
      </c>
      <c r="Z864" s="193">
        <f t="shared" si="5"/>
        <v>0.52631578947368418</v>
      </c>
      <c r="AA864" s="186" t="s">
        <v>299</v>
      </c>
      <c r="AB864" s="186" t="s">
        <v>288</v>
      </c>
      <c r="AC864" s="192">
        <f>VLOOKUP(B864,orig_GT_results_full_summary!$B$3:$AK$25,33, FALSE)</f>
        <v>1</v>
      </c>
      <c r="AD864" s="192">
        <v>0</v>
      </c>
      <c r="AE864" s="192">
        <v>0</v>
      </c>
      <c r="AF864" s="194">
        <f t="shared" si="6"/>
        <v>0</v>
      </c>
      <c r="AG864" s="53">
        <f t="shared" si="7"/>
        <v>0</v>
      </c>
    </row>
    <row r="865" spans="2:33" ht="16">
      <c r="B865" s="186" t="s">
        <v>130</v>
      </c>
      <c r="C865" s="192">
        <v>13</v>
      </c>
      <c r="D865" s="186" t="s">
        <v>399</v>
      </c>
      <c r="E865" s="193">
        <v>1</v>
      </c>
      <c r="F865" s="186" t="s">
        <v>284</v>
      </c>
      <c r="G865" s="186" t="s">
        <v>281</v>
      </c>
      <c r="H865" s="198">
        <f>VLOOKUP(B865,orig_GT_results_full_summary!$B$3:$AK$25,7, FALSE)</f>
        <v>3</v>
      </c>
      <c r="I865" s="192">
        <v>0</v>
      </c>
      <c r="J865" s="192">
        <v>0</v>
      </c>
      <c r="K865" s="192">
        <f t="shared" si="0"/>
        <v>0</v>
      </c>
      <c r="L865" s="193">
        <f t="shared" si="1"/>
        <v>0</v>
      </c>
      <c r="M865" s="186" t="s">
        <v>449</v>
      </c>
      <c r="N865" s="186" t="s">
        <v>281</v>
      </c>
      <c r="O865" s="199">
        <f>VLOOKUP(B865,orig_GT_results_full_summary!$B$3:$AK$25,15, FALSE)</f>
        <v>1</v>
      </c>
      <c r="P865" s="192">
        <v>0</v>
      </c>
      <c r="Q865" s="192">
        <v>0</v>
      </c>
      <c r="R865" s="192">
        <f t="shared" si="2"/>
        <v>0</v>
      </c>
      <c r="S865" s="193">
        <f t="shared" si="3"/>
        <v>0</v>
      </c>
      <c r="T865" s="186" t="s">
        <v>15</v>
      </c>
      <c r="U865" s="186" t="s">
        <v>281</v>
      </c>
      <c r="V865" s="200">
        <f>VLOOKUP(B865,orig_GT_results_full_summary!$B$3:$AK$25,24, FALSE)</f>
        <v>1</v>
      </c>
      <c r="W865" s="192">
        <v>0</v>
      </c>
      <c r="X865" s="192">
        <v>0</v>
      </c>
      <c r="Y865" s="192">
        <f t="shared" si="4"/>
        <v>0</v>
      </c>
      <c r="Z865" s="193">
        <f t="shared" si="5"/>
        <v>0</v>
      </c>
      <c r="AA865" s="186" t="s">
        <v>464</v>
      </c>
      <c r="AB865" s="186" t="s">
        <v>281</v>
      </c>
      <c r="AC865" s="192">
        <f>VLOOKUP(B865,orig_GT_results_full_summary!$B$3:$AK$25,33, FALSE)</f>
        <v>2</v>
      </c>
      <c r="AD865" s="192">
        <v>0</v>
      </c>
      <c r="AE865" s="192">
        <v>0</v>
      </c>
      <c r="AF865" s="194">
        <f t="shared" si="6"/>
        <v>0</v>
      </c>
      <c r="AG865" s="53">
        <f t="shared" si="7"/>
        <v>0</v>
      </c>
    </row>
    <row r="866" spans="2:33" ht="16">
      <c r="B866" s="186" t="s">
        <v>130</v>
      </c>
      <c r="C866" s="192">
        <v>14</v>
      </c>
      <c r="D866" s="186" t="s">
        <v>399</v>
      </c>
      <c r="E866" s="193">
        <v>1</v>
      </c>
      <c r="F866" s="186" t="s">
        <v>284</v>
      </c>
      <c r="G866" s="186" t="s">
        <v>281</v>
      </c>
      <c r="H866" s="198">
        <f>VLOOKUP(B866,orig_GT_results_full_summary!$B$3:$AK$25,7, FALSE)</f>
        <v>3</v>
      </c>
      <c r="I866" s="192">
        <v>0</v>
      </c>
      <c r="J866" s="192">
        <v>0</v>
      </c>
      <c r="K866" s="192">
        <f t="shared" si="0"/>
        <v>0</v>
      </c>
      <c r="L866" s="193">
        <f t="shared" si="1"/>
        <v>0</v>
      </c>
      <c r="M866" s="186" t="s">
        <v>449</v>
      </c>
      <c r="N866" s="186" t="s">
        <v>281</v>
      </c>
      <c r="O866" s="199">
        <f>VLOOKUP(B866,orig_GT_results_full_summary!$B$3:$AK$25,15, FALSE)</f>
        <v>1</v>
      </c>
      <c r="P866" s="192">
        <v>0</v>
      </c>
      <c r="Q866" s="192">
        <v>0</v>
      </c>
      <c r="R866" s="192">
        <f t="shared" si="2"/>
        <v>0</v>
      </c>
      <c r="S866" s="193">
        <f t="shared" si="3"/>
        <v>0</v>
      </c>
      <c r="T866" s="186" t="s">
        <v>15</v>
      </c>
      <c r="U866" s="186" t="s">
        <v>281</v>
      </c>
      <c r="V866" s="200">
        <f>VLOOKUP(B866,orig_GT_results_full_summary!$B$3:$AK$25,24, FALSE)</f>
        <v>1</v>
      </c>
      <c r="W866" s="192">
        <v>0</v>
      </c>
      <c r="X866" s="192">
        <v>0</v>
      </c>
      <c r="Y866" s="192">
        <f t="shared" si="4"/>
        <v>0</v>
      </c>
      <c r="Z866" s="193">
        <f t="shared" si="5"/>
        <v>0</v>
      </c>
      <c r="AA866" s="186" t="s">
        <v>464</v>
      </c>
      <c r="AB866" s="186" t="s">
        <v>281</v>
      </c>
      <c r="AC866" s="192">
        <f>VLOOKUP(B866,orig_GT_results_full_summary!$B$3:$AK$25,33, FALSE)</f>
        <v>2</v>
      </c>
      <c r="AD866" s="192">
        <v>0</v>
      </c>
      <c r="AE866" s="192">
        <v>0</v>
      </c>
      <c r="AF866" s="194">
        <f t="shared" si="6"/>
        <v>0</v>
      </c>
      <c r="AG866" s="53">
        <f t="shared" si="7"/>
        <v>0</v>
      </c>
    </row>
    <row r="867" spans="2:33" ht="16">
      <c r="B867" s="186" t="s">
        <v>130</v>
      </c>
      <c r="C867" s="192">
        <v>15</v>
      </c>
      <c r="D867" s="186" t="s">
        <v>399</v>
      </c>
      <c r="E867" s="193">
        <v>1</v>
      </c>
      <c r="F867" s="186" t="s">
        <v>284</v>
      </c>
      <c r="G867" s="186" t="s">
        <v>281</v>
      </c>
      <c r="H867" s="198">
        <f>VLOOKUP(B867,orig_GT_results_full_summary!$B$3:$AK$25,7, FALSE)</f>
        <v>3</v>
      </c>
      <c r="I867" s="192">
        <v>0</v>
      </c>
      <c r="J867" s="192">
        <v>0</v>
      </c>
      <c r="K867" s="192">
        <f t="shared" si="0"/>
        <v>0</v>
      </c>
      <c r="L867" s="193">
        <f t="shared" si="1"/>
        <v>0</v>
      </c>
      <c r="M867" s="186" t="s">
        <v>449</v>
      </c>
      <c r="N867" s="186" t="s">
        <v>281</v>
      </c>
      <c r="O867" s="199">
        <f>VLOOKUP(B867,orig_GT_results_full_summary!$B$3:$AK$25,15, FALSE)</f>
        <v>1</v>
      </c>
      <c r="P867" s="192">
        <v>0</v>
      </c>
      <c r="Q867" s="192">
        <v>0</v>
      </c>
      <c r="R867" s="192">
        <f t="shared" si="2"/>
        <v>0</v>
      </c>
      <c r="S867" s="193">
        <f t="shared" si="3"/>
        <v>0</v>
      </c>
      <c r="T867" s="186" t="s">
        <v>15</v>
      </c>
      <c r="U867" s="186" t="s">
        <v>281</v>
      </c>
      <c r="V867" s="200">
        <f>VLOOKUP(B867,orig_GT_results_full_summary!$B$3:$AK$25,24, FALSE)</f>
        <v>1</v>
      </c>
      <c r="W867" s="192">
        <v>0</v>
      </c>
      <c r="X867" s="192">
        <v>0</v>
      </c>
      <c r="Y867" s="192">
        <f t="shared" si="4"/>
        <v>0</v>
      </c>
      <c r="Z867" s="193">
        <f t="shared" si="5"/>
        <v>0</v>
      </c>
      <c r="AA867" s="186" t="s">
        <v>464</v>
      </c>
      <c r="AB867" s="186" t="s">
        <v>281</v>
      </c>
      <c r="AC867" s="192">
        <f>VLOOKUP(B867,orig_GT_results_full_summary!$B$3:$AK$25,33, FALSE)</f>
        <v>2</v>
      </c>
      <c r="AD867" s="192">
        <v>0</v>
      </c>
      <c r="AE867" s="192">
        <v>0</v>
      </c>
      <c r="AF867" s="194">
        <f t="shared" si="6"/>
        <v>0</v>
      </c>
      <c r="AG867" s="53">
        <f t="shared" si="7"/>
        <v>0</v>
      </c>
    </row>
    <row r="868" spans="2:33" ht="16">
      <c r="B868" s="186" t="s">
        <v>130</v>
      </c>
      <c r="C868" s="192">
        <v>16</v>
      </c>
      <c r="D868" s="186" t="s">
        <v>476</v>
      </c>
      <c r="E868" s="193">
        <v>1</v>
      </c>
      <c r="F868" s="186" t="s">
        <v>284</v>
      </c>
      <c r="G868" s="186" t="s">
        <v>281</v>
      </c>
      <c r="H868" s="198">
        <f>VLOOKUP(B868,orig_GT_results_full_summary!$B$3:$AK$25,7, FALSE)</f>
        <v>3</v>
      </c>
      <c r="I868" s="192">
        <v>0</v>
      </c>
      <c r="J868" s="192">
        <v>0</v>
      </c>
      <c r="K868" s="192">
        <f t="shared" si="0"/>
        <v>0</v>
      </c>
      <c r="L868" s="193">
        <f t="shared" si="1"/>
        <v>0</v>
      </c>
      <c r="M868" s="186" t="s">
        <v>449</v>
      </c>
      <c r="N868" s="186" t="s">
        <v>281</v>
      </c>
      <c r="O868" s="199">
        <f>VLOOKUP(B868,orig_GT_results_full_summary!$B$3:$AK$25,15, FALSE)</f>
        <v>1</v>
      </c>
      <c r="P868" s="192">
        <v>0</v>
      </c>
      <c r="Q868" s="192">
        <v>0</v>
      </c>
      <c r="R868" s="192">
        <f t="shared" si="2"/>
        <v>0</v>
      </c>
      <c r="S868" s="193">
        <f t="shared" si="3"/>
        <v>0</v>
      </c>
      <c r="T868" s="186" t="s">
        <v>15</v>
      </c>
      <c r="U868" s="186" t="s">
        <v>281</v>
      </c>
      <c r="V868" s="200">
        <f>VLOOKUP(B868,orig_GT_results_full_summary!$B$3:$AK$25,24, FALSE)</f>
        <v>1</v>
      </c>
      <c r="W868" s="192">
        <v>0</v>
      </c>
      <c r="X868" s="192">
        <v>0</v>
      </c>
      <c r="Y868" s="192">
        <f t="shared" si="4"/>
        <v>0</v>
      </c>
      <c r="Z868" s="193">
        <f t="shared" si="5"/>
        <v>0</v>
      </c>
      <c r="AA868" s="186" t="s">
        <v>464</v>
      </c>
      <c r="AB868" s="186" t="s">
        <v>281</v>
      </c>
      <c r="AC868" s="192">
        <f>VLOOKUP(B868,orig_GT_results_full_summary!$B$3:$AK$25,33, FALSE)</f>
        <v>2</v>
      </c>
      <c r="AD868" s="192">
        <v>0</v>
      </c>
      <c r="AE868" s="192">
        <v>0</v>
      </c>
      <c r="AF868" s="194">
        <f t="shared" si="6"/>
        <v>0</v>
      </c>
      <c r="AG868" s="53">
        <f t="shared" si="7"/>
        <v>0</v>
      </c>
    </row>
    <row r="869" spans="2:33" ht="16">
      <c r="B869" s="186" t="s">
        <v>130</v>
      </c>
      <c r="C869" s="192">
        <v>17</v>
      </c>
      <c r="D869" s="186" t="s">
        <v>476</v>
      </c>
      <c r="E869" s="193">
        <v>1</v>
      </c>
      <c r="F869" s="186" t="s">
        <v>284</v>
      </c>
      <c r="G869" s="186" t="s">
        <v>281</v>
      </c>
      <c r="H869" s="198">
        <f>VLOOKUP(B869,orig_GT_results_full_summary!$B$3:$AK$25,7, FALSE)</f>
        <v>3</v>
      </c>
      <c r="I869" s="192">
        <v>0</v>
      </c>
      <c r="J869" s="192">
        <v>0</v>
      </c>
      <c r="K869" s="192">
        <f t="shared" si="0"/>
        <v>0</v>
      </c>
      <c r="L869" s="193">
        <f t="shared" si="1"/>
        <v>0</v>
      </c>
      <c r="M869" s="186" t="s">
        <v>449</v>
      </c>
      <c r="N869" s="186" t="s">
        <v>281</v>
      </c>
      <c r="O869" s="199">
        <f>VLOOKUP(B869,orig_GT_results_full_summary!$B$3:$AK$25,15, FALSE)</f>
        <v>1</v>
      </c>
      <c r="P869" s="192">
        <v>0</v>
      </c>
      <c r="Q869" s="192">
        <v>0</v>
      </c>
      <c r="R869" s="192">
        <f t="shared" si="2"/>
        <v>0</v>
      </c>
      <c r="S869" s="193">
        <f t="shared" si="3"/>
        <v>0</v>
      </c>
      <c r="T869" s="186" t="s">
        <v>15</v>
      </c>
      <c r="U869" s="186" t="s">
        <v>281</v>
      </c>
      <c r="V869" s="200">
        <f>VLOOKUP(B869,orig_GT_results_full_summary!$B$3:$AK$25,24, FALSE)</f>
        <v>1</v>
      </c>
      <c r="W869" s="192">
        <v>0</v>
      </c>
      <c r="X869" s="192">
        <v>0</v>
      </c>
      <c r="Y869" s="192">
        <f t="shared" si="4"/>
        <v>0</v>
      </c>
      <c r="Z869" s="193">
        <f t="shared" si="5"/>
        <v>0</v>
      </c>
      <c r="AA869" s="186" t="s">
        <v>464</v>
      </c>
      <c r="AB869" s="186" t="s">
        <v>281</v>
      </c>
      <c r="AC869" s="192">
        <f>VLOOKUP(B869,orig_GT_results_full_summary!$B$3:$AK$25,33, FALSE)</f>
        <v>2</v>
      </c>
      <c r="AD869" s="192">
        <v>0</v>
      </c>
      <c r="AE869" s="192">
        <v>0</v>
      </c>
      <c r="AF869" s="194">
        <f t="shared" si="6"/>
        <v>0</v>
      </c>
      <c r="AG869" s="53">
        <f t="shared" si="7"/>
        <v>0</v>
      </c>
    </row>
    <row r="870" spans="2:33" ht="16">
      <c r="B870" s="186" t="s">
        <v>130</v>
      </c>
      <c r="C870" s="192">
        <v>66</v>
      </c>
      <c r="D870" s="186" t="s">
        <v>309</v>
      </c>
      <c r="E870" s="193">
        <v>2</v>
      </c>
      <c r="F870" s="186" t="s">
        <v>284</v>
      </c>
      <c r="G870" s="186" t="s">
        <v>288</v>
      </c>
      <c r="H870" s="198">
        <f>VLOOKUP(B870,orig_GT_results_full_summary!$B$3:$AK$25,7, FALSE)</f>
        <v>3</v>
      </c>
      <c r="I870" s="192">
        <v>0</v>
      </c>
      <c r="J870" s="192">
        <v>0</v>
      </c>
      <c r="K870" s="192">
        <f t="shared" si="0"/>
        <v>0</v>
      </c>
      <c r="L870" s="193">
        <f t="shared" si="1"/>
        <v>0</v>
      </c>
      <c r="M870" s="186" t="s">
        <v>449</v>
      </c>
      <c r="N870" s="186" t="s">
        <v>288</v>
      </c>
      <c r="O870" s="199">
        <f>VLOOKUP(B870,orig_GT_results_full_summary!$B$3:$AK$25,15, FALSE)</f>
        <v>1</v>
      </c>
      <c r="P870" s="192">
        <v>0</v>
      </c>
      <c r="Q870" s="192">
        <v>0</v>
      </c>
      <c r="R870" s="192">
        <f t="shared" si="2"/>
        <v>0</v>
      </c>
      <c r="S870" s="193">
        <f t="shared" si="3"/>
        <v>0</v>
      </c>
      <c r="T870" s="186" t="s">
        <v>15</v>
      </c>
      <c r="U870" s="186" t="s">
        <v>288</v>
      </c>
      <c r="V870" s="200">
        <f>VLOOKUP(B870,orig_GT_results_full_summary!$B$3:$AK$25,24, FALSE)</f>
        <v>1</v>
      </c>
      <c r="W870" s="192">
        <v>0</v>
      </c>
      <c r="X870" s="192">
        <v>0</v>
      </c>
      <c r="Y870" s="192">
        <f t="shared" si="4"/>
        <v>0</v>
      </c>
      <c r="Z870" s="193">
        <f t="shared" si="5"/>
        <v>0</v>
      </c>
      <c r="AA870" s="186" t="s">
        <v>464</v>
      </c>
      <c r="AB870" s="186" t="s">
        <v>288</v>
      </c>
      <c r="AC870" s="192">
        <f>VLOOKUP(B870,orig_GT_results_full_summary!$B$3:$AK$25,33, FALSE)</f>
        <v>2</v>
      </c>
      <c r="AD870" s="192">
        <v>0</v>
      </c>
      <c r="AE870" s="192">
        <v>0</v>
      </c>
      <c r="AF870" s="194">
        <f t="shared" si="6"/>
        <v>0</v>
      </c>
      <c r="AG870" s="53">
        <f t="shared" si="7"/>
        <v>0</v>
      </c>
    </row>
    <row r="871" spans="2:33" ht="16">
      <c r="B871" s="186" t="s">
        <v>130</v>
      </c>
      <c r="C871" s="192">
        <v>67</v>
      </c>
      <c r="D871" s="186" t="s">
        <v>309</v>
      </c>
      <c r="E871" s="193">
        <v>2</v>
      </c>
      <c r="F871" s="186" t="s">
        <v>284</v>
      </c>
      <c r="G871" s="186" t="s">
        <v>288</v>
      </c>
      <c r="H871" s="198">
        <f>VLOOKUP(B871,orig_GT_results_full_summary!$B$3:$AK$25,7, FALSE)</f>
        <v>3</v>
      </c>
      <c r="I871" s="192">
        <v>0</v>
      </c>
      <c r="J871" s="192">
        <v>0</v>
      </c>
      <c r="K871" s="192">
        <f t="shared" si="0"/>
        <v>0</v>
      </c>
      <c r="L871" s="193">
        <f t="shared" si="1"/>
        <v>0</v>
      </c>
      <c r="M871" s="186" t="s">
        <v>449</v>
      </c>
      <c r="N871" s="186" t="s">
        <v>288</v>
      </c>
      <c r="O871" s="199">
        <f>VLOOKUP(B871,orig_GT_results_full_summary!$B$3:$AK$25,15, FALSE)</f>
        <v>1</v>
      </c>
      <c r="P871" s="192">
        <v>0</v>
      </c>
      <c r="Q871" s="192">
        <v>0</v>
      </c>
      <c r="R871" s="192">
        <f t="shared" si="2"/>
        <v>0</v>
      </c>
      <c r="S871" s="193">
        <f t="shared" si="3"/>
        <v>0</v>
      </c>
      <c r="T871" s="186" t="s">
        <v>15</v>
      </c>
      <c r="U871" s="186" t="s">
        <v>288</v>
      </c>
      <c r="V871" s="200">
        <f>VLOOKUP(B871,orig_GT_results_full_summary!$B$3:$AK$25,24, FALSE)</f>
        <v>1</v>
      </c>
      <c r="W871" s="192">
        <v>0</v>
      </c>
      <c r="X871" s="192">
        <v>0</v>
      </c>
      <c r="Y871" s="192">
        <f t="shared" si="4"/>
        <v>0</v>
      </c>
      <c r="Z871" s="193">
        <f t="shared" si="5"/>
        <v>0</v>
      </c>
      <c r="AA871" s="186" t="s">
        <v>464</v>
      </c>
      <c r="AB871" s="186" t="s">
        <v>288</v>
      </c>
      <c r="AC871" s="192">
        <f>VLOOKUP(B871,orig_GT_results_full_summary!$B$3:$AK$25,33, FALSE)</f>
        <v>2</v>
      </c>
      <c r="AD871" s="192">
        <v>0</v>
      </c>
      <c r="AE871" s="192">
        <v>0</v>
      </c>
      <c r="AF871" s="194">
        <f t="shared" si="6"/>
        <v>0</v>
      </c>
      <c r="AG871" s="53">
        <f t="shared" si="7"/>
        <v>0</v>
      </c>
    </row>
    <row r="872" spans="2:33" ht="16">
      <c r="B872" s="186" t="s">
        <v>130</v>
      </c>
      <c r="C872" s="192">
        <v>71</v>
      </c>
      <c r="D872" s="186" t="s">
        <v>358</v>
      </c>
      <c r="E872" s="193">
        <v>2</v>
      </c>
      <c r="F872" s="186" t="s">
        <v>284</v>
      </c>
      <c r="G872" s="186" t="s">
        <v>288</v>
      </c>
      <c r="H872" s="198">
        <f>VLOOKUP(B872,orig_GT_results_full_summary!$B$3:$AK$25,7, FALSE)</f>
        <v>3</v>
      </c>
      <c r="I872" s="192">
        <v>0</v>
      </c>
      <c r="J872" s="192">
        <v>0</v>
      </c>
      <c r="K872" s="192">
        <f t="shared" si="0"/>
        <v>0</v>
      </c>
      <c r="L872" s="193">
        <f t="shared" si="1"/>
        <v>0</v>
      </c>
      <c r="M872" s="186" t="s">
        <v>449</v>
      </c>
      <c r="N872" s="186" t="s">
        <v>288</v>
      </c>
      <c r="O872" s="199">
        <f>VLOOKUP(B872,orig_GT_results_full_summary!$B$3:$AK$25,15, FALSE)</f>
        <v>1</v>
      </c>
      <c r="P872" s="192">
        <v>0</v>
      </c>
      <c r="Q872" s="192">
        <v>0</v>
      </c>
      <c r="R872" s="192">
        <f t="shared" si="2"/>
        <v>0</v>
      </c>
      <c r="S872" s="193">
        <f t="shared" si="3"/>
        <v>0</v>
      </c>
      <c r="T872" s="186" t="s">
        <v>15</v>
      </c>
      <c r="U872" s="186" t="s">
        <v>288</v>
      </c>
      <c r="V872" s="200">
        <f>VLOOKUP(B872,orig_GT_results_full_summary!$B$3:$AK$25,24, FALSE)</f>
        <v>1</v>
      </c>
      <c r="W872" s="192">
        <v>0</v>
      </c>
      <c r="X872" s="192">
        <v>0</v>
      </c>
      <c r="Y872" s="192">
        <f t="shared" si="4"/>
        <v>0</v>
      </c>
      <c r="Z872" s="193">
        <f t="shared" si="5"/>
        <v>0</v>
      </c>
      <c r="AA872" s="186" t="s">
        <v>464</v>
      </c>
      <c r="AB872" s="186" t="s">
        <v>288</v>
      </c>
      <c r="AC872" s="192">
        <f>VLOOKUP(B872,orig_GT_results_full_summary!$B$3:$AK$25,33, FALSE)</f>
        <v>2</v>
      </c>
      <c r="AD872" s="192">
        <v>0</v>
      </c>
      <c r="AE872" s="192">
        <v>0</v>
      </c>
      <c r="AF872" s="194">
        <f t="shared" si="6"/>
        <v>0</v>
      </c>
      <c r="AG872" s="53">
        <f t="shared" si="7"/>
        <v>0</v>
      </c>
    </row>
    <row r="873" spans="2:33" ht="16">
      <c r="B873" s="186" t="s">
        <v>130</v>
      </c>
      <c r="C873" s="192">
        <v>72</v>
      </c>
      <c r="D873" s="186" t="s">
        <v>358</v>
      </c>
      <c r="E873" s="193">
        <v>2</v>
      </c>
      <c r="F873" s="186" t="s">
        <v>284</v>
      </c>
      <c r="G873" s="186" t="s">
        <v>288</v>
      </c>
      <c r="H873" s="198">
        <f>VLOOKUP(B873,orig_GT_results_full_summary!$B$3:$AK$25,7, FALSE)</f>
        <v>3</v>
      </c>
      <c r="I873" s="192">
        <v>0</v>
      </c>
      <c r="J873" s="192">
        <v>0</v>
      </c>
      <c r="K873" s="192">
        <f t="shared" si="0"/>
        <v>0</v>
      </c>
      <c r="L873" s="193">
        <f t="shared" si="1"/>
        <v>0</v>
      </c>
      <c r="M873" s="186" t="s">
        <v>449</v>
      </c>
      <c r="N873" s="186" t="s">
        <v>288</v>
      </c>
      <c r="O873" s="199">
        <f>VLOOKUP(B873,orig_GT_results_full_summary!$B$3:$AK$25,15, FALSE)</f>
        <v>1</v>
      </c>
      <c r="P873" s="192">
        <v>0</v>
      </c>
      <c r="Q873" s="192">
        <v>0</v>
      </c>
      <c r="R873" s="192">
        <f t="shared" si="2"/>
        <v>0</v>
      </c>
      <c r="S873" s="193">
        <f t="shared" si="3"/>
        <v>0</v>
      </c>
      <c r="T873" s="186" t="s">
        <v>15</v>
      </c>
      <c r="U873" s="186" t="s">
        <v>288</v>
      </c>
      <c r="V873" s="200">
        <f>VLOOKUP(B873,orig_GT_results_full_summary!$B$3:$AK$25,24, FALSE)</f>
        <v>1</v>
      </c>
      <c r="W873" s="192">
        <v>0</v>
      </c>
      <c r="X873" s="192">
        <v>0</v>
      </c>
      <c r="Y873" s="192">
        <f t="shared" si="4"/>
        <v>0</v>
      </c>
      <c r="Z873" s="193">
        <f t="shared" si="5"/>
        <v>0</v>
      </c>
      <c r="AA873" s="186" t="s">
        <v>464</v>
      </c>
      <c r="AB873" s="186" t="s">
        <v>288</v>
      </c>
      <c r="AC873" s="192">
        <f>VLOOKUP(B873,orig_GT_results_full_summary!$B$3:$AK$25,33, FALSE)</f>
        <v>2</v>
      </c>
      <c r="AD873" s="192">
        <v>0</v>
      </c>
      <c r="AE873" s="192">
        <v>0</v>
      </c>
      <c r="AF873" s="194">
        <f t="shared" si="6"/>
        <v>0</v>
      </c>
      <c r="AG873" s="53">
        <f t="shared" si="7"/>
        <v>0</v>
      </c>
    </row>
    <row r="874" spans="2:33" ht="16">
      <c r="B874" s="186" t="s">
        <v>130</v>
      </c>
      <c r="C874" s="192">
        <v>75</v>
      </c>
      <c r="D874" s="186" t="s">
        <v>452</v>
      </c>
      <c r="E874" s="193">
        <v>2</v>
      </c>
      <c r="F874" s="186" t="s">
        <v>284</v>
      </c>
      <c r="G874" s="186" t="s">
        <v>288</v>
      </c>
      <c r="H874" s="198">
        <f>VLOOKUP(B874,orig_GT_results_full_summary!$B$3:$AK$25,7, FALSE)</f>
        <v>3</v>
      </c>
      <c r="I874" s="192">
        <v>0</v>
      </c>
      <c r="J874" s="192">
        <v>0</v>
      </c>
      <c r="K874" s="192">
        <f t="shared" si="0"/>
        <v>0</v>
      </c>
      <c r="L874" s="193">
        <f t="shared" si="1"/>
        <v>0</v>
      </c>
      <c r="M874" s="186" t="s">
        <v>449</v>
      </c>
      <c r="N874" s="186" t="s">
        <v>290</v>
      </c>
      <c r="O874" s="199">
        <f>VLOOKUP(B874,orig_GT_results_full_summary!$B$3:$AK$25,15, FALSE)</f>
        <v>1</v>
      </c>
      <c r="P874" s="192">
        <v>1</v>
      </c>
      <c r="Q874" s="192">
        <v>0.5</v>
      </c>
      <c r="R874" s="192">
        <f t="shared" si="2"/>
        <v>1</v>
      </c>
      <c r="S874" s="193">
        <f t="shared" si="3"/>
        <v>0.52631578947368418</v>
      </c>
      <c r="T874" s="186" t="s">
        <v>15</v>
      </c>
      <c r="U874" s="186" t="s">
        <v>288</v>
      </c>
      <c r="V874" s="200">
        <f>VLOOKUP(B874,orig_GT_results_full_summary!$B$3:$AK$25,24, FALSE)</f>
        <v>1</v>
      </c>
      <c r="W874" s="192">
        <v>0</v>
      </c>
      <c r="X874" s="192">
        <v>0</v>
      </c>
      <c r="Y874" s="192">
        <f t="shared" si="4"/>
        <v>0</v>
      </c>
      <c r="Z874" s="193">
        <f t="shared" si="5"/>
        <v>0</v>
      </c>
      <c r="AA874" s="186" t="s">
        <v>464</v>
      </c>
      <c r="AB874" s="186" t="s">
        <v>290</v>
      </c>
      <c r="AC874" s="192">
        <f>VLOOKUP(B874,orig_GT_results_full_summary!$B$3:$AK$25,33, FALSE)</f>
        <v>2</v>
      </c>
      <c r="AD874" s="192">
        <v>1</v>
      </c>
      <c r="AE874" s="192">
        <v>0.5</v>
      </c>
      <c r="AF874" s="194">
        <f t="shared" si="6"/>
        <v>0.5</v>
      </c>
      <c r="AG874" s="53">
        <f t="shared" si="7"/>
        <v>0.5</v>
      </c>
    </row>
    <row r="875" spans="2:33" ht="16">
      <c r="B875" s="186" t="s">
        <v>130</v>
      </c>
      <c r="C875" s="192">
        <v>76</v>
      </c>
      <c r="D875" s="186" t="s">
        <v>452</v>
      </c>
      <c r="E875" s="193">
        <v>2</v>
      </c>
      <c r="F875" s="186" t="s">
        <v>284</v>
      </c>
      <c r="G875" s="186" t="s">
        <v>288</v>
      </c>
      <c r="H875" s="198">
        <f>VLOOKUP(B875,orig_GT_results_full_summary!$B$3:$AK$25,7, FALSE)</f>
        <v>3</v>
      </c>
      <c r="I875" s="192">
        <v>0</v>
      </c>
      <c r="J875" s="192">
        <v>0</v>
      </c>
      <c r="K875" s="192">
        <f t="shared" si="0"/>
        <v>0</v>
      </c>
      <c r="L875" s="193">
        <f t="shared" si="1"/>
        <v>0</v>
      </c>
      <c r="M875" s="186" t="s">
        <v>449</v>
      </c>
      <c r="N875" s="186" t="s">
        <v>290</v>
      </c>
      <c r="O875" s="199">
        <f>VLOOKUP(B875,orig_GT_results_full_summary!$B$3:$AK$25,15, FALSE)</f>
        <v>1</v>
      </c>
      <c r="P875" s="192">
        <v>1</v>
      </c>
      <c r="Q875" s="192">
        <v>0.5</v>
      </c>
      <c r="R875" s="192">
        <f t="shared" si="2"/>
        <v>1</v>
      </c>
      <c r="S875" s="193">
        <f t="shared" si="3"/>
        <v>0.52631578947368418</v>
      </c>
      <c r="T875" s="186" t="s">
        <v>15</v>
      </c>
      <c r="U875" s="186" t="s">
        <v>288</v>
      </c>
      <c r="V875" s="200">
        <f>VLOOKUP(B875,orig_GT_results_full_summary!$B$3:$AK$25,24, FALSE)</f>
        <v>1</v>
      </c>
      <c r="W875" s="192">
        <v>0</v>
      </c>
      <c r="X875" s="192">
        <v>0</v>
      </c>
      <c r="Y875" s="192">
        <f t="shared" si="4"/>
        <v>0</v>
      </c>
      <c r="Z875" s="193">
        <f t="shared" si="5"/>
        <v>0</v>
      </c>
      <c r="AA875" s="186" t="s">
        <v>464</v>
      </c>
      <c r="AB875" s="186" t="s">
        <v>290</v>
      </c>
      <c r="AC875" s="192">
        <f>VLOOKUP(B875,orig_GT_results_full_summary!$B$3:$AK$25,33, FALSE)</f>
        <v>2</v>
      </c>
      <c r="AD875" s="192">
        <v>1</v>
      </c>
      <c r="AE875" s="192">
        <v>0.5</v>
      </c>
      <c r="AF875" s="194">
        <f t="shared" si="6"/>
        <v>0.5</v>
      </c>
      <c r="AG875" s="53">
        <f t="shared" si="7"/>
        <v>0.5</v>
      </c>
    </row>
    <row r="876" spans="2:33" ht="16">
      <c r="B876" s="186" t="s">
        <v>130</v>
      </c>
      <c r="C876" s="192">
        <v>77</v>
      </c>
      <c r="D876" s="186" t="s">
        <v>472</v>
      </c>
      <c r="E876" s="193">
        <v>2</v>
      </c>
      <c r="F876" s="186" t="s">
        <v>284</v>
      </c>
      <c r="G876" s="186" t="s">
        <v>288</v>
      </c>
      <c r="H876" s="198">
        <f>VLOOKUP(B876,orig_GT_results_full_summary!$B$3:$AK$25,7, FALSE)</f>
        <v>3</v>
      </c>
      <c r="I876" s="192">
        <v>0</v>
      </c>
      <c r="J876" s="192">
        <v>0</v>
      </c>
      <c r="K876" s="192">
        <f t="shared" si="0"/>
        <v>0</v>
      </c>
      <c r="L876" s="193">
        <f t="shared" si="1"/>
        <v>0</v>
      </c>
      <c r="M876" s="186" t="s">
        <v>449</v>
      </c>
      <c r="N876" s="186" t="s">
        <v>288</v>
      </c>
      <c r="O876" s="199">
        <f>VLOOKUP(B876,orig_GT_results_full_summary!$B$3:$AK$25,15, FALSE)</f>
        <v>1</v>
      </c>
      <c r="P876" s="192">
        <v>0</v>
      </c>
      <c r="Q876" s="192">
        <v>0</v>
      </c>
      <c r="R876" s="192">
        <f t="shared" si="2"/>
        <v>0</v>
      </c>
      <c r="S876" s="193">
        <f t="shared" si="3"/>
        <v>0</v>
      </c>
      <c r="T876" s="186" t="s">
        <v>15</v>
      </c>
      <c r="U876" s="186" t="s">
        <v>288</v>
      </c>
      <c r="V876" s="200">
        <f>VLOOKUP(B876,orig_GT_results_full_summary!$B$3:$AK$25,24, FALSE)</f>
        <v>1</v>
      </c>
      <c r="W876" s="192">
        <v>0</v>
      </c>
      <c r="X876" s="192">
        <v>0</v>
      </c>
      <c r="Y876" s="192">
        <f t="shared" si="4"/>
        <v>0</v>
      </c>
      <c r="Z876" s="193">
        <f t="shared" si="5"/>
        <v>0</v>
      </c>
      <c r="AA876" s="186" t="s">
        <v>464</v>
      </c>
      <c r="AB876" s="186" t="s">
        <v>288</v>
      </c>
      <c r="AC876" s="192">
        <f>VLOOKUP(B876,orig_GT_results_full_summary!$B$3:$AK$25,33, FALSE)</f>
        <v>2</v>
      </c>
      <c r="AD876" s="192">
        <v>0</v>
      </c>
      <c r="AE876" s="192">
        <v>0</v>
      </c>
      <c r="AF876" s="194">
        <f t="shared" si="6"/>
        <v>0</v>
      </c>
      <c r="AG876" s="53">
        <f t="shared" si="7"/>
        <v>0</v>
      </c>
    </row>
    <row r="877" spans="2:33" ht="16">
      <c r="B877" s="186" t="s">
        <v>130</v>
      </c>
      <c r="C877" s="192">
        <v>78</v>
      </c>
      <c r="D877" s="186" t="s">
        <v>472</v>
      </c>
      <c r="E877" s="193">
        <v>2</v>
      </c>
      <c r="F877" s="186" t="s">
        <v>284</v>
      </c>
      <c r="G877" s="186" t="s">
        <v>288</v>
      </c>
      <c r="H877" s="198">
        <f>VLOOKUP(B877,orig_GT_results_full_summary!$B$3:$AK$25,7, FALSE)</f>
        <v>3</v>
      </c>
      <c r="I877" s="192">
        <v>0</v>
      </c>
      <c r="J877" s="192">
        <v>0</v>
      </c>
      <c r="K877" s="192">
        <f t="shared" si="0"/>
        <v>0</v>
      </c>
      <c r="L877" s="193">
        <f t="shared" si="1"/>
        <v>0</v>
      </c>
      <c r="M877" s="186" t="s">
        <v>449</v>
      </c>
      <c r="N877" s="186" t="s">
        <v>288</v>
      </c>
      <c r="O877" s="199">
        <f>VLOOKUP(B877,orig_GT_results_full_summary!$B$3:$AK$25,15, FALSE)</f>
        <v>1</v>
      </c>
      <c r="P877" s="192">
        <v>0</v>
      </c>
      <c r="Q877" s="192">
        <v>0</v>
      </c>
      <c r="R877" s="192">
        <f t="shared" si="2"/>
        <v>0</v>
      </c>
      <c r="S877" s="193">
        <f t="shared" si="3"/>
        <v>0</v>
      </c>
      <c r="T877" s="186" t="s">
        <v>15</v>
      </c>
      <c r="U877" s="186" t="s">
        <v>288</v>
      </c>
      <c r="V877" s="200">
        <f>VLOOKUP(B877,orig_GT_results_full_summary!$B$3:$AK$25,24, FALSE)</f>
        <v>1</v>
      </c>
      <c r="W877" s="192">
        <v>0</v>
      </c>
      <c r="X877" s="192">
        <v>0</v>
      </c>
      <c r="Y877" s="192">
        <f t="shared" si="4"/>
        <v>0</v>
      </c>
      <c r="Z877" s="193">
        <f t="shared" si="5"/>
        <v>0</v>
      </c>
      <c r="AA877" s="186" t="s">
        <v>464</v>
      </c>
      <c r="AB877" s="186" t="s">
        <v>288</v>
      </c>
      <c r="AC877" s="192">
        <f>VLOOKUP(B877,orig_GT_results_full_summary!$B$3:$AK$25,33, FALSE)</f>
        <v>2</v>
      </c>
      <c r="AD877" s="192">
        <v>0</v>
      </c>
      <c r="AE877" s="192">
        <v>0</v>
      </c>
      <c r="AF877" s="194">
        <f t="shared" si="6"/>
        <v>0</v>
      </c>
      <c r="AG877" s="53">
        <f t="shared" si="7"/>
        <v>0</v>
      </c>
    </row>
    <row r="878" spans="2:33" ht="16">
      <c r="B878" s="186" t="s">
        <v>130</v>
      </c>
      <c r="C878" s="192">
        <v>79</v>
      </c>
      <c r="D878" s="186" t="s">
        <v>472</v>
      </c>
      <c r="E878" s="193">
        <v>2</v>
      </c>
      <c r="F878" s="186" t="s">
        <v>284</v>
      </c>
      <c r="G878" s="186" t="s">
        <v>288</v>
      </c>
      <c r="H878" s="198">
        <f>VLOOKUP(B878,orig_GT_results_full_summary!$B$3:$AK$25,7, FALSE)</f>
        <v>3</v>
      </c>
      <c r="I878" s="192">
        <v>0</v>
      </c>
      <c r="J878" s="192">
        <v>0</v>
      </c>
      <c r="K878" s="192">
        <f t="shared" si="0"/>
        <v>0</v>
      </c>
      <c r="L878" s="193">
        <f t="shared" si="1"/>
        <v>0</v>
      </c>
      <c r="M878" s="186" t="s">
        <v>449</v>
      </c>
      <c r="N878" s="186" t="s">
        <v>288</v>
      </c>
      <c r="O878" s="199">
        <f>VLOOKUP(B878,orig_GT_results_full_summary!$B$3:$AK$25,15, FALSE)</f>
        <v>1</v>
      </c>
      <c r="P878" s="192">
        <v>0</v>
      </c>
      <c r="Q878" s="192">
        <v>0</v>
      </c>
      <c r="R878" s="192">
        <f t="shared" si="2"/>
        <v>0</v>
      </c>
      <c r="S878" s="193">
        <f t="shared" si="3"/>
        <v>0</v>
      </c>
      <c r="T878" s="186" t="s">
        <v>15</v>
      </c>
      <c r="U878" s="186" t="s">
        <v>288</v>
      </c>
      <c r="V878" s="200">
        <f>VLOOKUP(B878,orig_GT_results_full_summary!$B$3:$AK$25,24, FALSE)</f>
        <v>1</v>
      </c>
      <c r="W878" s="192">
        <v>0</v>
      </c>
      <c r="X878" s="192">
        <v>0</v>
      </c>
      <c r="Y878" s="192">
        <f t="shared" si="4"/>
        <v>0</v>
      </c>
      <c r="Z878" s="193">
        <f t="shared" si="5"/>
        <v>0</v>
      </c>
      <c r="AA878" s="186" t="s">
        <v>464</v>
      </c>
      <c r="AB878" s="186" t="s">
        <v>288</v>
      </c>
      <c r="AC878" s="192">
        <f>VLOOKUP(B878,orig_GT_results_full_summary!$B$3:$AK$25,33, FALSE)</f>
        <v>2</v>
      </c>
      <c r="AD878" s="192">
        <v>0</v>
      </c>
      <c r="AE878" s="192">
        <v>0</v>
      </c>
      <c r="AF878" s="194">
        <f t="shared" si="6"/>
        <v>0</v>
      </c>
      <c r="AG878" s="53">
        <f t="shared" si="7"/>
        <v>0</v>
      </c>
    </row>
    <row r="879" spans="2:33" ht="16">
      <c r="B879" s="186" t="s">
        <v>130</v>
      </c>
      <c r="C879" s="192">
        <v>80</v>
      </c>
      <c r="D879" s="186" t="s">
        <v>473</v>
      </c>
      <c r="E879" s="193">
        <v>2</v>
      </c>
      <c r="F879" s="186" t="s">
        <v>284</v>
      </c>
      <c r="G879" s="186" t="s">
        <v>288</v>
      </c>
      <c r="H879" s="198">
        <f>VLOOKUP(B879,orig_GT_results_full_summary!$B$3:$AK$25,7, FALSE)</f>
        <v>3</v>
      </c>
      <c r="I879" s="192">
        <v>0</v>
      </c>
      <c r="J879" s="192">
        <v>0</v>
      </c>
      <c r="K879" s="192">
        <f t="shared" si="0"/>
        <v>0</v>
      </c>
      <c r="L879" s="193">
        <f t="shared" si="1"/>
        <v>0</v>
      </c>
      <c r="M879" s="186" t="s">
        <v>449</v>
      </c>
      <c r="N879" s="186" t="s">
        <v>288</v>
      </c>
      <c r="O879" s="199">
        <f>VLOOKUP(B879,orig_GT_results_full_summary!$B$3:$AK$25,15, FALSE)</f>
        <v>1</v>
      </c>
      <c r="P879" s="192">
        <v>0</v>
      </c>
      <c r="Q879" s="192">
        <v>0</v>
      </c>
      <c r="R879" s="192">
        <f t="shared" si="2"/>
        <v>0</v>
      </c>
      <c r="S879" s="193">
        <f t="shared" si="3"/>
        <v>0</v>
      </c>
      <c r="T879" s="186" t="s">
        <v>15</v>
      </c>
      <c r="U879" s="186" t="s">
        <v>288</v>
      </c>
      <c r="V879" s="200">
        <f>VLOOKUP(B879,orig_GT_results_full_summary!$B$3:$AK$25,24, FALSE)</f>
        <v>1</v>
      </c>
      <c r="W879" s="192">
        <v>0</v>
      </c>
      <c r="X879" s="192">
        <v>0</v>
      </c>
      <c r="Y879" s="192">
        <f t="shared" si="4"/>
        <v>0</v>
      </c>
      <c r="Z879" s="193">
        <f t="shared" si="5"/>
        <v>0</v>
      </c>
      <c r="AA879" s="186" t="s">
        <v>464</v>
      </c>
      <c r="AB879" s="186" t="s">
        <v>288</v>
      </c>
      <c r="AC879" s="192">
        <f>VLOOKUP(B879,orig_GT_results_full_summary!$B$3:$AK$25,33, FALSE)</f>
        <v>2</v>
      </c>
      <c r="AD879" s="192">
        <v>0</v>
      </c>
      <c r="AE879" s="192">
        <v>0</v>
      </c>
      <c r="AF879" s="194">
        <f t="shared" si="6"/>
        <v>0</v>
      </c>
      <c r="AG879" s="53">
        <f t="shared" si="7"/>
        <v>0</v>
      </c>
    </row>
    <row r="880" spans="2:33" ht="16">
      <c r="B880" s="186" t="s">
        <v>130</v>
      </c>
      <c r="C880" s="192">
        <v>81</v>
      </c>
      <c r="D880" s="186" t="s">
        <v>473</v>
      </c>
      <c r="E880" s="193">
        <v>2</v>
      </c>
      <c r="F880" s="186" t="s">
        <v>284</v>
      </c>
      <c r="G880" s="186" t="s">
        <v>288</v>
      </c>
      <c r="H880" s="198">
        <f>VLOOKUP(B880,orig_GT_results_full_summary!$B$3:$AK$25,7, FALSE)</f>
        <v>3</v>
      </c>
      <c r="I880" s="192">
        <v>0</v>
      </c>
      <c r="J880" s="192">
        <v>0</v>
      </c>
      <c r="K880" s="192">
        <f t="shared" si="0"/>
        <v>0</v>
      </c>
      <c r="L880" s="193">
        <f t="shared" si="1"/>
        <v>0</v>
      </c>
      <c r="M880" s="186" t="s">
        <v>449</v>
      </c>
      <c r="N880" s="186" t="s">
        <v>288</v>
      </c>
      <c r="O880" s="199">
        <f>VLOOKUP(B880,orig_GT_results_full_summary!$B$3:$AK$25,15, FALSE)</f>
        <v>1</v>
      </c>
      <c r="P880" s="192">
        <v>0</v>
      </c>
      <c r="Q880" s="192">
        <v>0</v>
      </c>
      <c r="R880" s="192">
        <f t="shared" si="2"/>
        <v>0</v>
      </c>
      <c r="S880" s="193">
        <f t="shared" si="3"/>
        <v>0</v>
      </c>
      <c r="T880" s="186" t="s">
        <v>15</v>
      </c>
      <c r="U880" s="186" t="s">
        <v>288</v>
      </c>
      <c r="V880" s="200">
        <f>VLOOKUP(B880,orig_GT_results_full_summary!$B$3:$AK$25,24, FALSE)</f>
        <v>1</v>
      </c>
      <c r="W880" s="192">
        <v>0</v>
      </c>
      <c r="X880" s="192">
        <v>0</v>
      </c>
      <c r="Y880" s="192">
        <f t="shared" si="4"/>
        <v>0</v>
      </c>
      <c r="Z880" s="193">
        <f t="shared" si="5"/>
        <v>0</v>
      </c>
      <c r="AA880" s="186" t="s">
        <v>464</v>
      </c>
      <c r="AB880" s="186" t="s">
        <v>288</v>
      </c>
      <c r="AC880" s="192">
        <f>VLOOKUP(B880,orig_GT_results_full_summary!$B$3:$AK$25,33, FALSE)</f>
        <v>2</v>
      </c>
      <c r="AD880" s="192">
        <v>0</v>
      </c>
      <c r="AE880" s="192">
        <v>0</v>
      </c>
      <c r="AF880" s="194">
        <f t="shared" si="6"/>
        <v>0</v>
      </c>
      <c r="AG880" s="53">
        <f t="shared" si="7"/>
        <v>0</v>
      </c>
    </row>
    <row r="881" spans="2:33" ht="16">
      <c r="B881" s="186" t="s">
        <v>130</v>
      </c>
      <c r="C881" s="192">
        <v>82</v>
      </c>
      <c r="D881" s="186" t="s">
        <v>473</v>
      </c>
      <c r="E881" s="193">
        <v>2</v>
      </c>
      <c r="F881" s="186" t="s">
        <v>284</v>
      </c>
      <c r="G881" s="186" t="s">
        <v>288</v>
      </c>
      <c r="H881" s="198">
        <f>VLOOKUP(B881,orig_GT_results_full_summary!$B$3:$AK$25,7, FALSE)</f>
        <v>3</v>
      </c>
      <c r="I881" s="192">
        <v>0</v>
      </c>
      <c r="J881" s="192">
        <v>0</v>
      </c>
      <c r="K881" s="192">
        <f t="shared" si="0"/>
        <v>0</v>
      </c>
      <c r="L881" s="193">
        <f t="shared" si="1"/>
        <v>0</v>
      </c>
      <c r="M881" s="186" t="s">
        <v>449</v>
      </c>
      <c r="N881" s="186" t="s">
        <v>288</v>
      </c>
      <c r="O881" s="199">
        <f>VLOOKUP(B881,orig_GT_results_full_summary!$B$3:$AK$25,15, FALSE)</f>
        <v>1</v>
      </c>
      <c r="P881" s="192">
        <v>0</v>
      </c>
      <c r="Q881" s="192">
        <v>0</v>
      </c>
      <c r="R881" s="192">
        <f t="shared" si="2"/>
        <v>0</v>
      </c>
      <c r="S881" s="193">
        <f t="shared" si="3"/>
        <v>0</v>
      </c>
      <c r="T881" s="186" t="s">
        <v>15</v>
      </c>
      <c r="U881" s="186" t="s">
        <v>288</v>
      </c>
      <c r="V881" s="200">
        <f>VLOOKUP(B881,orig_GT_results_full_summary!$B$3:$AK$25,24, FALSE)</f>
        <v>1</v>
      </c>
      <c r="W881" s="192">
        <v>0</v>
      </c>
      <c r="X881" s="192">
        <v>0</v>
      </c>
      <c r="Y881" s="192">
        <f t="shared" si="4"/>
        <v>0</v>
      </c>
      <c r="Z881" s="193">
        <f t="shared" si="5"/>
        <v>0</v>
      </c>
      <c r="AA881" s="186" t="s">
        <v>464</v>
      </c>
      <c r="AB881" s="186" t="s">
        <v>288</v>
      </c>
      <c r="AC881" s="192">
        <f>VLOOKUP(B881,orig_GT_results_full_summary!$B$3:$AK$25,33, FALSE)</f>
        <v>2</v>
      </c>
      <c r="AD881" s="192">
        <v>0</v>
      </c>
      <c r="AE881" s="192">
        <v>0</v>
      </c>
      <c r="AF881" s="194">
        <f t="shared" si="6"/>
        <v>0</v>
      </c>
      <c r="AG881" s="53">
        <f t="shared" si="7"/>
        <v>0</v>
      </c>
    </row>
    <row r="882" spans="2:33" ht="16">
      <c r="B882" s="186" t="s">
        <v>130</v>
      </c>
      <c r="C882" s="192">
        <v>83</v>
      </c>
      <c r="D882" s="186" t="s">
        <v>470</v>
      </c>
      <c r="E882" s="193">
        <v>2</v>
      </c>
      <c r="F882" s="186" t="s">
        <v>284</v>
      </c>
      <c r="G882" s="186" t="s">
        <v>288</v>
      </c>
      <c r="H882" s="198">
        <f>VLOOKUP(B882,orig_GT_results_full_summary!$B$3:$AK$25,7, FALSE)</f>
        <v>3</v>
      </c>
      <c r="I882" s="192">
        <v>0</v>
      </c>
      <c r="J882" s="192">
        <v>0</v>
      </c>
      <c r="K882" s="192">
        <f t="shared" si="0"/>
        <v>0</v>
      </c>
      <c r="L882" s="193">
        <f t="shared" si="1"/>
        <v>0</v>
      </c>
      <c r="M882" s="186" t="s">
        <v>449</v>
      </c>
      <c r="N882" s="186" t="s">
        <v>288</v>
      </c>
      <c r="O882" s="199">
        <f>VLOOKUP(B882,orig_GT_results_full_summary!$B$3:$AK$25,15, FALSE)</f>
        <v>1</v>
      </c>
      <c r="P882" s="192">
        <v>0</v>
      </c>
      <c r="Q882" s="192">
        <v>0</v>
      </c>
      <c r="R882" s="192">
        <f t="shared" si="2"/>
        <v>0</v>
      </c>
      <c r="S882" s="193">
        <f t="shared" si="3"/>
        <v>0</v>
      </c>
      <c r="T882" s="186" t="s">
        <v>15</v>
      </c>
      <c r="U882" s="186" t="s">
        <v>288</v>
      </c>
      <c r="V882" s="200">
        <f>VLOOKUP(B882,orig_GT_results_full_summary!$B$3:$AK$25,24, FALSE)</f>
        <v>1</v>
      </c>
      <c r="W882" s="192">
        <v>0</v>
      </c>
      <c r="X882" s="192">
        <v>0</v>
      </c>
      <c r="Y882" s="192">
        <f t="shared" si="4"/>
        <v>0</v>
      </c>
      <c r="Z882" s="193">
        <f t="shared" si="5"/>
        <v>0</v>
      </c>
      <c r="AA882" s="186" t="s">
        <v>464</v>
      </c>
      <c r="AB882" s="186" t="s">
        <v>288</v>
      </c>
      <c r="AC882" s="192">
        <f>VLOOKUP(B882,orig_GT_results_full_summary!$B$3:$AK$25,33, FALSE)</f>
        <v>2</v>
      </c>
      <c r="AD882" s="192">
        <v>0</v>
      </c>
      <c r="AE882" s="192">
        <v>0</v>
      </c>
      <c r="AF882" s="194">
        <f t="shared" si="6"/>
        <v>0</v>
      </c>
      <c r="AG882" s="53">
        <f t="shared" si="7"/>
        <v>0</v>
      </c>
    </row>
    <row r="883" spans="2:33" ht="16">
      <c r="B883" s="186" t="s">
        <v>130</v>
      </c>
      <c r="C883" s="192">
        <v>84</v>
      </c>
      <c r="D883" s="186" t="s">
        <v>470</v>
      </c>
      <c r="E883" s="193">
        <v>2</v>
      </c>
      <c r="F883" s="186" t="s">
        <v>284</v>
      </c>
      <c r="G883" s="186" t="s">
        <v>288</v>
      </c>
      <c r="H883" s="198">
        <f>VLOOKUP(B883,orig_GT_results_full_summary!$B$3:$AK$25,7, FALSE)</f>
        <v>3</v>
      </c>
      <c r="I883" s="192">
        <v>0</v>
      </c>
      <c r="J883" s="192">
        <v>0</v>
      </c>
      <c r="K883" s="192">
        <f t="shared" si="0"/>
        <v>0</v>
      </c>
      <c r="L883" s="193">
        <f t="shared" si="1"/>
        <v>0</v>
      </c>
      <c r="M883" s="186" t="s">
        <v>449</v>
      </c>
      <c r="N883" s="186" t="s">
        <v>288</v>
      </c>
      <c r="O883" s="199">
        <f>VLOOKUP(B883,orig_GT_results_full_summary!$B$3:$AK$25,15, FALSE)</f>
        <v>1</v>
      </c>
      <c r="P883" s="192">
        <v>0</v>
      </c>
      <c r="Q883" s="192">
        <v>0</v>
      </c>
      <c r="R883" s="192">
        <f t="shared" si="2"/>
        <v>0</v>
      </c>
      <c r="S883" s="193">
        <f t="shared" si="3"/>
        <v>0</v>
      </c>
      <c r="T883" s="186" t="s">
        <v>15</v>
      </c>
      <c r="U883" s="186" t="s">
        <v>288</v>
      </c>
      <c r="V883" s="200">
        <f>VLOOKUP(B883,orig_GT_results_full_summary!$B$3:$AK$25,24, FALSE)</f>
        <v>1</v>
      </c>
      <c r="W883" s="192">
        <v>0</v>
      </c>
      <c r="X883" s="192">
        <v>0</v>
      </c>
      <c r="Y883" s="192">
        <f t="shared" si="4"/>
        <v>0</v>
      </c>
      <c r="Z883" s="193">
        <f t="shared" si="5"/>
        <v>0</v>
      </c>
      <c r="AA883" s="186" t="s">
        <v>464</v>
      </c>
      <c r="AB883" s="186" t="s">
        <v>288</v>
      </c>
      <c r="AC883" s="192">
        <f>VLOOKUP(B883,orig_GT_results_full_summary!$B$3:$AK$25,33, FALSE)</f>
        <v>2</v>
      </c>
      <c r="AD883" s="192">
        <v>0</v>
      </c>
      <c r="AE883" s="192">
        <v>0</v>
      </c>
      <c r="AF883" s="194">
        <f t="shared" si="6"/>
        <v>0</v>
      </c>
      <c r="AG883" s="53">
        <f t="shared" si="7"/>
        <v>0</v>
      </c>
    </row>
    <row r="884" spans="2:33" ht="16">
      <c r="B884" s="186" t="s">
        <v>130</v>
      </c>
      <c r="C884" s="192">
        <v>85</v>
      </c>
      <c r="D884" s="186" t="s">
        <v>470</v>
      </c>
      <c r="E884" s="193">
        <v>2</v>
      </c>
      <c r="F884" s="186" t="s">
        <v>284</v>
      </c>
      <c r="G884" s="186" t="s">
        <v>288</v>
      </c>
      <c r="H884" s="198">
        <f>VLOOKUP(B884,orig_GT_results_full_summary!$B$3:$AK$25,7, FALSE)</f>
        <v>3</v>
      </c>
      <c r="I884" s="192">
        <v>0</v>
      </c>
      <c r="J884" s="192">
        <v>0</v>
      </c>
      <c r="K884" s="192">
        <f t="shared" si="0"/>
        <v>0</v>
      </c>
      <c r="L884" s="193">
        <f t="shared" si="1"/>
        <v>0</v>
      </c>
      <c r="M884" s="186" t="s">
        <v>449</v>
      </c>
      <c r="N884" s="186" t="s">
        <v>288</v>
      </c>
      <c r="O884" s="199">
        <f>VLOOKUP(B884,orig_GT_results_full_summary!$B$3:$AK$25,15, FALSE)</f>
        <v>1</v>
      </c>
      <c r="P884" s="192">
        <v>0</v>
      </c>
      <c r="Q884" s="192">
        <v>0</v>
      </c>
      <c r="R884" s="192">
        <f t="shared" si="2"/>
        <v>0</v>
      </c>
      <c r="S884" s="193">
        <f t="shared" si="3"/>
        <v>0</v>
      </c>
      <c r="T884" s="186" t="s">
        <v>15</v>
      </c>
      <c r="U884" s="186" t="s">
        <v>288</v>
      </c>
      <c r="V884" s="200">
        <f>VLOOKUP(B884,orig_GT_results_full_summary!$B$3:$AK$25,24, FALSE)</f>
        <v>1</v>
      </c>
      <c r="W884" s="192">
        <v>0</v>
      </c>
      <c r="X884" s="192">
        <v>0</v>
      </c>
      <c r="Y884" s="192">
        <f t="shared" si="4"/>
        <v>0</v>
      </c>
      <c r="Z884" s="193">
        <f t="shared" si="5"/>
        <v>0</v>
      </c>
      <c r="AA884" s="186" t="s">
        <v>464</v>
      </c>
      <c r="AB884" s="186" t="s">
        <v>288</v>
      </c>
      <c r="AC884" s="192">
        <f>VLOOKUP(B884,orig_GT_results_full_summary!$B$3:$AK$25,33, FALSE)</f>
        <v>2</v>
      </c>
      <c r="AD884" s="192">
        <v>0</v>
      </c>
      <c r="AE884" s="192">
        <v>0</v>
      </c>
      <c r="AF884" s="194">
        <f t="shared" si="6"/>
        <v>0</v>
      </c>
      <c r="AG884" s="53">
        <f t="shared" si="7"/>
        <v>0</v>
      </c>
    </row>
    <row r="885" spans="2:33" ht="16">
      <c r="B885" s="186" t="s">
        <v>130</v>
      </c>
      <c r="C885" s="192">
        <v>86</v>
      </c>
      <c r="D885" s="186" t="s">
        <v>477</v>
      </c>
      <c r="E885" s="193">
        <v>2</v>
      </c>
      <c r="F885" s="186" t="s">
        <v>284</v>
      </c>
      <c r="G885" s="186" t="s">
        <v>288</v>
      </c>
      <c r="H885" s="198">
        <f>VLOOKUP(B885,orig_GT_results_full_summary!$B$3:$AK$25,7, FALSE)</f>
        <v>3</v>
      </c>
      <c r="I885" s="192">
        <v>0</v>
      </c>
      <c r="J885" s="192">
        <v>0</v>
      </c>
      <c r="K885" s="192">
        <f t="shared" si="0"/>
        <v>0</v>
      </c>
      <c r="L885" s="193">
        <f t="shared" si="1"/>
        <v>0</v>
      </c>
      <c r="M885" s="186" t="s">
        <v>449</v>
      </c>
      <c r="N885" s="186" t="s">
        <v>288</v>
      </c>
      <c r="O885" s="199">
        <f>VLOOKUP(B885,orig_GT_results_full_summary!$B$3:$AK$25,15, FALSE)</f>
        <v>1</v>
      </c>
      <c r="P885" s="192">
        <v>0</v>
      </c>
      <c r="Q885" s="192">
        <v>0</v>
      </c>
      <c r="R885" s="192">
        <f t="shared" si="2"/>
        <v>0</v>
      </c>
      <c r="S885" s="193">
        <f t="shared" si="3"/>
        <v>0</v>
      </c>
      <c r="T885" s="186" t="s">
        <v>15</v>
      </c>
      <c r="U885" s="186" t="s">
        <v>288</v>
      </c>
      <c r="V885" s="200">
        <f>VLOOKUP(B885,orig_GT_results_full_summary!$B$3:$AK$25,24, FALSE)</f>
        <v>1</v>
      </c>
      <c r="W885" s="192">
        <v>0</v>
      </c>
      <c r="X885" s="192">
        <v>0</v>
      </c>
      <c r="Y885" s="192">
        <f t="shared" si="4"/>
        <v>0</v>
      </c>
      <c r="Z885" s="193">
        <f t="shared" si="5"/>
        <v>0</v>
      </c>
      <c r="AA885" s="186" t="s">
        <v>464</v>
      </c>
      <c r="AB885" s="186" t="s">
        <v>288</v>
      </c>
      <c r="AC885" s="192">
        <f>VLOOKUP(B885,orig_GT_results_full_summary!$B$3:$AK$25,33, FALSE)</f>
        <v>2</v>
      </c>
      <c r="AD885" s="192">
        <v>0</v>
      </c>
      <c r="AE885" s="192">
        <v>0</v>
      </c>
      <c r="AF885" s="194">
        <f t="shared" si="6"/>
        <v>0</v>
      </c>
      <c r="AG885" s="53">
        <f t="shared" si="7"/>
        <v>0</v>
      </c>
    </row>
    <row r="886" spans="2:33" ht="16">
      <c r="B886" s="186" t="s">
        <v>130</v>
      </c>
      <c r="C886" s="192">
        <v>87</v>
      </c>
      <c r="D886" s="186" t="s">
        <v>477</v>
      </c>
      <c r="E886" s="193">
        <v>2</v>
      </c>
      <c r="F886" s="186" t="s">
        <v>284</v>
      </c>
      <c r="G886" s="186" t="s">
        <v>288</v>
      </c>
      <c r="H886" s="198">
        <f>VLOOKUP(B886,orig_GT_results_full_summary!$B$3:$AK$25,7, FALSE)</f>
        <v>3</v>
      </c>
      <c r="I886" s="192">
        <v>0</v>
      </c>
      <c r="J886" s="192">
        <v>0</v>
      </c>
      <c r="K886" s="192">
        <f t="shared" si="0"/>
        <v>0</v>
      </c>
      <c r="L886" s="193">
        <f t="shared" si="1"/>
        <v>0</v>
      </c>
      <c r="M886" s="186" t="s">
        <v>449</v>
      </c>
      <c r="N886" s="186" t="s">
        <v>288</v>
      </c>
      <c r="O886" s="199">
        <f>VLOOKUP(B886,orig_GT_results_full_summary!$B$3:$AK$25,15, FALSE)</f>
        <v>1</v>
      </c>
      <c r="P886" s="192">
        <v>0</v>
      </c>
      <c r="Q886" s="192">
        <v>0</v>
      </c>
      <c r="R886" s="192">
        <f t="shared" si="2"/>
        <v>0</v>
      </c>
      <c r="S886" s="193">
        <f t="shared" si="3"/>
        <v>0</v>
      </c>
      <c r="T886" s="186" t="s">
        <v>15</v>
      </c>
      <c r="U886" s="186" t="s">
        <v>288</v>
      </c>
      <c r="V886" s="200">
        <f>VLOOKUP(B886,orig_GT_results_full_summary!$B$3:$AK$25,24, FALSE)</f>
        <v>1</v>
      </c>
      <c r="W886" s="192">
        <v>0</v>
      </c>
      <c r="X886" s="192">
        <v>0</v>
      </c>
      <c r="Y886" s="192">
        <f t="shared" si="4"/>
        <v>0</v>
      </c>
      <c r="Z886" s="193">
        <f t="shared" si="5"/>
        <v>0</v>
      </c>
      <c r="AA886" s="186" t="s">
        <v>464</v>
      </c>
      <c r="AB886" s="186" t="s">
        <v>288</v>
      </c>
      <c r="AC886" s="192">
        <f>VLOOKUP(B886,orig_GT_results_full_summary!$B$3:$AK$25,33, FALSE)</f>
        <v>2</v>
      </c>
      <c r="AD886" s="192">
        <v>0</v>
      </c>
      <c r="AE886" s="192">
        <v>0</v>
      </c>
      <c r="AF886" s="194">
        <f t="shared" si="6"/>
        <v>0</v>
      </c>
      <c r="AG886" s="53">
        <f t="shared" si="7"/>
        <v>0</v>
      </c>
    </row>
    <row r="887" spans="2:33" ht="16">
      <c r="B887" s="186" t="s">
        <v>130</v>
      </c>
      <c r="C887" s="192">
        <v>88</v>
      </c>
      <c r="D887" s="186" t="s">
        <v>477</v>
      </c>
      <c r="E887" s="193">
        <v>2</v>
      </c>
      <c r="F887" s="186" t="s">
        <v>284</v>
      </c>
      <c r="G887" s="186" t="s">
        <v>288</v>
      </c>
      <c r="H887" s="198">
        <f>VLOOKUP(B887,orig_GT_results_full_summary!$B$3:$AK$25,7, FALSE)</f>
        <v>3</v>
      </c>
      <c r="I887" s="192">
        <v>0</v>
      </c>
      <c r="J887" s="192">
        <v>0</v>
      </c>
      <c r="K887" s="192">
        <f t="shared" si="0"/>
        <v>0</v>
      </c>
      <c r="L887" s="193">
        <f t="shared" si="1"/>
        <v>0</v>
      </c>
      <c r="M887" s="186" t="s">
        <v>449</v>
      </c>
      <c r="N887" s="186" t="s">
        <v>288</v>
      </c>
      <c r="O887" s="199">
        <f>VLOOKUP(B887,orig_GT_results_full_summary!$B$3:$AK$25,15, FALSE)</f>
        <v>1</v>
      </c>
      <c r="P887" s="192">
        <v>0</v>
      </c>
      <c r="Q887" s="192">
        <v>0</v>
      </c>
      <c r="R887" s="192">
        <f t="shared" si="2"/>
        <v>0</v>
      </c>
      <c r="S887" s="193">
        <f t="shared" si="3"/>
        <v>0</v>
      </c>
      <c r="T887" s="186" t="s">
        <v>15</v>
      </c>
      <c r="U887" s="186" t="s">
        <v>288</v>
      </c>
      <c r="V887" s="200">
        <f>VLOOKUP(B887,orig_GT_results_full_summary!$B$3:$AK$25,24, FALSE)</f>
        <v>1</v>
      </c>
      <c r="W887" s="192">
        <v>0</v>
      </c>
      <c r="X887" s="192">
        <v>0</v>
      </c>
      <c r="Y887" s="192">
        <f t="shared" si="4"/>
        <v>0</v>
      </c>
      <c r="Z887" s="193">
        <f t="shared" si="5"/>
        <v>0</v>
      </c>
      <c r="AA887" s="186" t="s">
        <v>464</v>
      </c>
      <c r="AB887" s="186" t="s">
        <v>288</v>
      </c>
      <c r="AC887" s="192">
        <f>VLOOKUP(B887,orig_GT_results_full_summary!$B$3:$AK$25,33, FALSE)</f>
        <v>2</v>
      </c>
      <c r="AD887" s="192">
        <v>0</v>
      </c>
      <c r="AE887" s="192">
        <v>0</v>
      </c>
      <c r="AF887" s="194">
        <f t="shared" si="6"/>
        <v>0</v>
      </c>
      <c r="AG887" s="53">
        <f t="shared" si="7"/>
        <v>0</v>
      </c>
    </row>
    <row r="888" spans="2:33" ht="16">
      <c r="B888" s="186" t="s">
        <v>130</v>
      </c>
      <c r="C888" s="192">
        <v>89</v>
      </c>
      <c r="D888" s="186" t="s">
        <v>478</v>
      </c>
      <c r="E888" s="193">
        <v>2</v>
      </c>
      <c r="F888" s="186" t="s">
        <v>284</v>
      </c>
      <c r="G888" s="186" t="s">
        <v>288</v>
      </c>
      <c r="H888" s="198">
        <f>VLOOKUP(B888,orig_GT_results_full_summary!$B$3:$AK$25,7, FALSE)</f>
        <v>3</v>
      </c>
      <c r="I888" s="192">
        <v>0</v>
      </c>
      <c r="J888" s="192">
        <v>0</v>
      </c>
      <c r="K888" s="192">
        <f t="shared" si="0"/>
        <v>0</v>
      </c>
      <c r="L888" s="193">
        <f t="shared" si="1"/>
        <v>0</v>
      </c>
      <c r="M888" s="186" t="s">
        <v>449</v>
      </c>
      <c r="N888" s="186" t="s">
        <v>288</v>
      </c>
      <c r="O888" s="199">
        <f>VLOOKUP(B888,orig_GT_results_full_summary!$B$3:$AK$25,15, FALSE)</f>
        <v>1</v>
      </c>
      <c r="P888" s="192">
        <v>0</v>
      </c>
      <c r="Q888" s="192">
        <v>0</v>
      </c>
      <c r="R888" s="192">
        <f t="shared" si="2"/>
        <v>0</v>
      </c>
      <c r="S888" s="193">
        <f t="shared" si="3"/>
        <v>0</v>
      </c>
      <c r="T888" s="186" t="s">
        <v>15</v>
      </c>
      <c r="U888" s="186" t="s">
        <v>288</v>
      </c>
      <c r="V888" s="200">
        <f>VLOOKUP(B888,orig_GT_results_full_summary!$B$3:$AK$25,24, FALSE)</f>
        <v>1</v>
      </c>
      <c r="W888" s="192">
        <v>0</v>
      </c>
      <c r="X888" s="192">
        <v>0</v>
      </c>
      <c r="Y888" s="192">
        <f t="shared" si="4"/>
        <v>0</v>
      </c>
      <c r="Z888" s="193">
        <f t="shared" si="5"/>
        <v>0</v>
      </c>
      <c r="AA888" s="186" t="s">
        <v>464</v>
      </c>
      <c r="AB888" s="186" t="s">
        <v>288</v>
      </c>
      <c r="AC888" s="192">
        <f>VLOOKUP(B888,orig_GT_results_full_summary!$B$3:$AK$25,33, FALSE)</f>
        <v>2</v>
      </c>
      <c r="AD888" s="192">
        <v>0</v>
      </c>
      <c r="AE888" s="192">
        <v>0</v>
      </c>
      <c r="AF888" s="194">
        <f t="shared" si="6"/>
        <v>0</v>
      </c>
      <c r="AG888" s="53">
        <f t="shared" si="7"/>
        <v>0</v>
      </c>
    </row>
    <row r="889" spans="2:33" ht="16">
      <c r="B889" s="186" t="s">
        <v>130</v>
      </c>
      <c r="C889" s="192">
        <v>90</v>
      </c>
      <c r="D889" s="186" t="s">
        <v>478</v>
      </c>
      <c r="E889" s="193">
        <v>2</v>
      </c>
      <c r="F889" s="186" t="s">
        <v>284</v>
      </c>
      <c r="G889" s="186" t="s">
        <v>288</v>
      </c>
      <c r="H889" s="198">
        <f>VLOOKUP(B889,orig_GT_results_full_summary!$B$3:$AK$25,7, FALSE)</f>
        <v>3</v>
      </c>
      <c r="I889" s="192">
        <v>0</v>
      </c>
      <c r="J889" s="192">
        <v>0</v>
      </c>
      <c r="K889" s="192">
        <f t="shared" si="0"/>
        <v>0</v>
      </c>
      <c r="L889" s="193">
        <f t="shared" si="1"/>
        <v>0</v>
      </c>
      <c r="M889" s="186" t="s">
        <v>449</v>
      </c>
      <c r="N889" s="186" t="s">
        <v>288</v>
      </c>
      <c r="O889" s="199">
        <f>VLOOKUP(B889,orig_GT_results_full_summary!$B$3:$AK$25,15, FALSE)</f>
        <v>1</v>
      </c>
      <c r="P889" s="192">
        <v>0</v>
      </c>
      <c r="Q889" s="192">
        <v>0</v>
      </c>
      <c r="R889" s="192">
        <f t="shared" si="2"/>
        <v>0</v>
      </c>
      <c r="S889" s="193">
        <f t="shared" si="3"/>
        <v>0</v>
      </c>
      <c r="T889" s="186" t="s">
        <v>15</v>
      </c>
      <c r="U889" s="186" t="s">
        <v>288</v>
      </c>
      <c r="V889" s="200">
        <f>VLOOKUP(B889,orig_GT_results_full_summary!$B$3:$AK$25,24, FALSE)</f>
        <v>1</v>
      </c>
      <c r="W889" s="192">
        <v>0</v>
      </c>
      <c r="X889" s="192">
        <v>0</v>
      </c>
      <c r="Y889" s="192">
        <f t="shared" si="4"/>
        <v>0</v>
      </c>
      <c r="Z889" s="193">
        <f t="shared" si="5"/>
        <v>0</v>
      </c>
      <c r="AA889" s="186" t="s">
        <v>464</v>
      </c>
      <c r="AB889" s="186" t="s">
        <v>288</v>
      </c>
      <c r="AC889" s="192">
        <f>VLOOKUP(B889,orig_GT_results_full_summary!$B$3:$AK$25,33, FALSE)</f>
        <v>2</v>
      </c>
      <c r="AD889" s="192">
        <v>0</v>
      </c>
      <c r="AE889" s="192">
        <v>0</v>
      </c>
      <c r="AF889" s="194">
        <f t="shared" si="6"/>
        <v>0</v>
      </c>
      <c r="AG889" s="53">
        <f t="shared" si="7"/>
        <v>0</v>
      </c>
    </row>
    <row r="890" spans="2:33" ht="16">
      <c r="B890" s="186" t="s">
        <v>130</v>
      </c>
      <c r="C890" s="192">
        <v>91</v>
      </c>
      <c r="D890" s="186" t="s">
        <v>478</v>
      </c>
      <c r="E890" s="193">
        <v>2</v>
      </c>
      <c r="F890" s="186" t="s">
        <v>284</v>
      </c>
      <c r="G890" s="186" t="s">
        <v>288</v>
      </c>
      <c r="H890" s="198">
        <f>VLOOKUP(B890,orig_GT_results_full_summary!$B$3:$AK$25,7, FALSE)</f>
        <v>3</v>
      </c>
      <c r="I890" s="192">
        <v>0</v>
      </c>
      <c r="J890" s="192">
        <v>0</v>
      </c>
      <c r="K890" s="192">
        <f t="shared" si="0"/>
        <v>0</v>
      </c>
      <c r="L890" s="193">
        <f t="shared" si="1"/>
        <v>0</v>
      </c>
      <c r="M890" s="186" t="s">
        <v>449</v>
      </c>
      <c r="N890" s="186" t="s">
        <v>288</v>
      </c>
      <c r="O890" s="199">
        <f>VLOOKUP(B890,orig_GT_results_full_summary!$B$3:$AK$25,15, FALSE)</f>
        <v>1</v>
      </c>
      <c r="P890" s="192">
        <v>0</v>
      </c>
      <c r="Q890" s="192">
        <v>0</v>
      </c>
      <c r="R890" s="192">
        <f t="shared" si="2"/>
        <v>0</v>
      </c>
      <c r="S890" s="193">
        <f t="shared" si="3"/>
        <v>0</v>
      </c>
      <c r="T890" s="186" t="s">
        <v>15</v>
      </c>
      <c r="U890" s="186" t="s">
        <v>288</v>
      </c>
      <c r="V890" s="200">
        <f>VLOOKUP(B890,orig_GT_results_full_summary!$B$3:$AK$25,24, FALSE)</f>
        <v>1</v>
      </c>
      <c r="W890" s="192">
        <v>0</v>
      </c>
      <c r="X890" s="192">
        <v>0</v>
      </c>
      <c r="Y890" s="192">
        <f t="shared" si="4"/>
        <v>0</v>
      </c>
      <c r="Z890" s="193">
        <f t="shared" si="5"/>
        <v>0</v>
      </c>
      <c r="AA890" s="186" t="s">
        <v>464</v>
      </c>
      <c r="AB890" s="186" t="s">
        <v>288</v>
      </c>
      <c r="AC890" s="192">
        <f>VLOOKUP(B890,orig_GT_results_full_summary!$B$3:$AK$25,33, FALSE)</f>
        <v>2</v>
      </c>
      <c r="AD890" s="192">
        <v>0</v>
      </c>
      <c r="AE890" s="192">
        <v>0</v>
      </c>
      <c r="AF890" s="194">
        <f t="shared" si="6"/>
        <v>0</v>
      </c>
      <c r="AG890" s="53">
        <f t="shared" si="7"/>
        <v>0</v>
      </c>
    </row>
    <row r="891" spans="2:33" ht="16">
      <c r="B891" s="186" t="s">
        <v>130</v>
      </c>
      <c r="C891" s="192">
        <v>92</v>
      </c>
      <c r="D891" s="186" t="s">
        <v>479</v>
      </c>
      <c r="E891" s="193">
        <v>2</v>
      </c>
      <c r="F891" s="186" t="s">
        <v>284</v>
      </c>
      <c r="G891" s="186" t="s">
        <v>288</v>
      </c>
      <c r="H891" s="198">
        <f>VLOOKUP(B891,orig_GT_results_full_summary!$B$3:$AK$25,7, FALSE)</f>
        <v>3</v>
      </c>
      <c r="I891" s="192">
        <v>0</v>
      </c>
      <c r="J891" s="192">
        <v>0</v>
      </c>
      <c r="K891" s="192">
        <f t="shared" si="0"/>
        <v>0</v>
      </c>
      <c r="L891" s="193">
        <f t="shared" si="1"/>
        <v>0</v>
      </c>
      <c r="M891" s="186" t="s">
        <v>449</v>
      </c>
      <c r="N891" s="186" t="s">
        <v>288</v>
      </c>
      <c r="O891" s="199">
        <f>VLOOKUP(B891,orig_GT_results_full_summary!$B$3:$AK$25,15, FALSE)</f>
        <v>1</v>
      </c>
      <c r="P891" s="192">
        <v>0</v>
      </c>
      <c r="Q891" s="192">
        <v>0</v>
      </c>
      <c r="R891" s="192">
        <f t="shared" si="2"/>
        <v>0</v>
      </c>
      <c r="S891" s="193">
        <f t="shared" si="3"/>
        <v>0</v>
      </c>
      <c r="T891" s="186" t="s">
        <v>15</v>
      </c>
      <c r="U891" s="186" t="s">
        <v>288</v>
      </c>
      <c r="V891" s="200">
        <f>VLOOKUP(B891,orig_GT_results_full_summary!$B$3:$AK$25,24, FALSE)</f>
        <v>1</v>
      </c>
      <c r="W891" s="192">
        <v>0</v>
      </c>
      <c r="X891" s="192">
        <v>0</v>
      </c>
      <c r="Y891" s="192">
        <f t="shared" si="4"/>
        <v>0</v>
      </c>
      <c r="Z891" s="193">
        <f t="shared" si="5"/>
        <v>0</v>
      </c>
      <c r="AA891" s="186" t="s">
        <v>464</v>
      </c>
      <c r="AB891" s="186" t="s">
        <v>288</v>
      </c>
      <c r="AC891" s="192">
        <f>VLOOKUP(B891,orig_GT_results_full_summary!$B$3:$AK$25,33, FALSE)</f>
        <v>2</v>
      </c>
      <c r="AD891" s="192">
        <v>0</v>
      </c>
      <c r="AE891" s="192">
        <v>0</v>
      </c>
      <c r="AF891" s="194">
        <f t="shared" si="6"/>
        <v>0</v>
      </c>
      <c r="AG891" s="53">
        <f t="shared" si="7"/>
        <v>0</v>
      </c>
    </row>
    <row r="892" spans="2:33" ht="16">
      <c r="B892" s="186" t="s">
        <v>130</v>
      </c>
      <c r="C892" s="192">
        <v>93</v>
      </c>
      <c r="D892" s="186" t="s">
        <v>479</v>
      </c>
      <c r="E892" s="193">
        <v>2</v>
      </c>
      <c r="F892" s="186" t="s">
        <v>284</v>
      </c>
      <c r="G892" s="186" t="s">
        <v>288</v>
      </c>
      <c r="H892" s="198">
        <f>VLOOKUP(B892,orig_GT_results_full_summary!$B$3:$AK$25,7, FALSE)</f>
        <v>3</v>
      </c>
      <c r="I892" s="192">
        <v>0</v>
      </c>
      <c r="J892" s="192">
        <v>0</v>
      </c>
      <c r="K892" s="192">
        <f t="shared" si="0"/>
        <v>0</v>
      </c>
      <c r="L892" s="193">
        <f t="shared" si="1"/>
        <v>0</v>
      </c>
      <c r="M892" s="186" t="s">
        <v>449</v>
      </c>
      <c r="N892" s="186" t="s">
        <v>288</v>
      </c>
      <c r="O892" s="199">
        <f>VLOOKUP(B892,orig_GT_results_full_summary!$B$3:$AK$25,15, FALSE)</f>
        <v>1</v>
      </c>
      <c r="P892" s="192">
        <v>0</v>
      </c>
      <c r="Q892" s="192">
        <v>0</v>
      </c>
      <c r="R892" s="192">
        <f t="shared" si="2"/>
        <v>0</v>
      </c>
      <c r="S892" s="193">
        <f t="shared" si="3"/>
        <v>0</v>
      </c>
      <c r="T892" s="186" t="s">
        <v>15</v>
      </c>
      <c r="U892" s="186" t="s">
        <v>288</v>
      </c>
      <c r="V892" s="200">
        <f>VLOOKUP(B892,orig_GT_results_full_summary!$B$3:$AK$25,24, FALSE)</f>
        <v>1</v>
      </c>
      <c r="W892" s="192">
        <v>0</v>
      </c>
      <c r="X892" s="192">
        <v>0</v>
      </c>
      <c r="Y892" s="192">
        <f t="shared" si="4"/>
        <v>0</v>
      </c>
      <c r="Z892" s="193">
        <f t="shared" si="5"/>
        <v>0</v>
      </c>
      <c r="AA892" s="186" t="s">
        <v>464</v>
      </c>
      <c r="AB892" s="186" t="s">
        <v>288</v>
      </c>
      <c r="AC892" s="192">
        <f>VLOOKUP(B892,orig_GT_results_full_summary!$B$3:$AK$25,33, FALSE)</f>
        <v>2</v>
      </c>
      <c r="AD892" s="192">
        <v>0</v>
      </c>
      <c r="AE892" s="192">
        <v>0</v>
      </c>
      <c r="AF892" s="194">
        <f t="shared" si="6"/>
        <v>0</v>
      </c>
      <c r="AG892" s="53">
        <f t="shared" si="7"/>
        <v>0</v>
      </c>
    </row>
    <row r="893" spans="2:33" ht="16">
      <c r="B893" s="186" t="s">
        <v>130</v>
      </c>
      <c r="C893" s="192">
        <v>94</v>
      </c>
      <c r="D893" s="186" t="s">
        <v>479</v>
      </c>
      <c r="E893" s="193">
        <v>2</v>
      </c>
      <c r="F893" s="186" t="s">
        <v>284</v>
      </c>
      <c r="G893" s="186" t="s">
        <v>288</v>
      </c>
      <c r="H893" s="198">
        <f>VLOOKUP(B893,orig_GT_results_full_summary!$B$3:$AK$25,7, FALSE)</f>
        <v>3</v>
      </c>
      <c r="I893" s="192">
        <v>0</v>
      </c>
      <c r="J893" s="192">
        <v>0</v>
      </c>
      <c r="K893" s="192">
        <f t="shared" si="0"/>
        <v>0</v>
      </c>
      <c r="L893" s="193">
        <f t="shared" si="1"/>
        <v>0</v>
      </c>
      <c r="M893" s="186" t="s">
        <v>449</v>
      </c>
      <c r="N893" s="186" t="s">
        <v>288</v>
      </c>
      <c r="O893" s="199">
        <f>VLOOKUP(B893,orig_GT_results_full_summary!$B$3:$AK$25,15, FALSE)</f>
        <v>1</v>
      </c>
      <c r="P893" s="192">
        <v>0</v>
      </c>
      <c r="Q893" s="192">
        <v>0</v>
      </c>
      <c r="R893" s="192">
        <f t="shared" si="2"/>
        <v>0</v>
      </c>
      <c r="S893" s="193">
        <f t="shared" si="3"/>
        <v>0</v>
      </c>
      <c r="T893" s="186" t="s">
        <v>15</v>
      </c>
      <c r="U893" s="186" t="s">
        <v>288</v>
      </c>
      <c r="V893" s="200">
        <f>VLOOKUP(B893,orig_GT_results_full_summary!$B$3:$AK$25,24, FALSE)</f>
        <v>1</v>
      </c>
      <c r="W893" s="192">
        <v>0</v>
      </c>
      <c r="X893" s="192">
        <v>0</v>
      </c>
      <c r="Y893" s="192">
        <f t="shared" si="4"/>
        <v>0</v>
      </c>
      <c r="Z893" s="193">
        <f t="shared" si="5"/>
        <v>0</v>
      </c>
      <c r="AA893" s="186" t="s">
        <v>464</v>
      </c>
      <c r="AB893" s="186" t="s">
        <v>288</v>
      </c>
      <c r="AC893" s="192">
        <f>VLOOKUP(B893,orig_GT_results_full_summary!$B$3:$AK$25,33, FALSE)</f>
        <v>2</v>
      </c>
      <c r="AD893" s="192">
        <v>0</v>
      </c>
      <c r="AE893" s="192">
        <v>0</v>
      </c>
      <c r="AF893" s="194">
        <f t="shared" si="6"/>
        <v>0</v>
      </c>
      <c r="AG893" s="53">
        <f t="shared" si="7"/>
        <v>0</v>
      </c>
    </row>
    <row r="894" spans="2:33" ht="16">
      <c r="B894" s="186" t="s">
        <v>130</v>
      </c>
      <c r="C894" s="192">
        <v>95</v>
      </c>
      <c r="D894" s="186" t="s">
        <v>480</v>
      </c>
      <c r="E894" s="193">
        <v>2</v>
      </c>
      <c r="F894" s="186" t="s">
        <v>284</v>
      </c>
      <c r="G894" s="186" t="s">
        <v>288</v>
      </c>
      <c r="H894" s="198">
        <f>VLOOKUP(B894,orig_GT_results_full_summary!$B$3:$AK$25,7, FALSE)</f>
        <v>3</v>
      </c>
      <c r="I894" s="192">
        <v>0</v>
      </c>
      <c r="J894" s="192">
        <v>0</v>
      </c>
      <c r="K894" s="192">
        <f t="shared" si="0"/>
        <v>0</v>
      </c>
      <c r="L894" s="193">
        <f t="shared" si="1"/>
        <v>0</v>
      </c>
      <c r="M894" s="186" t="s">
        <v>449</v>
      </c>
      <c r="N894" s="186" t="s">
        <v>288</v>
      </c>
      <c r="O894" s="199">
        <f>VLOOKUP(B894,orig_GT_results_full_summary!$B$3:$AK$25,15, FALSE)</f>
        <v>1</v>
      </c>
      <c r="P894" s="192">
        <v>0</v>
      </c>
      <c r="Q894" s="192">
        <v>0</v>
      </c>
      <c r="R894" s="192">
        <f t="shared" si="2"/>
        <v>0</v>
      </c>
      <c r="S894" s="193">
        <f t="shared" si="3"/>
        <v>0</v>
      </c>
      <c r="T894" s="186" t="s">
        <v>15</v>
      </c>
      <c r="U894" s="186" t="s">
        <v>288</v>
      </c>
      <c r="V894" s="200">
        <f>VLOOKUP(B894,orig_GT_results_full_summary!$B$3:$AK$25,24, FALSE)</f>
        <v>1</v>
      </c>
      <c r="W894" s="192">
        <v>0</v>
      </c>
      <c r="X894" s="192">
        <v>0</v>
      </c>
      <c r="Y894" s="192">
        <f t="shared" si="4"/>
        <v>0</v>
      </c>
      <c r="Z894" s="193">
        <f t="shared" si="5"/>
        <v>0</v>
      </c>
      <c r="AA894" s="186" t="s">
        <v>464</v>
      </c>
      <c r="AB894" s="186" t="s">
        <v>288</v>
      </c>
      <c r="AC894" s="192">
        <f>VLOOKUP(B894,orig_GT_results_full_summary!$B$3:$AK$25,33, FALSE)</f>
        <v>2</v>
      </c>
      <c r="AD894" s="192">
        <v>0</v>
      </c>
      <c r="AE894" s="192">
        <v>0</v>
      </c>
      <c r="AF894" s="194">
        <f t="shared" si="6"/>
        <v>0</v>
      </c>
      <c r="AG894" s="53">
        <f t="shared" si="7"/>
        <v>0</v>
      </c>
    </row>
    <row r="895" spans="2:33" ht="16">
      <c r="B895" s="186" t="s">
        <v>130</v>
      </c>
      <c r="C895" s="192">
        <v>96</v>
      </c>
      <c r="D895" s="186" t="s">
        <v>480</v>
      </c>
      <c r="E895" s="193">
        <v>2</v>
      </c>
      <c r="F895" s="186" t="s">
        <v>284</v>
      </c>
      <c r="G895" s="186" t="s">
        <v>288</v>
      </c>
      <c r="H895" s="198">
        <f>VLOOKUP(B895,orig_GT_results_full_summary!$B$3:$AK$25,7, FALSE)</f>
        <v>3</v>
      </c>
      <c r="I895" s="192">
        <v>0</v>
      </c>
      <c r="J895" s="192">
        <v>0</v>
      </c>
      <c r="K895" s="192">
        <f t="shared" si="0"/>
        <v>0</v>
      </c>
      <c r="L895" s="193">
        <f t="shared" si="1"/>
        <v>0</v>
      </c>
      <c r="M895" s="186" t="s">
        <v>449</v>
      </c>
      <c r="N895" s="186" t="s">
        <v>288</v>
      </c>
      <c r="O895" s="199">
        <f>VLOOKUP(B895,orig_GT_results_full_summary!$B$3:$AK$25,15, FALSE)</f>
        <v>1</v>
      </c>
      <c r="P895" s="192">
        <v>0</v>
      </c>
      <c r="Q895" s="192">
        <v>0</v>
      </c>
      <c r="R895" s="192">
        <f t="shared" si="2"/>
        <v>0</v>
      </c>
      <c r="S895" s="193">
        <f t="shared" si="3"/>
        <v>0</v>
      </c>
      <c r="T895" s="186" t="s">
        <v>15</v>
      </c>
      <c r="U895" s="186" t="s">
        <v>288</v>
      </c>
      <c r="V895" s="200">
        <f>VLOOKUP(B895,orig_GT_results_full_summary!$B$3:$AK$25,24, FALSE)</f>
        <v>1</v>
      </c>
      <c r="W895" s="192">
        <v>0</v>
      </c>
      <c r="X895" s="192">
        <v>0</v>
      </c>
      <c r="Y895" s="192">
        <f t="shared" si="4"/>
        <v>0</v>
      </c>
      <c r="Z895" s="193">
        <f t="shared" si="5"/>
        <v>0</v>
      </c>
      <c r="AA895" s="186" t="s">
        <v>464</v>
      </c>
      <c r="AB895" s="186" t="s">
        <v>288</v>
      </c>
      <c r="AC895" s="192">
        <f>VLOOKUP(B895,orig_GT_results_full_summary!$B$3:$AK$25,33, FALSE)</f>
        <v>2</v>
      </c>
      <c r="AD895" s="192">
        <v>0</v>
      </c>
      <c r="AE895" s="192">
        <v>0</v>
      </c>
      <c r="AF895" s="194">
        <f t="shared" si="6"/>
        <v>0</v>
      </c>
      <c r="AG895" s="53">
        <f t="shared" si="7"/>
        <v>0</v>
      </c>
    </row>
    <row r="896" spans="2:33" ht="16">
      <c r="B896" s="186" t="s">
        <v>130</v>
      </c>
      <c r="C896" s="192">
        <v>97</v>
      </c>
      <c r="D896" s="186" t="s">
        <v>480</v>
      </c>
      <c r="E896" s="193">
        <v>2</v>
      </c>
      <c r="F896" s="186" t="s">
        <v>284</v>
      </c>
      <c r="G896" s="186" t="s">
        <v>288</v>
      </c>
      <c r="H896" s="198">
        <f>VLOOKUP(B896,orig_GT_results_full_summary!$B$3:$AK$25,7, FALSE)</f>
        <v>3</v>
      </c>
      <c r="I896" s="192">
        <v>0</v>
      </c>
      <c r="J896" s="192">
        <v>0</v>
      </c>
      <c r="K896" s="192">
        <f t="shared" si="0"/>
        <v>0</v>
      </c>
      <c r="L896" s="193">
        <f t="shared" si="1"/>
        <v>0</v>
      </c>
      <c r="M896" s="186" t="s">
        <v>449</v>
      </c>
      <c r="N896" s="186" t="s">
        <v>288</v>
      </c>
      <c r="O896" s="199">
        <f>VLOOKUP(B896,orig_GT_results_full_summary!$B$3:$AK$25,15, FALSE)</f>
        <v>1</v>
      </c>
      <c r="P896" s="192">
        <v>0</v>
      </c>
      <c r="Q896" s="192">
        <v>0</v>
      </c>
      <c r="R896" s="192">
        <f t="shared" si="2"/>
        <v>0</v>
      </c>
      <c r="S896" s="193">
        <f t="shared" si="3"/>
        <v>0</v>
      </c>
      <c r="T896" s="186" t="s">
        <v>15</v>
      </c>
      <c r="U896" s="186" t="s">
        <v>288</v>
      </c>
      <c r="V896" s="200">
        <f>VLOOKUP(B896,orig_GT_results_full_summary!$B$3:$AK$25,24, FALSE)</f>
        <v>1</v>
      </c>
      <c r="W896" s="192">
        <v>0</v>
      </c>
      <c r="X896" s="192">
        <v>0</v>
      </c>
      <c r="Y896" s="192">
        <f t="shared" si="4"/>
        <v>0</v>
      </c>
      <c r="Z896" s="193">
        <f t="shared" si="5"/>
        <v>0</v>
      </c>
      <c r="AA896" s="186" t="s">
        <v>464</v>
      </c>
      <c r="AB896" s="186" t="s">
        <v>288</v>
      </c>
      <c r="AC896" s="192">
        <f>VLOOKUP(B896,orig_GT_results_full_summary!$B$3:$AK$25,33, FALSE)</f>
        <v>2</v>
      </c>
      <c r="AD896" s="192">
        <v>0</v>
      </c>
      <c r="AE896" s="192">
        <v>0</v>
      </c>
      <c r="AF896" s="194">
        <f t="shared" si="6"/>
        <v>0</v>
      </c>
      <c r="AG896" s="53">
        <f t="shared" si="7"/>
        <v>0</v>
      </c>
    </row>
    <row r="897" spans="2:33" ht="16">
      <c r="B897" s="186" t="s">
        <v>130</v>
      </c>
      <c r="C897" s="192">
        <v>102</v>
      </c>
      <c r="D897" s="186" t="s">
        <v>322</v>
      </c>
      <c r="E897" s="193">
        <v>2</v>
      </c>
      <c r="F897" s="186" t="s">
        <v>284</v>
      </c>
      <c r="G897" s="186" t="s">
        <v>287</v>
      </c>
      <c r="H897" s="198">
        <f>VLOOKUP(B897,orig_GT_results_full_summary!$B$3:$AK$25,7, FALSE)</f>
        <v>3</v>
      </c>
      <c r="I897" s="192">
        <v>1</v>
      </c>
      <c r="J897" s="192">
        <v>0.5</v>
      </c>
      <c r="K897" s="192">
        <f t="shared" si="0"/>
        <v>0.33333333333333331</v>
      </c>
      <c r="L897" s="193">
        <f t="shared" si="1"/>
        <v>0.47619047619047616</v>
      </c>
      <c r="M897" s="186" t="s">
        <v>449</v>
      </c>
      <c r="N897" s="186" t="s">
        <v>288</v>
      </c>
      <c r="O897" s="199">
        <f>VLOOKUP(B897,orig_GT_results_full_summary!$B$3:$AK$25,15, FALSE)</f>
        <v>1</v>
      </c>
      <c r="P897" s="192">
        <v>0</v>
      </c>
      <c r="Q897" s="192">
        <v>0</v>
      </c>
      <c r="R897" s="192">
        <f t="shared" si="2"/>
        <v>0</v>
      </c>
      <c r="S897" s="193">
        <f t="shared" si="3"/>
        <v>0</v>
      </c>
      <c r="T897" s="186" t="s">
        <v>15</v>
      </c>
      <c r="U897" s="186" t="s">
        <v>288</v>
      </c>
      <c r="V897" s="200">
        <f>VLOOKUP(B897,orig_GT_results_full_summary!$B$3:$AK$25,24, FALSE)</f>
        <v>1</v>
      </c>
      <c r="W897" s="192">
        <v>0</v>
      </c>
      <c r="X897" s="192">
        <v>0</v>
      </c>
      <c r="Y897" s="192">
        <f t="shared" si="4"/>
        <v>0</v>
      </c>
      <c r="Z897" s="193">
        <f t="shared" si="5"/>
        <v>0</v>
      </c>
      <c r="AA897" s="186" t="s">
        <v>464</v>
      </c>
      <c r="AB897" s="186" t="s">
        <v>287</v>
      </c>
      <c r="AC897" s="192">
        <f>VLOOKUP(B897,orig_GT_results_full_summary!$B$3:$AK$25,33, FALSE)</f>
        <v>2</v>
      </c>
      <c r="AD897" s="192">
        <v>1</v>
      </c>
      <c r="AE897" s="192">
        <v>0.5</v>
      </c>
      <c r="AF897" s="194">
        <f t="shared" si="6"/>
        <v>0.5</v>
      </c>
      <c r="AG897" s="53">
        <f t="shared" si="7"/>
        <v>0.5</v>
      </c>
    </row>
    <row r="898" spans="2:33" ht="16">
      <c r="B898" s="186" t="s">
        <v>130</v>
      </c>
      <c r="C898" s="192">
        <v>104</v>
      </c>
      <c r="D898" s="186" t="s">
        <v>312</v>
      </c>
      <c r="E898" s="193">
        <v>2</v>
      </c>
      <c r="F898" s="186" t="s">
        <v>284</v>
      </c>
      <c r="G898" s="186" t="s">
        <v>288</v>
      </c>
      <c r="H898" s="198">
        <f>VLOOKUP(B898,orig_GT_results_full_summary!$B$3:$AK$25,7, FALSE)</f>
        <v>3</v>
      </c>
      <c r="I898" s="192">
        <v>0</v>
      </c>
      <c r="J898" s="192">
        <v>0</v>
      </c>
      <c r="K898" s="192">
        <f t="shared" si="0"/>
        <v>0</v>
      </c>
      <c r="L898" s="193">
        <f t="shared" si="1"/>
        <v>0</v>
      </c>
      <c r="M898" s="186" t="s">
        <v>449</v>
      </c>
      <c r="N898" s="186" t="s">
        <v>288</v>
      </c>
      <c r="O898" s="199">
        <f>VLOOKUP(B898,orig_GT_results_full_summary!$B$3:$AK$25,15, FALSE)</f>
        <v>1</v>
      </c>
      <c r="P898" s="192">
        <v>0</v>
      </c>
      <c r="Q898" s="192">
        <v>0</v>
      </c>
      <c r="R898" s="192">
        <f t="shared" si="2"/>
        <v>0</v>
      </c>
      <c r="S898" s="193">
        <f t="shared" si="3"/>
        <v>0</v>
      </c>
      <c r="T898" s="186" t="s">
        <v>15</v>
      </c>
      <c r="U898" s="186" t="s">
        <v>288</v>
      </c>
      <c r="V898" s="200">
        <f>VLOOKUP(B898,orig_GT_results_full_summary!$B$3:$AK$25,24, FALSE)</f>
        <v>1</v>
      </c>
      <c r="W898" s="192">
        <v>0</v>
      </c>
      <c r="X898" s="192">
        <v>0</v>
      </c>
      <c r="Y898" s="192">
        <f t="shared" si="4"/>
        <v>0</v>
      </c>
      <c r="Z898" s="193">
        <f t="shared" si="5"/>
        <v>0</v>
      </c>
      <c r="AA898" s="186" t="s">
        <v>464</v>
      </c>
      <c r="AB898" s="186" t="s">
        <v>288</v>
      </c>
      <c r="AC898" s="192">
        <f>VLOOKUP(B898,orig_GT_results_full_summary!$B$3:$AK$25,33, FALSE)</f>
        <v>2</v>
      </c>
      <c r="AD898" s="192">
        <v>0</v>
      </c>
      <c r="AE898" s="192">
        <v>0</v>
      </c>
      <c r="AF898" s="194">
        <f t="shared" si="6"/>
        <v>0</v>
      </c>
      <c r="AG898" s="53">
        <f t="shared" si="7"/>
        <v>0</v>
      </c>
    </row>
    <row r="899" spans="2:33" ht="16">
      <c r="B899" s="186" t="s">
        <v>130</v>
      </c>
      <c r="C899" s="192">
        <v>105</v>
      </c>
      <c r="D899" s="186" t="s">
        <v>312</v>
      </c>
      <c r="E899" s="193">
        <v>2</v>
      </c>
      <c r="F899" s="186" t="s">
        <v>284</v>
      </c>
      <c r="G899" s="186" t="s">
        <v>288</v>
      </c>
      <c r="H899" s="198">
        <f>VLOOKUP(B899,orig_GT_results_full_summary!$B$3:$AK$25,7, FALSE)</f>
        <v>3</v>
      </c>
      <c r="I899" s="192">
        <v>0</v>
      </c>
      <c r="J899" s="192">
        <v>0</v>
      </c>
      <c r="K899" s="192">
        <f t="shared" si="0"/>
        <v>0</v>
      </c>
      <c r="L899" s="193">
        <f t="shared" si="1"/>
        <v>0</v>
      </c>
      <c r="M899" s="186" t="s">
        <v>449</v>
      </c>
      <c r="N899" s="186" t="s">
        <v>288</v>
      </c>
      <c r="O899" s="199">
        <f>VLOOKUP(B899,orig_GT_results_full_summary!$B$3:$AK$25,15, FALSE)</f>
        <v>1</v>
      </c>
      <c r="P899" s="192">
        <v>0</v>
      </c>
      <c r="Q899" s="192">
        <v>0</v>
      </c>
      <c r="R899" s="192">
        <f t="shared" si="2"/>
        <v>0</v>
      </c>
      <c r="S899" s="193">
        <f t="shared" si="3"/>
        <v>0</v>
      </c>
      <c r="T899" s="186" t="s">
        <v>15</v>
      </c>
      <c r="U899" s="186" t="s">
        <v>288</v>
      </c>
      <c r="V899" s="200">
        <f>VLOOKUP(B899,orig_GT_results_full_summary!$B$3:$AK$25,24, FALSE)</f>
        <v>1</v>
      </c>
      <c r="W899" s="192">
        <v>0</v>
      </c>
      <c r="X899" s="192">
        <v>0</v>
      </c>
      <c r="Y899" s="192">
        <f t="shared" si="4"/>
        <v>0</v>
      </c>
      <c r="Z899" s="193">
        <f t="shared" si="5"/>
        <v>0</v>
      </c>
      <c r="AA899" s="186" t="s">
        <v>464</v>
      </c>
      <c r="AB899" s="186" t="s">
        <v>288</v>
      </c>
      <c r="AC899" s="192">
        <f>VLOOKUP(B899,orig_GT_results_full_summary!$B$3:$AK$25,33, FALSE)</f>
        <v>2</v>
      </c>
      <c r="AD899" s="192">
        <v>0</v>
      </c>
      <c r="AE899" s="192">
        <v>0</v>
      </c>
      <c r="AF899" s="194">
        <f t="shared" si="6"/>
        <v>0</v>
      </c>
      <c r="AG899" s="53">
        <f t="shared" si="7"/>
        <v>0</v>
      </c>
    </row>
    <row r="900" spans="2:33" ht="16">
      <c r="B900" s="186" t="s">
        <v>130</v>
      </c>
      <c r="C900" s="192">
        <v>106</v>
      </c>
      <c r="D900" s="186" t="s">
        <v>312</v>
      </c>
      <c r="E900" s="193">
        <v>2</v>
      </c>
      <c r="F900" s="186" t="s">
        <v>284</v>
      </c>
      <c r="G900" s="186" t="s">
        <v>288</v>
      </c>
      <c r="H900" s="198">
        <f>VLOOKUP(B900,orig_GT_results_full_summary!$B$3:$AK$25,7, FALSE)</f>
        <v>3</v>
      </c>
      <c r="I900" s="192">
        <v>0</v>
      </c>
      <c r="J900" s="192">
        <v>0</v>
      </c>
      <c r="K900" s="192">
        <f t="shared" si="0"/>
        <v>0</v>
      </c>
      <c r="L900" s="193">
        <f t="shared" si="1"/>
        <v>0</v>
      </c>
      <c r="M900" s="186" t="s">
        <v>449</v>
      </c>
      <c r="N900" s="186" t="s">
        <v>288</v>
      </c>
      <c r="O900" s="199">
        <f>VLOOKUP(B900,orig_GT_results_full_summary!$B$3:$AK$25,15, FALSE)</f>
        <v>1</v>
      </c>
      <c r="P900" s="192">
        <v>0</v>
      </c>
      <c r="Q900" s="192">
        <v>0</v>
      </c>
      <c r="R900" s="192">
        <f t="shared" si="2"/>
        <v>0</v>
      </c>
      <c r="S900" s="193">
        <f t="shared" si="3"/>
        <v>0</v>
      </c>
      <c r="T900" s="186" t="s">
        <v>15</v>
      </c>
      <c r="U900" s="186" t="s">
        <v>288</v>
      </c>
      <c r="V900" s="200">
        <f>VLOOKUP(B900,orig_GT_results_full_summary!$B$3:$AK$25,24, FALSE)</f>
        <v>1</v>
      </c>
      <c r="W900" s="192">
        <v>0</v>
      </c>
      <c r="X900" s="192">
        <v>0</v>
      </c>
      <c r="Y900" s="192">
        <f t="shared" si="4"/>
        <v>0</v>
      </c>
      <c r="Z900" s="193">
        <f t="shared" si="5"/>
        <v>0</v>
      </c>
      <c r="AA900" s="186" t="s">
        <v>464</v>
      </c>
      <c r="AB900" s="186" t="s">
        <v>288</v>
      </c>
      <c r="AC900" s="192">
        <f>VLOOKUP(B900,orig_GT_results_full_summary!$B$3:$AK$25,33, FALSE)</f>
        <v>2</v>
      </c>
      <c r="AD900" s="192">
        <v>0</v>
      </c>
      <c r="AE900" s="192">
        <v>0</v>
      </c>
      <c r="AF900" s="194">
        <f t="shared" si="6"/>
        <v>0</v>
      </c>
      <c r="AG900" s="53">
        <f t="shared" si="7"/>
        <v>0</v>
      </c>
    </row>
    <row r="901" spans="2:33" ht="16">
      <c r="B901" s="186" t="s">
        <v>130</v>
      </c>
      <c r="C901" s="192">
        <v>107</v>
      </c>
      <c r="D901" s="186" t="s">
        <v>312</v>
      </c>
      <c r="E901" s="193">
        <v>2</v>
      </c>
      <c r="F901" s="186" t="s">
        <v>284</v>
      </c>
      <c r="G901" s="186" t="s">
        <v>288</v>
      </c>
      <c r="H901" s="198">
        <f>VLOOKUP(B901,orig_GT_results_full_summary!$B$3:$AK$25,7, FALSE)</f>
        <v>3</v>
      </c>
      <c r="I901" s="192">
        <v>0</v>
      </c>
      <c r="J901" s="192">
        <v>0</v>
      </c>
      <c r="K901" s="192">
        <f t="shared" si="0"/>
        <v>0</v>
      </c>
      <c r="L901" s="193">
        <f t="shared" si="1"/>
        <v>0</v>
      </c>
      <c r="M901" s="186" t="s">
        <v>449</v>
      </c>
      <c r="N901" s="186" t="s">
        <v>288</v>
      </c>
      <c r="O901" s="199">
        <f>VLOOKUP(B901,orig_GT_results_full_summary!$B$3:$AK$25,15, FALSE)</f>
        <v>1</v>
      </c>
      <c r="P901" s="192">
        <v>0</v>
      </c>
      <c r="Q901" s="192">
        <v>0</v>
      </c>
      <c r="R901" s="192">
        <f t="shared" si="2"/>
        <v>0</v>
      </c>
      <c r="S901" s="193">
        <f t="shared" si="3"/>
        <v>0</v>
      </c>
      <c r="T901" s="186" t="s">
        <v>15</v>
      </c>
      <c r="U901" s="186" t="s">
        <v>288</v>
      </c>
      <c r="V901" s="200">
        <f>VLOOKUP(B901,orig_GT_results_full_summary!$B$3:$AK$25,24, FALSE)</f>
        <v>1</v>
      </c>
      <c r="W901" s="192">
        <v>0</v>
      </c>
      <c r="X901" s="192">
        <v>0</v>
      </c>
      <c r="Y901" s="192">
        <f t="shared" si="4"/>
        <v>0</v>
      </c>
      <c r="Z901" s="193">
        <f t="shared" si="5"/>
        <v>0</v>
      </c>
      <c r="AA901" s="186" t="s">
        <v>464</v>
      </c>
      <c r="AB901" s="186" t="s">
        <v>288</v>
      </c>
      <c r="AC901" s="192">
        <f>VLOOKUP(B901,orig_GT_results_full_summary!$B$3:$AK$25,33, FALSE)</f>
        <v>2</v>
      </c>
      <c r="AD901" s="192">
        <v>0</v>
      </c>
      <c r="AE901" s="192">
        <v>0</v>
      </c>
      <c r="AF901" s="194">
        <f t="shared" si="6"/>
        <v>0</v>
      </c>
      <c r="AG901" s="53">
        <f t="shared" si="7"/>
        <v>0</v>
      </c>
    </row>
    <row r="902" spans="2:33" ht="16">
      <c r="B902" s="186" t="s">
        <v>130</v>
      </c>
      <c r="C902" s="192">
        <v>109</v>
      </c>
      <c r="D902" s="186" t="s">
        <v>352</v>
      </c>
      <c r="E902" s="193">
        <v>2</v>
      </c>
      <c r="F902" s="186" t="s">
        <v>284</v>
      </c>
      <c r="G902" s="186" t="s">
        <v>290</v>
      </c>
      <c r="H902" s="198">
        <f>VLOOKUP(B902,orig_GT_results_full_summary!$B$3:$AK$25,7, FALSE)</f>
        <v>3</v>
      </c>
      <c r="I902" s="192">
        <v>1</v>
      </c>
      <c r="J902" s="192">
        <v>0.5</v>
      </c>
      <c r="K902" s="192">
        <f t="shared" si="0"/>
        <v>0.33333333333333331</v>
      </c>
      <c r="L902" s="193">
        <f t="shared" si="1"/>
        <v>0.47619047619047616</v>
      </c>
      <c r="M902" s="186" t="s">
        <v>449</v>
      </c>
      <c r="N902" s="186" t="s">
        <v>288</v>
      </c>
      <c r="O902" s="199">
        <f>VLOOKUP(B902,orig_GT_results_full_summary!$B$3:$AK$25,15, FALSE)</f>
        <v>1</v>
      </c>
      <c r="P902" s="192">
        <v>0</v>
      </c>
      <c r="Q902" s="192">
        <v>0</v>
      </c>
      <c r="R902" s="192">
        <f t="shared" si="2"/>
        <v>0</v>
      </c>
      <c r="S902" s="193">
        <f t="shared" si="3"/>
        <v>0</v>
      </c>
      <c r="T902" s="186" t="s">
        <v>15</v>
      </c>
      <c r="U902" s="186" t="s">
        <v>288</v>
      </c>
      <c r="V902" s="200">
        <f>VLOOKUP(B902,orig_GT_results_full_summary!$B$3:$AK$25,24, FALSE)</f>
        <v>1</v>
      </c>
      <c r="W902" s="192">
        <v>0</v>
      </c>
      <c r="X902" s="192">
        <v>0</v>
      </c>
      <c r="Y902" s="192">
        <f t="shared" si="4"/>
        <v>0</v>
      </c>
      <c r="Z902" s="193">
        <f t="shared" si="5"/>
        <v>0</v>
      </c>
      <c r="AA902" s="186" t="s">
        <v>464</v>
      </c>
      <c r="AB902" s="186" t="s">
        <v>288</v>
      </c>
      <c r="AC902" s="192">
        <f>VLOOKUP(B902,orig_GT_results_full_summary!$B$3:$AK$25,33, FALSE)</f>
        <v>2</v>
      </c>
      <c r="AD902" s="192">
        <v>0</v>
      </c>
      <c r="AE902" s="192">
        <v>0</v>
      </c>
      <c r="AF902" s="194">
        <f t="shared" si="6"/>
        <v>0</v>
      </c>
      <c r="AG902" s="53">
        <f t="shared" si="7"/>
        <v>0</v>
      </c>
    </row>
    <row r="903" spans="2:33" ht="16">
      <c r="B903" s="186" t="s">
        <v>130</v>
      </c>
      <c r="C903" s="192">
        <v>110</v>
      </c>
      <c r="D903" s="186" t="s">
        <v>392</v>
      </c>
      <c r="E903" s="193">
        <v>2</v>
      </c>
      <c r="F903" s="186" t="s">
        <v>284</v>
      </c>
      <c r="G903" s="186" t="s">
        <v>288</v>
      </c>
      <c r="H903" s="198">
        <f>VLOOKUP(B903,orig_GT_results_full_summary!$B$3:$AK$25,7, FALSE)</f>
        <v>3</v>
      </c>
      <c r="I903" s="192">
        <v>0</v>
      </c>
      <c r="J903" s="192">
        <v>0</v>
      </c>
      <c r="K903" s="192">
        <f t="shared" si="0"/>
        <v>0</v>
      </c>
      <c r="L903" s="193">
        <f t="shared" si="1"/>
        <v>0</v>
      </c>
      <c r="M903" s="186" t="s">
        <v>449</v>
      </c>
      <c r="N903" s="186" t="s">
        <v>288</v>
      </c>
      <c r="O903" s="199">
        <f>VLOOKUP(B903,orig_GT_results_full_summary!$B$3:$AK$25,15, FALSE)</f>
        <v>1</v>
      </c>
      <c r="P903" s="192">
        <v>0</v>
      </c>
      <c r="Q903" s="192">
        <v>0</v>
      </c>
      <c r="R903" s="192">
        <f t="shared" si="2"/>
        <v>0</v>
      </c>
      <c r="S903" s="193">
        <f t="shared" si="3"/>
        <v>0</v>
      </c>
      <c r="T903" s="186" t="s">
        <v>15</v>
      </c>
      <c r="U903" s="186" t="s">
        <v>287</v>
      </c>
      <c r="V903" s="200">
        <f>VLOOKUP(B903,orig_GT_results_full_summary!$B$3:$AK$25,24, FALSE)</f>
        <v>1</v>
      </c>
      <c r="W903" s="192">
        <v>1</v>
      </c>
      <c r="X903" s="192">
        <v>0.5</v>
      </c>
      <c r="Y903" s="192">
        <f t="shared" si="4"/>
        <v>1</v>
      </c>
      <c r="Z903" s="193">
        <f t="shared" si="5"/>
        <v>0.52631578947368418</v>
      </c>
      <c r="AA903" s="186" t="s">
        <v>464</v>
      </c>
      <c r="AB903" s="186" t="s">
        <v>288</v>
      </c>
      <c r="AC903" s="192">
        <f>VLOOKUP(B903,orig_GT_results_full_summary!$B$3:$AK$25,33, FALSE)</f>
        <v>2</v>
      </c>
      <c r="AD903" s="192">
        <v>0</v>
      </c>
      <c r="AE903" s="192">
        <v>0</v>
      </c>
      <c r="AF903" s="194">
        <f t="shared" si="6"/>
        <v>0</v>
      </c>
      <c r="AG903" s="53">
        <f t="shared" si="7"/>
        <v>0</v>
      </c>
    </row>
    <row r="904" spans="2:33" ht="16">
      <c r="B904" s="186" t="s">
        <v>130</v>
      </c>
      <c r="C904" s="192">
        <v>114</v>
      </c>
      <c r="D904" s="186" t="s">
        <v>392</v>
      </c>
      <c r="E904" s="193">
        <v>2</v>
      </c>
      <c r="F904" s="186" t="s">
        <v>284</v>
      </c>
      <c r="G904" s="186" t="s">
        <v>288</v>
      </c>
      <c r="H904" s="198">
        <f>VLOOKUP(B904,orig_GT_results_full_summary!$B$3:$AK$25,7, FALSE)</f>
        <v>3</v>
      </c>
      <c r="I904" s="192">
        <v>0</v>
      </c>
      <c r="J904" s="192">
        <v>0</v>
      </c>
      <c r="K904" s="192">
        <f t="shared" si="0"/>
        <v>0</v>
      </c>
      <c r="L904" s="193">
        <f t="shared" si="1"/>
        <v>0</v>
      </c>
      <c r="M904" s="186" t="s">
        <v>449</v>
      </c>
      <c r="N904" s="186" t="s">
        <v>288</v>
      </c>
      <c r="O904" s="199">
        <f>VLOOKUP(B904,orig_GT_results_full_summary!$B$3:$AK$25,15, FALSE)</f>
        <v>1</v>
      </c>
      <c r="P904" s="192">
        <v>0</v>
      </c>
      <c r="Q904" s="192">
        <v>0</v>
      </c>
      <c r="R904" s="192">
        <f t="shared" si="2"/>
        <v>0</v>
      </c>
      <c r="S904" s="193">
        <f t="shared" si="3"/>
        <v>0</v>
      </c>
      <c r="T904" s="186" t="s">
        <v>15</v>
      </c>
      <c r="U904" s="186" t="s">
        <v>287</v>
      </c>
      <c r="V904" s="200">
        <f>VLOOKUP(B904,orig_GT_results_full_summary!$B$3:$AK$25,24, FALSE)</f>
        <v>1</v>
      </c>
      <c r="W904" s="192">
        <v>1</v>
      </c>
      <c r="X904" s="192">
        <v>0.5</v>
      </c>
      <c r="Y904" s="192">
        <f t="shared" si="4"/>
        <v>1</v>
      </c>
      <c r="Z904" s="193">
        <f t="shared" si="5"/>
        <v>0.52631578947368418</v>
      </c>
      <c r="AA904" s="186" t="s">
        <v>464</v>
      </c>
      <c r="AB904" s="186" t="s">
        <v>288</v>
      </c>
      <c r="AC904" s="192">
        <f>VLOOKUP(B904,orig_GT_results_full_summary!$B$3:$AK$25,33, FALSE)</f>
        <v>2</v>
      </c>
      <c r="AD904" s="192">
        <v>0</v>
      </c>
      <c r="AE904" s="192">
        <v>0</v>
      </c>
      <c r="AF904" s="194">
        <f t="shared" si="6"/>
        <v>0</v>
      </c>
      <c r="AG904" s="53">
        <f t="shared" si="7"/>
        <v>0</v>
      </c>
    </row>
    <row r="905" spans="2:33" ht="16">
      <c r="B905" s="186" t="s">
        <v>130</v>
      </c>
      <c r="C905" s="192">
        <v>119</v>
      </c>
      <c r="D905" s="186" t="s">
        <v>392</v>
      </c>
      <c r="E905" s="193">
        <v>2</v>
      </c>
      <c r="F905" s="186" t="s">
        <v>284</v>
      </c>
      <c r="G905" s="186" t="s">
        <v>288</v>
      </c>
      <c r="H905" s="198">
        <f>VLOOKUP(B905,orig_GT_results_full_summary!$B$3:$AK$25,7, FALSE)</f>
        <v>3</v>
      </c>
      <c r="I905" s="192">
        <v>0</v>
      </c>
      <c r="J905" s="192">
        <v>0</v>
      </c>
      <c r="K905" s="192">
        <f t="shared" si="0"/>
        <v>0</v>
      </c>
      <c r="L905" s="193">
        <f t="shared" si="1"/>
        <v>0</v>
      </c>
      <c r="M905" s="186" t="s">
        <v>449</v>
      </c>
      <c r="N905" s="186" t="s">
        <v>288</v>
      </c>
      <c r="O905" s="199">
        <f>VLOOKUP(B905,orig_GT_results_full_summary!$B$3:$AK$25,15, FALSE)</f>
        <v>1</v>
      </c>
      <c r="P905" s="192">
        <v>0</v>
      </c>
      <c r="Q905" s="192">
        <v>0</v>
      </c>
      <c r="R905" s="192">
        <f t="shared" si="2"/>
        <v>0</v>
      </c>
      <c r="S905" s="193">
        <f t="shared" si="3"/>
        <v>0</v>
      </c>
      <c r="T905" s="186" t="s">
        <v>15</v>
      </c>
      <c r="U905" s="186" t="s">
        <v>287</v>
      </c>
      <c r="V905" s="200">
        <f>VLOOKUP(B905,orig_GT_results_full_summary!$B$3:$AK$25,24, FALSE)</f>
        <v>1</v>
      </c>
      <c r="W905" s="192">
        <v>1</v>
      </c>
      <c r="X905" s="192">
        <v>0.5</v>
      </c>
      <c r="Y905" s="192">
        <f t="shared" si="4"/>
        <v>1</v>
      </c>
      <c r="Z905" s="193">
        <f t="shared" si="5"/>
        <v>0.52631578947368418</v>
      </c>
      <c r="AA905" s="186" t="s">
        <v>464</v>
      </c>
      <c r="AB905" s="186" t="s">
        <v>288</v>
      </c>
      <c r="AC905" s="192">
        <f>VLOOKUP(B905,orig_GT_results_full_summary!$B$3:$AK$25,33, FALSE)</f>
        <v>2</v>
      </c>
      <c r="AD905" s="192">
        <v>0</v>
      </c>
      <c r="AE905" s="192">
        <v>0</v>
      </c>
      <c r="AF905" s="194">
        <f t="shared" si="6"/>
        <v>0</v>
      </c>
      <c r="AG905" s="53">
        <f t="shared" si="7"/>
        <v>0</v>
      </c>
    </row>
    <row r="906" spans="2:33" ht="16">
      <c r="B906" s="186" t="s">
        <v>130</v>
      </c>
      <c r="C906" s="192">
        <v>120</v>
      </c>
      <c r="D906" s="186" t="s">
        <v>392</v>
      </c>
      <c r="E906" s="193">
        <v>2</v>
      </c>
      <c r="F906" s="186" t="s">
        <v>284</v>
      </c>
      <c r="G906" s="186" t="s">
        <v>288</v>
      </c>
      <c r="H906" s="198">
        <f>VLOOKUP(B906,orig_GT_results_full_summary!$B$3:$AK$25,7, FALSE)</f>
        <v>3</v>
      </c>
      <c r="I906" s="192">
        <v>0</v>
      </c>
      <c r="J906" s="192">
        <v>0</v>
      </c>
      <c r="K906" s="192">
        <f t="shared" si="0"/>
        <v>0</v>
      </c>
      <c r="L906" s="193">
        <f t="shared" si="1"/>
        <v>0</v>
      </c>
      <c r="M906" s="186" t="s">
        <v>449</v>
      </c>
      <c r="N906" s="186" t="s">
        <v>288</v>
      </c>
      <c r="O906" s="199">
        <f>VLOOKUP(B906,orig_GT_results_full_summary!$B$3:$AK$25,15, FALSE)</f>
        <v>1</v>
      </c>
      <c r="P906" s="192">
        <v>0</v>
      </c>
      <c r="Q906" s="192">
        <v>0</v>
      </c>
      <c r="R906" s="192">
        <f t="shared" si="2"/>
        <v>0</v>
      </c>
      <c r="S906" s="193">
        <f t="shared" si="3"/>
        <v>0</v>
      </c>
      <c r="T906" s="186" t="s">
        <v>15</v>
      </c>
      <c r="U906" s="186" t="s">
        <v>287</v>
      </c>
      <c r="V906" s="200">
        <f>VLOOKUP(B906,orig_GT_results_full_summary!$B$3:$AK$25,24, FALSE)</f>
        <v>1</v>
      </c>
      <c r="W906" s="192">
        <v>1</v>
      </c>
      <c r="X906" s="192">
        <v>0.5</v>
      </c>
      <c r="Y906" s="192">
        <f t="shared" si="4"/>
        <v>1</v>
      </c>
      <c r="Z906" s="193">
        <f t="shared" si="5"/>
        <v>0.52631578947368418</v>
      </c>
      <c r="AA906" s="186" t="s">
        <v>464</v>
      </c>
      <c r="AB906" s="186" t="s">
        <v>288</v>
      </c>
      <c r="AC906" s="192">
        <f>VLOOKUP(B906,orig_GT_results_full_summary!$B$3:$AK$25,33, FALSE)</f>
        <v>2</v>
      </c>
      <c r="AD906" s="192">
        <v>0</v>
      </c>
      <c r="AE906" s="192">
        <v>0</v>
      </c>
      <c r="AF906" s="194">
        <f t="shared" si="6"/>
        <v>0</v>
      </c>
      <c r="AG906" s="53">
        <f t="shared" si="7"/>
        <v>0</v>
      </c>
    </row>
    <row r="907" spans="2:33" ht="16">
      <c r="B907" s="186" t="s">
        <v>130</v>
      </c>
      <c r="C907" s="192">
        <v>121</v>
      </c>
      <c r="D907" s="186" t="s">
        <v>392</v>
      </c>
      <c r="E907" s="193">
        <v>2</v>
      </c>
      <c r="F907" s="186" t="s">
        <v>284</v>
      </c>
      <c r="G907" s="186" t="s">
        <v>288</v>
      </c>
      <c r="H907" s="198">
        <f>VLOOKUP(B907,orig_GT_results_full_summary!$B$3:$AK$25,7, FALSE)</f>
        <v>3</v>
      </c>
      <c r="I907" s="192">
        <v>0</v>
      </c>
      <c r="J907" s="192">
        <v>0</v>
      </c>
      <c r="K907" s="192">
        <f t="shared" si="0"/>
        <v>0</v>
      </c>
      <c r="L907" s="193">
        <f t="shared" si="1"/>
        <v>0</v>
      </c>
      <c r="M907" s="186" t="s">
        <v>449</v>
      </c>
      <c r="N907" s="186" t="s">
        <v>288</v>
      </c>
      <c r="O907" s="199">
        <f>VLOOKUP(B907,orig_GT_results_full_summary!$B$3:$AK$25,15, FALSE)</f>
        <v>1</v>
      </c>
      <c r="P907" s="192">
        <v>0</v>
      </c>
      <c r="Q907" s="192">
        <v>0</v>
      </c>
      <c r="R907" s="192">
        <f t="shared" si="2"/>
        <v>0</v>
      </c>
      <c r="S907" s="193">
        <f t="shared" si="3"/>
        <v>0</v>
      </c>
      <c r="T907" s="186" t="s">
        <v>15</v>
      </c>
      <c r="U907" s="186" t="s">
        <v>287</v>
      </c>
      <c r="V907" s="200">
        <f>VLOOKUP(B907,orig_GT_results_full_summary!$B$3:$AK$25,24, FALSE)</f>
        <v>1</v>
      </c>
      <c r="W907" s="192">
        <v>1</v>
      </c>
      <c r="X907" s="192">
        <v>0.5</v>
      </c>
      <c r="Y907" s="192">
        <f t="shared" si="4"/>
        <v>1</v>
      </c>
      <c r="Z907" s="193">
        <f t="shared" si="5"/>
        <v>0.52631578947368418</v>
      </c>
      <c r="AA907" s="186" t="s">
        <v>464</v>
      </c>
      <c r="AB907" s="186" t="s">
        <v>288</v>
      </c>
      <c r="AC907" s="192">
        <f>VLOOKUP(B907,orig_GT_results_full_summary!$B$3:$AK$25,33, FALSE)</f>
        <v>2</v>
      </c>
      <c r="AD907" s="192">
        <v>0</v>
      </c>
      <c r="AE907" s="192">
        <v>0</v>
      </c>
      <c r="AF907" s="194">
        <f t="shared" si="6"/>
        <v>0</v>
      </c>
      <c r="AG907" s="53">
        <f t="shared" si="7"/>
        <v>0</v>
      </c>
    </row>
    <row r="908" spans="2:33" ht="16">
      <c r="B908" s="186" t="s">
        <v>130</v>
      </c>
      <c r="C908" s="192">
        <v>122</v>
      </c>
      <c r="D908" s="186" t="s">
        <v>481</v>
      </c>
      <c r="E908" s="193">
        <v>2</v>
      </c>
      <c r="F908" s="186" t="s">
        <v>284</v>
      </c>
      <c r="G908" s="186" t="s">
        <v>288</v>
      </c>
      <c r="H908" s="198">
        <f>VLOOKUP(B908,orig_GT_results_full_summary!$B$3:$AK$25,7, FALSE)</f>
        <v>3</v>
      </c>
      <c r="I908" s="192">
        <v>0</v>
      </c>
      <c r="J908" s="192">
        <v>0</v>
      </c>
      <c r="K908" s="192">
        <f t="shared" si="0"/>
        <v>0</v>
      </c>
      <c r="L908" s="193">
        <f t="shared" si="1"/>
        <v>0</v>
      </c>
      <c r="M908" s="186" t="s">
        <v>449</v>
      </c>
      <c r="N908" s="186" t="s">
        <v>288</v>
      </c>
      <c r="O908" s="199">
        <f>VLOOKUP(B908,orig_GT_results_full_summary!$B$3:$AK$25,15, FALSE)</f>
        <v>1</v>
      </c>
      <c r="P908" s="192">
        <v>0</v>
      </c>
      <c r="Q908" s="192">
        <v>0</v>
      </c>
      <c r="R908" s="192">
        <f t="shared" si="2"/>
        <v>0</v>
      </c>
      <c r="S908" s="193">
        <f t="shared" si="3"/>
        <v>0</v>
      </c>
      <c r="T908" s="186" t="s">
        <v>15</v>
      </c>
      <c r="U908" s="186" t="s">
        <v>288</v>
      </c>
      <c r="V908" s="200">
        <f>VLOOKUP(B908,orig_GT_results_full_summary!$B$3:$AK$25,24, FALSE)</f>
        <v>1</v>
      </c>
      <c r="W908" s="192">
        <v>0</v>
      </c>
      <c r="X908" s="192">
        <v>0</v>
      </c>
      <c r="Y908" s="192">
        <f t="shared" si="4"/>
        <v>0</v>
      </c>
      <c r="Z908" s="193">
        <f t="shared" si="5"/>
        <v>0</v>
      </c>
      <c r="AA908" s="186" t="s">
        <v>464</v>
      </c>
      <c r="AB908" s="186" t="s">
        <v>288</v>
      </c>
      <c r="AC908" s="192">
        <f>VLOOKUP(B908,orig_GT_results_full_summary!$B$3:$AK$25,33, FALSE)</f>
        <v>2</v>
      </c>
      <c r="AD908" s="192">
        <v>0</v>
      </c>
      <c r="AE908" s="192">
        <v>0</v>
      </c>
      <c r="AF908" s="194">
        <f t="shared" si="6"/>
        <v>0</v>
      </c>
      <c r="AG908" s="53">
        <f t="shared" si="7"/>
        <v>0</v>
      </c>
    </row>
    <row r="909" spans="2:33" ht="16">
      <c r="B909" s="186" t="s">
        <v>130</v>
      </c>
      <c r="C909" s="192">
        <v>123</v>
      </c>
      <c r="D909" s="186" t="s">
        <v>481</v>
      </c>
      <c r="E909" s="193">
        <v>2</v>
      </c>
      <c r="F909" s="186" t="s">
        <v>284</v>
      </c>
      <c r="G909" s="186" t="s">
        <v>288</v>
      </c>
      <c r="H909" s="198">
        <f>VLOOKUP(B909,orig_GT_results_full_summary!$B$3:$AK$25,7, FALSE)</f>
        <v>3</v>
      </c>
      <c r="I909" s="192">
        <v>0</v>
      </c>
      <c r="J909" s="192">
        <v>0</v>
      </c>
      <c r="K909" s="192">
        <f t="shared" si="0"/>
        <v>0</v>
      </c>
      <c r="L909" s="193">
        <f t="shared" si="1"/>
        <v>0</v>
      </c>
      <c r="M909" s="186" t="s">
        <v>449</v>
      </c>
      <c r="N909" s="186" t="s">
        <v>288</v>
      </c>
      <c r="O909" s="199">
        <f>VLOOKUP(B909,orig_GT_results_full_summary!$B$3:$AK$25,15, FALSE)</f>
        <v>1</v>
      </c>
      <c r="P909" s="192">
        <v>0</v>
      </c>
      <c r="Q909" s="192">
        <v>0</v>
      </c>
      <c r="R909" s="192">
        <f t="shared" si="2"/>
        <v>0</v>
      </c>
      <c r="S909" s="193">
        <f t="shared" si="3"/>
        <v>0</v>
      </c>
      <c r="T909" s="186" t="s">
        <v>15</v>
      </c>
      <c r="U909" s="186" t="s">
        <v>288</v>
      </c>
      <c r="V909" s="200">
        <f>VLOOKUP(B909,orig_GT_results_full_summary!$B$3:$AK$25,24, FALSE)</f>
        <v>1</v>
      </c>
      <c r="W909" s="192">
        <v>0</v>
      </c>
      <c r="X909" s="192">
        <v>0</v>
      </c>
      <c r="Y909" s="192">
        <f t="shared" si="4"/>
        <v>0</v>
      </c>
      <c r="Z909" s="193">
        <f t="shared" si="5"/>
        <v>0</v>
      </c>
      <c r="AA909" s="186" t="s">
        <v>464</v>
      </c>
      <c r="AB909" s="186" t="s">
        <v>288</v>
      </c>
      <c r="AC909" s="192">
        <f>VLOOKUP(B909,orig_GT_results_full_summary!$B$3:$AK$25,33, FALSE)</f>
        <v>2</v>
      </c>
      <c r="AD909" s="192">
        <v>0</v>
      </c>
      <c r="AE909" s="192">
        <v>0</v>
      </c>
      <c r="AF909" s="194">
        <f t="shared" si="6"/>
        <v>0</v>
      </c>
      <c r="AG909" s="53">
        <f t="shared" si="7"/>
        <v>0</v>
      </c>
    </row>
    <row r="910" spans="2:33" ht="16">
      <c r="B910" s="186" t="s">
        <v>130</v>
      </c>
      <c r="C910" s="192">
        <v>125</v>
      </c>
      <c r="D910" s="186" t="s">
        <v>471</v>
      </c>
      <c r="E910" s="193">
        <v>2</v>
      </c>
      <c r="F910" s="186" t="s">
        <v>284</v>
      </c>
      <c r="G910" s="186" t="s">
        <v>288</v>
      </c>
      <c r="H910" s="198">
        <f>VLOOKUP(B910,orig_GT_results_full_summary!$B$3:$AK$25,7, FALSE)</f>
        <v>3</v>
      </c>
      <c r="I910" s="192">
        <v>0</v>
      </c>
      <c r="J910" s="192">
        <v>0</v>
      </c>
      <c r="K910" s="192">
        <f t="shared" si="0"/>
        <v>0</v>
      </c>
      <c r="L910" s="193">
        <f t="shared" si="1"/>
        <v>0</v>
      </c>
      <c r="M910" s="186" t="s">
        <v>449</v>
      </c>
      <c r="N910" s="186" t="s">
        <v>288</v>
      </c>
      <c r="O910" s="199">
        <f>VLOOKUP(B910,orig_GT_results_full_summary!$B$3:$AK$25,15, FALSE)</f>
        <v>1</v>
      </c>
      <c r="P910" s="192">
        <v>0</v>
      </c>
      <c r="Q910" s="192">
        <v>0</v>
      </c>
      <c r="R910" s="192">
        <f t="shared" si="2"/>
        <v>0</v>
      </c>
      <c r="S910" s="193">
        <f t="shared" si="3"/>
        <v>0</v>
      </c>
      <c r="T910" s="186" t="s">
        <v>15</v>
      </c>
      <c r="U910" s="186" t="s">
        <v>288</v>
      </c>
      <c r="V910" s="200">
        <f>VLOOKUP(B910,orig_GT_results_full_summary!$B$3:$AK$25,24, FALSE)</f>
        <v>1</v>
      </c>
      <c r="W910" s="192">
        <v>0</v>
      </c>
      <c r="X910" s="192">
        <v>0</v>
      </c>
      <c r="Y910" s="192">
        <f t="shared" si="4"/>
        <v>0</v>
      </c>
      <c r="Z910" s="193">
        <f t="shared" si="5"/>
        <v>0</v>
      </c>
      <c r="AA910" s="186" t="s">
        <v>464</v>
      </c>
      <c r="AB910" s="186" t="s">
        <v>288</v>
      </c>
      <c r="AC910" s="192">
        <f>VLOOKUP(B910,orig_GT_results_full_summary!$B$3:$AK$25,33, FALSE)</f>
        <v>2</v>
      </c>
      <c r="AD910" s="192">
        <v>0</v>
      </c>
      <c r="AE910" s="192">
        <v>0</v>
      </c>
      <c r="AF910" s="194">
        <f t="shared" si="6"/>
        <v>0</v>
      </c>
      <c r="AG910" s="53">
        <f t="shared" si="7"/>
        <v>0</v>
      </c>
    </row>
    <row r="911" spans="2:33" ht="16">
      <c r="B911" s="186" t="s">
        <v>130</v>
      </c>
      <c r="C911" s="192">
        <v>108</v>
      </c>
      <c r="D911" s="186" t="s">
        <v>352</v>
      </c>
      <c r="E911" s="193">
        <v>2</v>
      </c>
      <c r="F911" s="186" t="s">
        <v>284</v>
      </c>
      <c r="G911" s="186" t="s">
        <v>290</v>
      </c>
      <c r="H911" s="198">
        <f>VLOOKUP(B911,orig_GT_results_full_summary!$B$3:$AK$25,7, FALSE)</f>
        <v>3</v>
      </c>
      <c r="I911" s="192">
        <v>1</v>
      </c>
      <c r="J911" s="192">
        <v>0.5</v>
      </c>
      <c r="K911" s="192">
        <f t="shared" si="0"/>
        <v>0.33333333333333331</v>
      </c>
      <c r="L911" s="193">
        <f t="shared" si="1"/>
        <v>0.47619047619047616</v>
      </c>
      <c r="M911" s="186" t="s">
        <v>449</v>
      </c>
      <c r="N911" s="186" t="s">
        <v>288</v>
      </c>
      <c r="O911" s="199">
        <f>VLOOKUP(B911,orig_GT_results_full_summary!$B$3:$AK$25,15, FALSE)</f>
        <v>1</v>
      </c>
      <c r="P911" s="192">
        <v>0</v>
      </c>
      <c r="Q911" s="192">
        <v>0</v>
      </c>
      <c r="R911" s="192">
        <f t="shared" si="2"/>
        <v>0</v>
      </c>
      <c r="S911" s="193">
        <f t="shared" si="3"/>
        <v>0</v>
      </c>
      <c r="T911" s="186" t="s">
        <v>15</v>
      </c>
      <c r="U911" s="186" t="s">
        <v>288</v>
      </c>
      <c r="V911" s="200">
        <f>VLOOKUP(B911,orig_GT_results_full_summary!$B$3:$AK$25,24, FALSE)</f>
        <v>1</v>
      </c>
      <c r="W911" s="192">
        <v>0</v>
      </c>
      <c r="X911" s="192">
        <v>0</v>
      </c>
      <c r="Y911" s="192">
        <f t="shared" si="4"/>
        <v>0</v>
      </c>
      <c r="Z911" s="193">
        <f t="shared" si="5"/>
        <v>0</v>
      </c>
      <c r="AA911" s="186" t="s">
        <v>464</v>
      </c>
      <c r="AB911" s="186" t="s">
        <v>288</v>
      </c>
      <c r="AC911" s="192">
        <f>VLOOKUP(B911,orig_GT_results_full_summary!$B$3:$AK$25,33, FALSE)</f>
        <v>2</v>
      </c>
      <c r="AD911" s="192">
        <v>0</v>
      </c>
      <c r="AE911" s="192">
        <v>0</v>
      </c>
      <c r="AF911" s="194">
        <f t="shared" si="6"/>
        <v>0</v>
      </c>
      <c r="AG911" s="53">
        <f t="shared" si="7"/>
        <v>0</v>
      </c>
    </row>
    <row r="912" spans="2:33" ht="16">
      <c r="B912" s="186" t="s">
        <v>130</v>
      </c>
      <c r="C912" s="192">
        <v>124</v>
      </c>
      <c r="D912" s="186" t="s">
        <v>471</v>
      </c>
      <c r="E912" s="193">
        <v>2</v>
      </c>
      <c r="F912" s="186" t="s">
        <v>284</v>
      </c>
      <c r="G912" s="186" t="s">
        <v>288</v>
      </c>
      <c r="H912" s="198">
        <f>VLOOKUP(B912,orig_GT_results_full_summary!$B$3:$AK$25,7, FALSE)</f>
        <v>3</v>
      </c>
      <c r="I912" s="192">
        <v>0</v>
      </c>
      <c r="J912" s="192">
        <v>0</v>
      </c>
      <c r="K912" s="192">
        <f t="shared" si="0"/>
        <v>0</v>
      </c>
      <c r="L912" s="193">
        <f t="shared" si="1"/>
        <v>0</v>
      </c>
      <c r="M912" s="186" t="s">
        <v>449</v>
      </c>
      <c r="N912" s="186" t="s">
        <v>288</v>
      </c>
      <c r="O912" s="199">
        <f>VLOOKUP(B912,orig_GT_results_full_summary!$B$3:$AK$25,15, FALSE)</f>
        <v>1</v>
      </c>
      <c r="P912" s="192">
        <v>0</v>
      </c>
      <c r="Q912" s="192">
        <v>0</v>
      </c>
      <c r="R912" s="192">
        <f t="shared" si="2"/>
        <v>0</v>
      </c>
      <c r="S912" s="193">
        <f t="shared" si="3"/>
        <v>0</v>
      </c>
      <c r="T912" s="186" t="s">
        <v>15</v>
      </c>
      <c r="U912" s="186" t="s">
        <v>288</v>
      </c>
      <c r="V912" s="200">
        <f>VLOOKUP(B912,orig_GT_results_full_summary!$B$3:$AK$25,24, FALSE)</f>
        <v>1</v>
      </c>
      <c r="W912" s="192">
        <v>0</v>
      </c>
      <c r="X912" s="192">
        <v>0</v>
      </c>
      <c r="Y912" s="192">
        <f t="shared" si="4"/>
        <v>0</v>
      </c>
      <c r="Z912" s="193">
        <f t="shared" si="5"/>
        <v>0</v>
      </c>
      <c r="AA912" s="186" t="s">
        <v>464</v>
      </c>
      <c r="AB912" s="186" t="s">
        <v>288</v>
      </c>
      <c r="AC912" s="192">
        <f>VLOOKUP(B912,orig_GT_results_full_summary!$B$3:$AK$25,33, FALSE)</f>
        <v>2</v>
      </c>
      <c r="AD912" s="192">
        <v>0</v>
      </c>
      <c r="AE912" s="192">
        <v>0</v>
      </c>
      <c r="AF912" s="194">
        <f t="shared" si="6"/>
        <v>0</v>
      </c>
      <c r="AG912" s="53">
        <f t="shared" si="7"/>
        <v>0</v>
      </c>
    </row>
    <row r="913" spans="2:33" ht="16">
      <c r="B913" s="186" t="s">
        <v>130</v>
      </c>
      <c r="C913" s="192">
        <v>127</v>
      </c>
      <c r="D913" s="186" t="s">
        <v>309</v>
      </c>
      <c r="E913" s="193">
        <v>2</v>
      </c>
      <c r="F913" s="186" t="s">
        <v>284</v>
      </c>
      <c r="G913" s="186" t="s">
        <v>288</v>
      </c>
      <c r="H913" s="198">
        <f>VLOOKUP(B913,orig_GT_results_full_summary!$B$3:$AK$25,7, FALSE)</f>
        <v>3</v>
      </c>
      <c r="I913" s="192">
        <v>0</v>
      </c>
      <c r="J913" s="192">
        <v>0</v>
      </c>
      <c r="K913" s="192">
        <f t="shared" si="0"/>
        <v>0</v>
      </c>
      <c r="L913" s="193">
        <f t="shared" si="1"/>
        <v>0</v>
      </c>
      <c r="M913" s="186" t="s">
        <v>449</v>
      </c>
      <c r="N913" s="186" t="s">
        <v>288</v>
      </c>
      <c r="O913" s="199">
        <f>VLOOKUP(B913,orig_GT_results_full_summary!$B$3:$AK$25,15, FALSE)</f>
        <v>1</v>
      </c>
      <c r="P913" s="192">
        <v>0</v>
      </c>
      <c r="Q913" s="192">
        <v>0</v>
      </c>
      <c r="R913" s="192">
        <f t="shared" si="2"/>
        <v>0</v>
      </c>
      <c r="S913" s="193">
        <f t="shared" si="3"/>
        <v>0</v>
      </c>
      <c r="T913" s="186" t="s">
        <v>15</v>
      </c>
      <c r="U913" s="186" t="s">
        <v>288</v>
      </c>
      <c r="V913" s="200">
        <f>VLOOKUP(B913,orig_GT_results_full_summary!$B$3:$AK$25,24, FALSE)</f>
        <v>1</v>
      </c>
      <c r="W913" s="192">
        <v>0</v>
      </c>
      <c r="X913" s="192">
        <v>0</v>
      </c>
      <c r="Y913" s="192">
        <f t="shared" si="4"/>
        <v>0</v>
      </c>
      <c r="Z913" s="193">
        <f t="shared" si="5"/>
        <v>0</v>
      </c>
      <c r="AA913" s="186" t="s">
        <v>464</v>
      </c>
      <c r="AB913" s="186" t="s">
        <v>288</v>
      </c>
      <c r="AC913" s="192">
        <f>VLOOKUP(B913,orig_GT_results_full_summary!$B$3:$AK$25,33, FALSE)</f>
        <v>2</v>
      </c>
      <c r="AD913" s="192">
        <v>0</v>
      </c>
      <c r="AE913" s="192">
        <v>0</v>
      </c>
      <c r="AF913" s="194">
        <f t="shared" si="6"/>
        <v>0</v>
      </c>
      <c r="AG913" s="53">
        <f t="shared" si="7"/>
        <v>0</v>
      </c>
    </row>
    <row r="914" spans="2:33" ht="16">
      <c r="B914" s="186" t="s">
        <v>130</v>
      </c>
      <c r="C914" s="192">
        <v>128</v>
      </c>
      <c r="D914" s="186" t="s">
        <v>309</v>
      </c>
      <c r="E914" s="193">
        <v>2</v>
      </c>
      <c r="F914" s="186" t="s">
        <v>284</v>
      </c>
      <c r="G914" s="186" t="s">
        <v>288</v>
      </c>
      <c r="H914" s="198">
        <f>VLOOKUP(B914,orig_GT_results_full_summary!$B$3:$AK$25,7, FALSE)</f>
        <v>3</v>
      </c>
      <c r="I914" s="192">
        <v>0</v>
      </c>
      <c r="J914" s="192">
        <v>0</v>
      </c>
      <c r="K914" s="192">
        <f t="shared" si="0"/>
        <v>0</v>
      </c>
      <c r="L914" s="193">
        <f t="shared" si="1"/>
        <v>0</v>
      </c>
      <c r="M914" s="186" t="s">
        <v>449</v>
      </c>
      <c r="N914" s="186" t="s">
        <v>288</v>
      </c>
      <c r="O914" s="199">
        <f>VLOOKUP(B914,orig_GT_results_full_summary!$B$3:$AK$25,15, FALSE)</f>
        <v>1</v>
      </c>
      <c r="P914" s="192">
        <v>0</v>
      </c>
      <c r="Q914" s="192">
        <v>0</v>
      </c>
      <c r="R914" s="192">
        <f t="shared" si="2"/>
        <v>0</v>
      </c>
      <c r="S914" s="193">
        <f t="shared" si="3"/>
        <v>0</v>
      </c>
      <c r="T914" s="186" t="s">
        <v>15</v>
      </c>
      <c r="U914" s="186" t="s">
        <v>288</v>
      </c>
      <c r="V914" s="200">
        <f>VLOOKUP(B914,orig_GT_results_full_summary!$B$3:$AK$25,24, FALSE)</f>
        <v>1</v>
      </c>
      <c r="W914" s="192">
        <v>0</v>
      </c>
      <c r="X914" s="192">
        <v>0</v>
      </c>
      <c r="Y914" s="192">
        <f t="shared" si="4"/>
        <v>0</v>
      </c>
      <c r="Z914" s="193">
        <f t="shared" si="5"/>
        <v>0</v>
      </c>
      <c r="AA914" s="186" t="s">
        <v>464</v>
      </c>
      <c r="AB914" s="186" t="s">
        <v>288</v>
      </c>
      <c r="AC914" s="192">
        <f>VLOOKUP(B914,orig_GT_results_full_summary!$B$3:$AK$25,33, FALSE)</f>
        <v>2</v>
      </c>
      <c r="AD914" s="192">
        <v>0</v>
      </c>
      <c r="AE914" s="192">
        <v>0</v>
      </c>
      <c r="AF914" s="194">
        <f t="shared" si="6"/>
        <v>0</v>
      </c>
      <c r="AG914" s="53">
        <f t="shared" si="7"/>
        <v>0</v>
      </c>
    </row>
    <row r="915" spans="2:33" ht="16">
      <c r="B915" s="186" t="s">
        <v>130</v>
      </c>
      <c r="C915" s="192">
        <v>132</v>
      </c>
      <c r="D915" s="186" t="s">
        <v>358</v>
      </c>
      <c r="E915" s="193">
        <v>2</v>
      </c>
      <c r="F915" s="186" t="s">
        <v>284</v>
      </c>
      <c r="G915" s="186" t="s">
        <v>288</v>
      </c>
      <c r="H915" s="198">
        <f>VLOOKUP(B915,orig_GT_results_full_summary!$B$3:$AK$25,7, FALSE)</f>
        <v>3</v>
      </c>
      <c r="I915" s="192">
        <v>0</v>
      </c>
      <c r="J915" s="192">
        <v>0</v>
      </c>
      <c r="K915" s="192">
        <f t="shared" si="0"/>
        <v>0</v>
      </c>
      <c r="L915" s="193">
        <f t="shared" si="1"/>
        <v>0</v>
      </c>
      <c r="M915" s="186" t="s">
        <v>449</v>
      </c>
      <c r="N915" s="186" t="s">
        <v>288</v>
      </c>
      <c r="O915" s="199">
        <f>VLOOKUP(B915,orig_GT_results_full_summary!$B$3:$AK$25,15, FALSE)</f>
        <v>1</v>
      </c>
      <c r="P915" s="192">
        <v>0</v>
      </c>
      <c r="Q915" s="192">
        <v>0</v>
      </c>
      <c r="R915" s="192">
        <f t="shared" si="2"/>
        <v>0</v>
      </c>
      <c r="S915" s="193">
        <f t="shared" si="3"/>
        <v>0</v>
      </c>
      <c r="T915" s="186" t="s">
        <v>15</v>
      </c>
      <c r="U915" s="186" t="s">
        <v>288</v>
      </c>
      <c r="V915" s="200">
        <f>VLOOKUP(B915,orig_GT_results_full_summary!$B$3:$AK$25,24, FALSE)</f>
        <v>1</v>
      </c>
      <c r="W915" s="192">
        <v>0</v>
      </c>
      <c r="X915" s="192">
        <v>0</v>
      </c>
      <c r="Y915" s="192">
        <f t="shared" si="4"/>
        <v>0</v>
      </c>
      <c r="Z915" s="193">
        <f t="shared" si="5"/>
        <v>0</v>
      </c>
      <c r="AA915" s="186" t="s">
        <v>464</v>
      </c>
      <c r="AB915" s="186" t="s">
        <v>288</v>
      </c>
      <c r="AC915" s="192">
        <f>VLOOKUP(B915,orig_GT_results_full_summary!$B$3:$AK$25,33, FALSE)</f>
        <v>2</v>
      </c>
      <c r="AD915" s="192">
        <v>0</v>
      </c>
      <c r="AE915" s="192">
        <v>0</v>
      </c>
      <c r="AF915" s="194">
        <f t="shared" si="6"/>
        <v>0</v>
      </c>
      <c r="AG915" s="53">
        <f t="shared" si="7"/>
        <v>0</v>
      </c>
    </row>
    <row r="916" spans="2:33" ht="16">
      <c r="B916" s="186" t="s">
        <v>130</v>
      </c>
      <c r="C916" s="192">
        <v>133</v>
      </c>
      <c r="D916" s="186" t="s">
        <v>358</v>
      </c>
      <c r="E916" s="193">
        <v>2</v>
      </c>
      <c r="F916" s="186" t="s">
        <v>284</v>
      </c>
      <c r="G916" s="186" t="s">
        <v>288</v>
      </c>
      <c r="H916" s="198">
        <f>VLOOKUP(B916,orig_GT_results_full_summary!$B$3:$AK$25,7, FALSE)</f>
        <v>3</v>
      </c>
      <c r="I916" s="192">
        <v>0</v>
      </c>
      <c r="J916" s="192">
        <v>0</v>
      </c>
      <c r="K916" s="192">
        <f t="shared" si="0"/>
        <v>0</v>
      </c>
      <c r="L916" s="193">
        <f t="shared" si="1"/>
        <v>0</v>
      </c>
      <c r="M916" s="186" t="s">
        <v>449</v>
      </c>
      <c r="N916" s="186" t="s">
        <v>288</v>
      </c>
      <c r="O916" s="199">
        <f>VLOOKUP(B916,orig_GT_results_full_summary!$B$3:$AK$25,15, FALSE)</f>
        <v>1</v>
      </c>
      <c r="P916" s="192">
        <v>0</v>
      </c>
      <c r="Q916" s="192">
        <v>0</v>
      </c>
      <c r="R916" s="192">
        <f t="shared" si="2"/>
        <v>0</v>
      </c>
      <c r="S916" s="193">
        <f t="shared" si="3"/>
        <v>0</v>
      </c>
      <c r="T916" s="186" t="s">
        <v>15</v>
      </c>
      <c r="U916" s="186" t="s">
        <v>288</v>
      </c>
      <c r="V916" s="200">
        <f>VLOOKUP(B916,orig_GT_results_full_summary!$B$3:$AK$25,24, FALSE)</f>
        <v>1</v>
      </c>
      <c r="W916" s="192">
        <v>0</v>
      </c>
      <c r="X916" s="192">
        <v>0</v>
      </c>
      <c r="Y916" s="192">
        <f t="shared" si="4"/>
        <v>0</v>
      </c>
      <c r="Z916" s="193">
        <f t="shared" si="5"/>
        <v>0</v>
      </c>
      <c r="AA916" s="186" t="s">
        <v>464</v>
      </c>
      <c r="AB916" s="186" t="s">
        <v>288</v>
      </c>
      <c r="AC916" s="192">
        <f>VLOOKUP(B916,orig_GT_results_full_summary!$B$3:$AK$25,33, FALSE)</f>
        <v>2</v>
      </c>
      <c r="AD916" s="192">
        <v>0</v>
      </c>
      <c r="AE916" s="192">
        <v>0</v>
      </c>
      <c r="AF916" s="194">
        <f t="shared" si="6"/>
        <v>0</v>
      </c>
      <c r="AG916" s="53">
        <f t="shared" si="7"/>
        <v>0</v>
      </c>
    </row>
    <row r="917" spans="2:33" ht="16">
      <c r="B917" s="186" t="s">
        <v>130</v>
      </c>
      <c r="C917" s="192">
        <v>136</v>
      </c>
      <c r="D917" s="186" t="s">
        <v>452</v>
      </c>
      <c r="E917" s="193">
        <v>2</v>
      </c>
      <c r="F917" s="186" t="s">
        <v>284</v>
      </c>
      <c r="G917" s="186" t="s">
        <v>288</v>
      </c>
      <c r="H917" s="198">
        <f>VLOOKUP(B917,orig_GT_results_full_summary!$B$3:$AK$25,7, FALSE)</f>
        <v>3</v>
      </c>
      <c r="I917" s="192">
        <v>0</v>
      </c>
      <c r="J917" s="192">
        <v>0</v>
      </c>
      <c r="K917" s="192">
        <f t="shared" si="0"/>
        <v>0</v>
      </c>
      <c r="L917" s="193">
        <f t="shared" si="1"/>
        <v>0</v>
      </c>
      <c r="M917" s="186" t="s">
        <v>449</v>
      </c>
      <c r="N917" s="186" t="s">
        <v>290</v>
      </c>
      <c r="O917" s="199">
        <f>VLOOKUP(B917,orig_GT_results_full_summary!$B$3:$AK$25,15, FALSE)</f>
        <v>1</v>
      </c>
      <c r="P917" s="192">
        <v>1</v>
      </c>
      <c r="Q917" s="192">
        <v>0.5</v>
      </c>
      <c r="R917" s="192">
        <f t="shared" si="2"/>
        <v>1</v>
      </c>
      <c r="S917" s="193">
        <f t="shared" si="3"/>
        <v>0.52631578947368418</v>
      </c>
      <c r="T917" s="186" t="s">
        <v>15</v>
      </c>
      <c r="U917" s="186" t="s">
        <v>288</v>
      </c>
      <c r="V917" s="200">
        <f>VLOOKUP(B917,orig_GT_results_full_summary!$B$3:$AK$25,24, FALSE)</f>
        <v>1</v>
      </c>
      <c r="W917" s="192">
        <v>0</v>
      </c>
      <c r="X917" s="192">
        <v>0</v>
      </c>
      <c r="Y917" s="192">
        <f t="shared" si="4"/>
        <v>0</v>
      </c>
      <c r="Z917" s="193">
        <f t="shared" si="5"/>
        <v>0</v>
      </c>
      <c r="AA917" s="186" t="s">
        <v>464</v>
      </c>
      <c r="AB917" s="186" t="s">
        <v>290</v>
      </c>
      <c r="AC917" s="192">
        <f>VLOOKUP(B917,orig_GT_results_full_summary!$B$3:$AK$25,33, FALSE)</f>
        <v>2</v>
      </c>
      <c r="AD917" s="192">
        <v>1</v>
      </c>
      <c r="AE917" s="192">
        <v>0.5</v>
      </c>
      <c r="AF917" s="194">
        <f t="shared" si="6"/>
        <v>0.5</v>
      </c>
      <c r="AG917" s="53">
        <f t="shared" si="7"/>
        <v>0.5</v>
      </c>
    </row>
    <row r="918" spans="2:33" ht="16">
      <c r="B918" s="186" t="s">
        <v>130</v>
      </c>
      <c r="C918" s="192">
        <v>137</v>
      </c>
      <c r="D918" s="186" t="s">
        <v>452</v>
      </c>
      <c r="E918" s="193">
        <v>2</v>
      </c>
      <c r="F918" s="186" t="s">
        <v>284</v>
      </c>
      <c r="G918" s="186" t="s">
        <v>288</v>
      </c>
      <c r="H918" s="198">
        <f>VLOOKUP(B918,orig_GT_results_full_summary!$B$3:$AK$25,7, FALSE)</f>
        <v>3</v>
      </c>
      <c r="I918" s="192">
        <v>0</v>
      </c>
      <c r="J918" s="192">
        <v>0</v>
      </c>
      <c r="K918" s="192">
        <f t="shared" si="0"/>
        <v>0</v>
      </c>
      <c r="L918" s="193">
        <f t="shared" si="1"/>
        <v>0</v>
      </c>
      <c r="M918" s="186" t="s">
        <v>449</v>
      </c>
      <c r="N918" s="186" t="s">
        <v>290</v>
      </c>
      <c r="O918" s="199">
        <f>VLOOKUP(B918,orig_GT_results_full_summary!$B$3:$AK$25,15, FALSE)</f>
        <v>1</v>
      </c>
      <c r="P918" s="192">
        <v>1</v>
      </c>
      <c r="Q918" s="192">
        <v>0.5</v>
      </c>
      <c r="R918" s="192">
        <f t="shared" si="2"/>
        <v>1</v>
      </c>
      <c r="S918" s="193">
        <f t="shared" si="3"/>
        <v>0.52631578947368418</v>
      </c>
      <c r="T918" s="186" t="s">
        <v>15</v>
      </c>
      <c r="U918" s="186" t="s">
        <v>288</v>
      </c>
      <c r="V918" s="200">
        <f>VLOOKUP(B918,orig_GT_results_full_summary!$B$3:$AK$25,24, FALSE)</f>
        <v>1</v>
      </c>
      <c r="W918" s="192">
        <v>0</v>
      </c>
      <c r="X918" s="192">
        <v>0</v>
      </c>
      <c r="Y918" s="192">
        <f t="shared" si="4"/>
        <v>0</v>
      </c>
      <c r="Z918" s="193">
        <f t="shared" si="5"/>
        <v>0</v>
      </c>
      <c r="AA918" s="186" t="s">
        <v>464</v>
      </c>
      <c r="AB918" s="186" t="s">
        <v>290</v>
      </c>
      <c r="AC918" s="192">
        <f>VLOOKUP(B918,orig_GT_results_full_summary!$B$3:$AK$25,33, FALSE)</f>
        <v>2</v>
      </c>
      <c r="AD918" s="192">
        <v>1</v>
      </c>
      <c r="AE918" s="192">
        <v>0.5</v>
      </c>
      <c r="AF918" s="194">
        <f t="shared" si="6"/>
        <v>0.5</v>
      </c>
      <c r="AG918" s="53">
        <f t="shared" si="7"/>
        <v>0.5</v>
      </c>
    </row>
    <row r="919" spans="2:33" ht="16">
      <c r="B919" s="186" t="s">
        <v>130</v>
      </c>
      <c r="C919" s="192">
        <v>138</v>
      </c>
      <c r="D919" s="186" t="s">
        <v>472</v>
      </c>
      <c r="E919" s="193">
        <v>2</v>
      </c>
      <c r="F919" s="186" t="s">
        <v>284</v>
      </c>
      <c r="G919" s="186" t="s">
        <v>288</v>
      </c>
      <c r="H919" s="198">
        <f>VLOOKUP(B919,orig_GT_results_full_summary!$B$3:$AK$25,7, FALSE)</f>
        <v>3</v>
      </c>
      <c r="I919" s="192">
        <v>0</v>
      </c>
      <c r="J919" s="192">
        <v>0</v>
      </c>
      <c r="K919" s="192">
        <f t="shared" si="0"/>
        <v>0</v>
      </c>
      <c r="L919" s="193">
        <f t="shared" si="1"/>
        <v>0</v>
      </c>
      <c r="M919" s="186" t="s">
        <v>449</v>
      </c>
      <c r="N919" s="186" t="s">
        <v>288</v>
      </c>
      <c r="O919" s="199">
        <f>VLOOKUP(B919,orig_GT_results_full_summary!$B$3:$AK$25,15, FALSE)</f>
        <v>1</v>
      </c>
      <c r="P919" s="192">
        <v>0</v>
      </c>
      <c r="Q919" s="192">
        <v>0</v>
      </c>
      <c r="R919" s="192">
        <f t="shared" si="2"/>
        <v>0</v>
      </c>
      <c r="S919" s="193">
        <f t="shared" si="3"/>
        <v>0</v>
      </c>
      <c r="T919" s="186" t="s">
        <v>15</v>
      </c>
      <c r="U919" s="186" t="s">
        <v>288</v>
      </c>
      <c r="V919" s="200">
        <f>VLOOKUP(B919,orig_GT_results_full_summary!$B$3:$AK$25,24, FALSE)</f>
        <v>1</v>
      </c>
      <c r="W919" s="192">
        <v>0</v>
      </c>
      <c r="X919" s="192">
        <v>0</v>
      </c>
      <c r="Y919" s="192">
        <f t="shared" si="4"/>
        <v>0</v>
      </c>
      <c r="Z919" s="193">
        <f t="shared" si="5"/>
        <v>0</v>
      </c>
      <c r="AA919" s="186" t="s">
        <v>464</v>
      </c>
      <c r="AB919" s="186" t="s">
        <v>288</v>
      </c>
      <c r="AC919" s="192">
        <f>VLOOKUP(B919,orig_GT_results_full_summary!$B$3:$AK$25,33, FALSE)</f>
        <v>2</v>
      </c>
      <c r="AD919" s="192">
        <v>0</v>
      </c>
      <c r="AE919" s="192">
        <v>0</v>
      </c>
      <c r="AF919" s="194">
        <f t="shared" si="6"/>
        <v>0</v>
      </c>
      <c r="AG919" s="53">
        <f t="shared" si="7"/>
        <v>0</v>
      </c>
    </row>
    <row r="920" spans="2:33" ht="16">
      <c r="B920" s="186" t="s">
        <v>130</v>
      </c>
      <c r="C920" s="192">
        <v>139</v>
      </c>
      <c r="D920" s="186" t="s">
        <v>472</v>
      </c>
      <c r="E920" s="193">
        <v>2</v>
      </c>
      <c r="F920" s="186" t="s">
        <v>284</v>
      </c>
      <c r="G920" s="186" t="s">
        <v>288</v>
      </c>
      <c r="H920" s="198">
        <f>VLOOKUP(B920,orig_GT_results_full_summary!$B$3:$AK$25,7, FALSE)</f>
        <v>3</v>
      </c>
      <c r="I920" s="192">
        <v>0</v>
      </c>
      <c r="J920" s="192">
        <v>0</v>
      </c>
      <c r="K920" s="192">
        <f t="shared" si="0"/>
        <v>0</v>
      </c>
      <c r="L920" s="193">
        <f t="shared" si="1"/>
        <v>0</v>
      </c>
      <c r="M920" s="186" t="s">
        <v>449</v>
      </c>
      <c r="N920" s="186" t="s">
        <v>288</v>
      </c>
      <c r="O920" s="199">
        <f>VLOOKUP(B920,orig_GT_results_full_summary!$B$3:$AK$25,15, FALSE)</f>
        <v>1</v>
      </c>
      <c r="P920" s="192">
        <v>0</v>
      </c>
      <c r="Q920" s="192">
        <v>0</v>
      </c>
      <c r="R920" s="192">
        <f t="shared" si="2"/>
        <v>0</v>
      </c>
      <c r="S920" s="193">
        <f t="shared" si="3"/>
        <v>0</v>
      </c>
      <c r="T920" s="186" t="s">
        <v>15</v>
      </c>
      <c r="U920" s="186" t="s">
        <v>288</v>
      </c>
      <c r="V920" s="200">
        <f>VLOOKUP(B920,orig_GT_results_full_summary!$B$3:$AK$25,24, FALSE)</f>
        <v>1</v>
      </c>
      <c r="W920" s="192">
        <v>0</v>
      </c>
      <c r="X920" s="192">
        <v>0</v>
      </c>
      <c r="Y920" s="192">
        <f t="shared" si="4"/>
        <v>0</v>
      </c>
      <c r="Z920" s="193">
        <f t="shared" si="5"/>
        <v>0</v>
      </c>
      <c r="AA920" s="186" t="s">
        <v>464</v>
      </c>
      <c r="AB920" s="186" t="s">
        <v>288</v>
      </c>
      <c r="AC920" s="192">
        <f>VLOOKUP(B920,orig_GT_results_full_summary!$B$3:$AK$25,33, FALSE)</f>
        <v>2</v>
      </c>
      <c r="AD920" s="192">
        <v>0</v>
      </c>
      <c r="AE920" s="192">
        <v>0</v>
      </c>
      <c r="AF920" s="194">
        <f t="shared" si="6"/>
        <v>0</v>
      </c>
      <c r="AG920" s="53">
        <f t="shared" si="7"/>
        <v>0</v>
      </c>
    </row>
    <row r="921" spans="2:33" ht="16">
      <c r="B921" s="186" t="s">
        <v>130</v>
      </c>
      <c r="C921" s="192">
        <v>140</v>
      </c>
      <c r="D921" s="186" t="s">
        <v>472</v>
      </c>
      <c r="E921" s="193">
        <v>2</v>
      </c>
      <c r="F921" s="186" t="s">
        <v>284</v>
      </c>
      <c r="G921" s="186" t="s">
        <v>288</v>
      </c>
      <c r="H921" s="198">
        <f>VLOOKUP(B921,orig_GT_results_full_summary!$B$3:$AK$25,7, FALSE)</f>
        <v>3</v>
      </c>
      <c r="I921" s="192">
        <v>0</v>
      </c>
      <c r="J921" s="192">
        <v>0</v>
      </c>
      <c r="K921" s="192">
        <f t="shared" si="0"/>
        <v>0</v>
      </c>
      <c r="L921" s="193">
        <f t="shared" si="1"/>
        <v>0</v>
      </c>
      <c r="M921" s="186" t="s">
        <v>449</v>
      </c>
      <c r="N921" s="186" t="s">
        <v>288</v>
      </c>
      <c r="O921" s="199">
        <f>VLOOKUP(B921,orig_GT_results_full_summary!$B$3:$AK$25,15, FALSE)</f>
        <v>1</v>
      </c>
      <c r="P921" s="192">
        <v>0</v>
      </c>
      <c r="Q921" s="192">
        <v>0</v>
      </c>
      <c r="R921" s="192">
        <f t="shared" si="2"/>
        <v>0</v>
      </c>
      <c r="S921" s="193">
        <f t="shared" si="3"/>
        <v>0</v>
      </c>
      <c r="T921" s="186" t="s">
        <v>15</v>
      </c>
      <c r="U921" s="186" t="s">
        <v>288</v>
      </c>
      <c r="V921" s="200">
        <f>VLOOKUP(B921,orig_GT_results_full_summary!$B$3:$AK$25,24, FALSE)</f>
        <v>1</v>
      </c>
      <c r="W921" s="192">
        <v>0</v>
      </c>
      <c r="X921" s="192">
        <v>0</v>
      </c>
      <c r="Y921" s="192">
        <f t="shared" si="4"/>
        <v>0</v>
      </c>
      <c r="Z921" s="193">
        <f t="shared" si="5"/>
        <v>0</v>
      </c>
      <c r="AA921" s="186" t="s">
        <v>464</v>
      </c>
      <c r="AB921" s="186" t="s">
        <v>288</v>
      </c>
      <c r="AC921" s="192">
        <f>VLOOKUP(B921,orig_GT_results_full_summary!$B$3:$AK$25,33, FALSE)</f>
        <v>2</v>
      </c>
      <c r="AD921" s="192">
        <v>0</v>
      </c>
      <c r="AE921" s="192">
        <v>0</v>
      </c>
      <c r="AF921" s="194">
        <f t="shared" si="6"/>
        <v>0</v>
      </c>
      <c r="AG921" s="53">
        <f t="shared" si="7"/>
        <v>0</v>
      </c>
    </row>
    <row r="922" spans="2:33" ht="16">
      <c r="B922" s="186" t="s">
        <v>130</v>
      </c>
      <c r="C922" s="192">
        <v>141</v>
      </c>
      <c r="D922" s="186" t="s">
        <v>473</v>
      </c>
      <c r="E922" s="193">
        <v>2</v>
      </c>
      <c r="F922" s="186" t="s">
        <v>284</v>
      </c>
      <c r="G922" s="186" t="s">
        <v>288</v>
      </c>
      <c r="H922" s="198">
        <f>VLOOKUP(B922,orig_GT_results_full_summary!$B$3:$AK$25,7, FALSE)</f>
        <v>3</v>
      </c>
      <c r="I922" s="192">
        <v>0</v>
      </c>
      <c r="J922" s="192">
        <v>0</v>
      </c>
      <c r="K922" s="192">
        <f t="shared" si="0"/>
        <v>0</v>
      </c>
      <c r="L922" s="193">
        <f t="shared" si="1"/>
        <v>0</v>
      </c>
      <c r="M922" s="186" t="s">
        <v>449</v>
      </c>
      <c r="N922" s="186" t="s">
        <v>288</v>
      </c>
      <c r="O922" s="199">
        <f>VLOOKUP(B922,orig_GT_results_full_summary!$B$3:$AK$25,15, FALSE)</f>
        <v>1</v>
      </c>
      <c r="P922" s="192">
        <v>0</v>
      </c>
      <c r="Q922" s="192">
        <v>0</v>
      </c>
      <c r="R922" s="192">
        <f t="shared" si="2"/>
        <v>0</v>
      </c>
      <c r="S922" s="193">
        <f t="shared" si="3"/>
        <v>0</v>
      </c>
      <c r="T922" s="186" t="s">
        <v>15</v>
      </c>
      <c r="U922" s="186" t="s">
        <v>288</v>
      </c>
      <c r="V922" s="200">
        <f>VLOOKUP(B922,orig_GT_results_full_summary!$B$3:$AK$25,24, FALSE)</f>
        <v>1</v>
      </c>
      <c r="W922" s="192">
        <v>0</v>
      </c>
      <c r="X922" s="192">
        <v>0</v>
      </c>
      <c r="Y922" s="192">
        <f t="shared" si="4"/>
        <v>0</v>
      </c>
      <c r="Z922" s="193">
        <f t="shared" si="5"/>
        <v>0</v>
      </c>
      <c r="AA922" s="186" t="s">
        <v>464</v>
      </c>
      <c r="AB922" s="186" t="s">
        <v>288</v>
      </c>
      <c r="AC922" s="192">
        <f>VLOOKUP(B922,orig_GT_results_full_summary!$B$3:$AK$25,33, FALSE)</f>
        <v>2</v>
      </c>
      <c r="AD922" s="192">
        <v>0</v>
      </c>
      <c r="AE922" s="192">
        <v>0</v>
      </c>
      <c r="AF922" s="194">
        <f t="shared" si="6"/>
        <v>0</v>
      </c>
      <c r="AG922" s="53">
        <f t="shared" si="7"/>
        <v>0</v>
      </c>
    </row>
    <row r="923" spans="2:33" ht="16">
      <c r="B923" s="186" t="s">
        <v>130</v>
      </c>
      <c r="C923" s="192">
        <v>142</v>
      </c>
      <c r="D923" s="186" t="s">
        <v>473</v>
      </c>
      <c r="E923" s="193">
        <v>2</v>
      </c>
      <c r="F923" s="186" t="s">
        <v>284</v>
      </c>
      <c r="G923" s="186" t="s">
        <v>288</v>
      </c>
      <c r="H923" s="198">
        <f>VLOOKUP(B923,orig_GT_results_full_summary!$B$3:$AK$25,7, FALSE)</f>
        <v>3</v>
      </c>
      <c r="I923" s="192">
        <v>0</v>
      </c>
      <c r="J923" s="192">
        <v>0</v>
      </c>
      <c r="K923" s="192">
        <f t="shared" si="0"/>
        <v>0</v>
      </c>
      <c r="L923" s="193">
        <f t="shared" si="1"/>
        <v>0</v>
      </c>
      <c r="M923" s="186" t="s">
        <v>449</v>
      </c>
      <c r="N923" s="186" t="s">
        <v>288</v>
      </c>
      <c r="O923" s="199">
        <f>VLOOKUP(B923,orig_GT_results_full_summary!$B$3:$AK$25,15, FALSE)</f>
        <v>1</v>
      </c>
      <c r="P923" s="192">
        <v>0</v>
      </c>
      <c r="Q923" s="192">
        <v>0</v>
      </c>
      <c r="R923" s="192">
        <f t="shared" si="2"/>
        <v>0</v>
      </c>
      <c r="S923" s="193">
        <f t="shared" si="3"/>
        <v>0</v>
      </c>
      <c r="T923" s="186" t="s">
        <v>15</v>
      </c>
      <c r="U923" s="186" t="s">
        <v>288</v>
      </c>
      <c r="V923" s="200">
        <f>VLOOKUP(B923,orig_GT_results_full_summary!$B$3:$AK$25,24, FALSE)</f>
        <v>1</v>
      </c>
      <c r="W923" s="192">
        <v>0</v>
      </c>
      <c r="X923" s="192">
        <v>0</v>
      </c>
      <c r="Y923" s="192">
        <f t="shared" si="4"/>
        <v>0</v>
      </c>
      <c r="Z923" s="193">
        <f t="shared" si="5"/>
        <v>0</v>
      </c>
      <c r="AA923" s="186" t="s">
        <v>464</v>
      </c>
      <c r="AB923" s="186" t="s">
        <v>288</v>
      </c>
      <c r="AC923" s="192">
        <f>VLOOKUP(B923,orig_GT_results_full_summary!$B$3:$AK$25,33, FALSE)</f>
        <v>2</v>
      </c>
      <c r="AD923" s="192">
        <v>0</v>
      </c>
      <c r="AE923" s="192">
        <v>0</v>
      </c>
      <c r="AF923" s="194">
        <f t="shared" si="6"/>
        <v>0</v>
      </c>
      <c r="AG923" s="53">
        <f t="shared" si="7"/>
        <v>0</v>
      </c>
    </row>
    <row r="924" spans="2:33" ht="16">
      <c r="B924" s="186" t="s">
        <v>130</v>
      </c>
      <c r="C924" s="192">
        <v>143</v>
      </c>
      <c r="D924" s="186" t="s">
        <v>473</v>
      </c>
      <c r="E924" s="193">
        <v>2</v>
      </c>
      <c r="F924" s="186" t="s">
        <v>284</v>
      </c>
      <c r="G924" s="186" t="s">
        <v>288</v>
      </c>
      <c r="H924" s="198">
        <f>VLOOKUP(B924,orig_GT_results_full_summary!$B$3:$AK$25,7, FALSE)</f>
        <v>3</v>
      </c>
      <c r="I924" s="192">
        <v>0</v>
      </c>
      <c r="J924" s="192">
        <v>0</v>
      </c>
      <c r="K924" s="192">
        <f t="shared" si="0"/>
        <v>0</v>
      </c>
      <c r="L924" s="193">
        <f t="shared" si="1"/>
        <v>0</v>
      </c>
      <c r="M924" s="186" t="s">
        <v>449</v>
      </c>
      <c r="N924" s="186" t="s">
        <v>288</v>
      </c>
      <c r="O924" s="199">
        <f>VLOOKUP(B924,orig_GT_results_full_summary!$B$3:$AK$25,15, FALSE)</f>
        <v>1</v>
      </c>
      <c r="P924" s="192">
        <v>0</v>
      </c>
      <c r="Q924" s="192">
        <v>0</v>
      </c>
      <c r="R924" s="192">
        <f t="shared" si="2"/>
        <v>0</v>
      </c>
      <c r="S924" s="193">
        <f t="shared" si="3"/>
        <v>0</v>
      </c>
      <c r="T924" s="186" t="s">
        <v>15</v>
      </c>
      <c r="U924" s="186" t="s">
        <v>288</v>
      </c>
      <c r="V924" s="200">
        <f>VLOOKUP(B924,orig_GT_results_full_summary!$B$3:$AK$25,24, FALSE)</f>
        <v>1</v>
      </c>
      <c r="W924" s="192">
        <v>0</v>
      </c>
      <c r="X924" s="192">
        <v>0</v>
      </c>
      <c r="Y924" s="192">
        <f t="shared" si="4"/>
        <v>0</v>
      </c>
      <c r="Z924" s="193">
        <f t="shared" si="5"/>
        <v>0</v>
      </c>
      <c r="AA924" s="186" t="s">
        <v>464</v>
      </c>
      <c r="AB924" s="186" t="s">
        <v>288</v>
      </c>
      <c r="AC924" s="192">
        <f>VLOOKUP(B924,orig_GT_results_full_summary!$B$3:$AK$25,33, FALSE)</f>
        <v>2</v>
      </c>
      <c r="AD924" s="192">
        <v>0</v>
      </c>
      <c r="AE924" s="192">
        <v>0</v>
      </c>
      <c r="AF924" s="194">
        <f t="shared" si="6"/>
        <v>0</v>
      </c>
      <c r="AG924" s="53">
        <f t="shared" si="7"/>
        <v>0</v>
      </c>
    </row>
    <row r="925" spans="2:33" ht="16">
      <c r="B925" s="186" t="s">
        <v>130</v>
      </c>
      <c r="C925" s="192">
        <v>144</v>
      </c>
      <c r="D925" s="186" t="s">
        <v>470</v>
      </c>
      <c r="E925" s="193">
        <v>2</v>
      </c>
      <c r="F925" s="186" t="s">
        <v>284</v>
      </c>
      <c r="G925" s="186" t="s">
        <v>288</v>
      </c>
      <c r="H925" s="198">
        <f>VLOOKUP(B925,orig_GT_results_full_summary!$B$3:$AK$25,7, FALSE)</f>
        <v>3</v>
      </c>
      <c r="I925" s="192">
        <v>0</v>
      </c>
      <c r="J925" s="192">
        <v>0</v>
      </c>
      <c r="K925" s="192">
        <f t="shared" si="0"/>
        <v>0</v>
      </c>
      <c r="L925" s="193">
        <f t="shared" si="1"/>
        <v>0</v>
      </c>
      <c r="M925" s="186" t="s">
        <v>449</v>
      </c>
      <c r="N925" s="186" t="s">
        <v>288</v>
      </c>
      <c r="O925" s="199">
        <f>VLOOKUP(B925,orig_GT_results_full_summary!$B$3:$AK$25,15, FALSE)</f>
        <v>1</v>
      </c>
      <c r="P925" s="192">
        <v>0</v>
      </c>
      <c r="Q925" s="192">
        <v>0</v>
      </c>
      <c r="R925" s="192">
        <f t="shared" si="2"/>
        <v>0</v>
      </c>
      <c r="S925" s="193">
        <f t="shared" si="3"/>
        <v>0</v>
      </c>
      <c r="T925" s="186" t="s">
        <v>15</v>
      </c>
      <c r="U925" s="186" t="s">
        <v>288</v>
      </c>
      <c r="V925" s="200">
        <f>VLOOKUP(B925,orig_GT_results_full_summary!$B$3:$AK$25,24, FALSE)</f>
        <v>1</v>
      </c>
      <c r="W925" s="192">
        <v>0</v>
      </c>
      <c r="X925" s="192">
        <v>0</v>
      </c>
      <c r="Y925" s="192">
        <f t="shared" si="4"/>
        <v>0</v>
      </c>
      <c r="Z925" s="193">
        <f t="shared" si="5"/>
        <v>0</v>
      </c>
      <c r="AA925" s="186" t="s">
        <v>464</v>
      </c>
      <c r="AB925" s="186" t="s">
        <v>288</v>
      </c>
      <c r="AC925" s="192">
        <f>VLOOKUP(B925,orig_GT_results_full_summary!$B$3:$AK$25,33, FALSE)</f>
        <v>2</v>
      </c>
      <c r="AD925" s="192">
        <v>0</v>
      </c>
      <c r="AE925" s="192">
        <v>0</v>
      </c>
      <c r="AF925" s="194">
        <f t="shared" si="6"/>
        <v>0</v>
      </c>
      <c r="AG925" s="53">
        <f t="shared" si="7"/>
        <v>0</v>
      </c>
    </row>
    <row r="926" spans="2:33" ht="16">
      <c r="B926" s="186" t="s">
        <v>130</v>
      </c>
      <c r="C926" s="192">
        <v>145</v>
      </c>
      <c r="D926" s="186" t="s">
        <v>470</v>
      </c>
      <c r="E926" s="193">
        <v>2</v>
      </c>
      <c r="F926" s="186" t="s">
        <v>284</v>
      </c>
      <c r="G926" s="186" t="s">
        <v>288</v>
      </c>
      <c r="H926" s="198">
        <f>VLOOKUP(B926,orig_GT_results_full_summary!$B$3:$AK$25,7, FALSE)</f>
        <v>3</v>
      </c>
      <c r="I926" s="192">
        <v>0</v>
      </c>
      <c r="J926" s="192">
        <v>0</v>
      </c>
      <c r="K926" s="192">
        <f t="shared" si="0"/>
        <v>0</v>
      </c>
      <c r="L926" s="193">
        <f t="shared" si="1"/>
        <v>0</v>
      </c>
      <c r="M926" s="186" t="s">
        <v>449</v>
      </c>
      <c r="N926" s="186" t="s">
        <v>288</v>
      </c>
      <c r="O926" s="199">
        <f>VLOOKUP(B926,orig_GT_results_full_summary!$B$3:$AK$25,15, FALSE)</f>
        <v>1</v>
      </c>
      <c r="P926" s="192">
        <v>0</v>
      </c>
      <c r="Q926" s="192">
        <v>0</v>
      </c>
      <c r="R926" s="192">
        <f t="shared" si="2"/>
        <v>0</v>
      </c>
      <c r="S926" s="193">
        <f t="shared" si="3"/>
        <v>0</v>
      </c>
      <c r="T926" s="186" t="s">
        <v>15</v>
      </c>
      <c r="U926" s="186" t="s">
        <v>288</v>
      </c>
      <c r="V926" s="200">
        <f>VLOOKUP(B926,orig_GT_results_full_summary!$B$3:$AK$25,24, FALSE)</f>
        <v>1</v>
      </c>
      <c r="W926" s="192">
        <v>0</v>
      </c>
      <c r="X926" s="192">
        <v>0</v>
      </c>
      <c r="Y926" s="192">
        <f t="shared" si="4"/>
        <v>0</v>
      </c>
      <c r="Z926" s="193">
        <f t="shared" si="5"/>
        <v>0</v>
      </c>
      <c r="AA926" s="186" t="s">
        <v>464</v>
      </c>
      <c r="AB926" s="186" t="s">
        <v>288</v>
      </c>
      <c r="AC926" s="192">
        <f>VLOOKUP(B926,orig_GT_results_full_summary!$B$3:$AK$25,33, FALSE)</f>
        <v>2</v>
      </c>
      <c r="AD926" s="192">
        <v>0</v>
      </c>
      <c r="AE926" s="192">
        <v>0</v>
      </c>
      <c r="AF926" s="194">
        <f t="shared" si="6"/>
        <v>0</v>
      </c>
      <c r="AG926" s="53">
        <f t="shared" si="7"/>
        <v>0</v>
      </c>
    </row>
    <row r="927" spans="2:33" ht="16">
      <c r="B927" s="186" t="s">
        <v>130</v>
      </c>
      <c r="C927" s="192">
        <v>146</v>
      </c>
      <c r="D927" s="186" t="s">
        <v>470</v>
      </c>
      <c r="E927" s="193">
        <v>2</v>
      </c>
      <c r="F927" s="186" t="s">
        <v>284</v>
      </c>
      <c r="G927" s="186" t="s">
        <v>288</v>
      </c>
      <c r="H927" s="198">
        <f>VLOOKUP(B927,orig_GT_results_full_summary!$B$3:$AK$25,7, FALSE)</f>
        <v>3</v>
      </c>
      <c r="I927" s="192">
        <v>0</v>
      </c>
      <c r="J927" s="192">
        <v>0</v>
      </c>
      <c r="K927" s="192">
        <f t="shared" si="0"/>
        <v>0</v>
      </c>
      <c r="L927" s="193">
        <f t="shared" si="1"/>
        <v>0</v>
      </c>
      <c r="M927" s="186" t="s">
        <v>449</v>
      </c>
      <c r="N927" s="186" t="s">
        <v>288</v>
      </c>
      <c r="O927" s="199">
        <f>VLOOKUP(B927,orig_GT_results_full_summary!$B$3:$AK$25,15, FALSE)</f>
        <v>1</v>
      </c>
      <c r="P927" s="192">
        <v>0</v>
      </c>
      <c r="Q927" s="192">
        <v>0</v>
      </c>
      <c r="R927" s="192">
        <f t="shared" si="2"/>
        <v>0</v>
      </c>
      <c r="S927" s="193">
        <f t="shared" si="3"/>
        <v>0</v>
      </c>
      <c r="T927" s="186" t="s">
        <v>15</v>
      </c>
      <c r="U927" s="186" t="s">
        <v>288</v>
      </c>
      <c r="V927" s="200">
        <f>VLOOKUP(B927,orig_GT_results_full_summary!$B$3:$AK$25,24, FALSE)</f>
        <v>1</v>
      </c>
      <c r="W927" s="192">
        <v>0</v>
      </c>
      <c r="X927" s="192">
        <v>0</v>
      </c>
      <c r="Y927" s="192">
        <f t="shared" si="4"/>
        <v>0</v>
      </c>
      <c r="Z927" s="193">
        <f t="shared" si="5"/>
        <v>0</v>
      </c>
      <c r="AA927" s="186" t="s">
        <v>464</v>
      </c>
      <c r="AB927" s="186" t="s">
        <v>288</v>
      </c>
      <c r="AC927" s="192">
        <f>VLOOKUP(B927,orig_GT_results_full_summary!$B$3:$AK$25,33, FALSE)</f>
        <v>2</v>
      </c>
      <c r="AD927" s="192">
        <v>0</v>
      </c>
      <c r="AE927" s="192">
        <v>0</v>
      </c>
      <c r="AF927" s="194">
        <f t="shared" si="6"/>
        <v>0</v>
      </c>
      <c r="AG927" s="53">
        <f t="shared" si="7"/>
        <v>0</v>
      </c>
    </row>
    <row r="928" spans="2:33" ht="16">
      <c r="B928" s="186" t="s">
        <v>130</v>
      </c>
      <c r="C928" s="192">
        <v>147</v>
      </c>
      <c r="D928" s="186" t="s">
        <v>477</v>
      </c>
      <c r="E928" s="193">
        <v>2</v>
      </c>
      <c r="F928" s="186" t="s">
        <v>284</v>
      </c>
      <c r="G928" s="186" t="s">
        <v>288</v>
      </c>
      <c r="H928" s="198">
        <f>VLOOKUP(B928,orig_GT_results_full_summary!$B$3:$AK$25,7, FALSE)</f>
        <v>3</v>
      </c>
      <c r="I928" s="192">
        <v>0</v>
      </c>
      <c r="J928" s="192">
        <v>0</v>
      </c>
      <c r="K928" s="192">
        <f t="shared" si="0"/>
        <v>0</v>
      </c>
      <c r="L928" s="193">
        <f t="shared" si="1"/>
        <v>0</v>
      </c>
      <c r="M928" s="186" t="s">
        <v>449</v>
      </c>
      <c r="N928" s="186" t="s">
        <v>288</v>
      </c>
      <c r="O928" s="199">
        <f>VLOOKUP(B928,orig_GT_results_full_summary!$B$3:$AK$25,15, FALSE)</f>
        <v>1</v>
      </c>
      <c r="P928" s="192">
        <v>0</v>
      </c>
      <c r="Q928" s="192">
        <v>0</v>
      </c>
      <c r="R928" s="192">
        <f t="shared" si="2"/>
        <v>0</v>
      </c>
      <c r="S928" s="193">
        <f t="shared" si="3"/>
        <v>0</v>
      </c>
      <c r="T928" s="186" t="s">
        <v>15</v>
      </c>
      <c r="U928" s="186" t="s">
        <v>288</v>
      </c>
      <c r="V928" s="200">
        <f>VLOOKUP(B928,orig_GT_results_full_summary!$B$3:$AK$25,24, FALSE)</f>
        <v>1</v>
      </c>
      <c r="W928" s="192">
        <v>0</v>
      </c>
      <c r="X928" s="192">
        <v>0</v>
      </c>
      <c r="Y928" s="192">
        <f t="shared" si="4"/>
        <v>0</v>
      </c>
      <c r="Z928" s="193">
        <f t="shared" si="5"/>
        <v>0</v>
      </c>
      <c r="AA928" s="186" t="s">
        <v>464</v>
      </c>
      <c r="AB928" s="186" t="s">
        <v>288</v>
      </c>
      <c r="AC928" s="192">
        <f>VLOOKUP(B928,orig_GT_results_full_summary!$B$3:$AK$25,33, FALSE)</f>
        <v>2</v>
      </c>
      <c r="AD928" s="192">
        <v>0</v>
      </c>
      <c r="AE928" s="192">
        <v>0</v>
      </c>
      <c r="AF928" s="194">
        <f t="shared" si="6"/>
        <v>0</v>
      </c>
      <c r="AG928" s="53">
        <f t="shared" si="7"/>
        <v>0</v>
      </c>
    </row>
    <row r="929" spans="2:33" ht="16">
      <c r="B929" s="186" t="s">
        <v>130</v>
      </c>
      <c r="C929" s="192">
        <v>148</v>
      </c>
      <c r="D929" s="186" t="s">
        <v>477</v>
      </c>
      <c r="E929" s="193">
        <v>2</v>
      </c>
      <c r="F929" s="186" t="s">
        <v>284</v>
      </c>
      <c r="G929" s="186" t="s">
        <v>288</v>
      </c>
      <c r="H929" s="198">
        <f>VLOOKUP(B929,orig_GT_results_full_summary!$B$3:$AK$25,7, FALSE)</f>
        <v>3</v>
      </c>
      <c r="I929" s="192">
        <v>0</v>
      </c>
      <c r="J929" s="192">
        <v>0</v>
      </c>
      <c r="K929" s="192">
        <f t="shared" si="0"/>
        <v>0</v>
      </c>
      <c r="L929" s="193">
        <f t="shared" si="1"/>
        <v>0</v>
      </c>
      <c r="M929" s="186" t="s">
        <v>449</v>
      </c>
      <c r="N929" s="186" t="s">
        <v>288</v>
      </c>
      <c r="O929" s="199">
        <f>VLOOKUP(B929,orig_GT_results_full_summary!$B$3:$AK$25,15, FALSE)</f>
        <v>1</v>
      </c>
      <c r="P929" s="192">
        <v>0</v>
      </c>
      <c r="Q929" s="192">
        <v>0</v>
      </c>
      <c r="R929" s="192">
        <f t="shared" si="2"/>
        <v>0</v>
      </c>
      <c r="S929" s="193">
        <f t="shared" si="3"/>
        <v>0</v>
      </c>
      <c r="T929" s="186" t="s">
        <v>15</v>
      </c>
      <c r="U929" s="186" t="s">
        <v>288</v>
      </c>
      <c r="V929" s="200">
        <f>VLOOKUP(B929,orig_GT_results_full_summary!$B$3:$AK$25,24, FALSE)</f>
        <v>1</v>
      </c>
      <c r="W929" s="192">
        <v>0</v>
      </c>
      <c r="X929" s="192">
        <v>0</v>
      </c>
      <c r="Y929" s="192">
        <f t="shared" si="4"/>
        <v>0</v>
      </c>
      <c r="Z929" s="193">
        <f t="shared" si="5"/>
        <v>0</v>
      </c>
      <c r="AA929" s="186" t="s">
        <v>464</v>
      </c>
      <c r="AB929" s="186" t="s">
        <v>288</v>
      </c>
      <c r="AC929" s="192">
        <f>VLOOKUP(B929,orig_GT_results_full_summary!$B$3:$AK$25,33, FALSE)</f>
        <v>2</v>
      </c>
      <c r="AD929" s="192">
        <v>0</v>
      </c>
      <c r="AE929" s="192">
        <v>0</v>
      </c>
      <c r="AF929" s="194">
        <f t="shared" si="6"/>
        <v>0</v>
      </c>
      <c r="AG929" s="53">
        <f t="shared" si="7"/>
        <v>0</v>
      </c>
    </row>
    <row r="930" spans="2:33" ht="16">
      <c r="B930" s="186" t="s">
        <v>130</v>
      </c>
      <c r="C930" s="192">
        <v>149</v>
      </c>
      <c r="D930" s="186" t="s">
        <v>477</v>
      </c>
      <c r="E930" s="193">
        <v>2</v>
      </c>
      <c r="F930" s="186" t="s">
        <v>284</v>
      </c>
      <c r="G930" s="186" t="s">
        <v>288</v>
      </c>
      <c r="H930" s="198">
        <f>VLOOKUP(B930,orig_GT_results_full_summary!$B$3:$AK$25,7, FALSE)</f>
        <v>3</v>
      </c>
      <c r="I930" s="192">
        <v>0</v>
      </c>
      <c r="J930" s="192">
        <v>0</v>
      </c>
      <c r="K930" s="192">
        <f t="shared" si="0"/>
        <v>0</v>
      </c>
      <c r="L930" s="193">
        <f t="shared" si="1"/>
        <v>0</v>
      </c>
      <c r="M930" s="186" t="s">
        <v>449</v>
      </c>
      <c r="N930" s="186" t="s">
        <v>288</v>
      </c>
      <c r="O930" s="199">
        <f>VLOOKUP(B930,orig_GT_results_full_summary!$B$3:$AK$25,15, FALSE)</f>
        <v>1</v>
      </c>
      <c r="P930" s="192">
        <v>0</v>
      </c>
      <c r="Q930" s="192">
        <v>0</v>
      </c>
      <c r="R930" s="192">
        <f t="shared" si="2"/>
        <v>0</v>
      </c>
      <c r="S930" s="193">
        <f t="shared" si="3"/>
        <v>0</v>
      </c>
      <c r="T930" s="186" t="s">
        <v>15</v>
      </c>
      <c r="U930" s="186" t="s">
        <v>288</v>
      </c>
      <c r="V930" s="200">
        <f>VLOOKUP(B930,orig_GT_results_full_summary!$B$3:$AK$25,24, FALSE)</f>
        <v>1</v>
      </c>
      <c r="W930" s="192">
        <v>0</v>
      </c>
      <c r="X930" s="192">
        <v>0</v>
      </c>
      <c r="Y930" s="192">
        <f t="shared" si="4"/>
        <v>0</v>
      </c>
      <c r="Z930" s="193">
        <f t="shared" si="5"/>
        <v>0</v>
      </c>
      <c r="AA930" s="186" t="s">
        <v>464</v>
      </c>
      <c r="AB930" s="186" t="s">
        <v>288</v>
      </c>
      <c r="AC930" s="192">
        <f>VLOOKUP(B930,orig_GT_results_full_summary!$B$3:$AK$25,33, FALSE)</f>
        <v>2</v>
      </c>
      <c r="AD930" s="192">
        <v>0</v>
      </c>
      <c r="AE930" s="192">
        <v>0</v>
      </c>
      <c r="AF930" s="194">
        <f t="shared" si="6"/>
        <v>0</v>
      </c>
      <c r="AG930" s="53">
        <f t="shared" si="7"/>
        <v>0</v>
      </c>
    </row>
    <row r="931" spans="2:33" ht="16">
      <c r="B931" s="186" t="s">
        <v>130</v>
      </c>
      <c r="C931" s="192">
        <v>150</v>
      </c>
      <c r="D931" s="186" t="s">
        <v>478</v>
      </c>
      <c r="E931" s="193">
        <v>2</v>
      </c>
      <c r="F931" s="186" t="s">
        <v>284</v>
      </c>
      <c r="G931" s="186" t="s">
        <v>288</v>
      </c>
      <c r="H931" s="198">
        <f>VLOOKUP(B931,orig_GT_results_full_summary!$B$3:$AK$25,7, FALSE)</f>
        <v>3</v>
      </c>
      <c r="I931" s="192">
        <v>0</v>
      </c>
      <c r="J931" s="192">
        <v>0</v>
      </c>
      <c r="K931" s="192">
        <f t="shared" si="0"/>
        <v>0</v>
      </c>
      <c r="L931" s="193">
        <f t="shared" si="1"/>
        <v>0</v>
      </c>
      <c r="M931" s="186" t="s">
        <v>449</v>
      </c>
      <c r="N931" s="186" t="s">
        <v>288</v>
      </c>
      <c r="O931" s="199">
        <f>VLOOKUP(B931,orig_GT_results_full_summary!$B$3:$AK$25,15, FALSE)</f>
        <v>1</v>
      </c>
      <c r="P931" s="192">
        <v>0</v>
      </c>
      <c r="Q931" s="192">
        <v>0</v>
      </c>
      <c r="R931" s="192">
        <f t="shared" si="2"/>
        <v>0</v>
      </c>
      <c r="S931" s="193">
        <f t="shared" si="3"/>
        <v>0</v>
      </c>
      <c r="T931" s="186" t="s">
        <v>15</v>
      </c>
      <c r="U931" s="186" t="s">
        <v>288</v>
      </c>
      <c r="V931" s="200">
        <f>VLOOKUP(B931,orig_GT_results_full_summary!$B$3:$AK$25,24, FALSE)</f>
        <v>1</v>
      </c>
      <c r="W931" s="192">
        <v>0</v>
      </c>
      <c r="X931" s="192">
        <v>0</v>
      </c>
      <c r="Y931" s="192">
        <f t="shared" si="4"/>
        <v>0</v>
      </c>
      <c r="Z931" s="193">
        <f t="shared" si="5"/>
        <v>0</v>
      </c>
      <c r="AA931" s="186" t="s">
        <v>464</v>
      </c>
      <c r="AB931" s="186" t="s">
        <v>288</v>
      </c>
      <c r="AC931" s="192">
        <f>VLOOKUP(B931,orig_GT_results_full_summary!$B$3:$AK$25,33, FALSE)</f>
        <v>2</v>
      </c>
      <c r="AD931" s="192">
        <v>0</v>
      </c>
      <c r="AE931" s="192">
        <v>0</v>
      </c>
      <c r="AF931" s="194">
        <f t="shared" si="6"/>
        <v>0</v>
      </c>
      <c r="AG931" s="53">
        <f t="shared" si="7"/>
        <v>0</v>
      </c>
    </row>
    <row r="932" spans="2:33" ht="16">
      <c r="B932" s="186" t="s">
        <v>130</v>
      </c>
      <c r="C932" s="192">
        <v>151</v>
      </c>
      <c r="D932" s="186" t="s">
        <v>478</v>
      </c>
      <c r="E932" s="193">
        <v>2</v>
      </c>
      <c r="F932" s="186" t="s">
        <v>284</v>
      </c>
      <c r="G932" s="186" t="s">
        <v>288</v>
      </c>
      <c r="H932" s="198">
        <f>VLOOKUP(B932,orig_GT_results_full_summary!$B$3:$AK$25,7, FALSE)</f>
        <v>3</v>
      </c>
      <c r="I932" s="192">
        <v>0</v>
      </c>
      <c r="J932" s="192">
        <v>0</v>
      </c>
      <c r="K932" s="192">
        <f t="shared" si="0"/>
        <v>0</v>
      </c>
      <c r="L932" s="193">
        <f t="shared" si="1"/>
        <v>0</v>
      </c>
      <c r="M932" s="186" t="s">
        <v>449</v>
      </c>
      <c r="N932" s="186" t="s">
        <v>288</v>
      </c>
      <c r="O932" s="199">
        <f>VLOOKUP(B932,orig_GT_results_full_summary!$B$3:$AK$25,15, FALSE)</f>
        <v>1</v>
      </c>
      <c r="P932" s="192">
        <v>0</v>
      </c>
      <c r="Q932" s="192">
        <v>0</v>
      </c>
      <c r="R932" s="192">
        <f t="shared" si="2"/>
        <v>0</v>
      </c>
      <c r="S932" s="193">
        <f t="shared" si="3"/>
        <v>0</v>
      </c>
      <c r="T932" s="186" t="s">
        <v>15</v>
      </c>
      <c r="U932" s="186" t="s">
        <v>288</v>
      </c>
      <c r="V932" s="200">
        <f>VLOOKUP(B932,orig_GT_results_full_summary!$B$3:$AK$25,24, FALSE)</f>
        <v>1</v>
      </c>
      <c r="W932" s="192">
        <v>0</v>
      </c>
      <c r="X932" s="192">
        <v>0</v>
      </c>
      <c r="Y932" s="192">
        <f t="shared" si="4"/>
        <v>0</v>
      </c>
      <c r="Z932" s="193">
        <f t="shared" si="5"/>
        <v>0</v>
      </c>
      <c r="AA932" s="186" t="s">
        <v>464</v>
      </c>
      <c r="AB932" s="186" t="s">
        <v>288</v>
      </c>
      <c r="AC932" s="192">
        <f>VLOOKUP(B932,orig_GT_results_full_summary!$B$3:$AK$25,33, FALSE)</f>
        <v>2</v>
      </c>
      <c r="AD932" s="192">
        <v>0</v>
      </c>
      <c r="AE932" s="192">
        <v>0</v>
      </c>
      <c r="AF932" s="194">
        <f t="shared" si="6"/>
        <v>0</v>
      </c>
      <c r="AG932" s="53">
        <f t="shared" si="7"/>
        <v>0</v>
      </c>
    </row>
    <row r="933" spans="2:33" ht="16">
      <c r="B933" s="186" t="s">
        <v>130</v>
      </c>
      <c r="C933" s="192">
        <v>152</v>
      </c>
      <c r="D933" s="186" t="s">
        <v>478</v>
      </c>
      <c r="E933" s="193">
        <v>2</v>
      </c>
      <c r="F933" s="186" t="s">
        <v>284</v>
      </c>
      <c r="G933" s="186" t="s">
        <v>288</v>
      </c>
      <c r="H933" s="198">
        <f>VLOOKUP(B933,orig_GT_results_full_summary!$B$3:$AK$25,7, FALSE)</f>
        <v>3</v>
      </c>
      <c r="I933" s="192">
        <v>0</v>
      </c>
      <c r="J933" s="192">
        <v>0</v>
      </c>
      <c r="K933" s="192">
        <f t="shared" si="0"/>
        <v>0</v>
      </c>
      <c r="L933" s="193">
        <f t="shared" si="1"/>
        <v>0</v>
      </c>
      <c r="M933" s="186" t="s">
        <v>449</v>
      </c>
      <c r="N933" s="186" t="s">
        <v>288</v>
      </c>
      <c r="O933" s="199">
        <f>VLOOKUP(B933,orig_GT_results_full_summary!$B$3:$AK$25,15, FALSE)</f>
        <v>1</v>
      </c>
      <c r="P933" s="192">
        <v>0</v>
      </c>
      <c r="Q933" s="192">
        <v>0</v>
      </c>
      <c r="R933" s="192">
        <f t="shared" si="2"/>
        <v>0</v>
      </c>
      <c r="S933" s="193">
        <f t="shared" si="3"/>
        <v>0</v>
      </c>
      <c r="T933" s="186" t="s">
        <v>15</v>
      </c>
      <c r="U933" s="186" t="s">
        <v>288</v>
      </c>
      <c r="V933" s="200">
        <f>VLOOKUP(B933,orig_GT_results_full_summary!$B$3:$AK$25,24, FALSE)</f>
        <v>1</v>
      </c>
      <c r="W933" s="192">
        <v>0</v>
      </c>
      <c r="X933" s="192">
        <v>0</v>
      </c>
      <c r="Y933" s="192">
        <f t="shared" si="4"/>
        <v>0</v>
      </c>
      <c r="Z933" s="193">
        <f t="shared" si="5"/>
        <v>0</v>
      </c>
      <c r="AA933" s="186" t="s">
        <v>464</v>
      </c>
      <c r="AB933" s="186" t="s">
        <v>288</v>
      </c>
      <c r="AC933" s="192">
        <f>VLOOKUP(B933,orig_GT_results_full_summary!$B$3:$AK$25,33, FALSE)</f>
        <v>2</v>
      </c>
      <c r="AD933" s="192">
        <v>0</v>
      </c>
      <c r="AE933" s="192">
        <v>0</v>
      </c>
      <c r="AF933" s="194">
        <f t="shared" si="6"/>
        <v>0</v>
      </c>
      <c r="AG933" s="53">
        <f t="shared" si="7"/>
        <v>0</v>
      </c>
    </row>
    <row r="934" spans="2:33" ht="16">
      <c r="B934" s="186" t="s">
        <v>130</v>
      </c>
      <c r="C934" s="192">
        <v>153</v>
      </c>
      <c r="D934" s="186" t="s">
        <v>479</v>
      </c>
      <c r="E934" s="193">
        <v>2</v>
      </c>
      <c r="F934" s="186" t="s">
        <v>284</v>
      </c>
      <c r="G934" s="186" t="s">
        <v>288</v>
      </c>
      <c r="H934" s="198">
        <f>VLOOKUP(B934,orig_GT_results_full_summary!$B$3:$AK$25,7, FALSE)</f>
        <v>3</v>
      </c>
      <c r="I934" s="192">
        <v>0</v>
      </c>
      <c r="J934" s="192">
        <v>0</v>
      </c>
      <c r="K934" s="192">
        <f t="shared" si="0"/>
        <v>0</v>
      </c>
      <c r="L934" s="193">
        <f t="shared" si="1"/>
        <v>0</v>
      </c>
      <c r="M934" s="186" t="s">
        <v>449</v>
      </c>
      <c r="N934" s="186" t="s">
        <v>288</v>
      </c>
      <c r="O934" s="199">
        <f>VLOOKUP(B934,orig_GT_results_full_summary!$B$3:$AK$25,15, FALSE)</f>
        <v>1</v>
      </c>
      <c r="P934" s="192">
        <v>0</v>
      </c>
      <c r="Q934" s="192">
        <v>0</v>
      </c>
      <c r="R934" s="192">
        <f t="shared" si="2"/>
        <v>0</v>
      </c>
      <c r="S934" s="193">
        <f t="shared" si="3"/>
        <v>0</v>
      </c>
      <c r="T934" s="186" t="s">
        <v>15</v>
      </c>
      <c r="U934" s="186" t="s">
        <v>288</v>
      </c>
      <c r="V934" s="200">
        <f>VLOOKUP(B934,orig_GT_results_full_summary!$B$3:$AK$25,24, FALSE)</f>
        <v>1</v>
      </c>
      <c r="W934" s="192">
        <v>0</v>
      </c>
      <c r="X934" s="192">
        <v>0</v>
      </c>
      <c r="Y934" s="192">
        <f t="shared" si="4"/>
        <v>0</v>
      </c>
      <c r="Z934" s="193">
        <f t="shared" si="5"/>
        <v>0</v>
      </c>
      <c r="AA934" s="186" t="s">
        <v>464</v>
      </c>
      <c r="AB934" s="186" t="s">
        <v>288</v>
      </c>
      <c r="AC934" s="192">
        <f>VLOOKUP(B934,orig_GT_results_full_summary!$B$3:$AK$25,33, FALSE)</f>
        <v>2</v>
      </c>
      <c r="AD934" s="192">
        <v>0</v>
      </c>
      <c r="AE934" s="192">
        <v>0</v>
      </c>
      <c r="AF934" s="194">
        <f t="shared" si="6"/>
        <v>0</v>
      </c>
      <c r="AG934" s="53">
        <f t="shared" si="7"/>
        <v>0</v>
      </c>
    </row>
    <row r="935" spans="2:33" ht="16">
      <c r="B935" s="186" t="s">
        <v>130</v>
      </c>
      <c r="C935" s="192">
        <v>154</v>
      </c>
      <c r="D935" s="186" t="s">
        <v>479</v>
      </c>
      <c r="E935" s="193">
        <v>2</v>
      </c>
      <c r="F935" s="186" t="s">
        <v>284</v>
      </c>
      <c r="G935" s="186" t="s">
        <v>288</v>
      </c>
      <c r="H935" s="198">
        <f>VLOOKUP(B935,orig_GT_results_full_summary!$B$3:$AK$25,7, FALSE)</f>
        <v>3</v>
      </c>
      <c r="I935" s="192">
        <v>0</v>
      </c>
      <c r="J935" s="192">
        <v>0</v>
      </c>
      <c r="K935" s="192">
        <f t="shared" si="0"/>
        <v>0</v>
      </c>
      <c r="L935" s="193">
        <f t="shared" si="1"/>
        <v>0</v>
      </c>
      <c r="M935" s="186" t="s">
        <v>449</v>
      </c>
      <c r="N935" s="186" t="s">
        <v>288</v>
      </c>
      <c r="O935" s="199">
        <f>VLOOKUP(B935,orig_GT_results_full_summary!$B$3:$AK$25,15, FALSE)</f>
        <v>1</v>
      </c>
      <c r="P935" s="192">
        <v>0</v>
      </c>
      <c r="Q935" s="192">
        <v>0</v>
      </c>
      <c r="R935" s="192">
        <f t="shared" si="2"/>
        <v>0</v>
      </c>
      <c r="S935" s="193">
        <f t="shared" si="3"/>
        <v>0</v>
      </c>
      <c r="T935" s="186" t="s">
        <v>15</v>
      </c>
      <c r="U935" s="186" t="s">
        <v>288</v>
      </c>
      <c r="V935" s="200">
        <f>VLOOKUP(B935,orig_GT_results_full_summary!$B$3:$AK$25,24, FALSE)</f>
        <v>1</v>
      </c>
      <c r="W935" s="192">
        <v>0</v>
      </c>
      <c r="X935" s="192">
        <v>0</v>
      </c>
      <c r="Y935" s="192">
        <f t="shared" si="4"/>
        <v>0</v>
      </c>
      <c r="Z935" s="193">
        <f t="shared" si="5"/>
        <v>0</v>
      </c>
      <c r="AA935" s="186" t="s">
        <v>464</v>
      </c>
      <c r="AB935" s="186" t="s">
        <v>288</v>
      </c>
      <c r="AC935" s="192">
        <f>VLOOKUP(B935,orig_GT_results_full_summary!$B$3:$AK$25,33, FALSE)</f>
        <v>2</v>
      </c>
      <c r="AD935" s="192">
        <v>0</v>
      </c>
      <c r="AE935" s="192">
        <v>0</v>
      </c>
      <c r="AF935" s="194">
        <f t="shared" si="6"/>
        <v>0</v>
      </c>
      <c r="AG935" s="53">
        <f t="shared" si="7"/>
        <v>0</v>
      </c>
    </row>
    <row r="936" spans="2:33" ht="16">
      <c r="B936" s="186" t="s">
        <v>130</v>
      </c>
      <c r="C936" s="192">
        <v>155</v>
      </c>
      <c r="D936" s="186" t="s">
        <v>479</v>
      </c>
      <c r="E936" s="193">
        <v>2</v>
      </c>
      <c r="F936" s="186" t="s">
        <v>284</v>
      </c>
      <c r="G936" s="186" t="s">
        <v>288</v>
      </c>
      <c r="H936" s="198">
        <f>VLOOKUP(B936,orig_GT_results_full_summary!$B$3:$AK$25,7, FALSE)</f>
        <v>3</v>
      </c>
      <c r="I936" s="192">
        <v>0</v>
      </c>
      <c r="J936" s="192">
        <v>0</v>
      </c>
      <c r="K936" s="192">
        <f t="shared" si="0"/>
        <v>0</v>
      </c>
      <c r="L936" s="193">
        <f t="shared" si="1"/>
        <v>0</v>
      </c>
      <c r="M936" s="186" t="s">
        <v>449</v>
      </c>
      <c r="N936" s="186" t="s">
        <v>288</v>
      </c>
      <c r="O936" s="199">
        <f>VLOOKUP(B936,orig_GT_results_full_summary!$B$3:$AK$25,15, FALSE)</f>
        <v>1</v>
      </c>
      <c r="P936" s="192">
        <v>0</v>
      </c>
      <c r="Q936" s="192">
        <v>0</v>
      </c>
      <c r="R936" s="192">
        <f t="shared" si="2"/>
        <v>0</v>
      </c>
      <c r="S936" s="193">
        <f t="shared" si="3"/>
        <v>0</v>
      </c>
      <c r="T936" s="186" t="s">
        <v>15</v>
      </c>
      <c r="U936" s="186" t="s">
        <v>288</v>
      </c>
      <c r="V936" s="200">
        <f>VLOOKUP(B936,orig_GT_results_full_summary!$B$3:$AK$25,24, FALSE)</f>
        <v>1</v>
      </c>
      <c r="W936" s="192">
        <v>0</v>
      </c>
      <c r="X936" s="192">
        <v>0</v>
      </c>
      <c r="Y936" s="192">
        <f t="shared" si="4"/>
        <v>0</v>
      </c>
      <c r="Z936" s="193">
        <f t="shared" si="5"/>
        <v>0</v>
      </c>
      <c r="AA936" s="186" t="s">
        <v>464</v>
      </c>
      <c r="AB936" s="186" t="s">
        <v>288</v>
      </c>
      <c r="AC936" s="192">
        <f>VLOOKUP(B936,orig_GT_results_full_summary!$B$3:$AK$25,33, FALSE)</f>
        <v>2</v>
      </c>
      <c r="AD936" s="192">
        <v>0</v>
      </c>
      <c r="AE936" s="192">
        <v>0</v>
      </c>
      <c r="AF936" s="194">
        <f t="shared" si="6"/>
        <v>0</v>
      </c>
      <c r="AG936" s="53">
        <f t="shared" si="7"/>
        <v>0</v>
      </c>
    </row>
    <row r="937" spans="2:33" ht="16">
      <c r="B937" s="186" t="s">
        <v>130</v>
      </c>
      <c r="C937" s="192">
        <v>156</v>
      </c>
      <c r="D937" s="186" t="s">
        <v>480</v>
      </c>
      <c r="E937" s="193">
        <v>2</v>
      </c>
      <c r="F937" s="186" t="s">
        <v>284</v>
      </c>
      <c r="G937" s="186" t="s">
        <v>288</v>
      </c>
      <c r="H937" s="198">
        <f>VLOOKUP(B937,orig_GT_results_full_summary!$B$3:$AK$25,7, FALSE)</f>
        <v>3</v>
      </c>
      <c r="I937" s="192">
        <v>0</v>
      </c>
      <c r="J937" s="192">
        <v>0</v>
      </c>
      <c r="K937" s="192">
        <f t="shared" si="0"/>
        <v>0</v>
      </c>
      <c r="L937" s="193">
        <f t="shared" si="1"/>
        <v>0</v>
      </c>
      <c r="M937" s="186" t="s">
        <v>449</v>
      </c>
      <c r="N937" s="186" t="s">
        <v>288</v>
      </c>
      <c r="O937" s="199">
        <f>VLOOKUP(B937,orig_GT_results_full_summary!$B$3:$AK$25,15, FALSE)</f>
        <v>1</v>
      </c>
      <c r="P937" s="192">
        <v>0</v>
      </c>
      <c r="Q937" s="192">
        <v>0</v>
      </c>
      <c r="R937" s="192">
        <f t="shared" si="2"/>
        <v>0</v>
      </c>
      <c r="S937" s="193">
        <f t="shared" si="3"/>
        <v>0</v>
      </c>
      <c r="T937" s="186" t="s">
        <v>15</v>
      </c>
      <c r="U937" s="186" t="s">
        <v>288</v>
      </c>
      <c r="V937" s="200">
        <f>VLOOKUP(B937,orig_GT_results_full_summary!$B$3:$AK$25,24, FALSE)</f>
        <v>1</v>
      </c>
      <c r="W937" s="192">
        <v>0</v>
      </c>
      <c r="X937" s="192">
        <v>0</v>
      </c>
      <c r="Y937" s="192">
        <f t="shared" si="4"/>
        <v>0</v>
      </c>
      <c r="Z937" s="193">
        <f t="shared" si="5"/>
        <v>0</v>
      </c>
      <c r="AA937" s="186" t="s">
        <v>464</v>
      </c>
      <c r="AB937" s="186" t="s">
        <v>288</v>
      </c>
      <c r="AC937" s="192">
        <f>VLOOKUP(B937,orig_GT_results_full_summary!$B$3:$AK$25,33, FALSE)</f>
        <v>2</v>
      </c>
      <c r="AD937" s="192">
        <v>0</v>
      </c>
      <c r="AE937" s="192">
        <v>0</v>
      </c>
      <c r="AF937" s="194">
        <f t="shared" si="6"/>
        <v>0</v>
      </c>
      <c r="AG937" s="53">
        <f t="shared" si="7"/>
        <v>0</v>
      </c>
    </row>
    <row r="938" spans="2:33" ht="16">
      <c r="B938" s="186" t="s">
        <v>130</v>
      </c>
      <c r="C938" s="192">
        <v>157</v>
      </c>
      <c r="D938" s="186" t="s">
        <v>480</v>
      </c>
      <c r="E938" s="193">
        <v>2</v>
      </c>
      <c r="F938" s="186" t="s">
        <v>284</v>
      </c>
      <c r="G938" s="186" t="s">
        <v>288</v>
      </c>
      <c r="H938" s="198">
        <f>VLOOKUP(B938,orig_GT_results_full_summary!$B$3:$AK$25,7, FALSE)</f>
        <v>3</v>
      </c>
      <c r="I938" s="192">
        <v>0</v>
      </c>
      <c r="J938" s="192">
        <v>0</v>
      </c>
      <c r="K938" s="192">
        <f t="shared" si="0"/>
        <v>0</v>
      </c>
      <c r="L938" s="193">
        <f t="shared" si="1"/>
        <v>0</v>
      </c>
      <c r="M938" s="186" t="s">
        <v>449</v>
      </c>
      <c r="N938" s="186" t="s">
        <v>288</v>
      </c>
      <c r="O938" s="199">
        <f>VLOOKUP(B938,orig_GT_results_full_summary!$B$3:$AK$25,15, FALSE)</f>
        <v>1</v>
      </c>
      <c r="P938" s="192">
        <v>0</v>
      </c>
      <c r="Q938" s="192">
        <v>0</v>
      </c>
      <c r="R938" s="192">
        <f t="shared" si="2"/>
        <v>0</v>
      </c>
      <c r="S938" s="193">
        <f t="shared" si="3"/>
        <v>0</v>
      </c>
      <c r="T938" s="186" t="s">
        <v>15</v>
      </c>
      <c r="U938" s="186" t="s">
        <v>288</v>
      </c>
      <c r="V938" s="200">
        <f>VLOOKUP(B938,orig_GT_results_full_summary!$B$3:$AK$25,24, FALSE)</f>
        <v>1</v>
      </c>
      <c r="W938" s="192">
        <v>0</v>
      </c>
      <c r="X938" s="192">
        <v>0</v>
      </c>
      <c r="Y938" s="192">
        <f t="shared" si="4"/>
        <v>0</v>
      </c>
      <c r="Z938" s="193">
        <f t="shared" si="5"/>
        <v>0</v>
      </c>
      <c r="AA938" s="186" t="s">
        <v>464</v>
      </c>
      <c r="AB938" s="186" t="s">
        <v>288</v>
      </c>
      <c r="AC938" s="192">
        <f>VLOOKUP(B938,orig_GT_results_full_summary!$B$3:$AK$25,33, FALSE)</f>
        <v>2</v>
      </c>
      <c r="AD938" s="192">
        <v>0</v>
      </c>
      <c r="AE938" s="192">
        <v>0</v>
      </c>
      <c r="AF938" s="194">
        <f t="shared" si="6"/>
        <v>0</v>
      </c>
      <c r="AG938" s="53">
        <f t="shared" si="7"/>
        <v>0</v>
      </c>
    </row>
    <row r="939" spans="2:33" ht="16">
      <c r="B939" s="186" t="s">
        <v>130</v>
      </c>
      <c r="C939" s="192">
        <v>158</v>
      </c>
      <c r="D939" s="186" t="s">
        <v>480</v>
      </c>
      <c r="E939" s="193">
        <v>2</v>
      </c>
      <c r="F939" s="186" t="s">
        <v>284</v>
      </c>
      <c r="G939" s="186" t="s">
        <v>288</v>
      </c>
      <c r="H939" s="198">
        <f>VLOOKUP(B939,orig_GT_results_full_summary!$B$3:$AK$25,7, FALSE)</f>
        <v>3</v>
      </c>
      <c r="I939" s="192">
        <v>0</v>
      </c>
      <c r="J939" s="192">
        <v>0</v>
      </c>
      <c r="K939" s="192">
        <f t="shared" si="0"/>
        <v>0</v>
      </c>
      <c r="L939" s="193">
        <f t="shared" si="1"/>
        <v>0</v>
      </c>
      <c r="M939" s="186" t="s">
        <v>449</v>
      </c>
      <c r="N939" s="186" t="s">
        <v>288</v>
      </c>
      <c r="O939" s="199">
        <f>VLOOKUP(B939,orig_GT_results_full_summary!$B$3:$AK$25,15, FALSE)</f>
        <v>1</v>
      </c>
      <c r="P939" s="192">
        <v>0</v>
      </c>
      <c r="Q939" s="192">
        <v>0</v>
      </c>
      <c r="R939" s="192">
        <f t="shared" si="2"/>
        <v>0</v>
      </c>
      <c r="S939" s="193">
        <f t="shared" si="3"/>
        <v>0</v>
      </c>
      <c r="T939" s="186" t="s">
        <v>15</v>
      </c>
      <c r="U939" s="186" t="s">
        <v>288</v>
      </c>
      <c r="V939" s="200">
        <f>VLOOKUP(B939,orig_GT_results_full_summary!$B$3:$AK$25,24, FALSE)</f>
        <v>1</v>
      </c>
      <c r="W939" s="192">
        <v>0</v>
      </c>
      <c r="X939" s="192">
        <v>0</v>
      </c>
      <c r="Y939" s="192">
        <f t="shared" si="4"/>
        <v>0</v>
      </c>
      <c r="Z939" s="193">
        <f t="shared" si="5"/>
        <v>0</v>
      </c>
      <c r="AA939" s="186" t="s">
        <v>464</v>
      </c>
      <c r="AB939" s="186" t="s">
        <v>288</v>
      </c>
      <c r="AC939" s="192">
        <f>VLOOKUP(B939,orig_GT_results_full_summary!$B$3:$AK$25,33, FALSE)</f>
        <v>2</v>
      </c>
      <c r="AD939" s="192">
        <v>0</v>
      </c>
      <c r="AE939" s="192">
        <v>0</v>
      </c>
      <c r="AF939" s="194">
        <f t="shared" si="6"/>
        <v>0</v>
      </c>
      <c r="AG939" s="53">
        <f t="shared" si="7"/>
        <v>0</v>
      </c>
    </row>
    <row r="940" spans="2:33" ht="16">
      <c r="B940" s="186" t="s">
        <v>130</v>
      </c>
      <c r="C940" s="192">
        <v>162</v>
      </c>
      <c r="D940" s="186" t="s">
        <v>322</v>
      </c>
      <c r="E940" s="193">
        <v>2</v>
      </c>
      <c r="F940" s="186" t="s">
        <v>284</v>
      </c>
      <c r="G940" s="186" t="s">
        <v>287</v>
      </c>
      <c r="H940" s="198">
        <f>VLOOKUP(B940,orig_GT_results_full_summary!$B$3:$AK$25,7, FALSE)</f>
        <v>3</v>
      </c>
      <c r="I940" s="192">
        <v>1</v>
      </c>
      <c r="J940" s="192">
        <v>0.5</v>
      </c>
      <c r="K940" s="192">
        <f t="shared" si="0"/>
        <v>0.33333333333333331</v>
      </c>
      <c r="L940" s="193">
        <f t="shared" si="1"/>
        <v>0.47619047619047616</v>
      </c>
      <c r="M940" s="186" t="s">
        <v>449</v>
      </c>
      <c r="N940" s="186" t="s">
        <v>288</v>
      </c>
      <c r="O940" s="199">
        <f>VLOOKUP(B940,orig_GT_results_full_summary!$B$3:$AK$25,15, FALSE)</f>
        <v>1</v>
      </c>
      <c r="P940" s="192">
        <v>0</v>
      </c>
      <c r="Q940" s="192">
        <v>0</v>
      </c>
      <c r="R940" s="192">
        <f t="shared" si="2"/>
        <v>0</v>
      </c>
      <c r="S940" s="193">
        <f t="shared" si="3"/>
        <v>0</v>
      </c>
      <c r="T940" s="186" t="s">
        <v>15</v>
      </c>
      <c r="U940" s="186" t="s">
        <v>288</v>
      </c>
      <c r="V940" s="200">
        <f>VLOOKUP(B940,orig_GT_results_full_summary!$B$3:$AK$25,24, FALSE)</f>
        <v>1</v>
      </c>
      <c r="W940" s="192">
        <v>0</v>
      </c>
      <c r="X940" s="192">
        <v>0</v>
      </c>
      <c r="Y940" s="192">
        <f t="shared" si="4"/>
        <v>0</v>
      </c>
      <c r="Z940" s="193">
        <f t="shared" si="5"/>
        <v>0</v>
      </c>
      <c r="AA940" s="186" t="s">
        <v>464</v>
      </c>
      <c r="AB940" s="186" t="s">
        <v>287</v>
      </c>
      <c r="AC940" s="192">
        <f>VLOOKUP(B940,orig_GT_results_full_summary!$B$3:$AK$25,33, FALSE)</f>
        <v>2</v>
      </c>
      <c r="AD940" s="192">
        <v>1</v>
      </c>
      <c r="AE940" s="192">
        <v>0.5</v>
      </c>
      <c r="AF940" s="194">
        <f t="shared" si="6"/>
        <v>0.5</v>
      </c>
      <c r="AG940" s="53">
        <f t="shared" si="7"/>
        <v>0.5</v>
      </c>
    </row>
    <row r="941" spans="2:33" ht="16">
      <c r="B941" s="186" t="s">
        <v>130</v>
      </c>
      <c r="C941" s="192">
        <v>164</v>
      </c>
      <c r="D941" s="186" t="s">
        <v>312</v>
      </c>
      <c r="E941" s="193">
        <v>2</v>
      </c>
      <c r="F941" s="186" t="s">
        <v>284</v>
      </c>
      <c r="G941" s="186" t="s">
        <v>288</v>
      </c>
      <c r="H941" s="198">
        <f>VLOOKUP(B941,orig_GT_results_full_summary!$B$3:$AK$25,7, FALSE)</f>
        <v>3</v>
      </c>
      <c r="I941" s="192">
        <v>0</v>
      </c>
      <c r="J941" s="192">
        <v>0</v>
      </c>
      <c r="K941" s="192">
        <f t="shared" si="0"/>
        <v>0</v>
      </c>
      <c r="L941" s="193">
        <f t="shared" si="1"/>
        <v>0</v>
      </c>
      <c r="M941" s="186" t="s">
        <v>449</v>
      </c>
      <c r="N941" s="186" t="s">
        <v>288</v>
      </c>
      <c r="O941" s="199">
        <f>VLOOKUP(B941,orig_GT_results_full_summary!$B$3:$AK$25,15, FALSE)</f>
        <v>1</v>
      </c>
      <c r="P941" s="192">
        <v>0</v>
      </c>
      <c r="Q941" s="192">
        <v>0</v>
      </c>
      <c r="R941" s="192">
        <f t="shared" si="2"/>
        <v>0</v>
      </c>
      <c r="S941" s="193">
        <f t="shared" si="3"/>
        <v>0</v>
      </c>
      <c r="T941" s="186" t="s">
        <v>15</v>
      </c>
      <c r="U941" s="186" t="s">
        <v>288</v>
      </c>
      <c r="V941" s="200">
        <f>VLOOKUP(B941,orig_GT_results_full_summary!$B$3:$AK$25,24, FALSE)</f>
        <v>1</v>
      </c>
      <c r="W941" s="192">
        <v>0</v>
      </c>
      <c r="X941" s="192">
        <v>0</v>
      </c>
      <c r="Y941" s="192">
        <f t="shared" si="4"/>
        <v>0</v>
      </c>
      <c r="Z941" s="193">
        <f t="shared" si="5"/>
        <v>0</v>
      </c>
      <c r="AA941" s="186" t="s">
        <v>464</v>
      </c>
      <c r="AB941" s="186" t="s">
        <v>288</v>
      </c>
      <c r="AC941" s="192">
        <f>VLOOKUP(B941,orig_GT_results_full_summary!$B$3:$AK$25,33, FALSE)</f>
        <v>2</v>
      </c>
      <c r="AD941" s="192">
        <v>0</v>
      </c>
      <c r="AE941" s="192">
        <v>0</v>
      </c>
      <c r="AF941" s="194">
        <f t="shared" si="6"/>
        <v>0</v>
      </c>
      <c r="AG941" s="53">
        <f t="shared" si="7"/>
        <v>0</v>
      </c>
    </row>
    <row r="942" spans="2:33" ht="16">
      <c r="B942" s="186" t="s">
        <v>130</v>
      </c>
      <c r="C942" s="192">
        <v>165</v>
      </c>
      <c r="D942" s="186" t="s">
        <v>312</v>
      </c>
      <c r="E942" s="193">
        <v>2</v>
      </c>
      <c r="F942" s="186" t="s">
        <v>284</v>
      </c>
      <c r="G942" s="186" t="s">
        <v>288</v>
      </c>
      <c r="H942" s="198">
        <f>VLOOKUP(B942,orig_GT_results_full_summary!$B$3:$AK$25,7, FALSE)</f>
        <v>3</v>
      </c>
      <c r="I942" s="192">
        <v>0</v>
      </c>
      <c r="J942" s="192">
        <v>0</v>
      </c>
      <c r="K942" s="192">
        <f t="shared" si="0"/>
        <v>0</v>
      </c>
      <c r="L942" s="193">
        <f t="shared" si="1"/>
        <v>0</v>
      </c>
      <c r="M942" s="186" t="s">
        <v>449</v>
      </c>
      <c r="N942" s="186" t="s">
        <v>288</v>
      </c>
      <c r="O942" s="199">
        <f>VLOOKUP(B942,orig_GT_results_full_summary!$B$3:$AK$25,15, FALSE)</f>
        <v>1</v>
      </c>
      <c r="P942" s="192">
        <v>0</v>
      </c>
      <c r="Q942" s="192">
        <v>0</v>
      </c>
      <c r="R942" s="192">
        <f t="shared" si="2"/>
        <v>0</v>
      </c>
      <c r="S942" s="193">
        <f t="shared" si="3"/>
        <v>0</v>
      </c>
      <c r="T942" s="186" t="s">
        <v>15</v>
      </c>
      <c r="U942" s="186" t="s">
        <v>288</v>
      </c>
      <c r="V942" s="200">
        <f>VLOOKUP(B942,orig_GT_results_full_summary!$B$3:$AK$25,24, FALSE)</f>
        <v>1</v>
      </c>
      <c r="W942" s="192">
        <v>0</v>
      </c>
      <c r="X942" s="192">
        <v>0</v>
      </c>
      <c r="Y942" s="192">
        <f t="shared" si="4"/>
        <v>0</v>
      </c>
      <c r="Z942" s="193">
        <f t="shared" si="5"/>
        <v>0</v>
      </c>
      <c r="AA942" s="186" t="s">
        <v>464</v>
      </c>
      <c r="AB942" s="186" t="s">
        <v>288</v>
      </c>
      <c r="AC942" s="192">
        <f>VLOOKUP(B942,orig_GT_results_full_summary!$B$3:$AK$25,33, FALSE)</f>
        <v>2</v>
      </c>
      <c r="AD942" s="192">
        <v>0</v>
      </c>
      <c r="AE942" s="192">
        <v>0</v>
      </c>
      <c r="AF942" s="194">
        <f t="shared" si="6"/>
        <v>0</v>
      </c>
      <c r="AG942" s="53">
        <f t="shared" si="7"/>
        <v>0</v>
      </c>
    </row>
    <row r="943" spans="2:33" ht="16">
      <c r="B943" s="186" t="s">
        <v>130</v>
      </c>
      <c r="C943" s="192">
        <v>166</v>
      </c>
      <c r="D943" s="186" t="s">
        <v>312</v>
      </c>
      <c r="E943" s="193">
        <v>2</v>
      </c>
      <c r="F943" s="186" t="s">
        <v>284</v>
      </c>
      <c r="G943" s="186" t="s">
        <v>288</v>
      </c>
      <c r="H943" s="198">
        <f>VLOOKUP(B943,orig_GT_results_full_summary!$B$3:$AK$25,7, FALSE)</f>
        <v>3</v>
      </c>
      <c r="I943" s="192">
        <v>0</v>
      </c>
      <c r="J943" s="192">
        <v>0</v>
      </c>
      <c r="K943" s="192">
        <f t="shared" si="0"/>
        <v>0</v>
      </c>
      <c r="L943" s="193">
        <f t="shared" si="1"/>
        <v>0</v>
      </c>
      <c r="M943" s="186" t="s">
        <v>449</v>
      </c>
      <c r="N943" s="186" t="s">
        <v>288</v>
      </c>
      <c r="O943" s="199">
        <f>VLOOKUP(B943,orig_GT_results_full_summary!$B$3:$AK$25,15, FALSE)</f>
        <v>1</v>
      </c>
      <c r="P943" s="192">
        <v>0</v>
      </c>
      <c r="Q943" s="192">
        <v>0</v>
      </c>
      <c r="R943" s="192">
        <f t="shared" si="2"/>
        <v>0</v>
      </c>
      <c r="S943" s="193">
        <f t="shared" si="3"/>
        <v>0</v>
      </c>
      <c r="T943" s="186" t="s">
        <v>15</v>
      </c>
      <c r="U943" s="186" t="s">
        <v>288</v>
      </c>
      <c r="V943" s="200">
        <f>VLOOKUP(B943,orig_GT_results_full_summary!$B$3:$AK$25,24, FALSE)</f>
        <v>1</v>
      </c>
      <c r="W943" s="192">
        <v>0</v>
      </c>
      <c r="X943" s="192">
        <v>0</v>
      </c>
      <c r="Y943" s="192">
        <f t="shared" si="4"/>
        <v>0</v>
      </c>
      <c r="Z943" s="193">
        <f t="shared" si="5"/>
        <v>0</v>
      </c>
      <c r="AA943" s="186" t="s">
        <v>464</v>
      </c>
      <c r="AB943" s="186" t="s">
        <v>288</v>
      </c>
      <c r="AC943" s="192">
        <f>VLOOKUP(B943,orig_GT_results_full_summary!$B$3:$AK$25,33, FALSE)</f>
        <v>2</v>
      </c>
      <c r="AD943" s="192">
        <v>0</v>
      </c>
      <c r="AE943" s="192">
        <v>0</v>
      </c>
      <c r="AF943" s="194">
        <f t="shared" si="6"/>
        <v>0</v>
      </c>
      <c r="AG943" s="53">
        <f t="shared" si="7"/>
        <v>0</v>
      </c>
    </row>
    <row r="944" spans="2:33" ht="16">
      <c r="B944" s="186" t="s">
        <v>130</v>
      </c>
      <c r="C944" s="192">
        <v>167</v>
      </c>
      <c r="D944" s="186" t="s">
        <v>312</v>
      </c>
      <c r="E944" s="193">
        <v>2</v>
      </c>
      <c r="F944" s="186" t="s">
        <v>284</v>
      </c>
      <c r="G944" s="186" t="s">
        <v>288</v>
      </c>
      <c r="H944" s="198">
        <f>VLOOKUP(B944,orig_GT_results_full_summary!$B$3:$AK$25,7, FALSE)</f>
        <v>3</v>
      </c>
      <c r="I944" s="192">
        <v>0</v>
      </c>
      <c r="J944" s="192">
        <v>0</v>
      </c>
      <c r="K944" s="192">
        <f t="shared" si="0"/>
        <v>0</v>
      </c>
      <c r="L944" s="193">
        <f t="shared" si="1"/>
        <v>0</v>
      </c>
      <c r="M944" s="186" t="s">
        <v>449</v>
      </c>
      <c r="N944" s="186" t="s">
        <v>288</v>
      </c>
      <c r="O944" s="199">
        <f>VLOOKUP(B944,orig_GT_results_full_summary!$B$3:$AK$25,15, FALSE)</f>
        <v>1</v>
      </c>
      <c r="P944" s="192">
        <v>0</v>
      </c>
      <c r="Q944" s="192">
        <v>0</v>
      </c>
      <c r="R944" s="192">
        <f t="shared" si="2"/>
        <v>0</v>
      </c>
      <c r="S944" s="193">
        <f t="shared" si="3"/>
        <v>0</v>
      </c>
      <c r="T944" s="186" t="s">
        <v>15</v>
      </c>
      <c r="U944" s="186" t="s">
        <v>288</v>
      </c>
      <c r="V944" s="200">
        <f>VLOOKUP(B944,orig_GT_results_full_summary!$B$3:$AK$25,24, FALSE)</f>
        <v>1</v>
      </c>
      <c r="W944" s="192">
        <v>0</v>
      </c>
      <c r="X944" s="192">
        <v>0</v>
      </c>
      <c r="Y944" s="192">
        <f t="shared" si="4"/>
        <v>0</v>
      </c>
      <c r="Z944" s="193">
        <f t="shared" si="5"/>
        <v>0</v>
      </c>
      <c r="AA944" s="186" t="s">
        <v>464</v>
      </c>
      <c r="AB944" s="186" t="s">
        <v>288</v>
      </c>
      <c r="AC944" s="192">
        <f>VLOOKUP(B944,orig_GT_results_full_summary!$B$3:$AK$25,33, FALSE)</f>
        <v>2</v>
      </c>
      <c r="AD944" s="192">
        <v>0</v>
      </c>
      <c r="AE944" s="192">
        <v>0</v>
      </c>
      <c r="AF944" s="194">
        <f t="shared" si="6"/>
        <v>0</v>
      </c>
      <c r="AG944" s="53">
        <f t="shared" si="7"/>
        <v>0</v>
      </c>
    </row>
    <row r="945" spans="2:33" ht="16">
      <c r="B945" s="186" t="s">
        <v>130</v>
      </c>
      <c r="C945" s="192">
        <v>168</v>
      </c>
      <c r="D945" s="186" t="s">
        <v>312</v>
      </c>
      <c r="E945" s="193">
        <v>2</v>
      </c>
      <c r="F945" s="186" t="s">
        <v>284</v>
      </c>
      <c r="G945" s="186" t="s">
        <v>288</v>
      </c>
      <c r="H945" s="198">
        <f>VLOOKUP(B945,orig_GT_results_full_summary!$B$3:$AK$25,7, FALSE)</f>
        <v>3</v>
      </c>
      <c r="I945" s="192">
        <v>0</v>
      </c>
      <c r="J945" s="192">
        <v>0</v>
      </c>
      <c r="K945" s="192">
        <f t="shared" si="0"/>
        <v>0</v>
      </c>
      <c r="L945" s="193">
        <f t="shared" si="1"/>
        <v>0</v>
      </c>
      <c r="M945" s="186" t="s">
        <v>449</v>
      </c>
      <c r="N945" s="186" t="s">
        <v>288</v>
      </c>
      <c r="O945" s="199">
        <f>VLOOKUP(B945,orig_GT_results_full_summary!$B$3:$AK$25,15, FALSE)</f>
        <v>1</v>
      </c>
      <c r="P945" s="192">
        <v>0</v>
      </c>
      <c r="Q945" s="192">
        <v>0</v>
      </c>
      <c r="R945" s="192">
        <f t="shared" si="2"/>
        <v>0</v>
      </c>
      <c r="S945" s="193">
        <f t="shared" si="3"/>
        <v>0</v>
      </c>
      <c r="T945" s="186" t="s">
        <v>15</v>
      </c>
      <c r="U945" s="186" t="s">
        <v>288</v>
      </c>
      <c r="V945" s="200">
        <f>VLOOKUP(B945,orig_GT_results_full_summary!$B$3:$AK$25,24, FALSE)</f>
        <v>1</v>
      </c>
      <c r="W945" s="192">
        <v>0</v>
      </c>
      <c r="X945" s="192">
        <v>0</v>
      </c>
      <c r="Y945" s="192">
        <f t="shared" si="4"/>
        <v>0</v>
      </c>
      <c r="Z945" s="193">
        <f t="shared" si="5"/>
        <v>0</v>
      </c>
      <c r="AA945" s="186" t="s">
        <v>464</v>
      </c>
      <c r="AB945" s="186" t="s">
        <v>288</v>
      </c>
      <c r="AC945" s="192">
        <f>VLOOKUP(B945,orig_GT_results_full_summary!$B$3:$AK$25,33, FALSE)</f>
        <v>2</v>
      </c>
      <c r="AD945" s="192">
        <v>0</v>
      </c>
      <c r="AE945" s="192">
        <v>0</v>
      </c>
      <c r="AF945" s="194">
        <f t="shared" si="6"/>
        <v>0</v>
      </c>
      <c r="AG945" s="53">
        <f t="shared" si="7"/>
        <v>0</v>
      </c>
    </row>
    <row r="946" spans="2:33" ht="16">
      <c r="B946" s="186" t="s">
        <v>130</v>
      </c>
      <c r="C946" s="192">
        <v>169</v>
      </c>
      <c r="D946" s="186" t="s">
        <v>352</v>
      </c>
      <c r="E946" s="193">
        <v>2</v>
      </c>
      <c r="F946" s="186" t="s">
        <v>284</v>
      </c>
      <c r="G946" s="186" t="s">
        <v>290</v>
      </c>
      <c r="H946" s="198">
        <f>VLOOKUP(B946,orig_GT_results_full_summary!$B$3:$AK$25,7, FALSE)</f>
        <v>3</v>
      </c>
      <c r="I946" s="192">
        <v>1</v>
      </c>
      <c r="J946" s="192">
        <v>0.5</v>
      </c>
      <c r="K946" s="192">
        <f t="shared" si="0"/>
        <v>0.33333333333333331</v>
      </c>
      <c r="L946" s="193">
        <f t="shared" si="1"/>
        <v>0.47619047619047616</v>
      </c>
      <c r="M946" s="186" t="s">
        <v>449</v>
      </c>
      <c r="N946" s="186" t="s">
        <v>288</v>
      </c>
      <c r="O946" s="199">
        <f>VLOOKUP(B946,orig_GT_results_full_summary!$B$3:$AK$25,15, FALSE)</f>
        <v>1</v>
      </c>
      <c r="P946" s="192">
        <v>0</v>
      </c>
      <c r="Q946" s="192">
        <v>0</v>
      </c>
      <c r="R946" s="192">
        <f t="shared" si="2"/>
        <v>0</v>
      </c>
      <c r="S946" s="193">
        <f t="shared" si="3"/>
        <v>0</v>
      </c>
      <c r="T946" s="186" t="s">
        <v>15</v>
      </c>
      <c r="U946" s="186" t="s">
        <v>288</v>
      </c>
      <c r="V946" s="200">
        <f>VLOOKUP(B946,orig_GT_results_full_summary!$B$3:$AK$25,24, FALSE)</f>
        <v>1</v>
      </c>
      <c r="W946" s="192">
        <v>0</v>
      </c>
      <c r="X946" s="192">
        <v>0</v>
      </c>
      <c r="Y946" s="192">
        <f t="shared" si="4"/>
        <v>0</v>
      </c>
      <c r="Z946" s="193">
        <f t="shared" si="5"/>
        <v>0</v>
      </c>
      <c r="AA946" s="186" t="s">
        <v>464</v>
      </c>
      <c r="AB946" s="186" t="s">
        <v>288</v>
      </c>
      <c r="AC946" s="192">
        <f>VLOOKUP(B946,orig_GT_results_full_summary!$B$3:$AK$25,33, FALSE)</f>
        <v>2</v>
      </c>
      <c r="AD946" s="192">
        <v>0</v>
      </c>
      <c r="AE946" s="192">
        <v>0</v>
      </c>
      <c r="AF946" s="194">
        <f t="shared" si="6"/>
        <v>0</v>
      </c>
      <c r="AG946" s="53">
        <f t="shared" si="7"/>
        <v>0</v>
      </c>
    </row>
    <row r="947" spans="2:33" ht="16">
      <c r="B947" s="186" t="s">
        <v>130</v>
      </c>
      <c r="C947" s="192">
        <v>170</v>
      </c>
      <c r="D947" s="186" t="s">
        <v>352</v>
      </c>
      <c r="E947" s="193">
        <v>2</v>
      </c>
      <c r="F947" s="186" t="s">
        <v>284</v>
      </c>
      <c r="G947" s="186" t="s">
        <v>290</v>
      </c>
      <c r="H947" s="198">
        <f>VLOOKUP(B947,orig_GT_results_full_summary!$B$3:$AK$25,7, FALSE)</f>
        <v>3</v>
      </c>
      <c r="I947" s="192">
        <v>1</v>
      </c>
      <c r="J947" s="192">
        <v>0.5</v>
      </c>
      <c r="K947" s="192">
        <f t="shared" si="0"/>
        <v>0.33333333333333331</v>
      </c>
      <c r="L947" s="193">
        <f t="shared" si="1"/>
        <v>0.47619047619047616</v>
      </c>
      <c r="M947" s="186" t="s">
        <v>449</v>
      </c>
      <c r="N947" s="186" t="s">
        <v>288</v>
      </c>
      <c r="O947" s="199">
        <f>VLOOKUP(B947,orig_GT_results_full_summary!$B$3:$AK$25,15, FALSE)</f>
        <v>1</v>
      </c>
      <c r="P947" s="192">
        <v>0</v>
      </c>
      <c r="Q947" s="192">
        <v>0</v>
      </c>
      <c r="R947" s="192">
        <f t="shared" si="2"/>
        <v>0</v>
      </c>
      <c r="S947" s="193">
        <f t="shared" si="3"/>
        <v>0</v>
      </c>
      <c r="T947" s="186" t="s">
        <v>15</v>
      </c>
      <c r="U947" s="186" t="s">
        <v>288</v>
      </c>
      <c r="V947" s="200">
        <f>VLOOKUP(B947,orig_GT_results_full_summary!$B$3:$AK$25,24, FALSE)</f>
        <v>1</v>
      </c>
      <c r="W947" s="192">
        <v>0</v>
      </c>
      <c r="X947" s="192">
        <v>0</v>
      </c>
      <c r="Y947" s="192">
        <f t="shared" si="4"/>
        <v>0</v>
      </c>
      <c r="Z947" s="193">
        <f t="shared" si="5"/>
        <v>0</v>
      </c>
      <c r="AA947" s="186" t="s">
        <v>464</v>
      </c>
      <c r="AB947" s="186" t="s">
        <v>288</v>
      </c>
      <c r="AC947" s="192">
        <f>VLOOKUP(B947,orig_GT_results_full_summary!$B$3:$AK$25,33, FALSE)</f>
        <v>2</v>
      </c>
      <c r="AD947" s="192">
        <v>0</v>
      </c>
      <c r="AE947" s="192">
        <v>0</v>
      </c>
      <c r="AF947" s="194">
        <f t="shared" si="6"/>
        <v>0</v>
      </c>
      <c r="AG947" s="53">
        <f t="shared" si="7"/>
        <v>0</v>
      </c>
    </row>
    <row r="948" spans="2:33" ht="16">
      <c r="B948" s="186" t="s">
        <v>130</v>
      </c>
      <c r="C948" s="192">
        <v>180</v>
      </c>
      <c r="D948" s="186" t="s">
        <v>392</v>
      </c>
      <c r="E948" s="193">
        <v>2</v>
      </c>
      <c r="F948" s="186" t="s">
        <v>284</v>
      </c>
      <c r="G948" s="186" t="s">
        <v>288</v>
      </c>
      <c r="H948" s="198">
        <f>VLOOKUP(B948,orig_GT_results_full_summary!$B$3:$AK$25,7, FALSE)</f>
        <v>3</v>
      </c>
      <c r="I948" s="192">
        <v>0</v>
      </c>
      <c r="J948" s="192">
        <v>0</v>
      </c>
      <c r="K948" s="192">
        <f t="shared" si="0"/>
        <v>0</v>
      </c>
      <c r="L948" s="193">
        <f t="shared" si="1"/>
        <v>0</v>
      </c>
      <c r="M948" s="186" t="s">
        <v>449</v>
      </c>
      <c r="N948" s="186" t="s">
        <v>288</v>
      </c>
      <c r="O948" s="199">
        <f>VLOOKUP(B948,orig_GT_results_full_summary!$B$3:$AK$25,15, FALSE)</f>
        <v>1</v>
      </c>
      <c r="P948" s="192">
        <v>0</v>
      </c>
      <c r="Q948" s="192">
        <v>0</v>
      </c>
      <c r="R948" s="192">
        <f t="shared" si="2"/>
        <v>0</v>
      </c>
      <c r="S948" s="193">
        <f t="shared" si="3"/>
        <v>0</v>
      </c>
      <c r="T948" s="186" t="s">
        <v>15</v>
      </c>
      <c r="U948" s="186" t="s">
        <v>287</v>
      </c>
      <c r="V948" s="200">
        <f>VLOOKUP(B948,orig_GT_results_full_summary!$B$3:$AK$25,24, FALSE)</f>
        <v>1</v>
      </c>
      <c r="W948" s="192">
        <v>1</v>
      </c>
      <c r="X948" s="192">
        <v>0.5</v>
      </c>
      <c r="Y948" s="192">
        <f t="shared" si="4"/>
        <v>1</v>
      </c>
      <c r="Z948" s="193">
        <f t="shared" si="5"/>
        <v>0.52631578947368418</v>
      </c>
      <c r="AA948" s="186" t="s">
        <v>464</v>
      </c>
      <c r="AB948" s="186" t="s">
        <v>288</v>
      </c>
      <c r="AC948" s="192">
        <f>VLOOKUP(B948,orig_GT_results_full_summary!$B$3:$AK$25,33, FALSE)</f>
        <v>2</v>
      </c>
      <c r="AD948" s="192">
        <v>0</v>
      </c>
      <c r="AE948" s="192">
        <v>0</v>
      </c>
      <c r="AF948" s="194">
        <f t="shared" si="6"/>
        <v>0</v>
      </c>
      <c r="AG948" s="53">
        <f t="shared" si="7"/>
        <v>0</v>
      </c>
    </row>
    <row r="949" spans="2:33" ht="16">
      <c r="B949" s="186" t="s">
        <v>130</v>
      </c>
      <c r="C949" s="192">
        <v>181</v>
      </c>
      <c r="D949" s="186" t="s">
        <v>392</v>
      </c>
      <c r="E949" s="193">
        <v>2</v>
      </c>
      <c r="F949" s="186" t="s">
        <v>284</v>
      </c>
      <c r="G949" s="186" t="s">
        <v>288</v>
      </c>
      <c r="H949" s="198">
        <f>VLOOKUP(B949,orig_GT_results_full_summary!$B$3:$AK$25,7, FALSE)</f>
        <v>3</v>
      </c>
      <c r="I949" s="192">
        <v>0</v>
      </c>
      <c r="J949" s="192">
        <v>0</v>
      </c>
      <c r="K949" s="192">
        <f t="shared" si="0"/>
        <v>0</v>
      </c>
      <c r="L949" s="193">
        <f t="shared" si="1"/>
        <v>0</v>
      </c>
      <c r="M949" s="186" t="s">
        <v>449</v>
      </c>
      <c r="N949" s="186" t="s">
        <v>288</v>
      </c>
      <c r="O949" s="199">
        <f>VLOOKUP(B949,orig_GT_results_full_summary!$B$3:$AK$25,15, FALSE)</f>
        <v>1</v>
      </c>
      <c r="P949" s="192">
        <v>0</v>
      </c>
      <c r="Q949" s="192">
        <v>0</v>
      </c>
      <c r="R949" s="192">
        <f t="shared" si="2"/>
        <v>0</v>
      </c>
      <c r="S949" s="193">
        <f t="shared" si="3"/>
        <v>0</v>
      </c>
      <c r="T949" s="186" t="s">
        <v>15</v>
      </c>
      <c r="U949" s="186" t="s">
        <v>287</v>
      </c>
      <c r="V949" s="200">
        <f>VLOOKUP(B949,orig_GT_results_full_summary!$B$3:$AK$25,24, FALSE)</f>
        <v>1</v>
      </c>
      <c r="W949" s="192">
        <v>1</v>
      </c>
      <c r="X949" s="192">
        <v>0.5</v>
      </c>
      <c r="Y949" s="192">
        <f t="shared" si="4"/>
        <v>1</v>
      </c>
      <c r="Z949" s="193">
        <f t="shared" si="5"/>
        <v>0.52631578947368418</v>
      </c>
      <c r="AA949" s="186" t="s">
        <v>464</v>
      </c>
      <c r="AB949" s="186" t="s">
        <v>288</v>
      </c>
      <c r="AC949" s="192">
        <f>VLOOKUP(B949,orig_GT_results_full_summary!$B$3:$AK$25,33, FALSE)</f>
        <v>2</v>
      </c>
      <c r="AD949" s="192">
        <v>0</v>
      </c>
      <c r="AE949" s="192">
        <v>0</v>
      </c>
      <c r="AF949" s="194">
        <f t="shared" si="6"/>
        <v>0</v>
      </c>
      <c r="AG949" s="53">
        <f t="shared" si="7"/>
        <v>0</v>
      </c>
    </row>
    <row r="950" spans="2:33" ht="16">
      <c r="B950" s="186" t="s">
        <v>130</v>
      </c>
      <c r="C950" s="192">
        <v>182</v>
      </c>
      <c r="D950" s="186" t="s">
        <v>392</v>
      </c>
      <c r="E950" s="193">
        <v>2</v>
      </c>
      <c r="F950" s="186" t="s">
        <v>284</v>
      </c>
      <c r="G950" s="186" t="s">
        <v>288</v>
      </c>
      <c r="H950" s="198">
        <f>VLOOKUP(B950,orig_GT_results_full_summary!$B$3:$AK$25,7, FALSE)</f>
        <v>3</v>
      </c>
      <c r="I950" s="192">
        <v>0</v>
      </c>
      <c r="J950" s="192">
        <v>0</v>
      </c>
      <c r="K950" s="192">
        <f t="shared" si="0"/>
        <v>0</v>
      </c>
      <c r="L950" s="193">
        <f t="shared" si="1"/>
        <v>0</v>
      </c>
      <c r="M950" s="186" t="s">
        <v>449</v>
      </c>
      <c r="N950" s="186" t="s">
        <v>288</v>
      </c>
      <c r="O950" s="199">
        <f>VLOOKUP(B950,orig_GT_results_full_summary!$B$3:$AK$25,15, FALSE)</f>
        <v>1</v>
      </c>
      <c r="P950" s="192">
        <v>0</v>
      </c>
      <c r="Q950" s="192">
        <v>0</v>
      </c>
      <c r="R950" s="192">
        <f t="shared" si="2"/>
        <v>0</v>
      </c>
      <c r="S950" s="193">
        <f t="shared" si="3"/>
        <v>0</v>
      </c>
      <c r="T950" s="186" t="s">
        <v>15</v>
      </c>
      <c r="U950" s="186" t="s">
        <v>287</v>
      </c>
      <c r="V950" s="200">
        <f>VLOOKUP(B950,orig_GT_results_full_summary!$B$3:$AK$25,24, FALSE)</f>
        <v>1</v>
      </c>
      <c r="W950" s="192">
        <v>1</v>
      </c>
      <c r="X950" s="192">
        <v>0.5</v>
      </c>
      <c r="Y950" s="192">
        <f t="shared" si="4"/>
        <v>1</v>
      </c>
      <c r="Z950" s="193">
        <f t="shared" si="5"/>
        <v>0.52631578947368418</v>
      </c>
      <c r="AA950" s="186" t="s">
        <v>464</v>
      </c>
      <c r="AB950" s="186" t="s">
        <v>288</v>
      </c>
      <c r="AC950" s="192">
        <f>VLOOKUP(B950,orig_GT_results_full_summary!$B$3:$AK$25,33, FALSE)</f>
        <v>2</v>
      </c>
      <c r="AD950" s="192">
        <v>0</v>
      </c>
      <c r="AE950" s="192">
        <v>0</v>
      </c>
      <c r="AF950" s="194">
        <f t="shared" si="6"/>
        <v>0</v>
      </c>
      <c r="AG950" s="53">
        <f t="shared" si="7"/>
        <v>0</v>
      </c>
    </row>
    <row r="951" spans="2:33" ht="16">
      <c r="B951" s="186" t="s">
        <v>130</v>
      </c>
      <c r="C951" s="192">
        <v>183</v>
      </c>
      <c r="D951" s="186" t="s">
        <v>481</v>
      </c>
      <c r="E951" s="193">
        <v>2</v>
      </c>
      <c r="F951" s="186" t="s">
        <v>284</v>
      </c>
      <c r="G951" s="186" t="s">
        <v>288</v>
      </c>
      <c r="H951" s="198">
        <f>VLOOKUP(B951,orig_GT_results_full_summary!$B$3:$AK$25,7, FALSE)</f>
        <v>3</v>
      </c>
      <c r="I951" s="192">
        <v>0</v>
      </c>
      <c r="J951" s="192">
        <v>0</v>
      </c>
      <c r="K951" s="192">
        <f t="shared" si="0"/>
        <v>0</v>
      </c>
      <c r="L951" s="193">
        <f t="shared" si="1"/>
        <v>0</v>
      </c>
      <c r="M951" s="186" t="s">
        <v>449</v>
      </c>
      <c r="N951" s="186" t="s">
        <v>288</v>
      </c>
      <c r="O951" s="199">
        <f>VLOOKUP(B951,orig_GT_results_full_summary!$B$3:$AK$25,15, FALSE)</f>
        <v>1</v>
      </c>
      <c r="P951" s="192">
        <v>0</v>
      </c>
      <c r="Q951" s="192">
        <v>0</v>
      </c>
      <c r="R951" s="192">
        <f t="shared" si="2"/>
        <v>0</v>
      </c>
      <c r="S951" s="193">
        <f t="shared" si="3"/>
        <v>0</v>
      </c>
      <c r="T951" s="186" t="s">
        <v>15</v>
      </c>
      <c r="U951" s="186" t="s">
        <v>288</v>
      </c>
      <c r="V951" s="200">
        <f>VLOOKUP(B951,orig_GT_results_full_summary!$B$3:$AK$25,24, FALSE)</f>
        <v>1</v>
      </c>
      <c r="W951" s="192">
        <v>0</v>
      </c>
      <c r="X951" s="192">
        <v>0</v>
      </c>
      <c r="Y951" s="192">
        <f t="shared" si="4"/>
        <v>0</v>
      </c>
      <c r="Z951" s="193">
        <f t="shared" si="5"/>
        <v>0</v>
      </c>
      <c r="AA951" s="186" t="s">
        <v>464</v>
      </c>
      <c r="AB951" s="186" t="s">
        <v>288</v>
      </c>
      <c r="AC951" s="192">
        <f>VLOOKUP(B951,orig_GT_results_full_summary!$B$3:$AK$25,33, FALSE)</f>
        <v>2</v>
      </c>
      <c r="AD951" s="192">
        <v>0</v>
      </c>
      <c r="AE951" s="192">
        <v>0</v>
      </c>
      <c r="AF951" s="194">
        <f t="shared" si="6"/>
        <v>0</v>
      </c>
      <c r="AG951" s="53">
        <f t="shared" si="7"/>
        <v>0</v>
      </c>
    </row>
    <row r="952" spans="2:33" ht="16">
      <c r="B952" s="186" t="s">
        <v>130</v>
      </c>
      <c r="C952" s="192">
        <v>184</v>
      </c>
      <c r="D952" s="186" t="s">
        <v>481</v>
      </c>
      <c r="E952" s="193">
        <v>2</v>
      </c>
      <c r="F952" s="186" t="s">
        <v>284</v>
      </c>
      <c r="G952" s="186" t="s">
        <v>288</v>
      </c>
      <c r="H952" s="198">
        <f>VLOOKUP(B952,orig_GT_results_full_summary!$B$3:$AK$25,7, FALSE)</f>
        <v>3</v>
      </c>
      <c r="I952" s="192">
        <v>0</v>
      </c>
      <c r="J952" s="192">
        <v>0</v>
      </c>
      <c r="K952" s="192">
        <f t="shared" si="0"/>
        <v>0</v>
      </c>
      <c r="L952" s="193">
        <f t="shared" si="1"/>
        <v>0</v>
      </c>
      <c r="M952" s="186" t="s">
        <v>449</v>
      </c>
      <c r="N952" s="186" t="s">
        <v>288</v>
      </c>
      <c r="O952" s="199">
        <f>VLOOKUP(B952,orig_GT_results_full_summary!$B$3:$AK$25,15, FALSE)</f>
        <v>1</v>
      </c>
      <c r="P952" s="192">
        <v>0</v>
      </c>
      <c r="Q952" s="192">
        <v>0</v>
      </c>
      <c r="R952" s="192">
        <f t="shared" si="2"/>
        <v>0</v>
      </c>
      <c r="S952" s="193">
        <f t="shared" si="3"/>
        <v>0</v>
      </c>
      <c r="T952" s="186" t="s">
        <v>15</v>
      </c>
      <c r="U952" s="186" t="s">
        <v>288</v>
      </c>
      <c r="V952" s="200">
        <f>VLOOKUP(B952,orig_GT_results_full_summary!$B$3:$AK$25,24, FALSE)</f>
        <v>1</v>
      </c>
      <c r="W952" s="192">
        <v>0</v>
      </c>
      <c r="X952" s="192">
        <v>0</v>
      </c>
      <c r="Y952" s="192">
        <f t="shared" si="4"/>
        <v>0</v>
      </c>
      <c r="Z952" s="193">
        <f t="shared" si="5"/>
        <v>0</v>
      </c>
      <c r="AA952" s="186" t="s">
        <v>464</v>
      </c>
      <c r="AB952" s="186" t="s">
        <v>288</v>
      </c>
      <c r="AC952" s="192">
        <f>VLOOKUP(B952,orig_GT_results_full_summary!$B$3:$AK$25,33, FALSE)</f>
        <v>2</v>
      </c>
      <c r="AD952" s="192">
        <v>0</v>
      </c>
      <c r="AE952" s="192">
        <v>0</v>
      </c>
      <c r="AF952" s="194">
        <f t="shared" si="6"/>
        <v>0</v>
      </c>
      <c r="AG952" s="53">
        <f t="shared" si="7"/>
        <v>0</v>
      </c>
    </row>
    <row r="953" spans="2:33" ht="16">
      <c r="B953" s="186" t="s">
        <v>130</v>
      </c>
      <c r="C953" s="192">
        <v>185</v>
      </c>
      <c r="D953" s="186" t="s">
        <v>471</v>
      </c>
      <c r="E953" s="193">
        <v>2</v>
      </c>
      <c r="F953" s="186" t="s">
        <v>284</v>
      </c>
      <c r="G953" s="186" t="s">
        <v>288</v>
      </c>
      <c r="H953" s="198">
        <f>VLOOKUP(B953,orig_GT_results_full_summary!$B$3:$AK$25,7, FALSE)</f>
        <v>3</v>
      </c>
      <c r="I953" s="192">
        <v>0</v>
      </c>
      <c r="J953" s="192">
        <v>0</v>
      </c>
      <c r="K953" s="192">
        <f t="shared" si="0"/>
        <v>0</v>
      </c>
      <c r="L953" s="193">
        <f t="shared" si="1"/>
        <v>0</v>
      </c>
      <c r="M953" s="186" t="s">
        <v>449</v>
      </c>
      <c r="N953" s="186" t="s">
        <v>288</v>
      </c>
      <c r="O953" s="199">
        <f>VLOOKUP(B953,orig_GT_results_full_summary!$B$3:$AK$25,15, FALSE)</f>
        <v>1</v>
      </c>
      <c r="P953" s="192">
        <v>0</v>
      </c>
      <c r="Q953" s="192">
        <v>0</v>
      </c>
      <c r="R953" s="192">
        <f t="shared" si="2"/>
        <v>0</v>
      </c>
      <c r="S953" s="193">
        <f t="shared" si="3"/>
        <v>0</v>
      </c>
      <c r="T953" s="186" t="s">
        <v>15</v>
      </c>
      <c r="U953" s="186" t="s">
        <v>288</v>
      </c>
      <c r="V953" s="200">
        <f>VLOOKUP(B953,orig_GT_results_full_summary!$B$3:$AK$25,24, FALSE)</f>
        <v>1</v>
      </c>
      <c r="W953" s="192">
        <v>0</v>
      </c>
      <c r="X953" s="192">
        <v>0</v>
      </c>
      <c r="Y953" s="192">
        <f t="shared" si="4"/>
        <v>0</v>
      </c>
      <c r="Z953" s="193">
        <f t="shared" si="5"/>
        <v>0</v>
      </c>
      <c r="AA953" s="186" t="s">
        <v>464</v>
      </c>
      <c r="AB953" s="186" t="s">
        <v>288</v>
      </c>
      <c r="AC953" s="192">
        <f>VLOOKUP(B953,orig_GT_results_full_summary!$B$3:$AK$25,33, FALSE)</f>
        <v>2</v>
      </c>
      <c r="AD953" s="192">
        <v>0</v>
      </c>
      <c r="AE953" s="192">
        <v>0</v>
      </c>
      <c r="AF953" s="194">
        <f t="shared" si="6"/>
        <v>0</v>
      </c>
      <c r="AG953" s="53">
        <f t="shared" si="7"/>
        <v>0</v>
      </c>
    </row>
    <row r="954" spans="2:33" ht="16">
      <c r="B954" s="186" t="s">
        <v>130</v>
      </c>
      <c r="C954" s="192">
        <v>186</v>
      </c>
      <c r="D954" s="186" t="s">
        <v>471</v>
      </c>
      <c r="E954" s="193">
        <v>2</v>
      </c>
      <c r="F954" s="186" t="s">
        <v>284</v>
      </c>
      <c r="G954" s="186" t="s">
        <v>288</v>
      </c>
      <c r="H954" s="198">
        <f>VLOOKUP(B954,orig_GT_results_full_summary!$B$3:$AK$25,7, FALSE)</f>
        <v>3</v>
      </c>
      <c r="I954" s="192">
        <v>0</v>
      </c>
      <c r="J954" s="192">
        <v>0</v>
      </c>
      <c r="K954" s="192">
        <f t="shared" si="0"/>
        <v>0</v>
      </c>
      <c r="L954" s="193">
        <f t="shared" si="1"/>
        <v>0</v>
      </c>
      <c r="M954" s="186" t="s">
        <v>449</v>
      </c>
      <c r="N954" s="186" t="s">
        <v>288</v>
      </c>
      <c r="O954" s="199">
        <f>VLOOKUP(B954,orig_GT_results_full_summary!$B$3:$AK$25,15, FALSE)</f>
        <v>1</v>
      </c>
      <c r="P954" s="192">
        <v>0</v>
      </c>
      <c r="Q954" s="192">
        <v>0</v>
      </c>
      <c r="R954" s="192">
        <f t="shared" si="2"/>
        <v>0</v>
      </c>
      <c r="S954" s="193">
        <f t="shared" si="3"/>
        <v>0</v>
      </c>
      <c r="T954" s="186" t="s">
        <v>15</v>
      </c>
      <c r="U954" s="186" t="s">
        <v>288</v>
      </c>
      <c r="V954" s="200">
        <f>VLOOKUP(B954,orig_GT_results_full_summary!$B$3:$AK$25,24, FALSE)</f>
        <v>1</v>
      </c>
      <c r="W954" s="192">
        <v>0</v>
      </c>
      <c r="X954" s="192">
        <v>0</v>
      </c>
      <c r="Y954" s="192">
        <f t="shared" si="4"/>
        <v>0</v>
      </c>
      <c r="Z954" s="193">
        <f t="shared" si="5"/>
        <v>0</v>
      </c>
      <c r="AA954" s="186" t="s">
        <v>464</v>
      </c>
      <c r="AB954" s="186" t="s">
        <v>288</v>
      </c>
      <c r="AC954" s="192">
        <f>VLOOKUP(B954,orig_GT_results_full_summary!$B$3:$AK$25,33, FALSE)</f>
        <v>2</v>
      </c>
      <c r="AD954" s="192">
        <v>0</v>
      </c>
      <c r="AE954" s="192">
        <v>0</v>
      </c>
      <c r="AF954" s="194">
        <f t="shared" si="6"/>
        <v>0</v>
      </c>
      <c r="AG954" s="53">
        <f t="shared" si="7"/>
        <v>0</v>
      </c>
    </row>
    <row r="955" spans="2:33" ht="16">
      <c r="B955" s="186" t="s">
        <v>130</v>
      </c>
      <c r="C955" s="192">
        <v>188</v>
      </c>
      <c r="D955" s="186" t="s">
        <v>309</v>
      </c>
      <c r="E955" s="193">
        <v>2</v>
      </c>
      <c r="F955" s="186" t="s">
        <v>284</v>
      </c>
      <c r="G955" s="186" t="s">
        <v>288</v>
      </c>
      <c r="H955" s="198">
        <f>VLOOKUP(B955,orig_GT_results_full_summary!$B$3:$AK$25,7, FALSE)</f>
        <v>3</v>
      </c>
      <c r="I955" s="192">
        <v>0</v>
      </c>
      <c r="J955" s="192">
        <v>0</v>
      </c>
      <c r="K955" s="192">
        <f t="shared" si="0"/>
        <v>0</v>
      </c>
      <c r="L955" s="193">
        <f t="shared" si="1"/>
        <v>0</v>
      </c>
      <c r="M955" s="186" t="s">
        <v>449</v>
      </c>
      <c r="N955" s="186" t="s">
        <v>288</v>
      </c>
      <c r="O955" s="199">
        <f>VLOOKUP(B955,orig_GT_results_full_summary!$B$3:$AK$25,15, FALSE)</f>
        <v>1</v>
      </c>
      <c r="P955" s="192">
        <v>0</v>
      </c>
      <c r="Q955" s="192">
        <v>0</v>
      </c>
      <c r="R955" s="192">
        <f t="shared" si="2"/>
        <v>0</v>
      </c>
      <c r="S955" s="193">
        <f t="shared" si="3"/>
        <v>0</v>
      </c>
      <c r="T955" s="186" t="s">
        <v>15</v>
      </c>
      <c r="U955" s="186" t="s">
        <v>288</v>
      </c>
      <c r="V955" s="200">
        <f>VLOOKUP(B955,orig_GT_results_full_summary!$B$3:$AK$25,24, FALSE)</f>
        <v>1</v>
      </c>
      <c r="W955" s="192">
        <v>0</v>
      </c>
      <c r="X955" s="192">
        <v>0</v>
      </c>
      <c r="Y955" s="192">
        <f t="shared" si="4"/>
        <v>0</v>
      </c>
      <c r="Z955" s="193">
        <f t="shared" si="5"/>
        <v>0</v>
      </c>
      <c r="AA955" s="186" t="s">
        <v>464</v>
      </c>
      <c r="AB955" s="186" t="s">
        <v>288</v>
      </c>
      <c r="AC955" s="192">
        <f>VLOOKUP(B955,orig_GT_results_full_summary!$B$3:$AK$25,33, FALSE)</f>
        <v>2</v>
      </c>
      <c r="AD955" s="192">
        <v>0</v>
      </c>
      <c r="AE955" s="192">
        <v>0</v>
      </c>
      <c r="AF955" s="194">
        <f t="shared" si="6"/>
        <v>0</v>
      </c>
      <c r="AG955" s="53">
        <f t="shared" si="7"/>
        <v>0</v>
      </c>
    </row>
    <row r="956" spans="2:33" ht="16">
      <c r="B956" s="186" t="s">
        <v>130</v>
      </c>
      <c r="C956" s="192">
        <v>193</v>
      </c>
      <c r="D956" s="186" t="s">
        <v>358</v>
      </c>
      <c r="E956" s="193">
        <v>2</v>
      </c>
      <c r="F956" s="186" t="s">
        <v>284</v>
      </c>
      <c r="G956" s="186" t="s">
        <v>288</v>
      </c>
      <c r="H956" s="198">
        <f>VLOOKUP(B956,orig_GT_results_full_summary!$B$3:$AK$25,7, FALSE)</f>
        <v>3</v>
      </c>
      <c r="I956" s="192">
        <v>0</v>
      </c>
      <c r="J956" s="192">
        <v>0</v>
      </c>
      <c r="K956" s="192">
        <f t="shared" si="0"/>
        <v>0</v>
      </c>
      <c r="L956" s="193">
        <f t="shared" si="1"/>
        <v>0</v>
      </c>
      <c r="M956" s="186" t="s">
        <v>449</v>
      </c>
      <c r="N956" s="186" t="s">
        <v>288</v>
      </c>
      <c r="O956" s="199">
        <f>VLOOKUP(B956,orig_GT_results_full_summary!$B$3:$AK$25,15, FALSE)</f>
        <v>1</v>
      </c>
      <c r="P956" s="192">
        <v>0</v>
      </c>
      <c r="Q956" s="192">
        <v>0</v>
      </c>
      <c r="R956" s="192">
        <f t="shared" si="2"/>
        <v>0</v>
      </c>
      <c r="S956" s="193">
        <f t="shared" si="3"/>
        <v>0</v>
      </c>
      <c r="T956" s="186" t="s">
        <v>15</v>
      </c>
      <c r="U956" s="186" t="s">
        <v>288</v>
      </c>
      <c r="V956" s="200">
        <f>VLOOKUP(B956,orig_GT_results_full_summary!$B$3:$AK$25,24, FALSE)</f>
        <v>1</v>
      </c>
      <c r="W956" s="192">
        <v>0</v>
      </c>
      <c r="X956" s="192">
        <v>0</v>
      </c>
      <c r="Y956" s="192">
        <f t="shared" si="4"/>
        <v>0</v>
      </c>
      <c r="Z956" s="193">
        <f t="shared" si="5"/>
        <v>0</v>
      </c>
      <c r="AA956" s="186" t="s">
        <v>464</v>
      </c>
      <c r="AB956" s="186" t="s">
        <v>288</v>
      </c>
      <c r="AC956" s="192">
        <f>VLOOKUP(B956,orig_GT_results_full_summary!$B$3:$AK$25,33, FALSE)</f>
        <v>2</v>
      </c>
      <c r="AD956" s="192">
        <v>0</v>
      </c>
      <c r="AE956" s="192">
        <v>0</v>
      </c>
      <c r="AF956" s="194">
        <f t="shared" si="6"/>
        <v>0</v>
      </c>
      <c r="AG956" s="53">
        <f t="shared" si="7"/>
        <v>0</v>
      </c>
    </row>
    <row r="957" spans="2:33" ht="16">
      <c r="B957" s="186" t="s">
        <v>130</v>
      </c>
      <c r="C957" s="192">
        <v>197</v>
      </c>
      <c r="D957" s="186" t="s">
        <v>452</v>
      </c>
      <c r="E957" s="193">
        <v>2</v>
      </c>
      <c r="F957" s="186" t="s">
        <v>284</v>
      </c>
      <c r="G957" s="186" t="s">
        <v>288</v>
      </c>
      <c r="H957" s="198">
        <f>VLOOKUP(B957,orig_GT_results_full_summary!$B$3:$AK$25,7, FALSE)</f>
        <v>3</v>
      </c>
      <c r="I957" s="192">
        <v>0</v>
      </c>
      <c r="J957" s="192">
        <v>0</v>
      </c>
      <c r="K957" s="192">
        <f t="shared" si="0"/>
        <v>0</v>
      </c>
      <c r="L957" s="193">
        <f t="shared" si="1"/>
        <v>0</v>
      </c>
      <c r="M957" s="186" t="s">
        <v>449</v>
      </c>
      <c r="N957" s="186" t="s">
        <v>290</v>
      </c>
      <c r="O957" s="199">
        <f>VLOOKUP(B957,orig_GT_results_full_summary!$B$3:$AK$25,15, FALSE)</f>
        <v>1</v>
      </c>
      <c r="P957" s="192">
        <v>1</v>
      </c>
      <c r="Q957" s="192">
        <v>0.5</v>
      </c>
      <c r="R957" s="192">
        <f t="shared" si="2"/>
        <v>1</v>
      </c>
      <c r="S957" s="193">
        <f t="shared" si="3"/>
        <v>0.52631578947368418</v>
      </c>
      <c r="T957" s="186" t="s">
        <v>15</v>
      </c>
      <c r="U957" s="186" t="s">
        <v>288</v>
      </c>
      <c r="V957" s="200">
        <f>VLOOKUP(B957,orig_GT_results_full_summary!$B$3:$AK$25,24, FALSE)</f>
        <v>1</v>
      </c>
      <c r="W957" s="192">
        <v>0</v>
      </c>
      <c r="X957" s="192">
        <v>0</v>
      </c>
      <c r="Y957" s="192">
        <f t="shared" si="4"/>
        <v>0</v>
      </c>
      <c r="Z957" s="193">
        <f t="shared" si="5"/>
        <v>0</v>
      </c>
      <c r="AA957" s="186" t="s">
        <v>464</v>
      </c>
      <c r="AB957" s="186" t="s">
        <v>290</v>
      </c>
      <c r="AC957" s="192">
        <f>VLOOKUP(B957,orig_GT_results_full_summary!$B$3:$AK$25,33, FALSE)</f>
        <v>2</v>
      </c>
      <c r="AD957" s="192">
        <v>1</v>
      </c>
      <c r="AE957" s="192">
        <v>0.5</v>
      </c>
      <c r="AF957" s="194">
        <f t="shared" si="6"/>
        <v>0.5</v>
      </c>
      <c r="AG957" s="53">
        <f t="shared" si="7"/>
        <v>0.5</v>
      </c>
    </row>
    <row r="958" spans="2:33" ht="16">
      <c r="B958" s="186" t="s">
        <v>130</v>
      </c>
      <c r="C958" s="192">
        <v>198</v>
      </c>
      <c r="D958" s="186" t="s">
        <v>452</v>
      </c>
      <c r="E958" s="193">
        <v>2</v>
      </c>
      <c r="F958" s="186" t="s">
        <v>284</v>
      </c>
      <c r="G958" s="186" t="s">
        <v>288</v>
      </c>
      <c r="H958" s="198">
        <f>VLOOKUP(B958,orig_GT_results_full_summary!$B$3:$AK$25,7, FALSE)</f>
        <v>3</v>
      </c>
      <c r="I958" s="192">
        <v>0</v>
      </c>
      <c r="J958" s="192">
        <v>0</v>
      </c>
      <c r="K958" s="192">
        <f t="shared" si="0"/>
        <v>0</v>
      </c>
      <c r="L958" s="193">
        <f t="shared" si="1"/>
        <v>0</v>
      </c>
      <c r="M958" s="186" t="s">
        <v>449</v>
      </c>
      <c r="N958" s="186" t="s">
        <v>290</v>
      </c>
      <c r="O958" s="199">
        <f>VLOOKUP(B958,orig_GT_results_full_summary!$B$3:$AK$25,15, FALSE)</f>
        <v>1</v>
      </c>
      <c r="P958" s="192">
        <v>1</v>
      </c>
      <c r="Q958" s="192">
        <v>0.5</v>
      </c>
      <c r="R958" s="192">
        <f t="shared" si="2"/>
        <v>1</v>
      </c>
      <c r="S958" s="193">
        <f t="shared" si="3"/>
        <v>0.52631578947368418</v>
      </c>
      <c r="T958" s="186" t="s">
        <v>15</v>
      </c>
      <c r="U958" s="186" t="s">
        <v>288</v>
      </c>
      <c r="V958" s="200">
        <f>VLOOKUP(B958,orig_GT_results_full_summary!$B$3:$AK$25,24, FALSE)</f>
        <v>1</v>
      </c>
      <c r="W958" s="192">
        <v>0</v>
      </c>
      <c r="X958" s="192">
        <v>0</v>
      </c>
      <c r="Y958" s="192">
        <f t="shared" si="4"/>
        <v>0</v>
      </c>
      <c r="Z958" s="193">
        <f t="shared" si="5"/>
        <v>0</v>
      </c>
      <c r="AA958" s="186" t="s">
        <v>464</v>
      </c>
      <c r="AB958" s="186" t="s">
        <v>290</v>
      </c>
      <c r="AC958" s="192">
        <f>VLOOKUP(B958,orig_GT_results_full_summary!$B$3:$AK$25,33, FALSE)</f>
        <v>2</v>
      </c>
      <c r="AD958" s="192">
        <v>1</v>
      </c>
      <c r="AE958" s="192">
        <v>0.5</v>
      </c>
      <c r="AF958" s="194">
        <f t="shared" si="6"/>
        <v>0.5</v>
      </c>
      <c r="AG958" s="53">
        <f t="shared" si="7"/>
        <v>0.5</v>
      </c>
    </row>
    <row r="959" spans="2:33" ht="16">
      <c r="B959" s="186" t="s">
        <v>130</v>
      </c>
      <c r="C959" s="192">
        <v>199</v>
      </c>
      <c r="D959" s="186" t="s">
        <v>472</v>
      </c>
      <c r="E959" s="193">
        <v>2</v>
      </c>
      <c r="F959" s="186" t="s">
        <v>284</v>
      </c>
      <c r="G959" s="186" t="s">
        <v>288</v>
      </c>
      <c r="H959" s="198">
        <f>VLOOKUP(B959,orig_GT_results_full_summary!$B$3:$AK$25,7, FALSE)</f>
        <v>3</v>
      </c>
      <c r="I959" s="192">
        <v>0</v>
      </c>
      <c r="J959" s="192">
        <v>0</v>
      </c>
      <c r="K959" s="192">
        <f t="shared" si="0"/>
        <v>0</v>
      </c>
      <c r="L959" s="193">
        <f t="shared" si="1"/>
        <v>0</v>
      </c>
      <c r="M959" s="186" t="s">
        <v>449</v>
      </c>
      <c r="N959" s="186" t="s">
        <v>288</v>
      </c>
      <c r="O959" s="199">
        <f>VLOOKUP(B959,orig_GT_results_full_summary!$B$3:$AK$25,15, FALSE)</f>
        <v>1</v>
      </c>
      <c r="P959" s="192">
        <v>0</v>
      </c>
      <c r="Q959" s="192">
        <v>0</v>
      </c>
      <c r="R959" s="192">
        <f t="shared" si="2"/>
        <v>0</v>
      </c>
      <c r="S959" s="193">
        <f t="shared" si="3"/>
        <v>0</v>
      </c>
      <c r="T959" s="186" t="s">
        <v>15</v>
      </c>
      <c r="U959" s="186" t="s">
        <v>288</v>
      </c>
      <c r="V959" s="200">
        <f>VLOOKUP(B959,orig_GT_results_full_summary!$B$3:$AK$25,24, FALSE)</f>
        <v>1</v>
      </c>
      <c r="W959" s="192">
        <v>0</v>
      </c>
      <c r="X959" s="192">
        <v>0</v>
      </c>
      <c r="Y959" s="192">
        <f t="shared" si="4"/>
        <v>0</v>
      </c>
      <c r="Z959" s="193">
        <f t="shared" si="5"/>
        <v>0</v>
      </c>
      <c r="AA959" s="186" t="s">
        <v>464</v>
      </c>
      <c r="AB959" s="186" t="s">
        <v>288</v>
      </c>
      <c r="AC959" s="192">
        <f>VLOOKUP(B959,orig_GT_results_full_summary!$B$3:$AK$25,33, FALSE)</f>
        <v>2</v>
      </c>
      <c r="AD959" s="192">
        <v>0</v>
      </c>
      <c r="AE959" s="192">
        <v>0</v>
      </c>
      <c r="AF959" s="194">
        <f t="shared" si="6"/>
        <v>0</v>
      </c>
      <c r="AG959" s="53">
        <f t="shared" si="7"/>
        <v>0</v>
      </c>
    </row>
    <row r="960" spans="2:33" ht="16">
      <c r="B960" s="186" t="s">
        <v>130</v>
      </c>
      <c r="C960" s="192">
        <v>200</v>
      </c>
      <c r="D960" s="186" t="s">
        <v>472</v>
      </c>
      <c r="E960" s="193">
        <v>2</v>
      </c>
      <c r="F960" s="186" t="s">
        <v>284</v>
      </c>
      <c r="G960" s="186" t="s">
        <v>288</v>
      </c>
      <c r="H960" s="198">
        <f>VLOOKUP(B960,orig_GT_results_full_summary!$B$3:$AK$25,7, FALSE)</f>
        <v>3</v>
      </c>
      <c r="I960" s="192">
        <v>0</v>
      </c>
      <c r="J960" s="192">
        <v>0</v>
      </c>
      <c r="K960" s="192">
        <f t="shared" si="0"/>
        <v>0</v>
      </c>
      <c r="L960" s="193">
        <f t="shared" si="1"/>
        <v>0</v>
      </c>
      <c r="M960" s="186" t="s">
        <v>449</v>
      </c>
      <c r="N960" s="186" t="s">
        <v>288</v>
      </c>
      <c r="O960" s="199">
        <f>VLOOKUP(B960,orig_GT_results_full_summary!$B$3:$AK$25,15, FALSE)</f>
        <v>1</v>
      </c>
      <c r="P960" s="192">
        <v>0</v>
      </c>
      <c r="Q960" s="192">
        <v>0</v>
      </c>
      <c r="R960" s="192">
        <f t="shared" si="2"/>
        <v>0</v>
      </c>
      <c r="S960" s="193">
        <f t="shared" si="3"/>
        <v>0</v>
      </c>
      <c r="T960" s="186" t="s">
        <v>15</v>
      </c>
      <c r="U960" s="186" t="s">
        <v>288</v>
      </c>
      <c r="V960" s="200">
        <f>VLOOKUP(B960,orig_GT_results_full_summary!$B$3:$AK$25,24, FALSE)</f>
        <v>1</v>
      </c>
      <c r="W960" s="192">
        <v>0</v>
      </c>
      <c r="X960" s="192">
        <v>0</v>
      </c>
      <c r="Y960" s="192">
        <f t="shared" si="4"/>
        <v>0</v>
      </c>
      <c r="Z960" s="193">
        <f t="shared" si="5"/>
        <v>0</v>
      </c>
      <c r="AA960" s="186" t="s">
        <v>464</v>
      </c>
      <c r="AB960" s="186" t="s">
        <v>288</v>
      </c>
      <c r="AC960" s="192">
        <f>VLOOKUP(B960,orig_GT_results_full_summary!$B$3:$AK$25,33, FALSE)</f>
        <v>2</v>
      </c>
      <c r="AD960" s="192">
        <v>0</v>
      </c>
      <c r="AE960" s="192">
        <v>0</v>
      </c>
      <c r="AF960" s="194">
        <f t="shared" si="6"/>
        <v>0</v>
      </c>
      <c r="AG960" s="53">
        <f t="shared" si="7"/>
        <v>0</v>
      </c>
    </row>
    <row r="961" spans="2:33" ht="16">
      <c r="B961" s="186" t="s">
        <v>130</v>
      </c>
      <c r="C961" s="192">
        <v>201</v>
      </c>
      <c r="D961" s="186" t="s">
        <v>472</v>
      </c>
      <c r="E961" s="193">
        <v>2</v>
      </c>
      <c r="F961" s="186" t="s">
        <v>284</v>
      </c>
      <c r="G961" s="186" t="s">
        <v>288</v>
      </c>
      <c r="H961" s="198">
        <f>VLOOKUP(B961,orig_GT_results_full_summary!$B$3:$AK$25,7, FALSE)</f>
        <v>3</v>
      </c>
      <c r="I961" s="192">
        <v>0</v>
      </c>
      <c r="J961" s="192">
        <v>0</v>
      </c>
      <c r="K961" s="192">
        <f t="shared" si="0"/>
        <v>0</v>
      </c>
      <c r="L961" s="193">
        <f t="shared" si="1"/>
        <v>0</v>
      </c>
      <c r="M961" s="186" t="s">
        <v>449</v>
      </c>
      <c r="N961" s="186" t="s">
        <v>288</v>
      </c>
      <c r="O961" s="199">
        <f>VLOOKUP(B961,orig_GT_results_full_summary!$B$3:$AK$25,15, FALSE)</f>
        <v>1</v>
      </c>
      <c r="P961" s="192">
        <v>0</v>
      </c>
      <c r="Q961" s="192">
        <v>0</v>
      </c>
      <c r="R961" s="192">
        <f t="shared" si="2"/>
        <v>0</v>
      </c>
      <c r="S961" s="193">
        <f t="shared" si="3"/>
        <v>0</v>
      </c>
      <c r="T961" s="186" t="s">
        <v>15</v>
      </c>
      <c r="U961" s="186" t="s">
        <v>288</v>
      </c>
      <c r="V961" s="200">
        <f>VLOOKUP(B961,orig_GT_results_full_summary!$B$3:$AK$25,24, FALSE)</f>
        <v>1</v>
      </c>
      <c r="W961" s="192">
        <v>0</v>
      </c>
      <c r="X961" s="192">
        <v>0</v>
      </c>
      <c r="Y961" s="192">
        <f t="shared" si="4"/>
        <v>0</v>
      </c>
      <c r="Z961" s="193">
        <f t="shared" si="5"/>
        <v>0</v>
      </c>
      <c r="AA961" s="186" t="s">
        <v>464</v>
      </c>
      <c r="AB961" s="186" t="s">
        <v>288</v>
      </c>
      <c r="AC961" s="192">
        <f>VLOOKUP(B961,orig_GT_results_full_summary!$B$3:$AK$25,33, FALSE)</f>
        <v>2</v>
      </c>
      <c r="AD961" s="192">
        <v>0</v>
      </c>
      <c r="AE961" s="192">
        <v>0</v>
      </c>
      <c r="AF961" s="194">
        <f t="shared" si="6"/>
        <v>0</v>
      </c>
      <c r="AG961" s="53">
        <f t="shared" si="7"/>
        <v>0</v>
      </c>
    </row>
    <row r="962" spans="2:33" ht="16">
      <c r="B962" s="186" t="s">
        <v>130</v>
      </c>
      <c r="C962" s="192">
        <v>202</v>
      </c>
      <c r="D962" s="186" t="s">
        <v>473</v>
      </c>
      <c r="E962" s="193">
        <v>2</v>
      </c>
      <c r="F962" s="186" t="s">
        <v>284</v>
      </c>
      <c r="G962" s="186" t="s">
        <v>288</v>
      </c>
      <c r="H962" s="198">
        <f>VLOOKUP(B962,orig_GT_results_full_summary!$B$3:$AK$25,7, FALSE)</f>
        <v>3</v>
      </c>
      <c r="I962" s="192">
        <v>0</v>
      </c>
      <c r="J962" s="192">
        <v>0</v>
      </c>
      <c r="K962" s="192">
        <f t="shared" si="0"/>
        <v>0</v>
      </c>
      <c r="L962" s="193">
        <f t="shared" si="1"/>
        <v>0</v>
      </c>
      <c r="M962" s="186" t="s">
        <v>449</v>
      </c>
      <c r="N962" s="186" t="s">
        <v>288</v>
      </c>
      <c r="O962" s="199">
        <f>VLOOKUP(B962,orig_GT_results_full_summary!$B$3:$AK$25,15, FALSE)</f>
        <v>1</v>
      </c>
      <c r="P962" s="192">
        <v>0</v>
      </c>
      <c r="Q962" s="192">
        <v>0</v>
      </c>
      <c r="R962" s="192">
        <f t="shared" si="2"/>
        <v>0</v>
      </c>
      <c r="S962" s="193">
        <f t="shared" si="3"/>
        <v>0</v>
      </c>
      <c r="T962" s="186" t="s">
        <v>15</v>
      </c>
      <c r="U962" s="186" t="s">
        <v>288</v>
      </c>
      <c r="V962" s="200">
        <f>VLOOKUP(B962,orig_GT_results_full_summary!$B$3:$AK$25,24, FALSE)</f>
        <v>1</v>
      </c>
      <c r="W962" s="192">
        <v>0</v>
      </c>
      <c r="X962" s="192">
        <v>0</v>
      </c>
      <c r="Y962" s="192">
        <f t="shared" si="4"/>
        <v>0</v>
      </c>
      <c r="Z962" s="193">
        <f t="shared" si="5"/>
        <v>0</v>
      </c>
      <c r="AA962" s="186" t="s">
        <v>464</v>
      </c>
      <c r="AB962" s="186" t="s">
        <v>288</v>
      </c>
      <c r="AC962" s="192">
        <f>VLOOKUP(B962,orig_GT_results_full_summary!$B$3:$AK$25,33, FALSE)</f>
        <v>2</v>
      </c>
      <c r="AD962" s="192">
        <v>0</v>
      </c>
      <c r="AE962" s="192">
        <v>0</v>
      </c>
      <c r="AF962" s="194">
        <f t="shared" si="6"/>
        <v>0</v>
      </c>
      <c r="AG962" s="53">
        <f t="shared" si="7"/>
        <v>0</v>
      </c>
    </row>
    <row r="963" spans="2:33" ht="16">
      <c r="B963" s="186" t="s">
        <v>130</v>
      </c>
      <c r="C963" s="192">
        <v>203</v>
      </c>
      <c r="D963" s="186" t="s">
        <v>473</v>
      </c>
      <c r="E963" s="193">
        <v>2</v>
      </c>
      <c r="F963" s="186" t="s">
        <v>284</v>
      </c>
      <c r="G963" s="186" t="s">
        <v>288</v>
      </c>
      <c r="H963" s="198">
        <f>VLOOKUP(B963,orig_GT_results_full_summary!$B$3:$AK$25,7, FALSE)</f>
        <v>3</v>
      </c>
      <c r="I963" s="192">
        <v>0</v>
      </c>
      <c r="J963" s="192">
        <v>0</v>
      </c>
      <c r="K963" s="192">
        <f t="shared" si="0"/>
        <v>0</v>
      </c>
      <c r="L963" s="193">
        <f t="shared" si="1"/>
        <v>0</v>
      </c>
      <c r="M963" s="186" t="s">
        <v>449</v>
      </c>
      <c r="N963" s="186" t="s">
        <v>288</v>
      </c>
      <c r="O963" s="199">
        <f>VLOOKUP(B963,orig_GT_results_full_summary!$B$3:$AK$25,15, FALSE)</f>
        <v>1</v>
      </c>
      <c r="P963" s="192">
        <v>0</v>
      </c>
      <c r="Q963" s="192">
        <v>0</v>
      </c>
      <c r="R963" s="192">
        <f t="shared" si="2"/>
        <v>0</v>
      </c>
      <c r="S963" s="193">
        <f t="shared" si="3"/>
        <v>0</v>
      </c>
      <c r="T963" s="186" t="s">
        <v>15</v>
      </c>
      <c r="U963" s="186" t="s">
        <v>288</v>
      </c>
      <c r="V963" s="200">
        <f>VLOOKUP(B963,orig_GT_results_full_summary!$B$3:$AK$25,24, FALSE)</f>
        <v>1</v>
      </c>
      <c r="W963" s="192">
        <v>0</v>
      </c>
      <c r="X963" s="192">
        <v>0</v>
      </c>
      <c r="Y963" s="192">
        <f t="shared" si="4"/>
        <v>0</v>
      </c>
      <c r="Z963" s="193">
        <f t="shared" si="5"/>
        <v>0</v>
      </c>
      <c r="AA963" s="186" t="s">
        <v>464</v>
      </c>
      <c r="AB963" s="186" t="s">
        <v>288</v>
      </c>
      <c r="AC963" s="192">
        <f>VLOOKUP(B963,orig_GT_results_full_summary!$B$3:$AK$25,33, FALSE)</f>
        <v>2</v>
      </c>
      <c r="AD963" s="192">
        <v>0</v>
      </c>
      <c r="AE963" s="192">
        <v>0</v>
      </c>
      <c r="AF963" s="194">
        <f t="shared" si="6"/>
        <v>0</v>
      </c>
      <c r="AG963" s="53">
        <f t="shared" si="7"/>
        <v>0</v>
      </c>
    </row>
    <row r="964" spans="2:33" ht="16">
      <c r="B964" s="186" t="s">
        <v>130</v>
      </c>
      <c r="C964" s="192">
        <v>204</v>
      </c>
      <c r="D964" s="186" t="s">
        <v>473</v>
      </c>
      <c r="E964" s="193">
        <v>2</v>
      </c>
      <c r="F964" s="186" t="s">
        <v>284</v>
      </c>
      <c r="G964" s="186" t="s">
        <v>288</v>
      </c>
      <c r="H964" s="198">
        <f>VLOOKUP(B964,orig_GT_results_full_summary!$B$3:$AK$25,7, FALSE)</f>
        <v>3</v>
      </c>
      <c r="I964" s="192">
        <v>0</v>
      </c>
      <c r="J964" s="192">
        <v>0</v>
      </c>
      <c r="K964" s="192">
        <f t="shared" si="0"/>
        <v>0</v>
      </c>
      <c r="L964" s="193">
        <f t="shared" si="1"/>
        <v>0</v>
      </c>
      <c r="M964" s="186" t="s">
        <v>449</v>
      </c>
      <c r="N964" s="186" t="s">
        <v>288</v>
      </c>
      <c r="O964" s="199">
        <f>VLOOKUP(B964,orig_GT_results_full_summary!$B$3:$AK$25,15, FALSE)</f>
        <v>1</v>
      </c>
      <c r="P964" s="192">
        <v>0</v>
      </c>
      <c r="Q964" s="192">
        <v>0</v>
      </c>
      <c r="R964" s="192">
        <f t="shared" si="2"/>
        <v>0</v>
      </c>
      <c r="S964" s="193">
        <f t="shared" si="3"/>
        <v>0</v>
      </c>
      <c r="T964" s="186" t="s">
        <v>15</v>
      </c>
      <c r="U964" s="186" t="s">
        <v>288</v>
      </c>
      <c r="V964" s="200">
        <f>VLOOKUP(B964,orig_GT_results_full_summary!$B$3:$AK$25,24, FALSE)</f>
        <v>1</v>
      </c>
      <c r="W964" s="192">
        <v>0</v>
      </c>
      <c r="X964" s="192">
        <v>0</v>
      </c>
      <c r="Y964" s="192">
        <f t="shared" si="4"/>
        <v>0</v>
      </c>
      <c r="Z964" s="193">
        <f t="shared" si="5"/>
        <v>0</v>
      </c>
      <c r="AA964" s="186" t="s">
        <v>464</v>
      </c>
      <c r="AB964" s="186" t="s">
        <v>288</v>
      </c>
      <c r="AC964" s="192">
        <f>VLOOKUP(B964,orig_GT_results_full_summary!$B$3:$AK$25,33, FALSE)</f>
        <v>2</v>
      </c>
      <c r="AD964" s="192">
        <v>0</v>
      </c>
      <c r="AE964" s="192">
        <v>0</v>
      </c>
      <c r="AF964" s="194">
        <f t="shared" si="6"/>
        <v>0</v>
      </c>
      <c r="AG964" s="53">
        <f t="shared" si="7"/>
        <v>0</v>
      </c>
    </row>
    <row r="965" spans="2:33" ht="16">
      <c r="B965" s="186" t="s">
        <v>130</v>
      </c>
      <c r="C965" s="192">
        <v>205</v>
      </c>
      <c r="D965" s="186" t="s">
        <v>470</v>
      </c>
      <c r="E965" s="193">
        <v>2</v>
      </c>
      <c r="F965" s="186" t="s">
        <v>284</v>
      </c>
      <c r="G965" s="186" t="s">
        <v>288</v>
      </c>
      <c r="H965" s="198">
        <f>VLOOKUP(B965,orig_GT_results_full_summary!$B$3:$AK$25,7, FALSE)</f>
        <v>3</v>
      </c>
      <c r="I965" s="192">
        <v>0</v>
      </c>
      <c r="J965" s="192">
        <v>0</v>
      </c>
      <c r="K965" s="192">
        <f t="shared" si="0"/>
        <v>0</v>
      </c>
      <c r="L965" s="193">
        <f t="shared" si="1"/>
        <v>0</v>
      </c>
      <c r="M965" s="186" t="s">
        <v>449</v>
      </c>
      <c r="N965" s="186" t="s">
        <v>288</v>
      </c>
      <c r="O965" s="199">
        <f>VLOOKUP(B965,orig_GT_results_full_summary!$B$3:$AK$25,15, FALSE)</f>
        <v>1</v>
      </c>
      <c r="P965" s="192">
        <v>0</v>
      </c>
      <c r="Q965" s="192">
        <v>0</v>
      </c>
      <c r="R965" s="192">
        <f t="shared" si="2"/>
        <v>0</v>
      </c>
      <c r="S965" s="193">
        <f t="shared" si="3"/>
        <v>0</v>
      </c>
      <c r="T965" s="186" t="s">
        <v>15</v>
      </c>
      <c r="U965" s="186" t="s">
        <v>288</v>
      </c>
      <c r="V965" s="200">
        <f>VLOOKUP(B965,orig_GT_results_full_summary!$B$3:$AK$25,24, FALSE)</f>
        <v>1</v>
      </c>
      <c r="W965" s="192">
        <v>0</v>
      </c>
      <c r="X965" s="192">
        <v>0</v>
      </c>
      <c r="Y965" s="192">
        <f t="shared" si="4"/>
        <v>0</v>
      </c>
      <c r="Z965" s="193">
        <f t="shared" si="5"/>
        <v>0</v>
      </c>
      <c r="AA965" s="186" t="s">
        <v>464</v>
      </c>
      <c r="AB965" s="186" t="s">
        <v>288</v>
      </c>
      <c r="AC965" s="192">
        <f>VLOOKUP(B965,orig_GT_results_full_summary!$B$3:$AK$25,33, FALSE)</f>
        <v>2</v>
      </c>
      <c r="AD965" s="192">
        <v>0</v>
      </c>
      <c r="AE965" s="192">
        <v>0</v>
      </c>
      <c r="AF965" s="194">
        <f t="shared" si="6"/>
        <v>0</v>
      </c>
      <c r="AG965" s="53">
        <f t="shared" si="7"/>
        <v>0</v>
      </c>
    </row>
    <row r="966" spans="2:33" ht="16">
      <c r="B966" s="186" t="s">
        <v>130</v>
      </c>
      <c r="C966" s="192">
        <v>206</v>
      </c>
      <c r="D966" s="186" t="s">
        <v>470</v>
      </c>
      <c r="E966" s="193">
        <v>2</v>
      </c>
      <c r="F966" s="186" t="s">
        <v>284</v>
      </c>
      <c r="G966" s="186" t="s">
        <v>288</v>
      </c>
      <c r="H966" s="198">
        <f>VLOOKUP(B966,orig_GT_results_full_summary!$B$3:$AK$25,7, FALSE)</f>
        <v>3</v>
      </c>
      <c r="I966" s="192">
        <v>0</v>
      </c>
      <c r="J966" s="192">
        <v>0</v>
      </c>
      <c r="K966" s="192">
        <f t="shared" si="0"/>
        <v>0</v>
      </c>
      <c r="L966" s="193">
        <f t="shared" si="1"/>
        <v>0</v>
      </c>
      <c r="M966" s="186" t="s">
        <v>449</v>
      </c>
      <c r="N966" s="186" t="s">
        <v>288</v>
      </c>
      <c r="O966" s="199">
        <f>VLOOKUP(B966,orig_GT_results_full_summary!$B$3:$AK$25,15, FALSE)</f>
        <v>1</v>
      </c>
      <c r="P966" s="192">
        <v>0</v>
      </c>
      <c r="Q966" s="192">
        <v>0</v>
      </c>
      <c r="R966" s="192">
        <f t="shared" si="2"/>
        <v>0</v>
      </c>
      <c r="S966" s="193">
        <f t="shared" si="3"/>
        <v>0</v>
      </c>
      <c r="T966" s="186" t="s">
        <v>15</v>
      </c>
      <c r="U966" s="186" t="s">
        <v>288</v>
      </c>
      <c r="V966" s="200">
        <f>VLOOKUP(B966,orig_GT_results_full_summary!$B$3:$AK$25,24, FALSE)</f>
        <v>1</v>
      </c>
      <c r="W966" s="192">
        <v>0</v>
      </c>
      <c r="X966" s="192">
        <v>0</v>
      </c>
      <c r="Y966" s="192">
        <f t="shared" si="4"/>
        <v>0</v>
      </c>
      <c r="Z966" s="193">
        <f t="shared" si="5"/>
        <v>0</v>
      </c>
      <c r="AA966" s="186" t="s">
        <v>464</v>
      </c>
      <c r="AB966" s="186" t="s">
        <v>288</v>
      </c>
      <c r="AC966" s="192">
        <f>VLOOKUP(B966,orig_GT_results_full_summary!$B$3:$AK$25,33, FALSE)</f>
        <v>2</v>
      </c>
      <c r="AD966" s="192">
        <v>0</v>
      </c>
      <c r="AE966" s="192">
        <v>0</v>
      </c>
      <c r="AF966" s="194">
        <f t="shared" si="6"/>
        <v>0</v>
      </c>
      <c r="AG966" s="53">
        <f t="shared" si="7"/>
        <v>0</v>
      </c>
    </row>
    <row r="967" spans="2:33" ht="16">
      <c r="B967" s="186" t="s">
        <v>130</v>
      </c>
      <c r="C967" s="192">
        <v>207</v>
      </c>
      <c r="D967" s="186" t="s">
        <v>470</v>
      </c>
      <c r="E967" s="193">
        <v>2</v>
      </c>
      <c r="F967" s="186" t="s">
        <v>284</v>
      </c>
      <c r="G967" s="186" t="s">
        <v>288</v>
      </c>
      <c r="H967" s="198">
        <f>VLOOKUP(B967,orig_GT_results_full_summary!$B$3:$AK$25,7, FALSE)</f>
        <v>3</v>
      </c>
      <c r="I967" s="192">
        <v>0</v>
      </c>
      <c r="J967" s="192">
        <v>0</v>
      </c>
      <c r="K967" s="192">
        <f t="shared" si="0"/>
        <v>0</v>
      </c>
      <c r="L967" s="193">
        <f t="shared" si="1"/>
        <v>0</v>
      </c>
      <c r="M967" s="186" t="s">
        <v>449</v>
      </c>
      <c r="N967" s="186" t="s">
        <v>288</v>
      </c>
      <c r="O967" s="199">
        <f>VLOOKUP(B967,orig_GT_results_full_summary!$B$3:$AK$25,15, FALSE)</f>
        <v>1</v>
      </c>
      <c r="P967" s="192">
        <v>0</v>
      </c>
      <c r="Q967" s="192">
        <v>0</v>
      </c>
      <c r="R967" s="192">
        <f t="shared" si="2"/>
        <v>0</v>
      </c>
      <c r="S967" s="193">
        <f t="shared" si="3"/>
        <v>0</v>
      </c>
      <c r="T967" s="186" t="s">
        <v>15</v>
      </c>
      <c r="U967" s="186" t="s">
        <v>288</v>
      </c>
      <c r="V967" s="200">
        <f>VLOOKUP(B967,orig_GT_results_full_summary!$B$3:$AK$25,24, FALSE)</f>
        <v>1</v>
      </c>
      <c r="W967" s="192">
        <v>0</v>
      </c>
      <c r="X967" s="192">
        <v>0</v>
      </c>
      <c r="Y967" s="192">
        <f t="shared" si="4"/>
        <v>0</v>
      </c>
      <c r="Z967" s="193">
        <f t="shared" si="5"/>
        <v>0</v>
      </c>
      <c r="AA967" s="186" t="s">
        <v>464</v>
      </c>
      <c r="AB967" s="186" t="s">
        <v>288</v>
      </c>
      <c r="AC967" s="192">
        <f>VLOOKUP(B967,orig_GT_results_full_summary!$B$3:$AK$25,33, FALSE)</f>
        <v>2</v>
      </c>
      <c r="AD967" s="192">
        <v>0</v>
      </c>
      <c r="AE967" s="192">
        <v>0</v>
      </c>
      <c r="AF967" s="194">
        <f t="shared" si="6"/>
        <v>0</v>
      </c>
      <c r="AG967" s="53">
        <f t="shared" si="7"/>
        <v>0</v>
      </c>
    </row>
    <row r="968" spans="2:33" ht="16">
      <c r="B968" s="186" t="s">
        <v>130</v>
      </c>
      <c r="C968" s="192">
        <v>208</v>
      </c>
      <c r="D968" s="186" t="s">
        <v>477</v>
      </c>
      <c r="E968" s="193">
        <v>2</v>
      </c>
      <c r="F968" s="186" t="s">
        <v>284</v>
      </c>
      <c r="G968" s="186" t="s">
        <v>288</v>
      </c>
      <c r="H968" s="198">
        <f>VLOOKUP(B968,orig_GT_results_full_summary!$B$3:$AK$25,7, FALSE)</f>
        <v>3</v>
      </c>
      <c r="I968" s="192">
        <v>0</v>
      </c>
      <c r="J968" s="192">
        <v>0</v>
      </c>
      <c r="K968" s="192">
        <f t="shared" si="0"/>
        <v>0</v>
      </c>
      <c r="L968" s="193">
        <f t="shared" si="1"/>
        <v>0</v>
      </c>
      <c r="M968" s="186" t="s">
        <v>449</v>
      </c>
      <c r="N968" s="186" t="s">
        <v>288</v>
      </c>
      <c r="O968" s="199">
        <f>VLOOKUP(B968,orig_GT_results_full_summary!$B$3:$AK$25,15, FALSE)</f>
        <v>1</v>
      </c>
      <c r="P968" s="192">
        <v>0</v>
      </c>
      <c r="Q968" s="192">
        <v>0</v>
      </c>
      <c r="R968" s="192">
        <f t="shared" si="2"/>
        <v>0</v>
      </c>
      <c r="S968" s="193">
        <f t="shared" si="3"/>
        <v>0</v>
      </c>
      <c r="T968" s="186" t="s">
        <v>15</v>
      </c>
      <c r="U968" s="186" t="s">
        <v>288</v>
      </c>
      <c r="V968" s="200">
        <f>VLOOKUP(B968,orig_GT_results_full_summary!$B$3:$AK$25,24, FALSE)</f>
        <v>1</v>
      </c>
      <c r="W968" s="192">
        <v>0</v>
      </c>
      <c r="X968" s="192">
        <v>0</v>
      </c>
      <c r="Y968" s="192">
        <f t="shared" si="4"/>
        <v>0</v>
      </c>
      <c r="Z968" s="193">
        <f t="shared" si="5"/>
        <v>0</v>
      </c>
      <c r="AA968" s="186" t="s">
        <v>464</v>
      </c>
      <c r="AB968" s="186" t="s">
        <v>288</v>
      </c>
      <c r="AC968" s="192">
        <f>VLOOKUP(B968,orig_GT_results_full_summary!$B$3:$AK$25,33, FALSE)</f>
        <v>2</v>
      </c>
      <c r="AD968" s="192">
        <v>0</v>
      </c>
      <c r="AE968" s="192">
        <v>0</v>
      </c>
      <c r="AF968" s="194">
        <f t="shared" si="6"/>
        <v>0</v>
      </c>
      <c r="AG968" s="53">
        <f t="shared" si="7"/>
        <v>0</v>
      </c>
    </row>
    <row r="969" spans="2:33" ht="16">
      <c r="B969" s="186" t="s">
        <v>130</v>
      </c>
      <c r="C969" s="192">
        <v>209</v>
      </c>
      <c r="D969" s="186" t="s">
        <v>477</v>
      </c>
      <c r="E969" s="193">
        <v>2</v>
      </c>
      <c r="F969" s="186" t="s">
        <v>284</v>
      </c>
      <c r="G969" s="186" t="s">
        <v>288</v>
      </c>
      <c r="H969" s="198">
        <f>VLOOKUP(B969,orig_GT_results_full_summary!$B$3:$AK$25,7, FALSE)</f>
        <v>3</v>
      </c>
      <c r="I969" s="192">
        <v>0</v>
      </c>
      <c r="J969" s="192">
        <v>0</v>
      </c>
      <c r="K969" s="192">
        <f t="shared" si="0"/>
        <v>0</v>
      </c>
      <c r="L969" s="193">
        <f t="shared" si="1"/>
        <v>0</v>
      </c>
      <c r="M969" s="186" t="s">
        <v>449</v>
      </c>
      <c r="N969" s="186" t="s">
        <v>288</v>
      </c>
      <c r="O969" s="199">
        <f>VLOOKUP(B969,orig_GT_results_full_summary!$B$3:$AK$25,15, FALSE)</f>
        <v>1</v>
      </c>
      <c r="P969" s="192">
        <v>0</v>
      </c>
      <c r="Q969" s="192">
        <v>0</v>
      </c>
      <c r="R969" s="192">
        <f t="shared" si="2"/>
        <v>0</v>
      </c>
      <c r="S969" s="193">
        <f t="shared" si="3"/>
        <v>0</v>
      </c>
      <c r="T969" s="186" t="s">
        <v>15</v>
      </c>
      <c r="U969" s="186" t="s">
        <v>288</v>
      </c>
      <c r="V969" s="200">
        <f>VLOOKUP(B969,orig_GT_results_full_summary!$B$3:$AK$25,24, FALSE)</f>
        <v>1</v>
      </c>
      <c r="W969" s="192">
        <v>0</v>
      </c>
      <c r="X969" s="192">
        <v>0</v>
      </c>
      <c r="Y969" s="192">
        <f t="shared" si="4"/>
        <v>0</v>
      </c>
      <c r="Z969" s="193">
        <f t="shared" si="5"/>
        <v>0</v>
      </c>
      <c r="AA969" s="186" t="s">
        <v>464</v>
      </c>
      <c r="AB969" s="186" t="s">
        <v>288</v>
      </c>
      <c r="AC969" s="192">
        <f>VLOOKUP(B969,orig_GT_results_full_summary!$B$3:$AK$25,33, FALSE)</f>
        <v>2</v>
      </c>
      <c r="AD969" s="192">
        <v>0</v>
      </c>
      <c r="AE969" s="192">
        <v>0</v>
      </c>
      <c r="AF969" s="194">
        <f t="shared" si="6"/>
        <v>0</v>
      </c>
      <c r="AG969" s="53">
        <f t="shared" si="7"/>
        <v>0</v>
      </c>
    </row>
    <row r="970" spans="2:33" ht="16">
      <c r="B970" s="186" t="s">
        <v>130</v>
      </c>
      <c r="C970" s="192">
        <v>210</v>
      </c>
      <c r="D970" s="186" t="s">
        <v>477</v>
      </c>
      <c r="E970" s="193">
        <v>2</v>
      </c>
      <c r="F970" s="186" t="s">
        <v>284</v>
      </c>
      <c r="G970" s="186" t="s">
        <v>288</v>
      </c>
      <c r="H970" s="198">
        <f>VLOOKUP(B970,orig_GT_results_full_summary!$B$3:$AK$25,7, FALSE)</f>
        <v>3</v>
      </c>
      <c r="I970" s="192">
        <v>0</v>
      </c>
      <c r="J970" s="192">
        <v>0</v>
      </c>
      <c r="K970" s="192">
        <f t="shared" si="0"/>
        <v>0</v>
      </c>
      <c r="L970" s="193">
        <f t="shared" si="1"/>
        <v>0</v>
      </c>
      <c r="M970" s="186" t="s">
        <v>449</v>
      </c>
      <c r="N970" s="186" t="s">
        <v>288</v>
      </c>
      <c r="O970" s="199">
        <f>VLOOKUP(B970,orig_GT_results_full_summary!$B$3:$AK$25,15, FALSE)</f>
        <v>1</v>
      </c>
      <c r="P970" s="192">
        <v>0</v>
      </c>
      <c r="Q970" s="192">
        <v>0</v>
      </c>
      <c r="R970" s="192">
        <f t="shared" si="2"/>
        <v>0</v>
      </c>
      <c r="S970" s="193">
        <f t="shared" si="3"/>
        <v>0</v>
      </c>
      <c r="T970" s="186" t="s">
        <v>15</v>
      </c>
      <c r="U970" s="186" t="s">
        <v>288</v>
      </c>
      <c r="V970" s="200">
        <f>VLOOKUP(B970,orig_GT_results_full_summary!$B$3:$AK$25,24, FALSE)</f>
        <v>1</v>
      </c>
      <c r="W970" s="192">
        <v>0</v>
      </c>
      <c r="X970" s="192">
        <v>0</v>
      </c>
      <c r="Y970" s="192">
        <f t="shared" si="4"/>
        <v>0</v>
      </c>
      <c r="Z970" s="193">
        <f t="shared" si="5"/>
        <v>0</v>
      </c>
      <c r="AA970" s="186" t="s">
        <v>464</v>
      </c>
      <c r="AB970" s="186" t="s">
        <v>288</v>
      </c>
      <c r="AC970" s="192">
        <f>VLOOKUP(B970,orig_GT_results_full_summary!$B$3:$AK$25,33, FALSE)</f>
        <v>2</v>
      </c>
      <c r="AD970" s="192">
        <v>0</v>
      </c>
      <c r="AE970" s="192">
        <v>0</v>
      </c>
      <c r="AF970" s="194">
        <f t="shared" si="6"/>
        <v>0</v>
      </c>
      <c r="AG970" s="53">
        <f t="shared" si="7"/>
        <v>0</v>
      </c>
    </row>
    <row r="971" spans="2:33" ht="16">
      <c r="B971" s="186" t="s">
        <v>130</v>
      </c>
      <c r="C971" s="192">
        <v>211</v>
      </c>
      <c r="D971" s="186" t="s">
        <v>478</v>
      </c>
      <c r="E971" s="193">
        <v>2</v>
      </c>
      <c r="F971" s="186" t="s">
        <v>284</v>
      </c>
      <c r="G971" s="186" t="s">
        <v>288</v>
      </c>
      <c r="H971" s="198">
        <f>VLOOKUP(B971,orig_GT_results_full_summary!$B$3:$AK$25,7, FALSE)</f>
        <v>3</v>
      </c>
      <c r="I971" s="192">
        <v>0</v>
      </c>
      <c r="J971" s="192">
        <v>0</v>
      </c>
      <c r="K971" s="192">
        <f t="shared" si="0"/>
        <v>0</v>
      </c>
      <c r="L971" s="193">
        <f t="shared" si="1"/>
        <v>0</v>
      </c>
      <c r="M971" s="186" t="s">
        <v>449</v>
      </c>
      <c r="N971" s="186" t="s">
        <v>288</v>
      </c>
      <c r="O971" s="199">
        <f>VLOOKUP(B971,orig_GT_results_full_summary!$B$3:$AK$25,15, FALSE)</f>
        <v>1</v>
      </c>
      <c r="P971" s="192">
        <v>0</v>
      </c>
      <c r="Q971" s="192">
        <v>0</v>
      </c>
      <c r="R971" s="192">
        <f t="shared" si="2"/>
        <v>0</v>
      </c>
      <c r="S971" s="193">
        <f t="shared" si="3"/>
        <v>0</v>
      </c>
      <c r="T971" s="186" t="s">
        <v>15</v>
      </c>
      <c r="U971" s="186" t="s">
        <v>288</v>
      </c>
      <c r="V971" s="200">
        <f>VLOOKUP(B971,orig_GT_results_full_summary!$B$3:$AK$25,24, FALSE)</f>
        <v>1</v>
      </c>
      <c r="W971" s="192">
        <v>0</v>
      </c>
      <c r="X971" s="192">
        <v>0</v>
      </c>
      <c r="Y971" s="192">
        <f t="shared" si="4"/>
        <v>0</v>
      </c>
      <c r="Z971" s="193">
        <f t="shared" si="5"/>
        <v>0</v>
      </c>
      <c r="AA971" s="186" t="s">
        <v>464</v>
      </c>
      <c r="AB971" s="186" t="s">
        <v>288</v>
      </c>
      <c r="AC971" s="192">
        <f>VLOOKUP(B971,orig_GT_results_full_summary!$B$3:$AK$25,33, FALSE)</f>
        <v>2</v>
      </c>
      <c r="AD971" s="192">
        <v>0</v>
      </c>
      <c r="AE971" s="192">
        <v>0</v>
      </c>
      <c r="AF971" s="194">
        <f t="shared" si="6"/>
        <v>0</v>
      </c>
      <c r="AG971" s="53">
        <f t="shared" si="7"/>
        <v>0</v>
      </c>
    </row>
    <row r="972" spans="2:33" ht="16">
      <c r="B972" s="186" t="s">
        <v>130</v>
      </c>
      <c r="C972" s="192">
        <v>212</v>
      </c>
      <c r="D972" s="186" t="s">
        <v>478</v>
      </c>
      <c r="E972" s="193">
        <v>2</v>
      </c>
      <c r="F972" s="186" t="s">
        <v>284</v>
      </c>
      <c r="G972" s="186" t="s">
        <v>288</v>
      </c>
      <c r="H972" s="198">
        <f>VLOOKUP(B972,orig_GT_results_full_summary!$B$3:$AK$25,7, FALSE)</f>
        <v>3</v>
      </c>
      <c r="I972" s="192">
        <v>0</v>
      </c>
      <c r="J972" s="192">
        <v>0</v>
      </c>
      <c r="K972" s="192">
        <f t="shared" si="0"/>
        <v>0</v>
      </c>
      <c r="L972" s="193">
        <f t="shared" si="1"/>
        <v>0</v>
      </c>
      <c r="M972" s="186" t="s">
        <v>449</v>
      </c>
      <c r="N972" s="186" t="s">
        <v>288</v>
      </c>
      <c r="O972" s="199">
        <f>VLOOKUP(B972,orig_GT_results_full_summary!$B$3:$AK$25,15, FALSE)</f>
        <v>1</v>
      </c>
      <c r="P972" s="192">
        <v>0</v>
      </c>
      <c r="Q972" s="192">
        <v>0</v>
      </c>
      <c r="R972" s="192">
        <f t="shared" si="2"/>
        <v>0</v>
      </c>
      <c r="S972" s="193">
        <f t="shared" si="3"/>
        <v>0</v>
      </c>
      <c r="T972" s="186" t="s">
        <v>15</v>
      </c>
      <c r="U972" s="186" t="s">
        <v>288</v>
      </c>
      <c r="V972" s="200">
        <f>VLOOKUP(B972,orig_GT_results_full_summary!$B$3:$AK$25,24, FALSE)</f>
        <v>1</v>
      </c>
      <c r="W972" s="192">
        <v>0</v>
      </c>
      <c r="X972" s="192">
        <v>0</v>
      </c>
      <c r="Y972" s="192">
        <f t="shared" si="4"/>
        <v>0</v>
      </c>
      <c r="Z972" s="193">
        <f t="shared" si="5"/>
        <v>0</v>
      </c>
      <c r="AA972" s="186" t="s">
        <v>464</v>
      </c>
      <c r="AB972" s="186" t="s">
        <v>288</v>
      </c>
      <c r="AC972" s="192">
        <f>VLOOKUP(B972,orig_GT_results_full_summary!$B$3:$AK$25,33, FALSE)</f>
        <v>2</v>
      </c>
      <c r="AD972" s="192">
        <v>0</v>
      </c>
      <c r="AE972" s="192">
        <v>0</v>
      </c>
      <c r="AF972" s="194">
        <f t="shared" si="6"/>
        <v>0</v>
      </c>
      <c r="AG972" s="53">
        <f t="shared" si="7"/>
        <v>0</v>
      </c>
    </row>
    <row r="973" spans="2:33" ht="16">
      <c r="B973" s="186" t="s">
        <v>130</v>
      </c>
      <c r="C973" s="192">
        <v>213</v>
      </c>
      <c r="D973" s="186" t="s">
        <v>478</v>
      </c>
      <c r="E973" s="193">
        <v>2</v>
      </c>
      <c r="F973" s="186" t="s">
        <v>284</v>
      </c>
      <c r="G973" s="186" t="s">
        <v>288</v>
      </c>
      <c r="H973" s="198">
        <f>VLOOKUP(B973,orig_GT_results_full_summary!$B$3:$AK$25,7, FALSE)</f>
        <v>3</v>
      </c>
      <c r="I973" s="192">
        <v>0</v>
      </c>
      <c r="J973" s="192">
        <v>0</v>
      </c>
      <c r="K973" s="192">
        <f t="shared" si="0"/>
        <v>0</v>
      </c>
      <c r="L973" s="193">
        <f t="shared" si="1"/>
        <v>0</v>
      </c>
      <c r="M973" s="186" t="s">
        <v>449</v>
      </c>
      <c r="N973" s="186" t="s">
        <v>288</v>
      </c>
      <c r="O973" s="199">
        <f>VLOOKUP(B973,orig_GT_results_full_summary!$B$3:$AK$25,15, FALSE)</f>
        <v>1</v>
      </c>
      <c r="P973" s="192">
        <v>0</v>
      </c>
      <c r="Q973" s="192">
        <v>0</v>
      </c>
      <c r="R973" s="192">
        <f t="shared" si="2"/>
        <v>0</v>
      </c>
      <c r="S973" s="193">
        <f t="shared" si="3"/>
        <v>0</v>
      </c>
      <c r="T973" s="186" t="s">
        <v>15</v>
      </c>
      <c r="U973" s="186" t="s">
        <v>288</v>
      </c>
      <c r="V973" s="200">
        <f>VLOOKUP(B973,orig_GT_results_full_summary!$B$3:$AK$25,24, FALSE)</f>
        <v>1</v>
      </c>
      <c r="W973" s="192">
        <v>0</v>
      </c>
      <c r="X973" s="192">
        <v>0</v>
      </c>
      <c r="Y973" s="192">
        <f t="shared" si="4"/>
        <v>0</v>
      </c>
      <c r="Z973" s="193">
        <f t="shared" si="5"/>
        <v>0</v>
      </c>
      <c r="AA973" s="186" t="s">
        <v>464</v>
      </c>
      <c r="AB973" s="186" t="s">
        <v>288</v>
      </c>
      <c r="AC973" s="192">
        <f>VLOOKUP(B973,orig_GT_results_full_summary!$B$3:$AK$25,33, FALSE)</f>
        <v>2</v>
      </c>
      <c r="AD973" s="192">
        <v>0</v>
      </c>
      <c r="AE973" s="192">
        <v>0</v>
      </c>
      <c r="AF973" s="194">
        <f t="shared" si="6"/>
        <v>0</v>
      </c>
      <c r="AG973" s="53">
        <f t="shared" si="7"/>
        <v>0</v>
      </c>
    </row>
    <row r="974" spans="2:33" ht="16">
      <c r="B974" s="186" t="s">
        <v>130</v>
      </c>
      <c r="C974" s="192">
        <v>214</v>
      </c>
      <c r="D974" s="186" t="s">
        <v>479</v>
      </c>
      <c r="E974" s="193">
        <v>2</v>
      </c>
      <c r="F974" s="186" t="s">
        <v>284</v>
      </c>
      <c r="G974" s="186" t="s">
        <v>288</v>
      </c>
      <c r="H974" s="198">
        <f>VLOOKUP(B974,orig_GT_results_full_summary!$B$3:$AK$25,7, FALSE)</f>
        <v>3</v>
      </c>
      <c r="I974" s="192">
        <v>0</v>
      </c>
      <c r="J974" s="192">
        <v>0</v>
      </c>
      <c r="K974" s="192">
        <f t="shared" si="0"/>
        <v>0</v>
      </c>
      <c r="L974" s="193">
        <f t="shared" si="1"/>
        <v>0</v>
      </c>
      <c r="M974" s="186" t="s">
        <v>449</v>
      </c>
      <c r="N974" s="186" t="s">
        <v>288</v>
      </c>
      <c r="O974" s="199">
        <f>VLOOKUP(B974,orig_GT_results_full_summary!$B$3:$AK$25,15, FALSE)</f>
        <v>1</v>
      </c>
      <c r="P974" s="192">
        <v>0</v>
      </c>
      <c r="Q974" s="192">
        <v>0</v>
      </c>
      <c r="R974" s="192">
        <f t="shared" si="2"/>
        <v>0</v>
      </c>
      <c r="S974" s="193">
        <f t="shared" si="3"/>
        <v>0</v>
      </c>
      <c r="T974" s="186" t="s">
        <v>15</v>
      </c>
      <c r="U974" s="186" t="s">
        <v>288</v>
      </c>
      <c r="V974" s="200">
        <f>VLOOKUP(B974,orig_GT_results_full_summary!$B$3:$AK$25,24, FALSE)</f>
        <v>1</v>
      </c>
      <c r="W974" s="192">
        <v>0</v>
      </c>
      <c r="X974" s="192">
        <v>0</v>
      </c>
      <c r="Y974" s="192">
        <f t="shared" si="4"/>
        <v>0</v>
      </c>
      <c r="Z974" s="193">
        <f t="shared" si="5"/>
        <v>0</v>
      </c>
      <c r="AA974" s="186" t="s">
        <v>464</v>
      </c>
      <c r="AB974" s="186" t="s">
        <v>288</v>
      </c>
      <c r="AC974" s="192">
        <f>VLOOKUP(B974,orig_GT_results_full_summary!$B$3:$AK$25,33, FALSE)</f>
        <v>2</v>
      </c>
      <c r="AD974" s="192">
        <v>0</v>
      </c>
      <c r="AE974" s="192">
        <v>0</v>
      </c>
      <c r="AF974" s="194">
        <f t="shared" si="6"/>
        <v>0</v>
      </c>
      <c r="AG974" s="53">
        <f t="shared" si="7"/>
        <v>0</v>
      </c>
    </row>
    <row r="975" spans="2:33" ht="16">
      <c r="B975" s="186" t="s">
        <v>130</v>
      </c>
      <c r="C975" s="192">
        <v>215</v>
      </c>
      <c r="D975" s="186" t="s">
        <v>479</v>
      </c>
      <c r="E975" s="193">
        <v>2</v>
      </c>
      <c r="F975" s="186" t="s">
        <v>284</v>
      </c>
      <c r="G975" s="186" t="s">
        <v>288</v>
      </c>
      <c r="H975" s="198">
        <f>VLOOKUP(B975,orig_GT_results_full_summary!$B$3:$AK$25,7, FALSE)</f>
        <v>3</v>
      </c>
      <c r="I975" s="192">
        <v>0</v>
      </c>
      <c r="J975" s="192">
        <v>0</v>
      </c>
      <c r="K975" s="192">
        <f t="shared" si="0"/>
        <v>0</v>
      </c>
      <c r="L975" s="193">
        <f t="shared" si="1"/>
        <v>0</v>
      </c>
      <c r="M975" s="186" t="s">
        <v>449</v>
      </c>
      <c r="N975" s="186" t="s">
        <v>288</v>
      </c>
      <c r="O975" s="199">
        <f>VLOOKUP(B975,orig_GT_results_full_summary!$B$3:$AK$25,15, FALSE)</f>
        <v>1</v>
      </c>
      <c r="P975" s="192">
        <v>0</v>
      </c>
      <c r="Q975" s="192">
        <v>0</v>
      </c>
      <c r="R975" s="192">
        <f t="shared" si="2"/>
        <v>0</v>
      </c>
      <c r="S975" s="193">
        <f t="shared" si="3"/>
        <v>0</v>
      </c>
      <c r="T975" s="186" t="s">
        <v>15</v>
      </c>
      <c r="U975" s="186" t="s">
        <v>288</v>
      </c>
      <c r="V975" s="200">
        <f>VLOOKUP(B975,orig_GT_results_full_summary!$B$3:$AK$25,24, FALSE)</f>
        <v>1</v>
      </c>
      <c r="W975" s="192">
        <v>0</v>
      </c>
      <c r="X975" s="192">
        <v>0</v>
      </c>
      <c r="Y975" s="192">
        <f t="shared" si="4"/>
        <v>0</v>
      </c>
      <c r="Z975" s="193">
        <f t="shared" si="5"/>
        <v>0</v>
      </c>
      <c r="AA975" s="186" t="s">
        <v>464</v>
      </c>
      <c r="AB975" s="186" t="s">
        <v>288</v>
      </c>
      <c r="AC975" s="192">
        <f>VLOOKUP(B975,orig_GT_results_full_summary!$B$3:$AK$25,33, FALSE)</f>
        <v>2</v>
      </c>
      <c r="AD975" s="192">
        <v>0</v>
      </c>
      <c r="AE975" s="192">
        <v>0</v>
      </c>
      <c r="AF975" s="194">
        <f t="shared" si="6"/>
        <v>0</v>
      </c>
      <c r="AG975" s="53">
        <f t="shared" si="7"/>
        <v>0</v>
      </c>
    </row>
    <row r="976" spans="2:33" ht="16">
      <c r="B976" s="186" t="s">
        <v>130</v>
      </c>
      <c r="C976" s="192">
        <v>216</v>
      </c>
      <c r="D976" s="186" t="s">
        <v>479</v>
      </c>
      <c r="E976" s="193">
        <v>2</v>
      </c>
      <c r="F976" s="186" t="s">
        <v>284</v>
      </c>
      <c r="G976" s="186" t="s">
        <v>288</v>
      </c>
      <c r="H976" s="198">
        <f>VLOOKUP(B976,orig_GT_results_full_summary!$B$3:$AK$25,7, FALSE)</f>
        <v>3</v>
      </c>
      <c r="I976" s="192">
        <v>0</v>
      </c>
      <c r="J976" s="192">
        <v>0</v>
      </c>
      <c r="K976" s="192">
        <f t="shared" si="0"/>
        <v>0</v>
      </c>
      <c r="L976" s="193">
        <f t="shared" si="1"/>
        <v>0</v>
      </c>
      <c r="M976" s="186" t="s">
        <v>449</v>
      </c>
      <c r="N976" s="186" t="s">
        <v>288</v>
      </c>
      <c r="O976" s="199">
        <f>VLOOKUP(B976,orig_GT_results_full_summary!$B$3:$AK$25,15, FALSE)</f>
        <v>1</v>
      </c>
      <c r="P976" s="192">
        <v>0</v>
      </c>
      <c r="Q976" s="192">
        <v>0</v>
      </c>
      <c r="R976" s="192">
        <f t="shared" si="2"/>
        <v>0</v>
      </c>
      <c r="S976" s="193">
        <f t="shared" si="3"/>
        <v>0</v>
      </c>
      <c r="T976" s="186" t="s">
        <v>15</v>
      </c>
      <c r="U976" s="186" t="s">
        <v>288</v>
      </c>
      <c r="V976" s="200">
        <f>VLOOKUP(B976,orig_GT_results_full_summary!$B$3:$AK$25,24, FALSE)</f>
        <v>1</v>
      </c>
      <c r="W976" s="192">
        <v>0</v>
      </c>
      <c r="X976" s="192">
        <v>0</v>
      </c>
      <c r="Y976" s="192">
        <f t="shared" si="4"/>
        <v>0</v>
      </c>
      <c r="Z976" s="193">
        <f t="shared" si="5"/>
        <v>0</v>
      </c>
      <c r="AA976" s="186" t="s">
        <v>464</v>
      </c>
      <c r="AB976" s="186" t="s">
        <v>288</v>
      </c>
      <c r="AC976" s="192">
        <f>VLOOKUP(B976,orig_GT_results_full_summary!$B$3:$AK$25,33, FALSE)</f>
        <v>2</v>
      </c>
      <c r="AD976" s="192">
        <v>0</v>
      </c>
      <c r="AE976" s="192">
        <v>0</v>
      </c>
      <c r="AF976" s="194">
        <f t="shared" si="6"/>
        <v>0</v>
      </c>
      <c r="AG976" s="53">
        <f t="shared" si="7"/>
        <v>0</v>
      </c>
    </row>
    <row r="977" spans="2:33" ht="16">
      <c r="B977" s="186" t="s">
        <v>130</v>
      </c>
      <c r="C977" s="192">
        <v>217</v>
      </c>
      <c r="D977" s="186" t="s">
        <v>480</v>
      </c>
      <c r="E977" s="193">
        <v>2</v>
      </c>
      <c r="F977" s="186" t="s">
        <v>284</v>
      </c>
      <c r="G977" s="186" t="s">
        <v>288</v>
      </c>
      <c r="H977" s="198">
        <f>VLOOKUP(B977,orig_GT_results_full_summary!$B$3:$AK$25,7, FALSE)</f>
        <v>3</v>
      </c>
      <c r="I977" s="192">
        <v>0</v>
      </c>
      <c r="J977" s="192">
        <v>0</v>
      </c>
      <c r="K977" s="192">
        <f t="shared" si="0"/>
        <v>0</v>
      </c>
      <c r="L977" s="193">
        <f t="shared" si="1"/>
        <v>0</v>
      </c>
      <c r="M977" s="186" t="s">
        <v>449</v>
      </c>
      <c r="N977" s="186" t="s">
        <v>288</v>
      </c>
      <c r="O977" s="199">
        <f>VLOOKUP(B977,orig_GT_results_full_summary!$B$3:$AK$25,15, FALSE)</f>
        <v>1</v>
      </c>
      <c r="P977" s="192">
        <v>0</v>
      </c>
      <c r="Q977" s="192">
        <v>0</v>
      </c>
      <c r="R977" s="192">
        <f t="shared" si="2"/>
        <v>0</v>
      </c>
      <c r="S977" s="193">
        <f t="shared" si="3"/>
        <v>0</v>
      </c>
      <c r="T977" s="186" t="s">
        <v>15</v>
      </c>
      <c r="U977" s="186" t="s">
        <v>288</v>
      </c>
      <c r="V977" s="200">
        <f>VLOOKUP(B977,orig_GT_results_full_summary!$B$3:$AK$25,24, FALSE)</f>
        <v>1</v>
      </c>
      <c r="W977" s="192">
        <v>0</v>
      </c>
      <c r="X977" s="192">
        <v>0</v>
      </c>
      <c r="Y977" s="192">
        <f t="shared" si="4"/>
        <v>0</v>
      </c>
      <c r="Z977" s="193">
        <f t="shared" si="5"/>
        <v>0</v>
      </c>
      <c r="AA977" s="186" t="s">
        <v>464</v>
      </c>
      <c r="AB977" s="186" t="s">
        <v>288</v>
      </c>
      <c r="AC977" s="192">
        <f>VLOOKUP(B977,orig_GT_results_full_summary!$B$3:$AK$25,33, FALSE)</f>
        <v>2</v>
      </c>
      <c r="AD977" s="192">
        <v>0</v>
      </c>
      <c r="AE977" s="192">
        <v>0</v>
      </c>
      <c r="AF977" s="194">
        <f t="shared" si="6"/>
        <v>0</v>
      </c>
      <c r="AG977" s="53">
        <f t="shared" si="7"/>
        <v>0</v>
      </c>
    </row>
    <row r="978" spans="2:33" ht="16">
      <c r="B978" s="186" t="s">
        <v>130</v>
      </c>
      <c r="C978" s="192">
        <v>218</v>
      </c>
      <c r="D978" s="186" t="s">
        <v>480</v>
      </c>
      <c r="E978" s="193">
        <v>2</v>
      </c>
      <c r="F978" s="186" t="s">
        <v>284</v>
      </c>
      <c r="G978" s="186" t="s">
        <v>288</v>
      </c>
      <c r="H978" s="198">
        <f>VLOOKUP(B978,orig_GT_results_full_summary!$B$3:$AK$25,7, FALSE)</f>
        <v>3</v>
      </c>
      <c r="I978" s="192">
        <v>0</v>
      </c>
      <c r="J978" s="192">
        <v>0</v>
      </c>
      <c r="K978" s="192">
        <f t="shared" si="0"/>
        <v>0</v>
      </c>
      <c r="L978" s="193">
        <f t="shared" si="1"/>
        <v>0</v>
      </c>
      <c r="M978" s="186" t="s">
        <v>449</v>
      </c>
      <c r="N978" s="186" t="s">
        <v>288</v>
      </c>
      <c r="O978" s="199">
        <f>VLOOKUP(B978,orig_GT_results_full_summary!$B$3:$AK$25,15, FALSE)</f>
        <v>1</v>
      </c>
      <c r="P978" s="192">
        <v>0</v>
      </c>
      <c r="Q978" s="192">
        <v>0</v>
      </c>
      <c r="R978" s="192">
        <f t="shared" si="2"/>
        <v>0</v>
      </c>
      <c r="S978" s="193">
        <f t="shared" si="3"/>
        <v>0</v>
      </c>
      <c r="T978" s="186" t="s">
        <v>15</v>
      </c>
      <c r="U978" s="186" t="s">
        <v>288</v>
      </c>
      <c r="V978" s="200">
        <f>VLOOKUP(B978,orig_GT_results_full_summary!$B$3:$AK$25,24, FALSE)</f>
        <v>1</v>
      </c>
      <c r="W978" s="192">
        <v>0</v>
      </c>
      <c r="X978" s="192">
        <v>0</v>
      </c>
      <c r="Y978" s="192">
        <f t="shared" si="4"/>
        <v>0</v>
      </c>
      <c r="Z978" s="193">
        <f t="shared" si="5"/>
        <v>0</v>
      </c>
      <c r="AA978" s="186" t="s">
        <v>464</v>
      </c>
      <c r="AB978" s="186" t="s">
        <v>288</v>
      </c>
      <c r="AC978" s="192">
        <f>VLOOKUP(B978,orig_GT_results_full_summary!$B$3:$AK$25,33, FALSE)</f>
        <v>2</v>
      </c>
      <c r="AD978" s="192">
        <v>0</v>
      </c>
      <c r="AE978" s="192">
        <v>0</v>
      </c>
      <c r="AF978" s="194">
        <f t="shared" si="6"/>
        <v>0</v>
      </c>
      <c r="AG978" s="53">
        <f t="shared" si="7"/>
        <v>0</v>
      </c>
    </row>
    <row r="979" spans="2:33" ht="16">
      <c r="B979" s="186" t="s">
        <v>130</v>
      </c>
      <c r="C979" s="192">
        <v>219</v>
      </c>
      <c r="D979" s="186" t="s">
        <v>480</v>
      </c>
      <c r="E979" s="193">
        <v>2</v>
      </c>
      <c r="F979" s="186" t="s">
        <v>284</v>
      </c>
      <c r="G979" s="186" t="s">
        <v>288</v>
      </c>
      <c r="H979" s="198">
        <f>VLOOKUP(B979,orig_GT_results_full_summary!$B$3:$AK$25,7, FALSE)</f>
        <v>3</v>
      </c>
      <c r="I979" s="192">
        <v>0</v>
      </c>
      <c r="J979" s="192">
        <v>0</v>
      </c>
      <c r="K979" s="192">
        <f t="shared" si="0"/>
        <v>0</v>
      </c>
      <c r="L979" s="193">
        <f t="shared" si="1"/>
        <v>0</v>
      </c>
      <c r="M979" s="186" t="s">
        <v>449</v>
      </c>
      <c r="N979" s="186" t="s">
        <v>288</v>
      </c>
      <c r="O979" s="199">
        <f>VLOOKUP(B979,orig_GT_results_full_summary!$B$3:$AK$25,15, FALSE)</f>
        <v>1</v>
      </c>
      <c r="P979" s="192">
        <v>0</v>
      </c>
      <c r="Q979" s="192">
        <v>0</v>
      </c>
      <c r="R979" s="192">
        <f t="shared" si="2"/>
        <v>0</v>
      </c>
      <c r="S979" s="193">
        <f t="shared" si="3"/>
        <v>0</v>
      </c>
      <c r="T979" s="186" t="s">
        <v>15</v>
      </c>
      <c r="U979" s="186" t="s">
        <v>288</v>
      </c>
      <c r="V979" s="200">
        <f>VLOOKUP(B979,orig_GT_results_full_summary!$B$3:$AK$25,24, FALSE)</f>
        <v>1</v>
      </c>
      <c r="W979" s="192">
        <v>0</v>
      </c>
      <c r="X979" s="192">
        <v>0</v>
      </c>
      <c r="Y979" s="192">
        <f t="shared" si="4"/>
        <v>0</v>
      </c>
      <c r="Z979" s="193">
        <f t="shared" si="5"/>
        <v>0</v>
      </c>
      <c r="AA979" s="186" t="s">
        <v>464</v>
      </c>
      <c r="AB979" s="186" t="s">
        <v>288</v>
      </c>
      <c r="AC979" s="192">
        <f>VLOOKUP(B979,orig_GT_results_full_summary!$B$3:$AK$25,33, FALSE)</f>
        <v>2</v>
      </c>
      <c r="AD979" s="192">
        <v>0</v>
      </c>
      <c r="AE979" s="192">
        <v>0</v>
      </c>
      <c r="AF979" s="194">
        <f t="shared" si="6"/>
        <v>0</v>
      </c>
      <c r="AG979" s="53">
        <f t="shared" si="7"/>
        <v>0</v>
      </c>
    </row>
    <row r="980" spans="2:33" ht="16">
      <c r="B980" s="186" t="s">
        <v>130</v>
      </c>
      <c r="C980" s="192">
        <v>223</v>
      </c>
      <c r="D980" s="186" t="s">
        <v>322</v>
      </c>
      <c r="E980" s="193">
        <v>2</v>
      </c>
      <c r="F980" s="186" t="s">
        <v>284</v>
      </c>
      <c r="G980" s="186" t="s">
        <v>287</v>
      </c>
      <c r="H980" s="198">
        <f>VLOOKUP(B980,orig_GT_results_full_summary!$B$3:$AK$25,7, FALSE)</f>
        <v>3</v>
      </c>
      <c r="I980" s="192">
        <v>1</v>
      </c>
      <c r="J980" s="192">
        <v>0.5</v>
      </c>
      <c r="K980" s="192">
        <f t="shared" si="0"/>
        <v>0.33333333333333331</v>
      </c>
      <c r="L980" s="193">
        <f t="shared" si="1"/>
        <v>0.47619047619047616</v>
      </c>
      <c r="M980" s="186" t="s">
        <v>449</v>
      </c>
      <c r="N980" s="186" t="s">
        <v>288</v>
      </c>
      <c r="O980" s="199">
        <f>VLOOKUP(B980,orig_GT_results_full_summary!$B$3:$AK$25,15, FALSE)</f>
        <v>1</v>
      </c>
      <c r="P980" s="192">
        <v>0</v>
      </c>
      <c r="Q980" s="192">
        <v>0</v>
      </c>
      <c r="R980" s="192">
        <f t="shared" si="2"/>
        <v>0</v>
      </c>
      <c r="S980" s="193">
        <f t="shared" si="3"/>
        <v>0</v>
      </c>
      <c r="T980" s="186" t="s">
        <v>15</v>
      </c>
      <c r="U980" s="186" t="s">
        <v>288</v>
      </c>
      <c r="V980" s="200">
        <f>VLOOKUP(B980,orig_GT_results_full_summary!$B$3:$AK$25,24, FALSE)</f>
        <v>1</v>
      </c>
      <c r="W980" s="192">
        <v>0</v>
      </c>
      <c r="X980" s="192">
        <v>0</v>
      </c>
      <c r="Y980" s="192">
        <f t="shared" si="4"/>
        <v>0</v>
      </c>
      <c r="Z980" s="193">
        <f t="shared" si="5"/>
        <v>0</v>
      </c>
      <c r="AA980" s="186" t="s">
        <v>464</v>
      </c>
      <c r="AB980" s="186" t="s">
        <v>287</v>
      </c>
      <c r="AC980" s="192">
        <f>VLOOKUP(B980,orig_GT_results_full_summary!$B$3:$AK$25,33, FALSE)</f>
        <v>2</v>
      </c>
      <c r="AD980" s="192">
        <v>1</v>
      </c>
      <c r="AE980" s="192">
        <v>0.5</v>
      </c>
      <c r="AF980" s="194">
        <f t="shared" si="6"/>
        <v>0.5</v>
      </c>
      <c r="AG980" s="53">
        <f t="shared" si="7"/>
        <v>0.5</v>
      </c>
    </row>
    <row r="981" spans="2:33" ht="16">
      <c r="B981" s="186" t="s">
        <v>130</v>
      </c>
      <c r="C981" s="192">
        <v>226</v>
      </c>
      <c r="D981" s="186" t="s">
        <v>312</v>
      </c>
      <c r="E981" s="193">
        <v>2</v>
      </c>
      <c r="F981" s="186" t="s">
        <v>284</v>
      </c>
      <c r="G981" s="186" t="s">
        <v>288</v>
      </c>
      <c r="H981" s="198">
        <f>VLOOKUP(B981,orig_GT_results_full_summary!$B$3:$AK$25,7, FALSE)</f>
        <v>3</v>
      </c>
      <c r="I981" s="192">
        <v>0</v>
      </c>
      <c r="J981" s="192">
        <v>0</v>
      </c>
      <c r="K981" s="192">
        <f t="shared" si="0"/>
        <v>0</v>
      </c>
      <c r="L981" s="193">
        <f t="shared" si="1"/>
        <v>0</v>
      </c>
      <c r="M981" s="186" t="s">
        <v>449</v>
      </c>
      <c r="N981" s="186" t="s">
        <v>288</v>
      </c>
      <c r="O981" s="199">
        <f>VLOOKUP(B981,orig_GT_results_full_summary!$B$3:$AK$25,15, FALSE)</f>
        <v>1</v>
      </c>
      <c r="P981" s="192">
        <v>0</v>
      </c>
      <c r="Q981" s="192">
        <v>0</v>
      </c>
      <c r="R981" s="192">
        <f t="shared" si="2"/>
        <v>0</v>
      </c>
      <c r="S981" s="193">
        <f t="shared" si="3"/>
        <v>0</v>
      </c>
      <c r="T981" s="186" t="s">
        <v>15</v>
      </c>
      <c r="U981" s="186" t="s">
        <v>288</v>
      </c>
      <c r="V981" s="200">
        <f>VLOOKUP(B981,orig_GT_results_full_summary!$B$3:$AK$25,24, FALSE)</f>
        <v>1</v>
      </c>
      <c r="W981" s="192">
        <v>0</v>
      </c>
      <c r="X981" s="192">
        <v>0</v>
      </c>
      <c r="Y981" s="192">
        <f t="shared" si="4"/>
        <v>0</v>
      </c>
      <c r="Z981" s="193">
        <f t="shared" si="5"/>
        <v>0</v>
      </c>
      <c r="AA981" s="186" t="s">
        <v>464</v>
      </c>
      <c r="AB981" s="186" t="s">
        <v>288</v>
      </c>
      <c r="AC981" s="192">
        <f>VLOOKUP(B981,orig_GT_results_full_summary!$B$3:$AK$25,33, FALSE)</f>
        <v>2</v>
      </c>
      <c r="AD981" s="192">
        <v>0</v>
      </c>
      <c r="AE981" s="192">
        <v>0</v>
      </c>
      <c r="AF981" s="194">
        <f t="shared" si="6"/>
        <v>0</v>
      </c>
      <c r="AG981" s="53">
        <f t="shared" si="7"/>
        <v>0</v>
      </c>
    </row>
    <row r="982" spans="2:33" ht="16">
      <c r="B982" s="186" t="s">
        <v>130</v>
      </c>
      <c r="C982" s="192">
        <v>227</v>
      </c>
      <c r="D982" s="186" t="s">
        <v>312</v>
      </c>
      <c r="E982" s="193">
        <v>2</v>
      </c>
      <c r="F982" s="186" t="s">
        <v>284</v>
      </c>
      <c r="G982" s="186" t="s">
        <v>288</v>
      </c>
      <c r="H982" s="198">
        <f>VLOOKUP(B982,orig_GT_results_full_summary!$B$3:$AK$25,7, FALSE)</f>
        <v>3</v>
      </c>
      <c r="I982" s="192">
        <v>0</v>
      </c>
      <c r="J982" s="192">
        <v>0</v>
      </c>
      <c r="K982" s="192">
        <f t="shared" si="0"/>
        <v>0</v>
      </c>
      <c r="L982" s="193">
        <f t="shared" si="1"/>
        <v>0</v>
      </c>
      <c r="M982" s="186" t="s">
        <v>449</v>
      </c>
      <c r="N982" s="186" t="s">
        <v>288</v>
      </c>
      <c r="O982" s="199">
        <f>VLOOKUP(B982,orig_GT_results_full_summary!$B$3:$AK$25,15, FALSE)</f>
        <v>1</v>
      </c>
      <c r="P982" s="192">
        <v>0</v>
      </c>
      <c r="Q982" s="192">
        <v>0</v>
      </c>
      <c r="R982" s="192">
        <f t="shared" si="2"/>
        <v>0</v>
      </c>
      <c r="S982" s="193">
        <f t="shared" si="3"/>
        <v>0</v>
      </c>
      <c r="T982" s="186" t="s">
        <v>15</v>
      </c>
      <c r="U982" s="186" t="s">
        <v>288</v>
      </c>
      <c r="V982" s="200">
        <f>VLOOKUP(B982,orig_GT_results_full_summary!$B$3:$AK$25,24, FALSE)</f>
        <v>1</v>
      </c>
      <c r="W982" s="192">
        <v>0</v>
      </c>
      <c r="X982" s="192">
        <v>0</v>
      </c>
      <c r="Y982" s="192">
        <f t="shared" si="4"/>
        <v>0</v>
      </c>
      <c r="Z982" s="193">
        <f t="shared" si="5"/>
        <v>0</v>
      </c>
      <c r="AA982" s="186" t="s">
        <v>464</v>
      </c>
      <c r="AB982" s="186" t="s">
        <v>288</v>
      </c>
      <c r="AC982" s="192">
        <f>VLOOKUP(B982,orig_GT_results_full_summary!$B$3:$AK$25,33, FALSE)</f>
        <v>2</v>
      </c>
      <c r="AD982" s="192">
        <v>0</v>
      </c>
      <c r="AE982" s="192">
        <v>0</v>
      </c>
      <c r="AF982" s="194">
        <f t="shared" si="6"/>
        <v>0</v>
      </c>
      <c r="AG982" s="53">
        <f t="shared" si="7"/>
        <v>0</v>
      </c>
    </row>
    <row r="983" spans="2:33" ht="16">
      <c r="B983" s="186" t="s">
        <v>130</v>
      </c>
      <c r="C983" s="192">
        <v>228</v>
      </c>
      <c r="D983" s="186" t="s">
        <v>312</v>
      </c>
      <c r="E983" s="193">
        <v>2</v>
      </c>
      <c r="F983" s="186" t="s">
        <v>284</v>
      </c>
      <c r="G983" s="186" t="s">
        <v>288</v>
      </c>
      <c r="H983" s="198">
        <f>VLOOKUP(B983,orig_GT_results_full_summary!$B$3:$AK$25,7, FALSE)</f>
        <v>3</v>
      </c>
      <c r="I983" s="192">
        <v>0</v>
      </c>
      <c r="J983" s="192">
        <v>0</v>
      </c>
      <c r="K983" s="192">
        <f t="shared" si="0"/>
        <v>0</v>
      </c>
      <c r="L983" s="193">
        <f t="shared" si="1"/>
        <v>0</v>
      </c>
      <c r="M983" s="186" t="s">
        <v>449</v>
      </c>
      <c r="N983" s="186" t="s">
        <v>288</v>
      </c>
      <c r="O983" s="199">
        <f>VLOOKUP(B983,orig_GT_results_full_summary!$B$3:$AK$25,15, FALSE)</f>
        <v>1</v>
      </c>
      <c r="P983" s="192">
        <v>0</v>
      </c>
      <c r="Q983" s="192">
        <v>0</v>
      </c>
      <c r="R983" s="192">
        <f t="shared" si="2"/>
        <v>0</v>
      </c>
      <c r="S983" s="193">
        <f t="shared" si="3"/>
        <v>0</v>
      </c>
      <c r="T983" s="186" t="s">
        <v>15</v>
      </c>
      <c r="U983" s="186" t="s">
        <v>288</v>
      </c>
      <c r="V983" s="200">
        <f>VLOOKUP(B983,orig_GT_results_full_summary!$B$3:$AK$25,24, FALSE)</f>
        <v>1</v>
      </c>
      <c r="W983" s="192">
        <v>0</v>
      </c>
      <c r="X983" s="192">
        <v>0</v>
      </c>
      <c r="Y983" s="192">
        <f t="shared" si="4"/>
        <v>0</v>
      </c>
      <c r="Z983" s="193">
        <f t="shared" si="5"/>
        <v>0</v>
      </c>
      <c r="AA983" s="186" t="s">
        <v>464</v>
      </c>
      <c r="AB983" s="186" t="s">
        <v>288</v>
      </c>
      <c r="AC983" s="192">
        <f>VLOOKUP(B983,orig_GT_results_full_summary!$B$3:$AK$25,33, FALSE)</f>
        <v>2</v>
      </c>
      <c r="AD983" s="192">
        <v>0</v>
      </c>
      <c r="AE983" s="192">
        <v>0</v>
      </c>
      <c r="AF983" s="194">
        <f t="shared" si="6"/>
        <v>0</v>
      </c>
      <c r="AG983" s="53">
        <f t="shared" si="7"/>
        <v>0</v>
      </c>
    </row>
    <row r="984" spans="2:33" ht="16">
      <c r="B984" s="186" t="s">
        <v>130</v>
      </c>
      <c r="C984" s="192">
        <v>229</v>
      </c>
      <c r="D984" s="186" t="s">
        <v>312</v>
      </c>
      <c r="E984" s="193">
        <v>2</v>
      </c>
      <c r="F984" s="186" t="s">
        <v>284</v>
      </c>
      <c r="G984" s="186" t="s">
        <v>288</v>
      </c>
      <c r="H984" s="198">
        <f>VLOOKUP(B984,orig_GT_results_full_summary!$B$3:$AK$25,7, FALSE)</f>
        <v>3</v>
      </c>
      <c r="I984" s="192">
        <v>0</v>
      </c>
      <c r="J984" s="192">
        <v>0</v>
      </c>
      <c r="K984" s="192">
        <f t="shared" si="0"/>
        <v>0</v>
      </c>
      <c r="L984" s="193">
        <f t="shared" si="1"/>
        <v>0</v>
      </c>
      <c r="M984" s="186" t="s">
        <v>449</v>
      </c>
      <c r="N984" s="186" t="s">
        <v>288</v>
      </c>
      <c r="O984" s="199">
        <f>VLOOKUP(B984,orig_GT_results_full_summary!$B$3:$AK$25,15, FALSE)</f>
        <v>1</v>
      </c>
      <c r="P984" s="192">
        <v>0</v>
      </c>
      <c r="Q984" s="192">
        <v>0</v>
      </c>
      <c r="R984" s="192">
        <f t="shared" si="2"/>
        <v>0</v>
      </c>
      <c r="S984" s="193">
        <f t="shared" si="3"/>
        <v>0</v>
      </c>
      <c r="T984" s="186" t="s">
        <v>15</v>
      </c>
      <c r="U984" s="186" t="s">
        <v>288</v>
      </c>
      <c r="V984" s="200">
        <f>VLOOKUP(B984,orig_GT_results_full_summary!$B$3:$AK$25,24, FALSE)</f>
        <v>1</v>
      </c>
      <c r="W984" s="192">
        <v>0</v>
      </c>
      <c r="X984" s="192">
        <v>0</v>
      </c>
      <c r="Y984" s="192">
        <f t="shared" si="4"/>
        <v>0</v>
      </c>
      <c r="Z984" s="193">
        <f t="shared" si="5"/>
        <v>0</v>
      </c>
      <c r="AA984" s="186" t="s">
        <v>464</v>
      </c>
      <c r="AB984" s="186" t="s">
        <v>288</v>
      </c>
      <c r="AC984" s="192">
        <f>VLOOKUP(B984,orig_GT_results_full_summary!$B$3:$AK$25,33, FALSE)</f>
        <v>2</v>
      </c>
      <c r="AD984" s="192">
        <v>0</v>
      </c>
      <c r="AE984" s="192">
        <v>0</v>
      </c>
      <c r="AF984" s="194">
        <f t="shared" si="6"/>
        <v>0</v>
      </c>
      <c r="AG984" s="53">
        <f t="shared" si="7"/>
        <v>0</v>
      </c>
    </row>
    <row r="985" spans="2:33" ht="16">
      <c r="B985" s="186" t="s">
        <v>130</v>
      </c>
      <c r="C985" s="192">
        <v>230</v>
      </c>
      <c r="D985" s="186" t="s">
        <v>352</v>
      </c>
      <c r="E985" s="193">
        <v>2</v>
      </c>
      <c r="F985" s="186" t="s">
        <v>284</v>
      </c>
      <c r="G985" s="186" t="s">
        <v>290</v>
      </c>
      <c r="H985" s="198">
        <f>VLOOKUP(B985,orig_GT_results_full_summary!$B$3:$AK$25,7, FALSE)</f>
        <v>3</v>
      </c>
      <c r="I985" s="192">
        <v>1</v>
      </c>
      <c r="J985" s="192">
        <v>0.5</v>
      </c>
      <c r="K985" s="192">
        <f t="shared" si="0"/>
        <v>0.33333333333333331</v>
      </c>
      <c r="L985" s="193">
        <f t="shared" si="1"/>
        <v>0.47619047619047616</v>
      </c>
      <c r="M985" s="186" t="s">
        <v>449</v>
      </c>
      <c r="N985" s="186" t="s">
        <v>288</v>
      </c>
      <c r="O985" s="199">
        <f>VLOOKUP(B985,orig_GT_results_full_summary!$B$3:$AK$25,15, FALSE)</f>
        <v>1</v>
      </c>
      <c r="P985" s="192">
        <v>0</v>
      </c>
      <c r="Q985" s="192">
        <v>0</v>
      </c>
      <c r="R985" s="192">
        <f t="shared" si="2"/>
        <v>0</v>
      </c>
      <c r="S985" s="193">
        <f t="shared" si="3"/>
        <v>0</v>
      </c>
      <c r="T985" s="186" t="s">
        <v>15</v>
      </c>
      <c r="U985" s="186" t="s">
        <v>288</v>
      </c>
      <c r="V985" s="200">
        <f>VLOOKUP(B985,orig_GT_results_full_summary!$B$3:$AK$25,24, FALSE)</f>
        <v>1</v>
      </c>
      <c r="W985" s="192">
        <v>0</v>
      </c>
      <c r="X985" s="192">
        <v>0</v>
      </c>
      <c r="Y985" s="192">
        <f t="shared" si="4"/>
        <v>0</v>
      </c>
      <c r="Z985" s="193">
        <f t="shared" si="5"/>
        <v>0</v>
      </c>
      <c r="AA985" s="186" t="s">
        <v>464</v>
      </c>
      <c r="AB985" s="186" t="s">
        <v>288</v>
      </c>
      <c r="AC985" s="192">
        <f>VLOOKUP(B985,orig_GT_results_full_summary!$B$3:$AK$25,33, FALSE)</f>
        <v>2</v>
      </c>
      <c r="AD985" s="192">
        <v>0</v>
      </c>
      <c r="AE985" s="192">
        <v>0</v>
      </c>
      <c r="AF985" s="194">
        <f t="shared" si="6"/>
        <v>0</v>
      </c>
      <c r="AG985" s="53">
        <f t="shared" si="7"/>
        <v>0</v>
      </c>
    </row>
    <row r="986" spans="2:33" ht="16">
      <c r="B986" s="186" t="s">
        <v>130</v>
      </c>
      <c r="C986" s="192">
        <v>231</v>
      </c>
      <c r="D986" s="186" t="s">
        <v>352</v>
      </c>
      <c r="E986" s="193">
        <v>2</v>
      </c>
      <c r="F986" s="186" t="s">
        <v>284</v>
      </c>
      <c r="G986" s="186" t="s">
        <v>290</v>
      </c>
      <c r="H986" s="198">
        <f>VLOOKUP(B986,orig_GT_results_full_summary!$B$3:$AK$25,7, FALSE)</f>
        <v>3</v>
      </c>
      <c r="I986" s="192">
        <v>1</v>
      </c>
      <c r="J986" s="192">
        <v>0.5</v>
      </c>
      <c r="K986" s="192">
        <f t="shared" si="0"/>
        <v>0.33333333333333331</v>
      </c>
      <c r="L986" s="193">
        <f t="shared" si="1"/>
        <v>0.47619047619047616</v>
      </c>
      <c r="M986" s="186" t="s">
        <v>449</v>
      </c>
      <c r="N986" s="186" t="s">
        <v>288</v>
      </c>
      <c r="O986" s="199">
        <f>VLOOKUP(B986,orig_GT_results_full_summary!$B$3:$AK$25,15, FALSE)</f>
        <v>1</v>
      </c>
      <c r="P986" s="192">
        <v>0</v>
      </c>
      <c r="Q986" s="192">
        <v>0</v>
      </c>
      <c r="R986" s="192">
        <f t="shared" si="2"/>
        <v>0</v>
      </c>
      <c r="S986" s="193">
        <f t="shared" si="3"/>
        <v>0</v>
      </c>
      <c r="T986" s="186" t="s">
        <v>15</v>
      </c>
      <c r="U986" s="186" t="s">
        <v>288</v>
      </c>
      <c r="V986" s="200">
        <f>VLOOKUP(B986,orig_GT_results_full_summary!$B$3:$AK$25,24, FALSE)</f>
        <v>1</v>
      </c>
      <c r="W986" s="192">
        <v>0</v>
      </c>
      <c r="X986" s="192">
        <v>0</v>
      </c>
      <c r="Y986" s="192">
        <f t="shared" si="4"/>
        <v>0</v>
      </c>
      <c r="Z986" s="193">
        <f t="shared" si="5"/>
        <v>0</v>
      </c>
      <c r="AA986" s="186" t="s">
        <v>464</v>
      </c>
      <c r="AB986" s="186" t="s">
        <v>288</v>
      </c>
      <c r="AC986" s="192">
        <f>VLOOKUP(B986,orig_GT_results_full_summary!$B$3:$AK$25,33, FALSE)</f>
        <v>2</v>
      </c>
      <c r="AD986" s="192">
        <v>0</v>
      </c>
      <c r="AE986" s="192">
        <v>0</v>
      </c>
      <c r="AF986" s="194">
        <f t="shared" si="6"/>
        <v>0</v>
      </c>
      <c r="AG986" s="53">
        <f t="shared" si="7"/>
        <v>0</v>
      </c>
    </row>
    <row r="987" spans="2:33" ht="16">
      <c r="B987" s="186" t="s">
        <v>130</v>
      </c>
      <c r="C987" s="192">
        <v>234</v>
      </c>
      <c r="D987" s="186" t="s">
        <v>392</v>
      </c>
      <c r="E987" s="193">
        <v>2</v>
      </c>
      <c r="F987" s="186" t="s">
        <v>284</v>
      </c>
      <c r="G987" s="186" t="s">
        <v>288</v>
      </c>
      <c r="H987" s="198">
        <f>VLOOKUP(B987,orig_GT_results_full_summary!$B$3:$AK$25,7, FALSE)</f>
        <v>3</v>
      </c>
      <c r="I987" s="192">
        <v>0</v>
      </c>
      <c r="J987" s="192">
        <v>0</v>
      </c>
      <c r="K987" s="192">
        <f t="shared" si="0"/>
        <v>0</v>
      </c>
      <c r="L987" s="193">
        <f t="shared" si="1"/>
        <v>0</v>
      </c>
      <c r="M987" s="186" t="s">
        <v>449</v>
      </c>
      <c r="N987" s="186" t="s">
        <v>288</v>
      </c>
      <c r="O987" s="199">
        <f>VLOOKUP(B987,orig_GT_results_full_summary!$B$3:$AK$25,15, FALSE)</f>
        <v>1</v>
      </c>
      <c r="P987" s="192">
        <v>0</v>
      </c>
      <c r="Q987" s="192">
        <v>0</v>
      </c>
      <c r="R987" s="192">
        <f t="shared" si="2"/>
        <v>0</v>
      </c>
      <c r="S987" s="193">
        <f t="shared" si="3"/>
        <v>0</v>
      </c>
      <c r="T987" s="186" t="s">
        <v>15</v>
      </c>
      <c r="U987" s="186" t="s">
        <v>287</v>
      </c>
      <c r="V987" s="200">
        <f>VLOOKUP(B987,orig_GT_results_full_summary!$B$3:$AK$25,24, FALSE)</f>
        <v>1</v>
      </c>
      <c r="W987" s="192">
        <v>1</v>
      </c>
      <c r="X987" s="192">
        <v>0.5</v>
      </c>
      <c r="Y987" s="192">
        <f t="shared" si="4"/>
        <v>1</v>
      </c>
      <c r="Z987" s="193">
        <f t="shared" si="5"/>
        <v>0.52631578947368418</v>
      </c>
      <c r="AA987" s="186" t="s">
        <v>464</v>
      </c>
      <c r="AB987" s="186" t="s">
        <v>288</v>
      </c>
      <c r="AC987" s="192">
        <f>VLOOKUP(B987,orig_GT_results_full_summary!$B$3:$AK$25,33, FALSE)</f>
        <v>2</v>
      </c>
      <c r="AD987" s="192">
        <v>0</v>
      </c>
      <c r="AE987" s="192">
        <v>0</v>
      </c>
      <c r="AF987" s="194">
        <f t="shared" si="6"/>
        <v>0</v>
      </c>
      <c r="AG987" s="53">
        <f t="shared" si="7"/>
        <v>0</v>
      </c>
    </row>
    <row r="988" spans="2:33" ht="16">
      <c r="B988" s="186" t="s">
        <v>130</v>
      </c>
      <c r="C988" s="192">
        <v>241</v>
      </c>
      <c r="D988" s="186" t="s">
        <v>392</v>
      </c>
      <c r="E988" s="193">
        <v>2</v>
      </c>
      <c r="F988" s="186" t="s">
        <v>284</v>
      </c>
      <c r="G988" s="186" t="s">
        <v>288</v>
      </c>
      <c r="H988" s="198">
        <f>VLOOKUP(B988,orig_GT_results_full_summary!$B$3:$AK$25,7, FALSE)</f>
        <v>3</v>
      </c>
      <c r="I988" s="192">
        <v>0</v>
      </c>
      <c r="J988" s="192">
        <v>0</v>
      </c>
      <c r="K988" s="192">
        <f t="shared" si="0"/>
        <v>0</v>
      </c>
      <c r="L988" s="193">
        <f t="shared" si="1"/>
        <v>0</v>
      </c>
      <c r="M988" s="186" t="s">
        <v>449</v>
      </c>
      <c r="N988" s="186" t="s">
        <v>288</v>
      </c>
      <c r="O988" s="199">
        <f>VLOOKUP(B988,orig_GT_results_full_summary!$B$3:$AK$25,15, FALSE)</f>
        <v>1</v>
      </c>
      <c r="P988" s="192">
        <v>0</v>
      </c>
      <c r="Q988" s="192">
        <v>0</v>
      </c>
      <c r="R988" s="192">
        <f t="shared" si="2"/>
        <v>0</v>
      </c>
      <c r="S988" s="193">
        <f t="shared" si="3"/>
        <v>0</v>
      </c>
      <c r="T988" s="186" t="s">
        <v>15</v>
      </c>
      <c r="U988" s="186" t="s">
        <v>287</v>
      </c>
      <c r="V988" s="200">
        <f>VLOOKUP(B988,orig_GT_results_full_summary!$B$3:$AK$25,24, FALSE)</f>
        <v>1</v>
      </c>
      <c r="W988" s="192">
        <v>1</v>
      </c>
      <c r="X988" s="192">
        <v>0.5</v>
      </c>
      <c r="Y988" s="192">
        <f t="shared" si="4"/>
        <v>1</v>
      </c>
      <c r="Z988" s="193">
        <f t="shared" si="5"/>
        <v>0.52631578947368418</v>
      </c>
      <c r="AA988" s="186" t="s">
        <v>464</v>
      </c>
      <c r="AB988" s="186" t="s">
        <v>288</v>
      </c>
      <c r="AC988" s="192">
        <f>VLOOKUP(B988,orig_GT_results_full_summary!$B$3:$AK$25,33, FALSE)</f>
        <v>2</v>
      </c>
      <c r="AD988" s="192">
        <v>0</v>
      </c>
      <c r="AE988" s="192">
        <v>0</v>
      </c>
      <c r="AF988" s="194">
        <f t="shared" si="6"/>
        <v>0</v>
      </c>
      <c r="AG988" s="53">
        <f t="shared" si="7"/>
        <v>0</v>
      </c>
    </row>
    <row r="989" spans="2:33" ht="16">
      <c r="B989" s="186" t="s">
        <v>130</v>
      </c>
      <c r="C989" s="192">
        <v>242</v>
      </c>
      <c r="D989" s="186" t="s">
        <v>392</v>
      </c>
      <c r="E989" s="193">
        <v>2</v>
      </c>
      <c r="F989" s="186" t="s">
        <v>284</v>
      </c>
      <c r="G989" s="186" t="s">
        <v>288</v>
      </c>
      <c r="H989" s="198">
        <f>VLOOKUP(B989,orig_GT_results_full_summary!$B$3:$AK$25,7, FALSE)</f>
        <v>3</v>
      </c>
      <c r="I989" s="192">
        <v>0</v>
      </c>
      <c r="J989" s="192">
        <v>0</v>
      </c>
      <c r="K989" s="192">
        <f t="shared" si="0"/>
        <v>0</v>
      </c>
      <c r="L989" s="193">
        <f t="shared" si="1"/>
        <v>0</v>
      </c>
      <c r="M989" s="186" t="s">
        <v>449</v>
      </c>
      <c r="N989" s="186" t="s">
        <v>288</v>
      </c>
      <c r="O989" s="199">
        <f>VLOOKUP(B989,orig_GT_results_full_summary!$B$3:$AK$25,15, FALSE)</f>
        <v>1</v>
      </c>
      <c r="P989" s="192">
        <v>0</v>
      </c>
      <c r="Q989" s="192">
        <v>0</v>
      </c>
      <c r="R989" s="192">
        <f t="shared" si="2"/>
        <v>0</v>
      </c>
      <c r="S989" s="193">
        <f t="shared" si="3"/>
        <v>0</v>
      </c>
      <c r="T989" s="186" t="s">
        <v>15</v>
      </c>
      <c r="U989" s="186" t="s">
        <v>287</v>
      </c>
      <c r="V989" s="200">
        <f>VLOOKUP(B989,orig_GT_results_full_summary!$B$3:$AK$25,24, FALSE)</f>
        <v>1</v>
      </c>
      <c r="W989" s="192">
        <v>1</v>
      </c>
      <c r="X989" s="192">
        <v>0.5</v>
      </c>
      <c r="Y989" s="192">
        <f t="shared" si="4"/>
        <v>1</v>
      </c>
      <c r="Z989" s="193">
        <f t="shared" si="5"/>
        <v>0.52631578947368418</v>
      </c>
      <c r="AA989" s="186" t="s">
        <v>464</v>
      </c>
      <c r="AB989" s="186" t="s">
        <v>288</v>
      </c>
      <c r="AC989" s="192">
        <f>VLOOKUP(B989,orig_GT_results_full_summary!$B$3:$AK$25,33, FALSE)</f>
        <v>2</v>
      </c>
      <c r="AD989" s="192">
        <v>0</v>
      </c>
      <c r="AE989" s="192">
        <v>0</v>
      </c>
      <c r="AF989" s="194">
        <f t="shared" si="6"/>
        <v>0</v>
      </c>
      <c r="AG989" s="53">
        <f t="shared" si="7"/>
        <v>0</v>
      </c>
    </row>
    <row r="990" spans="2:33" ht="16">
      <c r="B990" s="186" t="s">
        <v>130</v>
      </c>
      <c r="C990" s="192">
        <v>243</v>
      </c>
      <c r="D990" s="186" t="s">
        <v>392</v>
      </c>
      <c r="E990" s="193">
        <v>2</v>
      </c>
      <c r="F990" s="186" t="s">
        <v>284</v>
      </c>
      <c r="G990" s="186" t="s">
        <v>288</v>
      </c>
      <c r="H990" s="198">
        <f>VLOOKUP(B990,orig_GT_results_full_summary!$B$3:$AK$25,7, FALSE)</f>
        <v>3</v>
      </c>
      <c r="I990" s="192">
        <v>0</v>
      </c>
      <c r="J990" s="192">
        <v>0</v>
      </c>
      <c r="K990" s="192">
        <f t="shared" si="0"/>
        <v>0</v>
      </c>
      <c r="L990" s="193">
        <f t="shared" si="1"/>
        <v>0</v>
      </c>
      <c r="M990" s="186" t="s">
        <v>449</v>
      </c>
      <c r="N990" s="186" t="s">
        <v>288</v>
      </c>
      <c r="O990" s="199">
        <f>VLOOKUP(B990,orig_GT_results_full_summary!$B$3:$AK$25,15, FALSE)</f>
        <v>1</v>
      </c>
      <c r="P990" s="192">
        <v>0</v>
      </c>
      <c r="Q990" s="192">
        <v>0</v>
      </c>
      <c r="R990" s="192">
        <f t="shared" si="2"/>
        <v>0</v>
      </c>
      <c r="S990" s="193">
        <f t="shared" si="3"/>
        <v>0</v>
      </c>
      <c r="T990" s="186" t="s">
        <v>15</v>
      </c>
      <c r="U990" s="186" t="s">
        <v>287</v>
      </c>
      <c r="V990" s="200">
        <f>VLOOKUP(B990,orig_GT_results_full_summary!$B$3:$AK$25,24, FALSE)</f>
        <v>1</v>
      </c>
      <c r="W990" s="192">
        <v>1</v>
      </c>
      <c r="X990" s="192">
        <v>0.5</v>
      </c>
      <c r="Y990" s="192">
        <f t="shared" si="4"/>
        <v>1</v>
      </c>
      <c r="Z990" s="193">
        <f t="shared" si="5"/>
        <v>0.52631578947368418</v>
      </c>
      <c r="AA990" s="186" t="s">
        <v>464</v>
      </c>
      <c r="AB990" s="186" t="s">
        <v>288</v>
      </c>
      <c r="AC990" s="192">
        <f>VLOOKUP(B990,orig_GT_results_full_summary!$B$3:$AK$25,33, FALSE)</f>
        <v>2</v>
      </c>
      <c r="AD990" s="192">
        <v>0</v>
      </c>
      <c r="AE990" s="192">
        <v>0</v>
      </c>
      <c r="AF990" s="194">
        <f t="shared" si="6"/>
        <v>0</v>
      </c>
      <c r="AG990" s="53">
        <f t="shared" si="7"/>
        <v>0</v>
      </c>
    </row>
    <row r="991" spans="2:33" ht="16">
      <c r="B991" s="186" t="s">
        <v>130</v>
      </c>
      <c r="C991" s="192">
        <v>244</v>
      </c>
      <c r="D991" s="186" t="s">
        <v>481</v>
      </c>
      <c r="E991" s="193">
        <v>2</v>
      </c>
      <c r="F991" s="186" t="s">
        <v>284</v>
      </c>
      <c r="G991" s="186" t="s">
        <v>288</v>
      </c>
      <c r="H991" s="198">
        <f>VLOOKUP(B991,orig_GT_results_full_summary!$B$3:$AK$25,7, FALSE)</f>
        <v>3</v>
      </c>
      <c r="I991" s="192">
        <v>0</v>
      </c>
      <c r="J991" s="192">
        <v>0</v>
      </c>
      <c r="K991" s="192">
        <f t="shared" si="0"/>
        <v>0</v>
      </c>
      <c r="L991" s="193">
        <f t="shared" si="1"/>
        <v>0</v>
      </c>
      <c r="M991" s="186" t="s">
        <v>449</v>
      </c>
      <c r="N991" s="186" t="s">
        <v>288</v>
      </c>
      <c r="O991" s="199">
        <f>VLOOKUP(B991,orig_GT_results_full_summary!$B$3:$AK$25,15, FALSE)</f>
        <v>1</v>
      </c>
      <c r="P991" s="192">
        <v>0</v>
      </c>
      <c r="Q991" s="192">
        <v>0</v>
      </c>
      <c r="R991" s="192">
        <f t="shared" si="2"/>
        <v>0</v>
      </c>
      <c r="S991" s="193">
        <f t="shared" si="3"/>
        <v>0</v>
      </c>
      <c r="T991" s="186" t="s">
        <v>15</v>
      </c>
      <c r="U991" s="186" t="s">
        <v>288</v>
      </c>
      <c r="V991" s="200">
        <f>VLOOKUP(B991,orig_GT_results_full_summary!$B$3:$AK$25,24, FALSE)</f>
        <v>1</v>
      </c>
      <c r="W991" s="192">
        <v>0</v>
      </c>
      <c r="X991" s="192">
        <v>0</v>
      </c>
      <c r="Y991" s="192">
        <f t="shared" si="4"/>
        <v>0</v>
      </c>
      <c r="Z991" s="193">
        <f t="shared" si="5"/>
        <v>0</v>
      </c>
      <c r="AA991" s="186" t="s">
        <v>464</v>
      </c>
      <c r="AB991" s="186" t="s">
        <v>288</v>
      </c>
      <c r="AC991" s="192">
        <f>VLOOKUP(B991,orig_GT_results_full_summary!$B$3:$AK$25,33, FALSE)</f>
        <v>2</v>
      </c>
      <c r="AD991" s="192">
        <v>0</v>
      </c>
      <c r="AE991" s="192">
        <v>0</v>
      </c>
      <c r="AF991" s="194">
        <f t="shared" si="6"/>
        <v>0</v>
      </c>
      <c r="AG991" s="53">
        <f t="shared" si="7"/>
        <v>0</v>
      </c>
    </row>
    <row r="992" spans="2:33" ht="16">
      <c r="B992" s="186" t="s">
        <v>130</v>
      </c>
      <c r="C992" s="192">
        <v>245</v>
      </c>
      <c r="D992" s="186" t="s">
        <v>481</v>
      </c>
      <c r="E992" s="193">
        <v>2</v>
      </c>
      <c r="F992" s="186" t="s">
        <v>284</v>
      </c>
      <c r="G992" s="186" t="s">
        <v>288</v>
      </c>
      <c r="H992" s="198">
        <f>VLOOKUP(B992,orig_GT_results_full_summary!$B$3:$AK$25,7, FALSE)</f>
        <v>3</v>
      </c>
      <c r="I992" s="192">
        <v>0</v>
      </c>
      <c r="J992" s="192">
        <v>0</v>
      </c>
      <c r="K992" s="192">
        <f t="shared" si="0"/>
        <v>0</v>
      </c>
      <c r="L992" s="193">
        <f t="shared" si="1"/>
        <v>0</v>
      </c>
      <c r="M992" s="186" t="s">
        <v>449</v>
      </c>
      <c r="N992" s="186" t="s">
        <v>288</v>
      </c>
      <c r="O992" s="199">
        <f>VLOOKUP(B992,orig_GT_results_full_summary!$B$3:$AK$25,15, FALSE)</f>
        <v>1</v>
      </c>
      <c r="P992" s="192">
        <v>0</v>
      </c>
      <c r="Q992" s="192">
        <v>0</v>
      </c>
      <c r="R992" s="192">
        <f t="shared" si="2"/>
        <v>0</v>
      </c>
      <c r="S992" s="193">
        <f t="shared" si="3"/>
        <v>0</v>
      </c>
      <c r="T992" s="186" t="s">
        <v>15</v>
      </c>
      <c r="U992" s="186" t="s">
        <v>288</v>
      </c>
      <c r="V992" s="200">
        <f>VLOOKUP(B992,orig_GT_results_full_summary!$B$3:$AK$25,24, FALSE)</f>
        <v>1</v>
      </c>
      <c r="W992" s="192">
        <v>0</v>
      </c>
      <c r="X992" s="192">
        <v>0</v>
      </c>
      <c r="Y992" s="192">
        <f t="shared" si="4"/>
        <v>0</v>
      </c>
      <c r="Z992" s="193">
        <f t="shared" si="5"/>
        <v>0</v>
      </c>
      <c r="AA992" s="186" t="s">
        <v>464</v>
      </c>
      <c r="AB992" s="186" t="s">
        <v>288</v>
      </c>
      <c r="AC992" s="192">
        <f>VLOOKUP(B992,orig_GT_results_full_summary!$B$3:$AK$25,33, FALSE)</f>
        <v>2</v>
      </c>
      <c r="AD992" s="192">
        <v>0</v>
      </c>
      <c r="AE992" s="192">
        <v>0</v>
      </c>
      <c r="AF992" s="194">
        <f t="shared" si="6"/>
        <v>0</v>
      </c>
      <c r="AG992" s="53">
        <f t="shared" si="7"/>
        <v>0</v>
      </c>
    </row>
    <row r="993" spans="2:33" ht="16">
      <c r="B993" s="186" t="s">
        <v>130</v>
      </c>
      <c r="C993" s="192">
        <v>246</v>
      </c>
      <c r="D993" s="186" t="s">
        <v>471</v>
      </c>
      <c r="E993" s="193">
        <v>2</v>
      </c>
      <c r="F993" s="186" t="s">
        <v>284</v>
      </c>
      <c r="G993" s="186" t="s">
        <v>288</v>
      </c>
      <c r="H993" s="198">
        <f>VLOOKUP(B993,orig_GT_results_full_summary!$B$3:$AK$25,7, FALSE)</f>
        <v>3</v>
      </c>
      <c r="I993" s="192">
        <v>0</v>
      </c>
      <c r="J993" s="192">
        <v>0</v>
      </c>
      <c r="K993" s="192">
        <f t="shared" si="0"/>
        <v>0</v>
      </c>
      <c r="L993" s="193">
        <f t="shared" si="1"/>
        <v>0</v>
      </c>
      <c r="M993" s="186" t="s">
        <v>449</v>
      </c>
      <c r="N993" s="186" t="s">
        <v>288</v>
      </c>
      <c r="O993" s="199">
        <f>VLOOKUP(B993,orig_GT_results_full_summary!$B$3:$AK$25,15, FALSE)</f>
        <v>1</v>
      </c>
      <c r="P993" s="192">
        <v>0</v>
      </c>
      <c r="Q993" s="192">
        <v>0</v>
      </c>
      <c r="R993" s="192">
        <f t="shared" si="2"/>
        <v>0</v>
      </c>
      <c r="S993" s="193">
        <f t="shared" si="3"/>
        <v>0</v>
      </c>
      <c r="T993" s="186" t="s">
        <v>15</v>
      </c>
      <c r="U993" s="186" t="s">
        <v>288</v>
      </c>
      <c r="V993" s="200">
        <f>VLOOKUP(B993,orig_GT_results_full_summary!$B$3:$AK$25,24, FALSE)</f>
        <v>1</v>
      </c>
      <c r="W993" s="192">
        <v>0</v>
      </c>
      <c r="X993" s="192">
        <v>0</v>
      </c>
      <c r="Y993" s="192">
        <f t="shared" si="4"/>
        <v>0</v>
      </c>
      <c r="Z993" s="193">
        <f t="shared" si="5"/>
        <v>0</v>
      </c>
      <c r="AA993" s="186" t="s">
        <v>464</v>
      </c>
      <c r="AB993" s="186" t="s">
        <v>288</v>
      </c>
      <c r="AC993" s="192">
        <f>VLOOKUP(B993,orig_GT_results_full_summary!$B$3:$AK$25,33, FALSE)</f>
        <v>2</v>
      </c>
      <c r="AD993" s="192">
        <v>0</v>
      </c>
      <c r="AE993" s="192">
        <v>0</v>
      </c>
      <c r="AF993" s="194">
        <f t="shared" si="6"/>
        <v>0</v>
      </c>
      <c r="AG993" s="53">
        <f t="shared" si="7"/>
        <v>0</v>
      </c>
    </row>
    <row r="994" spans="2:33" ht="16">
      <c r="B994" s="186" t="s">
        <v>130</v>
      </c>
      <c r="C994" s="192">
        <v>247</v>
      </c>
      <c r="D994" s="186" t="s">
        <v>471</v>
      </c>
      <c r="E994" s="193">
        <v>2</v>
      </c>
      <c r="F994" s="186" t="s">
        <v>284</v>
      </c>
      <c r="G994" s="186" t="s">
        <v>288</v>
      </c>
      <c r="H994" s="198">
        <f>VLOOKUP(B994,orig_GT_results_full_summary!$B$3:$AK$25,7, FALSE)</f>
        <v>3</v>
      </c>
      <c r="I994" s="192">
        <v>0</v>
      </c>
      <c r="J994" s="192">
        <v>0</v>
      </c>
      <c r="K994" s="192">
        <f t="shared" si="0"/>
        <v>0</v>
      </c>
      <c r="L994" s="193">
        <f t="shared" si="1"/>
        <v>0</v>
      </c>
      <c r="M994" s="186" t="s">
        <v>449</v>
      </c>
      <c r="N994" s="186" t="s">
        <v>288</v>
      </c>
      <c r="O994" s="199">
        <f>VLOOKUP(B994,orig_GT_results_full_summary!$B$3:$AK$25,15, FALSE)</f>
        <v>1</v>
      </c>
      <c r="P994" s="192">
        <v>0</v>
      </c>
      <c r="Q994" s="192">
        <v>0</v>
      </c>
      <c r="R994" s="192">
        <f t="shared" si="2"/>
        <v>0</v>
      </c>
      <c r="S994" s="193">
        <f t="shared" si="3"/>
        <v>0</v>
      </c>
      <c r="T994" s="186" t="s">
        <v>15</v>
      </c>
      <c r="U994" s="186" t="s">
        <v>288</v>
      </c>
      <c r="V994" s="200">
        <f>VLOOKUP(B994,orig_GT_results_full_summary!$B$3:$AK$25,24, FALSE)</f>
        <v>1</v>
      </c>
      <c r="W994" s="192">
        <v>0</v>
      </c>
      <c r="X994" s="192">
        <v>0</v>
      </c>
      <c r="Y994" s="192">
        <f t="shared" si="4"/>
        <v>0</v>
      </c>
      <c r="Z994" s="193">
        <f t="shared" si="5"/>
        <v>0</v>
      </c>
      <c r="AA994" s="186" t="s">
        <v>464</v>
      </c>
      <c r="AB994" s="186" t="s">
        <v>288</v>
      </c>
      <c r="AC994" s="192">
        <f>VLOOKUP(B994,orig_GT_results_full_summary!$B$3:$AK$25,33, FALSE)</f>
        <v>2</v>
      </c>
      <c r="AD994" s="192">
        <v>0</v>
      </c>
      <c r="AE994" s="192">
        <v>0</v>
      </c>
      <c r="AF994" s="194">
        <f t="shared" si="6"/>
        <v>0</v>
      </c>
      <c r="AG994" s="53">
        <f t="shared" si="7"/>
        <v>0</v>
      </c>
    </row>
    <row r="995" spans="2:33" ht="16">
      <c r="B995" s="186" t="s">
        <v>130</v>
      </c>
      <c r="C995" s="192">
        <v>254</v>
      </c>
      <c r="D995" s="186" t="s">
        <v>361</v>
      </c>
      <c r="E995" s="193">
        <v>2</v>
      </c>
      <c r="F995" s="186" t="s">
        <v>284</v>
      </c>
      <c r="G995" s="186" t="s">
        <v>288</v>
      </c>
      <c r="H995" s="198">
        <f>VLOOKUP(B995,orig_GT_results_full_summary!$B$3:$AK$25,7, FALSE)</f>
        <v>3</v>
      </c>
      <c r="I995" s="192">
        <v>0</v>
      </c>
      <c r="J995" s="192">
        <v>0</v>
      </c>
      <c r="K995" s="192">
        <f t="shared" si="0"/>
        <v>0</v>
      </c>
      <c r="L995" s="193">
        <f t="shared" si="1"/>
        <v>0</v>
      </c>
      <c r="M995" s="186" t="s">
        <v>449</v>
      </c>
      <c r="N995" s="186" t="s">
        <v>288</v>
      </c>
      <c r="O995" s="199">
        <f>VLOOKUP(B995,orig_GT_results_full_summary!$B$3:$AK$25,15, FALSE)</f>
        <v>1</v>
      </c>
      <c r="P995" s="192">
        <v>0</v>
      </c>
      <c r="Q995" s="192">
        <v>0</v>
      </c>
      <c r="R995" s="192">
        <f t="shared" si="2"/>
        <v>0</v>
      </c>
      <c r="S995" s="193">
        <f t="shared" si="3"/>
        <v>0</v>
      </c>
      <c r="T995" s="186" t="s">
        <v>15</v>
      </c>
      <c r="U995" s="186" t="s">
        <v>288</v>
      </c>
      <c r="V995" s="200">
        <f>VLOOKUP(B995,orig_GT_results_full_summary!$B$3:$AK$25,24, FALSE)</f>
        <v>1</v>
      </c>
      <c r="W995" s="192">
        <v>0</v>
      </c>
      <c r="X995" s="192">
        <v>0</v>
      </c>
      <c r="Y995" s="192">
        <f t="shared" si="4"/>
        <v>0</v>
      </c>
      <c r="Z995" s="193">
        <f t="shared" si="5"/>
        <v>0</v>
      </c>
      <c r="AA995" s="186" t="s">
        <v>464</v>
      </c>
      <c r="AB995" s="186" t="s">
        <v>288</v>
      </c>
      <c r="AC995" s="192">
        <f>VLOOKUP(B995,orig_GT_results_full_summary!$B$3:$AK$25,33, FALSE)</f>
        <v>2</v>
      </c>
      <c r="AD995" s="192">
        <v>0</v>
      </c>
      <c r="AE995" s="192">
        <v>0</v>
      </c>
      <c r="AF995" s="194">
        <f t="shared" si="6"/>
        <v>0</v>
      </c>
      <c r="AG995" s="53">
        <f t="shared" si="7"/>
        <v>0</v>
      </c>
    </row>
    <row r="996" spans="2:33" ht="16">
      <c r="B996" s="186" t="s">
        <v>130</v>
      </c>
      <c r="C996" s="192">
        <v>255</v>
      </c>
      <c r="D996" s="186" t="s">
        <v>361</v>
      </c>
      <c r="E996" s="193">
        <v>2</v>
      </c>
      <c r="F996" s="186" t="s">
        <v>284</v>
      </c>
      <c r="G996" s="186" t="s">
        <v>288</v>
      </c>
      <c r="H996" s="198">
        <f>VLOOKUP(B996,orig_GT_results_full_summary!$B$3:$AK$25,7, FALSE)</f>
        <v>3</v>
      </c>
      <c r="I996" s="192">
        <v>0</v>
      </c>
      <c r="J996" s="192">
        <v>0</v>
      </c>
      <c r="K996" s="192">
        <f t="shared" si="0"/>
        <v>0</v>
      </c>
      <c r="L996" s="193">
        <f t="shared" si="1"/>
        <v>0</v>
      </c>
      <c r="M996" s="186" t="s">
        <v>449</v>
      </c>
      <c r="N996" s="186" t="s">
        <v>288</v>
      </c>
      <c r="O996" s="199">
        <f>VLOOKUP(B996,orig_GT_results_full_summary!$B$3:$AK$25,15, FALSE)</f>
        <v>1</v>
      </c>
      <c r="P996" s="192">
        <v>0</v>
      </c>
      <c r="Q996" s="192">
        <v>0</v>
      </c>
      <c r="R996" s="192">
        <f t="shared" si="2"/>
        <v>0</v>
      </c>
      <c r="S996" s="193">
        <f t="shared" si="3"/>
        <v>0</v>
      </c>
      <c r="T996" s="186" t="s">
        <v>15</v>
      </c>
      <c r="U996" s="186" t="s">
        <v>288</v>
      </c>
      <c r="V996" s="200">
        <f>VLOOKUP(B996,orig_GT_results_full_summary!$B$3:$AK$25,24, FALSE)</f>
        <v>1</v>
      </c>
      <c r="W996" s="192">
        <v>0</v>
      </c>
      <c r="X996" s="192">
        <v>0</v>
      </c>
      <c r="Y996" s="192">
        <f t="shared" si="4"/>
        <v>0</v>
      </c>
      <c r="Z996" s="193">
        <f t="shared" si="5"/>
        <v>0</v>
      </c>
      <c r="AA996" s="186" t="s">
        <v>464</v>
      </c>
      <c r="AB996" s="186" t="s">
        <v>288</v>
      </c>
      <c r="AC996" s="192">
        <f>VLOOKUP(B996,orig_GT_results_full_summary!$B$3:$AK$25,33, FALSE)</f>
        <v>2</v>
      </c>
      <c r="AD996" s="192">
        <v>0</v>
      </c>
      <c r="AE996" s="192">
        <v>0</v>
      </c>
      <c r="AF996" s="194">
        <f t="shared" si="6"/>
        <v>0</v>
      </c>
      <c r="AG996" s="53">
        <f t="shared" si="7"/>
        <v>0</v>
      </c>
    </row>
    <row r="997" spans="2:33" ht="16">
      <c r="B997" s="186" t="s">
        <v>130</v>
      </c>
      <c r="C997" s="192">
        <v>258</v>
      </c>
      <c r="D997" s="186" t="s">
        <v>453</v>
      </c>
      <c r="E997" s="193">
        <v>2</v>
      </c>
      <c r="F997" s="186" t="s">
        <v>284</v>
      </c>
      <c r="G997" s="186" t="s">
        <v>288</v>
      </c>
      <c r="H997" s="198">
        <f>VLOOKUP(B997,orig_GT_results_full_summary!$B$3:$AK$25,7, FALSE)</f>
        <v>3</v>
      </c>
      <c r="I997" s="192">
        <v>0</v>
      </c>
      <c r="J997" s="192">
        <v>0</v>
      </c>
      <c r="K997" s="192">
        <f t="shared" si="0"/>
        <v>0</v>
      </c>
      <c r="L997" s="193">
        <f t="shared" si="1"/>
        <v>0</v>
      </c>
      <c r="M997" s="186" t="s">
        <v>449</v>
      </c>
      <c r="N997" s="186" t="s">
        <v>290</v>
      </c>
      <c r="O997" s="199">
        <f>VLOOKUP(B997,orig_GT_results_full_summary!$B$3:$AK$25,15, FALSE)</f>
        <v>1</v>
      </c>
      <c r="P997" s="192">
        <v>1</v>
      </c>
      <c r="Q997" s="192">
        <v>0.5</v>
      </c>
      <c r="R997" s="192">
        <f t="shared" si="2"/>
        <v>1</v>
      </c>
      <c r="S997" s="193">
        <f t="shared" si="3"/>
        <v>0.52631578947368418</v>
      </c>
      <c r="T997" s="186" t="s">
        <v>15</v>
      </c>
      <c r="U997" s="186" t="s">
        <v>288</v>
      </c>
      <c r="V997" s="200">
        <f>VLOOKUP(B997,orig_GT_results_full_summary!$B$3:$AK$25,24, FALSE)</f>
        <v>1</v>
      </c>
      <c r="W997" s="192">
        <v>0</v>
      </c>
      <c r="X997" s="192">
        <v>0</v>
      </c>
      <c r="Y997" s="192">
        <f t="shared" si="4"/>
        <v>0</v>
      </c>
      <c r="Z997" s="193">
        <f t="shared" si="5"/>
        <v>0</v>
      </c>
      <c r="AA997" s="186" t="s">
        <v>464</v>
      </c>
      <c r="AB997" s="186" t="s">
        <v>290</v>
      </c>
      <c r="AC997" s="192">
        <f>VLOOKUP(B997,orig_GT_results_full_summary!$B$3:$AK$25,33, FALSE)</f>
        <v>2</v>
      </c>
      <c r="AD997" s="192">
        <v>1</v>
      </c>
      <c r="AE997" s="192">
        <v>0.5</v>
      </c>
      <c r="AF997" s="194">
        <f t="shared" si="6"/>
        <v>0.5</v>
      </c>
      <c r="AG997" s="53">
        <f t="shared" si="7"/>
        <v>0.5</v>
      </c>
    </row>
    <row r="998" spans="2:33" ht="16">
      <c r="B998" s="186" t="s">
        <v>130</v>
      </c>
      <c r="C998" s="192">
        <v>259</v>
      </c>
      <c r="D998" s="186" t="s">
        <v>453</v>
      </c>
      <c r="E998" s="193">
        <v>2</v>
      </c>
      <c r="F998" s="186" t="s">
        <v>284</v>
      </c>
      <c r="G998" s="186" t="s">
        <v>288</v>
      </c>
      <c r="H998" s="198">
        <f>VLOOKUP(B998,orig_GT_results_full_summary!$B$3:$AK$25,7, FALSE)</f>
        <v>3</v>
      </c>
      <c r="I998" s="192">
        <v>0</v>
      </c>
      <c r="J998" s="192">
        <v>0</v>
      </c>
      <c r="K998" s="192">
        <f t="shared" si="0"/>
        <v>0</v>
      </c>
      <c r="L998" s="193">
        <f t="shared" si="1"/>
        <v>0</v>
      </c>
      <c r="M998" s="186" t="s">
        <v>449</v>
      </c>
      <c r="N998" s="186" t="s">
        <v>290</v>
      </c>
      <c r="O998" s="199">
        <f>VLOOKUP(B998,orig_GT_results_full_summary!$B$3:$AK$25,15, FALSE)</f>
        <v>1</v>
      </c>
      <c r="P998" s="192">
        <v>1</v>
      </c>
      <c r="Q998" s="192">
        <v>0.5</v>
      </c>
      <c r="R998" s="192">
        <f t="shared" si="2"/>
        <v>1</v>
      </c>
      <c r="S998" s="193">
        <f t="shared" si="3"/>
        <v>0.52631578947368418</v>
      </c>
      <c r="T998" s="186" t="s">
        <v>15</v>
      </c>
      <c r="U998" s="186" t="s">
        <v>288</v>
      </c>
      <c r="V998" s="200">
        <f>VLOOKUP(B998,orig_GT_results_full_summary!$B$3:$AK$25,24, FALSE)</f>
        <v>1</v>
      </c>
      <c r="W998" s="192">
        <v>0</v>
      </c>
      <c r="X998" s="192">
        <v>0</v>
      </c>
      <c r="Y998" s="192">
        <f t="shared" si="4"/>
        <v>0</v>
      </c>
      <c r="Z998" s="193">
        <f t="shared" si="5"/>
        <v>0</v>
      </c>
      <c r="AA998" s="186" t="s">
        <v>464</v>
      </c>
      <c r="AB998" s="186" t="s">
        <v>290</v>
      </c>
      <c r="AC998" s="192">
        <f>VLOOKUP(B998,orig_GT_results_full_summary!$B$3:$AK$25,33, FALSE)</f>
        <v>2</v>
      </c>
      <c r="AD998" s="192">
        <v>1</v>
      </c>
      <c r="AE998" s="192">
        <v>0.5</v>
      </c>
      <c r="AF998" s="194">
        <f t="shared" si="6"/>
        <v>0.5</v>
      </c>
      <c r="AG998" s="53">
        <f t="shared" si="7"/>
        <v>0.5</v>
      </c>
    </row>
    <row r="999" spans="2:33" ht="16">
      <c r="B999" s="186" t="s">
        <v>130</v>
      </c>
      <c r="C999" s="192">
        <v>260</v>
      </c>
      <c r="D999" s="186" t="s">
        <v>482</v>
      </c>
      <c r="E999" s="193">
        <v>2</v>
      </c>
      <c r="F999" s="186" t="s">
        <v>284</v>
      </c>
      <c r="G999" s="186" t="s">
        <v>288</v>
      </c>
      <c r="H999" s="198">
        <f>VLOOKUP(B999,orig_GT_results_full_summary!$B$3:$AK$25,7, FALSE)</f>
        <v>3</v>
      </c>
      <c r="I999" s="192">
        <v>0</v>
      </c>
      <c r="J999" s="192">
        <v>0</v>
      </c>
      <c r="K999" s="192">
        <f t="shared" si="0"/>
        <v>0</v>
      </c>
      <c r="L999" s="193">
        <f t="shared" si="1"/>
        <v>0</v>
      </c>
      <c r="M999" s="186" t="s">
        <v>449</v>
      </c>
      <c r="N999" s="186" t="s">
        <v>288</v>
      </c>
      <c r="O999" s="199">
        <f>VLOOKUP(B999,orig_GT_results_full_summary!$B$3:$AK$25,15, FALSE)</f>
        <v>1</v>
      </c>
      <c r="P999" s="192">
        <v>0</v>
      </c>
      <c r="Q999" s="192">
        <v>0</v>
      </c>
      <c r="R999" s="192">
        <f t="shared" si="2"/>
        <v>0</v>
      </c>
      <c r="S999" s="193">
        <f t="shared" si="3"/>
        <v>0</v>
      </c>
      <c r="T999" s="186" t="s">
        <v>15</v>
      </c>
      <c r="U999" s="186" t="s">
        <v>288</v>
      </c>
      <c r="V999" s="200">
        <f>VLOOKUP(B999,orig_GT_results_full_summary!$B$3:$AK$25,24, FALSE)</f>
        <v>1</v>
      </c>
      <c r="W999" s="192">
        <v>0</v>
      </c>
      <c r="X999" s="192">
        <v>0</v>
      </c>
      <c r="Y999" s="192">
        <f t="shared" si="4"/>
        <v>0</v>
      </c>
      <c r="Z999" s="193">
        <f t="shared" si="5"/>
        <v>0</v>
      </c>
      <c r="AA999" s="186" t="s">
        <v>464</v>
      </c>
      <c r="AB999" s="186" t="s">
        <v>288</v>
      </c>
      <c r="AC999" s="192">
        <f>VLOOKUP(B999,orig_GT_results_full_summary!$B$3:$AK$25,33, FALSE)</f>
        <v>2</v>
      </c>
      <c r="AD999" s="192">
        <v>0</v>
      </c>
      <c r="AE999" s="192">
        <v>0</v>
      </c>
      <c r="AF999" s="194">
        <f t="shared" si="6"/>
        <v>0</v>
      </c>
      <c r="AG999" s="53">
        <f t="shared" si="7"/>
        <v>0</v>
      </c>
    </row>
    <row r="1000" spans="2:33" ht="16">
      <c r="B1000" s="186" t="s">
        <v>130</v>
      </c>
      <c r="C1000" s="192">
        <v>261</v>
      </c>
      <c r="D1000" s="186" t="s">
        <v>482</v>
      </c>
      <c r="E1000" s="193">
        <v>2</v>
      </c>
      <c r="F1000" s="186" t="s">
        <v>284</v>
      </c>
      <c r="G1000" s="186" t="s">
        <v>288</v>
      </c>
      <c r="H1000" s="198">
        <f>VLOOKUP(B1000,orig_GT_results_full_summary!$B$3:$AK$25,7, FALSE)</f>
        <v>3</v>
      </c>
      <c r="I1000" s="192">
        <v>0</v>
      </c>
      <c r="J1000" s="192">
        <v>0</v>
      </c>
      <c r="K1000" s="192">
        <f t="shared" si="0"/>
        <v>0</v>
      </c>
      <c r="L1000" s="193">
        <f t="shared" si="1"/>
        <v>0</v>
      </c>
      <c r="M1000" s="186" t="s">
        <v>449</v>
      </c>
      <c r="N1000" s="186" t="s">
        <v>288</v>
      </c>
      <c r="O1000" s="199">
        <f>VLOOKUP(B1000,orig_GT_results_full_summary!$B$3:$AK$25,15, FALSE)</f>
        <v>1</v>
      </c>
      <c r="P1000" s="192">
        <v>0</v>
      </c>
      <c r="Q1000" s="192">
        <v>0</v>
      </c>
      <c r="R1000" s="192">
        <f t="shared" si="2"/>
        <v>0</v>
      </c>
      <c r="S1000" s="193">
        <f t="shared" si="3"/>
        <v>0</v>
      </c>
      <c r="T1000" s="186" t="s">
        <v>15</v>
      </c>
      <c r="U1000" s="186" t="s">
        <v>288</v>
      </c>
      <c r="V1000" s="200">
        <f>VLOOKUP(B1000,orig_GT_results_full_summary!$B$3:$AK$25,24, FALSE)</f>
        <v>1</v>
      </c>
      <c r="W1000" s="192">
        <v>0</v>
      </c>
      <c r="X1000" s="192">
        <v>0</v>
      </c>
      <c r="Y1000" s="192">
        <f t="shared" si="4"/>
        <v>0</v>
      </c>
      <c r="Z1000" s="193">
        <f t="shared" si="5"/>
        <v>0</v>
      </c>
      <c r="AA1000" s="186" t="s">
        <v>464</v>
      </c>
      <c r="AB1000" s="186" t="s">
        <v>288</v>
      </c>
      <c r="AC1000" s="192">
        <f>VLOOKUP(B1000,orig_GT_results_full_summary!$B$3:$AK$25,33, FALSE)</f>
        <v>2</v>
      </c>
      <c r="AD1000" s="192">
        <v>0</v>
      </c>
      <c r="AE1000" s="192">
        <v>0</v>
      </c>
      <c r="AF1000" s="194">
        <f t="shared" si="6"/>
        <v>0</v>
      </c>
      <c r="AG1000" s="53">
        <f t="shared" si="7"/>
        <v>0</v>
      </c>
    </row>
    <row r="1001" spans="2:33" ht="16">
      <c r="B1001" s="186" t="s">
        <v>130</v>
      </c>
      <c r="C1001" s="192">
        <v>262</v>
      </c>
      <c r="D1001" s="186" t="s">
        <v>482</v>
      </c>
      <c r="E1001" s="193">
        <v>2</v>
      </c>
      <c r="F1001" s="186" t="s">
        <v>284</v>
      </c>
      <c r="G1001" s="186" t="s">
        <v>288</v>
      </c>
      <c r="H1001" s="198">
        <f>VLOOKUP(B1001,orig_GT_results_full_summary!$B$3:$AK$25,7, FALSE)</f>
        <v>3</v>
      </c>
      <c r="I1001" s="192">
        <v>0</v>
      </c>
      <c r="J1001" s="192">
        <v>0</v>
      </c>
      <c r="K1001" s="192">
        <f t="shared" si="0"/>
        <v>0</v>
      </c>
      <c r="L1001" s="193">
        <f t="shared" si="1"/>
        <v>0</v>
      </c>
      <c r="M1001" s="186" t="s">
        <v>449</v>
      </c>
      <c r="N1001" s="186" t="s">
        <v>288</v>
      </c>
      <c r="O1001" s="199">
        <f>VLOOKUP(B1001,orig_GT_results_full_summary!$B$3:$AK$25,15, FALSE)</f>
        <v>1</v>
      </c>
      <c r="P1001" s="192">
        <v>0</v>
      </c>
      <c r="Q1001" s="192">
        <v>0</v>
      </c>
      <c r="R1001" s="192">
        <f t="shared" si="2"/>
        <v>0</v>
      </c>
      <c r="S1001" s="193">
        <f t="shared" si="3"/>
        <v>0</v>
      </c>
      <c r="T1001" s="186" t="s">
        <v>15</v>
      </c>
      <c r="U1001" s="186" t="s">
        <v>288</v>
      </c>
      <c r="V1001" s="200">
        <f>VLOOKUP(B1001,orig_GT_results_full_summary!$B$3:$AK$25,24, FALSE)</f>
        <v>1</v>
      </c>
      <c r="W1001" s="192">
        <v>0</v>
      </c>
      <c r="X1001" s="192">
        <v>0</v>
      </c>
      <c r="Y1001" s="192">
        <f t="shared" si="4"/>
        <v>0</v>
      </c>
      <c r="Z1001" s="193">
        <f t="shared" si="5"/>
        <v>0</v>
      </c>
      <c r="AA1001" s="186" t="s">
        <v>464</v>
      </c>
      <c r="AB1001" s="186" t="s">
        <v>288</v>
      </c>
      <c r="AC1001" s="192">
        <f>VLOOKUP(B1001,orig_GT_results_full_summary!$B$3:$AK$25,33, FALSE)</f>
        <v>2</v>
      </c>
      <c r="AD1001" s="192">
        <v>0</v>
      </c>
      <c r="AE1001" s="192">
        <v>0</v>
      </c>
      <c r="AF1001" s="194">
        <f t="shared" si="6"/>
        <v>0</v>
      </c>
      <c r="AG1001" s="53">
        <f t="shared" si="7"/>
        <v>0</v>
      </c>
    </row>
    <row r="1002" spans="2:33" ht="16">
      <c r="B1002" s="186" t="s">
        <v>130</v>
      </c>
      <c r="C1002" s="192">
        <v>263</v>
      </c>
      <c r="D1002" s="186" t="s">
        <v>483</v>
      </c>
      <c r="E1002" s="193">
        <v>2</v>
      </c>
      <c r="F1002" s="186" t="s">
        <v>284</v>
      </c>
      <c r="G1002" s="186" t="s">
        <v>288</v>
      </c>
      <c r="H1002" s="198">
        <f>VLOOKUP(B1002,orig_GT_results_full_summary!$B$3:$AK$25,7, FALSE)</f>
        <v>3</v>
      </c>
      <c r="I1002" s="192">
        <v>0</v>
      </c>
      <c r="J1002" s="192">
        <v>0</v>
      </c>
      <c r="K1002" s="192">
        <f t="shared" si="0"/>
        <v>0</v>
      </c>
      <c r="L1002" s="193">
        <f t="shared" si="1"/>
        <v>0</v>
      </c>
      <c r="M1002" s="186" t="s">
        <v>449</v>
      </c>
      <c r="N1002" s="186" t="s">
        <v>288</v>
      </c>
      <c r="O1002" s="199">
        <f>VLOOKUP(B1002,orig_GT_results_full_summary!$B$3:$AK$25,15, FALSE)</f>
        <v>1</v>
      </c>
      <c r="P1002" s="192">
        <v>0</v>
      </c>
      <c r="Q1002" s="192">
        <v>0</v>
      </c>
      <c r="R1002" s="192">
        <f t="shared" si="2"/>
        <v>0</v>
      </c>
      <c r="S1002" s="193">
        <f t="shared" si="3"/>
        <v>0</v>
      </c>
      <c r="T1002" s="186" t="s">
        <v>15</v>
      </c>
      <c r="U1002" s="186" t="s">
        <v>288</v>
      </c>
      <c r="V1002" s="200">
        <f>VLOOKUP(B1002,orig_GT_results_full_summary!$B$3:$AK$25,24, FALSE)</f>
        <v>1</v>
      </c>
      <c r="W1002" s="192">
        <v>0</v>
      </c>
      <c r="X1002" s="192">
        <v>0</v>
      </c>
      <c r="Y1002" s="192">
        <f t="shared" si="4"/>
        <v>0</v>
      </c>
      <c r="Z1002" s="193">
        <f t="shared" si="5"/>
        <v>0</v>
      </c>
      <c r="AA1002" s="186" t="s">
        <v>464</v>
      </c>
      <c r="AB1002" s="186" t="s">
        <v>288</v>
      </c>
      <c r="AC1002" s="192">
        <f>VLOOKUP(B1002,orig_GT_results_full_summary!$B$3:$AK$25,33, FALSE)</f>
        <v>2</v>
      </c>
      <c r="AD1002" s="192">
        <v>0</v>
      </c>
      <c r="AE1002" s="192">
        <v>0</v>
      </c>
      <c r="AF1002" s="194">
        <f t="shared" si="6"/>
        <v>0</v>
      </c>
      <c r="AG1002" s="53">
        <f t="shared" si="7"/>
        <v>0</v>
      </c>
    </row>
    <row r="1003" spans="2:33" ht="16">
      <c r="B1003" s="186" t="s">
        <v>130</v>
      </c>
      <c r="C1003" s="192">
        <v>264</v>
      </c>
      <c r="D1003" s="186" t="s">
        <v>483</v>
      </c>
      <c r="E1003" s="193">
        <v>2</v>
      </c>
      <c r="F1003" s="186" t="s">
        <v>284</v>
      </c>
      <c r="G1003" s="186" t="s">
        <v>288</v>
      </c>
      <c r="H1003" s="198">
        <f>VLOOKUP(B1003,orig_GT_results_full_summary!$B$3:$AK$25,7, FALSE)</f>
        <v>3</v>
      </c>
      <c r="I1003" s="192">
        <v>0</v>
      </c>
      <c r="J1003" s="192">
        <v>0</v>
      </c>
      <c r="K1003" s="192">
        <f t="shared" si="0"/>
        <v>0</v>
      </c>
      <c r="L1003" s="193">
        <f t="shared" si="1"/>
        <v>0</v>
      </c>
      <c r="M1003" s="186" t="s">
        <v>449</v>
      </c>
      <c r="N1003" s="186" t="s">
        <v>288</v>
      </c>
      <c r="O1003" s="199">
        <f>VLOOKUP(B1003,orig_GT_results_full_summary!$B$3:$AK$25,15, FALSE)</f>
        <v>1</v>
      </c>
      <c r="P1003" s="192">
        <v>0</v>
      </c>
      <c r="Q1003" s="192">
        <v>0</v>
      </c>
      <c r="R1003" s="192">
        <f t="shared" si="2"/>
        <v>0</v>
      </c>
      <c r="S1003" s="193">
        <f t="shared" si="3"/>
        <v>0</v>
      </c>
      <c r="T1003" s="186" t="s">
        <v>15</v>
      </c>
      <c r="U1003" s="186" t="s">
        <v>288</v>
      </c>
      <c r="V1003" s="200">
        <f>VLOOKUP(B1003,orig_GT_results_full_summary!$B$3:$AK$25,24, FALSE)</f>
        <v>1</v>
      </c>
      <c r="W1003" s="192">
        <v>0</v>
      </c>
      <c r="X1003" s="192">
        <v>0</v>
      </c>
      <c r="Y1003" s="192">
        <f t="shared" si="4"/>
        <v>0</v>
      </c>
      <c r="Z1003" s="193">
        <f t="shared" si="5"/>
        <v>0</v>
      </c>
      <c r="AA1003" s="186" t="s">
        <v>464</v>
      </c>
      <c r="AB1003" s="186" t="s">
        <v>288</v>
      </c>
      <c r="AC1003" s="192">
        <f>VLOOKUP(B1003,orig_GT_results_full_summary!$B$3:$AK$25,33, FALSE)</f>
        <v>2</v>
      </c>
      <c r="AD1003" s="192">
        <v>0</v>
      </c>
      <c r="AE1003" s="192">
        <v>0</v>
      </c>
      <c r="AF1003" s="194">
        <f t="shared" si="6"/>
        <v>0</v>
      </c>
      <c r="AG1003" s="53">
        <f t="shared" si="7"/>
        <v>0</v>
      </c>
    </row>
    <row r="1004" spans="2:33" ht="16">
      <c r="B1004" s="186" t="s">
        <v>130</v>
      </c>
      <c r="C1004" s="192">
        <v>265</v>
      </c>
      <c r="D1004" s="186" t="s">
        <v>483</v>
      </c>
      <c r="E1004" s="193">
        <v>2</v>
      </c>
      <c r="F1004" s="186" t="s">
        <v>284</v>
      </c>
      <c r="G1004" s="186" t="s">
        <v>288</v>
      </c>
      <c r="H1004" s="198">
        <f>VLOOKUP(B1004,orig_GT_results_full_summary!$B$3:$AK$25,7, FALSE)</f>
        <v>3</v>
      </c>
      <c r="I1004" s="192">
        <v>0</v>
      </c>
      <c r="J1004" s="192">
        <v>0</v>
      </c>
      <c r="K1004" s="192">
        <f t="shared" si="0"/>
        <v>0</v>
      </c>
      <c r="L1004" s="193">
        <f t="shared" si="1"/>
        <v>0</v>
      </c>
      <c r="M1004" s="186" t="s">
        <v>449</v>
      </c>
      <c r="N1004" s="186" t="s">
        <v>288</v>
      </c>
      <c r="O1004" s="199">
        <f>VLOOKUP(B1004,orig_GT_results_full_summary!$B$3:$AK$25,15, FALSE)</f>
        <v>1</v>
      </c>
      <c r="P1004" s="192">
        <v>0</v>
      </c>
      <c r="Q1004" s="192">
        <v>0</v>
      </c>
      <c r="R1004" s="192">
        <f t="shared" si="2"/>
        <v>0</v>
      </c>
      <c r="S1004" s="193">
        <f t="shared" si="3"/>
        <v>0</v>
      </c>
      <c r="T1004" s="186" t="s">
        <v>15</v>
      </c>
      <c r="U1004" s="186" t="s">
        <v>288</v>
      </c>
      <c r="V1004" s="200">
        <f>VLOOKUP(B1004,orig_GT_results_full_summary!$B$3:$AK$25,24, FALSE)</f>
        <v>1</v>
      </c>
      <c r="W1004" s="192">
        <v>0</v>
      </c>
      <c r="X1004" s="192">
        <v>0</v>
      </c>
      <c r="Y1004" s="192">
        <f t="shared" si="4"/>
        <v>0</v>
      </c>
      <c r="Z1004" s="193">
        <f t="shared" si="5"/>
        <v>0</v>
      </c>
      <c r="AA1004" s="186" t="s">
        <v>464</v>
      </c>
      <c r="AB1004" s="186" t="s">
        <v>288</v>
      </c>
      <c r="AC1004" s="192">
        <f>VLOOKUP(B1004,orig_GT_results_full_summary!$B$3:$AK$25,33, FALSE)</f>
        <v>2</v>
      </c>
      <c r="AD1004" s="192">
        <v>0</v>
      </c>
      <c r="AE1004" s="192">
        <v>0</v>
      </c>
      <c r="AF1004" s="194">
        <f t="shared" si="6"/>
        <v>0</v>
      </c>
      <c r="AG1004" s="53">
        <f t="shared" si="7"/>
        <v>0</v>
      </c>
    </row>
    <row r="1005" spans="2:33" ht="16">
      <c r="B1005" s="186" t="s">
        <v>130</v>
      </c>
      <c r="C1005" s="192">
        <v>266</v>
      </c>
      <c r="D1005" s="186" t="s">
        <v>484</v>
      </c>
      <c r="E1005" s="193">
        <v>2</v>
      </c>
      <c r="F1005" s="186" t="s">
        <v>284</v>
      </c>
      <c r="G1005" s="186" t="s">
        <v>288</v>
      </c>
      <c r="H1005" s="198">
        <f>VLOOKUP(B1005,orig_GT_results_full_summary!$B$3:$AK$25,7, FALSE)</f>
        <v>3</v>
      </c>
      <c r="I1005" s="192">
        <v>0</v>
      </c>
      <c r="J1005" s="192">
        <v>0</v>
      </c>
      <c r="K1005" s="192">
        <f t="shared" si="0"/>
        <v>0</v>
      </c>
      <c r="L1005" s="193">
        <f t="shared" si="1"/>
        <v>0</v>
      </c>
      <c r="M1005" s="186" t="s">
        <v>449</v>
      </c>
      <c r="N1005" s="186" t="s">
        <v>288</v>
      </c>
      <c r="O1005" s="199">
        <f>VLOOKUP(B1005,orig_GT_results_full_summary!$B$3:$AK$25,15, FALSE)</f>
        <v>1</v>
      </c>
      <c r="P1005" s="192">
        <v>0</v>
      </c>
      <c r="Q1005" s="192">
        <v>0</v>
      </c>
      <c r="R1005" s="192">
        <f t="shared" si="2"/>
        <v>0</v>
      </c>
      <c r="S1005" s="193">
        <f t="shared" si="3"/>
        <v>0</v>
      </c>
      <c r="T1005" s="186" t="s">
        <v>15</v>
      </c>
      <c r="U1005" s="186" t="s">
        <v>288</v>
      </c>
      <c r="V1005" s="200">
        <f>VLOOKUP(B1005,orig_GT_results_full_summary!$B$3:$AK$25,24, FALSE)</f>
        <v>1</v>
      </c>
      <c r="W1005" s="192">
        <v>0</v>
      </c>
      <c r="X1005" s="192">
        <v>0</v>
      </c>
      <c r="Y1005" s="192">
        <f t="shared" si="4"/>
        <v>0</v>
      </c>
      <c r="Z1005" s="193">
        <f t="shared" si="5"/>
        <v>0</v>
      </c>
      <c r="AA1005" s="186" t="s">
        <v>464</v>
      </c>
      <c r="AB1005" s="186" t="s">
        <v>288</v>
      </c>
      <c r="AC1005" s="192">
        <f>VLOOKUP(B1005,orig_GT_results_full_summary!$B$3:$AK$25,33, FALSE)</f>
        <v>2</v>
      </c>
      <c r="AD1005" s="192">
        <v>0</v>
      </c>
      <c r="AE1005" s="192">
        <v>0</v>
      </c>
      <c r="AF1005" s="194">
        <f t="shared" si="6"/>
        <v>0</v>
      </c>
      <c r="AG1005" s="53">
        <f t="shared" si="7"/>
        <v>0</v>
      </c>
    </row>
    <row r="1006" spans="2:33" ht="16">
      <c r="B1006" s="186" t="s">
        <v>130</v>
      </c>
      <c r="C1006" s="192">
        <v>267</v>
      </c>
      <c r="D1006" s="186" t="s">
        <v>484</v>
      </c>
      <c r="E1006" s="193">
        <v>2</v>
      </c>
      <c r="F1006" s="186" t="s">
        <v>284</v>
      </c>
      <c r="G1006" s="186" t="s">
        <v>288</v>
      </c>
      <c r="H1006" s="198">
        <f>VLOOKUP(B1006,orig_GT_results_full_summary!$B$3:$AK$25,7, FALSE)</f>
        <v>3</v>
      </c>
      <c r="I1006" s="192">
        <v>0</v>
      </c>
      <c r="J1006" s="192">
        <v>0</v>
      </c>
      <c r="K1006" s="192">
        <f t="shared" si="0"/>
        <v>0</v>
      </c>
      <c r="L1006" s="193">
        <f t="shared" si="1"/>
        <v>0</v>
      </c>
      <c r="M1006" s="186" t="s">
        <v>449</v>
      </c>
      <c r="N1006" s="186" t="s">
        <v>288</v>
      </c>
      <c r="O1006" s="199">
        <f>VLOOKUP(B1006,orig_GT_results_full_summary!$B$3:$AK$25,15, FALSE)</f>
        <v>1</v>
      </c>
      <c r="P1006" s="192">
        <v>0</v>
      </c>
      <c r="Q1006" s="192">
        <v>0</v>
      </c>
      <c r="R1006" s="192">
        <f t="shared" si="2"/>
        <v>0</v>
      </c>
      <c r="S1006" s="193">
        <f t="shared" si="3"/>
        <v>0</v>
      </c>
      <c r="T1006" s="186" t="s">
        <v>15</v>
      </c>
      <c r="U1006" s="186" t="s">
        <v>288</v>
      </c>
      <c r="V1006" s="200">
        <f>VLOOKUP(B1006,orig_GT_results_full_summary!$B$3:$AK$25,24, FALSE)</f>
        <v>1</v>
      </c>
      <c r="W1006" s="192">
        <v>0</v>
      </c>
      <c r="X1006" s="192">
        <v>0</v>
      </c>
      <c r="Y1006" s="192">
        <f t="shared" si="4"/>
        <v>0</v>
      </c>
      <c r="Z1006" s="193">
        <f t="shared" si="5"/>
        <v>0</v>
      </c>
      <c r="AA1006" s="186" t="s">
        <v>464</v>
      </c>
      <c r="AB1006" s="186" t="s">
        <v>288</v>
      </c>
      <c r="AC1006" s="192">
        <f>VLOOKUP(B1006,orig_GT_results_full_summary!$B$3:$AK$25,33, FALSE)</f>
        <v>2</v>
      </c>
      <c r="AD1006" s="192">
        <v>0</v>
      </c>
      <c r="AE1006" s="192">
        <v>0</v>
      </c>
      <c r="AF1006" s="194">
        <f t="shared" si="6"/>
        <v>0</v>
      </c>
      <c r="AG1006" s="53">
        <f t="shared" si="7"/>
        <v>0</v>
      </c>
    </row>
    <row r="1007" spans="2:33" ht="16">
      <c r="B1007" s="186" t="s">
        <v>130</v>
      </c>
      <c r="C1007" s="192">
        <v>268</v>
      </c>
      <c r="D1007" s="186" t="s">
        <v>484</v>
      </c>
      <c r="E1007" s="193">
        <v>2</v>
      </c>
      <c r="F1007" s="186" t="s">
        <v>284</v>
      </c>
      <c r="G1007" s="186" t="s">
        <v>288</v>
      </c>
      <c r="H1007" s="198">
        <f>VLOOKUP(B1007,orig_GT_results_full_summary!$B$3:$AK$25,7, FALSE)</f>
        <v>3</v>
      </c>
      <c r="I1007" s="192">
        <v>0</v>
      </c>
      <c r="J1007" s="192">
        <v>0</v>
      </c>
      <c r="K1007" s="192">
        <f t="shared" si="0"/>
        <v>0</v>
      </c>
      <c r="L1007" s="193">
        <f t="shared" si="1"/>
        <v>0</v>
      </c>
      <c r="M1007" s="186" t="s">
        <v>449</v>
      </c>
      <c r="N1007" s="186" t="s">
        <v>288</v>
      </c>
      <c r="O1007" s="199">
        <f>VLOOKUP(B1007,orig_GT_results_full_summary!$B$3:$AK$25,15, FALSE)</f>
        <v>1</v>
      </c>
      <c r="P1007" s="192">
        <v>0</v>
      </c>
      <c r="Q1007" s="192">
        <v>0</v>
      </c>
      <c r="R1007" s="192">
        <f t="shared" si="2"/>
        <v>0</v>
      </c>
      <c r="S1007" s="193">
        <f t="shared" si="3"/>
        <v>0</v>
      </c>
      <c r="T1007" s="186" t="s">
        <v>15</v>
      </c>
      <c r="U1007" s="186" t="s">
        <v>288</v>
      </c>
      <c r="V1007" s="200">
        <f>VLOOKUP(B1007,orig_GT_results_full_summary!$B$3:$AK$25,24, FALSE)</f>
        <v>1</v>
      </c>
      <c r="W1007" s="192">
        <v>0</v>
      </c>
      <c r="X1007" s="192">
        <v>0</v>
      </c>
      <c r="Y1007" s="192">
        <f t="shared" si="4"/>
        <v>0</v>
      </c>
      <c r="Z1007" s="193">
        <f t="shared" si="5"/>
        <v>0</v>
      </c>
      <c r="AA1007" s="186" t="s">
        <v>464</v>
      </c>
      <c r="AB1007" s="186" t="s">
        <v>288</v>
      </c>
      <c r="AC1007" s="192">
        <f>VLOOKUP(B1007,orig_GT_results_full_summary!$B$3:$AK$25,33, FALSE)</f>
        <v>2</v>
      </c>
      <c r="AD1007" s="192">
        <v>0</v>
      </c>
      <c r="AE1007" s="192">
        <v>0</v>
      </c>
      <c r="AF1007" s="194">
        <f t="shared" si="6"/>
        <v>0</v>
      </c>
      <c r="AG1007" s="53">
        <f t="shared" si="7"/>
        <v>0</v>
      </c>
    </row>
    <row r="1008" spans="2:33" ht="16">
      <c r="B1008" s="186" t="s">
        <v>130</v>
      </c>
      <c r="C1008" s="192">
        <v>269</v>
      </c>
      <c r="D1008" s="186" t="s">
        <v>485</v>
      </c>
      <c r="E1008" s="193">
        <v>2</v>
      </c>
      <c r="F1008" s="186" t="s">
        <v>284</v>
      </c>
      <c r="G1008" s="186" t="s">
        <v>288</v>
      </c>
      <c r="H1008" s="198">
        <f>VLOOKUP(B1008,orig_GT_results_full_summary!$B$3:$AK$25,7, FALSE)</f>
        <v>3</v>
      </c>
      <c r="I1008" s="192">
        <v>0</v>
      </c>
      <c r="J1008" s="192">
        <v>0</v>
      </c>
      <c r="K1008" s="192">
        <f t="shared" si="0"/>
        <v>0</v>
      </c>
      <c r="L1008" s="193">
        <f t="shared" si="1"/>
        <v>0</v>
      </c>
      <c r="M1008" s="186" t="s">
        <v>449</v>
      </c>
      <c r="N1008" s="186" t="s">
        <v>288</v>
      </c>
      <c r="O1008" s="199">
        <f>VLOOKUP(B1008,orig_GT_results_full_summary!$B$3:$AK$25,15, FALSE)</f>
        <v>1</v>
      </c>
      <c r="P1008" s="192">
        <v>0</v>
      </c>
      <c r="Q1008" s="192">
        <v>0</v>
      </c>
      <c r="R1008" s="192">
        <f t="shared" si="2"/>
        <v>0</v>
      </c>
      <c r="S1008" s="193">
        <f t="shared" si="3"/>
        <v>0</v>
      </c>
      <c r="T1008" s="186" t="s">
        <v>15</v>
      </c>
      <c r="U1008" s="186" t="s">
        <v>288</v>
      </c>
      <c r="V1008" s="200">
        <f>VLOOKUP(B1008,orig_GT_results_full_summary!$B$3:$AK$25,24, FALSE)</f>
        <v>1</v>
      </c>
      <c r="W1008" s="192">
        <v>0</v>
      </c>
      <c r="X1008" s="192">
        <v>0</v>
      </c>
      <c r="Y1008" s="192">
        <f t="shared" si="4"/>
        <v>0</v>
      </c>
      <c r="Z1008" s="193">
        <f t="shared" si="5"/>
        <v>0</v>
      </c>
      <c r="AA1008" s="186" t="s">
        <v>464</v>
      </c>
      <c r="AB1008" s="186" t="s">
        <v>288</v>
      </c>
      <c r="AC1008" s="192">
        <f>VLOOKUP(B1008,orig_GT_results_full_summary!$B$3:$AK$25,33, FALSE)</f>
        <v>2</v>
      </c>
      <c r="AD1008" s="192">
        <v>0</v>
      </c>
      <c r="AE1008" s="192">
        <v>0</v>
      </c>
      <c r="AF1008" s="194">
        <f t="shared" si="6"/>
        <v>0</v>
      </c>
      <c r="AG1008" s="53">
        <f t="shared" si="7"/>
        <v>0</v>
      </c>
    </row>
    <row r="1009" spans="2:33" ht="16">
      <c r="B1009" s="186" t="s">
        <v>130</v>
      </c>
      <c r="C1009" s="192">
        <v>270</v>
      </c>
      <c r="D1009" s="186" t="s">
        <v>485</v>
      </c>
      <c r="E1009" s="193">
        <v>2</v>
      </c>
      <c r="F1009" s="186" t="s">
        <v>284</v>
      </c>
      <c r="G1009" s="186" t="s">
        <v>288</v>
      </c>
      <c r="H1009" s="198">
        <f>VLOOKUP(B1009,orig_GT_results_full_summary!$B$3:$AK$25,7, FALSE)</f>
        <v>3</v>
      </c>
      <c r="I1009" s="192">
        <v>0</v>
      </c>
      <c r="J1009" s="192">
        <v>0</v>
      </c>
      <c r="K1009" s="192">
        <f t="shared" si="0"/>
        <v>0</v>
      </c>
      <c r="L1009" s="193">
        <f t="shared" si="1"/>
        <v>0</v>
      </c>
      <c r="M1009" s="186" t="s">
        <v>449</v>
      </c>
      <c r="N1009" s="186" t="s">
        <v>288</v>
      </c>
      <c r="O1009" s="199">
        <f>VLOOKUP(B1009,orig_GT_results_full_summary!$B$3:$AK$25,15, FALSE)</f>
        <v>1</v>
      </c>
      <c r="P1009" s="192">
        <v>0</v>
      </c>
      <c r="Q1009" s="192">
        <v>0</v>
      </c>
      <c r="R1009" s="192">
        <f t="shared" si="2"/>
        <v>0</v>
      </c>
      <c r="S1009" s="193">
        <f t="shared" si="3"/>
        <v>0</v>
      </c>
      <c r="T1009" s="186" t="s">
        <v>15</v>
      </c>
      <c r="U1009" s="186" t="s">
        <v>288</v>
      </c>
      <c r="V1009" s="200">
        <f>VLOOKUP(B1009,orig_GT_results_full_summary!$B$3:$AK$25,24, FALSE)</f>
        <v>1</v>
      </c>
      <c r="W1009" s="192">
        <v>0</v>
      </c>
      <c r="X1009" s="192">
        <v>0</v>
      </c>
      <c r="Y1009" s="192">
        <f t="shared" si="4"/>
        <v>0</v>
      </c>
      <c r="Z1009" s="193">
        <f t="shared" si="5"/>
        <v>0</v>
      </c>
      <c r="AA1009" s="186" t="s">
        <v>464</v>
      </c>
      <c r="AB1009" s="186" t="s">
        <v>288</v>
      </c>
      <c r="AC1009" s="192">
        <f>VLOOKUP(B1009,orig_GT_results_full_summary!$B$3:$AK$25,33, FALSE)</f>
        <v>2</v>
      </c>
      <c r="AD1009" s="192">
        <v>0</v>
      </c>
      <c r="AE1009" s="192">
        <v>0</v>
      </c>
      <c r="AF1009" s="194">
        <f t="shared" si="6"/>
        <v>0</v>
      </c>
      <c r="AG1009" s="53">
        <f t="shared" si="7"/>
        <v>0</v>
      </c>
    </row>
    <row r="1010" spans="2:33" ht="16">
      <c r="B1010" s="186" t="s">
        <v>130</v>
      </c>
      <c r="C1010" s="192">
        <v>271</v>
      </c>
      <c r="D1010" s="186" t="s">
        <v>485</v>
      </c>
      <c r="E1010" s="193">
        <v>2</v>
      </c>
      <c r="F1010" s="186" t="s">
        <v>284</v>
      </c>
      <c r="G1010" s="186" t="s">
        <v>288</v>
      </c>
      <c r="H1010" s="198">
        <f>VLOOKUP(B1010,orig_GT_results_full_summary!$B$3:$AK$25,7, FALSE)</f>
        <v>3</v>
      </c>
      <c r="I1010" s="192">
        <v>0</v>
      </c>
      <c r="J1010" s="192">
        <v>0</v>
      </c>
      <c r="K1010" s="192">
        <f t="shared" si="0"/>
        <v>0</v>
      </c>
      <c r="L1010" s="193">
        <f t="shared" si="1"/>
        <v>0</v>
      </c>
      <c r="M1010" s="186" t="s">
        <v>449</v>
      </c>
      <c r="N1010" s="186" t="s">
        <v>288</v>
      </c>
      <c r="O1010" s="199">
        <f>VLOOKUP(B1010,orig_GT_results_full_summary!$B$3:$AK$25,15, FALSE)</f>
        <v>1</v>
      </c>
      <c r="P1010" s="192">
        <v>0</v>
      </c>
      <c r="Q1010" s="192">
        <v>0</v>
      </c>
      <c r="R1010" s="192">
        <f t="shared" si="2"/>
        <v>0</v>
      </c>
      <c r="S1010" s="193">
        <f t="shared" si="3"/>
        <v>0</v>
      </c>
      <c r="T1010" s="186" t="s">
        <v>15</v>
      </c>
      <c r="U1010" s="186" t="s">
        <v>288</v>
      </c>
      <c r="V1010" s="200">
        <f>VLOOKUP(B1010,orig_GT_results_full_summary!$B$3:$AK$25,24, FALSE)</f>
        <v>1</v>
      </c>
      <c r="W1010" s="192">
        <v>0</v>
      </c>
      <c r="X1010" s="192">
        <v>0</v>
      </c>
      <c r="Y1010" s="192">
        <f t="shared" si="4"/>
        <v>0</v>
      </c>
      <c r="Z1010" s="193">
        <f t="shared" si="5"/>
        <v>0</v>
      </c>
      <c r="AA1010" s="186" t="s">
        <v>464</v>
      </c>
      <c r="AB1010" s="186" t="s">
        <v>288</v>
      </c>
      <c r="AC1010" s="192">
        <f>VLOOKUP(B1010,orig_GT_results_full_summary!$B$3:$AK$25,33, FALSE)</f>
        <v>2</v>
      </c>
      <c r="AD1010" s="192">
        <v>0</v>
      </c>
      <c r="AE1010" s="192">
        <v>0</v>
      </c>
      <c r="AF1010" s="194">
        <f t="shared" si="6"/>
        <v>0</v>
      </c>
      <c r="AG1010" s="53">
        <f t="shared" si="7"/>
        <v>0</v>
      </c>
    </row>
    <row r="1011" spans="2:33" ht="16">
      <c r="B1011" s="186" t="s">
        <v>130</v>
      </c>
      <c r="C1011" s="192">
        <v>272</v>
      </c>
      <c r="D1011" s="186" t="s">
        <v>486</v>
      </c>
      <c r="E1011" s="193">
        <v>2</v>
      </c>
      <c r="F1011" s="186" t="s">
        <v>284</v>
      </c>
      <c r="G1011" s="186" t="s">
        <v>288</v>
      </c>
      <c r="H1011" s="198">
        <f>VLOOKUP(B1011,orig_GT_results_full_summary!$B$3:$AK$25,7, FALSE)</f>
        <v>3</v>
      </c>
      <c r="I1011" s="192">
        <v>0</v>
      </c>
      <c r="J1011" s="192">
        <v>0</v>
      </c>
      <c r="K1011" s="192">
        <f t="shared" si="0"/>
        <v>0</v>
      </c>
      <c r="L1011" s="193">
        <f t="shared" si="1"/>
        <v>0</v>
      </c>
      <c r="M1011" s="186" t="s">
        <v>449</v>
      </c>
      <c r="N1011" s="186" t="s">
        <v>288</v>
      </c>
      <c r="O1011" s="199">
        <f>VLOOKUP(B1011,orig_GT_results_full_summary!$B$3:$AK$25,15, FALSE)</f>
        <v>1</v>
      </c>
      <c r="P1011" s="192">
        <v>0</v>
      </c>
      <c r="Q1011" s="192">
        <v>0</v>
      </c>
      <c r="R1011" s="192">
        <f t="shared" si="2"/>
        <v>0</v>
      </c>
      <c r="S1011" s="193">
        <f t="shared" si="3"/>
        <v>0</v>
      </c>
      <c r="T1011" s="186" t="s">
        <v>15</v>
      </c>
      <c r="U1011" s="186" t="s">
        <v>288</v>
      </c>
      <c r="V1011" s="200">
        <f>VLOOKUP(B1011,orig_GT_results_full_summary!$B$3:$AK$25,24, FALSE)</f>
        <v>1</v>
      </c>
      <c r="W1011" s="192">
        <v>0</v>
      </c>
      <c r="X1011" s="192">
        <v>0</v>
      </c>
      <c r="Y1011" s="192">
        <f t="shared" si="4"/>
        <v>0</v>
      </c>
      <c r="Z1011" s="193">
        <f t="shared" si="5"/>
        <v>0</v>
      </c>
      <c r="AA1011" s="186" t="s">
        <v>464</v>
      </c>
      <c r="AB1011" s="186" t="s">
        <v>288</v>
      </c>
      <c r="AC1011" s="192">
        <f>VLOOKUP(B1011,orig_GT_results_full_summary!$B$3:$AK$25,33, FALSE)</f>
        <v>2</v>
      </c>
      <c r="AD1011" s="192">
        <v>0</v>
      </c>
      <c r="AE1011" s="192">
        <v>0</v>
      </c>
      <c r="AF1011" s="194">
        <f t="shared" si="6"/>
        <v>0</v>
      </c>
      <c r="AG1011" s="53">
        <f t="shared" si="7"/>
        <v>0</v>
      </c>
    </row>
    <row r="1012" spans="2:33" ht="16">
      <c r="B1012" s="186" t="s">
        <v>130</v>
      </c>
      <c r="C1012" s="192">
        <v>273</v>
      </c>
      <c r="D1012" s="186" t="s">
        <v>486</v>
      </c>
      <c r="E1012" s="193">
        <v>2</v>
      </c>
      <c r="F1012" s="186" t="s">
        <v>284</v>
      </c>
      <c r="G1012" s="186" t="s">
        <v>288</v>
      </c>
      <c r="H1012" s="198">
        <f>VLOOKUP(B1012,orig_GT_results_full_summary!$B$3:$AK$25,7, FALSE)</f>
        <v>3</v>
      </c>
      <c r="I1012" s="192">
        <v>0</v>
      </c>
      <c r="J1012" s="192">
        <v>0</v>
      </c>
      <c r="K1012" s="192">
        <f t="shared" si="0"/>
        <v>0</v>
      </c>
      <c r="L1012" s="193">
        <f t="shared" si="1"/>
        <v>0</v>
      </c>
      <c r="M1012" s="186" t="s">
        <v>449</v>
      </c>
      <c r="N1012" s="186" t="s">
        <v>288</v>
      </c>
      <c r="O1012" s="199">
        <f>VLOOKUP(B1012,orig_GT_results_full_summary!$B$3:$AK$25,15, FALSE)</f>
        <v>1</v>
      </c>
      <c r="P1012" s="192">
        <v>0</v>
      </c>
      <c r="Q1012" s="192">
        <v>0</v>
      </c>
      <c r="R1012" s="192">
        <f t="shared" si="2"/>
        <v>0</v>
      </c>
      <c r="S1012" s="193">
        <f t="shared" si="3"/>
        <v>0</v>
      </c>
      <c r="T1012" s="186" t="s">
        <v>15</v>
      </c>
      <c r="U1012" s="186" t="s">
        <v>288</v>
      </c>
      <c r="V1012" s="200">
        <f>VLOOKUP(B1012,orig_GT_results_full_summary!$B$3:$AK$25,24, FALSE)</f>
        <v>1</v>
      </c>
      <c r="W1012" s="192">
        <v>0</v>
      </c>
      <c r="X1012" s="192">
        <v>0</v>
      </c>
      <c r="Y1012" s="192">
        <f t="shared" si="4"/>
        <v>0</v>
      </c>
      <c r="Z1012" s="193">
        <f t="shared" si="5"/>
        <v>0</v>
      </c>
      <c r="AA1012" s="186" t="s">
        <v>464</v>
      </c>
      <c r="AB1012" s="186" t="s">
        <v>288</v>
      </c>
      <c r="AC1012" s="192">
        <f>VLOOKUP(B1012,orig_GT_results_full_summary!$B$3:$AK$25,33, FALSE)</f>
        <v>2</v>
      </c>
      <c r="AD1012" s="192">
        <v>0</v>
      </c>
      <c r="AE1012" s="192">
        <v>0</v>
      </c>
      <c r="AF1012" s="194">
        <f t="shared" si="6"/>
        <v>0</v>
      </c>
      <c r="AG1012" s="53">
        <f t="shared" si="7"/>
        <v>0</v>
      </c>
    </row>
    <row r="1013" spans="2:33" ht="16">
      <c r="B1013" s="186" t="s">
        <v>130</v>
      </c>
      <c r="C1013" s="192">
        <v>274</v>
      </c>
      <c r="D1013" s="186" t="s">
        <v>486</v>
      </c>
      <c r="E1013" s="193">
        <v>2</v>
      </c>
      <c r="F1013" s="186" t="s">
        <v>284</v>
      </c>
      <c r="G1013" s="186" t="s">
        <v>288</v>
      </c>
      <c r="H1013" s="198">
        <f>VLOOKUP(B1013,orig_GT_results_full_summary!$B$3:$AK$25,7, FALSE)</f>
        <v>3</v>
      </c>
      <c r="I1013" s="192">
        <v>0</v>
      </c>
      <c r="J1013" s="192">
        <v>0</v>
      </c>
      <c r="K1013" s="192">
        <f t="shared" si="0"/>
        <v>0</v>
      </c>
      <c r="L1013" s="193">
        <f t="shared" si="1"/>
        <v>0</v>
      </c>
      <c r="M1013" s="186" t="s">
        <v>449</v>
      </c>
      <c r="N1013" s="186" t="s">
        <v>288</v>
      </c>
      <c r="O1013" s="199">
        <f>VLOOKUP(B1013,orig_GT_results_full_summary!$B$3:$AK$25,15, FALSE)</f>
        <v>1</v>
      </c>
      <c r="P1013" s="192">
        <v>0</v>
      </c>
      <c r="Q1013" s="192">
        <v>0</v>
      </c>
      <c r="R1013" s="192">
        <f t="shared" si="2"/>
        <v>0</v>
      </c>
      <c r="S1013" s="193">
        <f t="shared" si="3"/>
        <v>0</v>
      </c>
      <c r="T1013" s="186" t="s">
        <v>15</v>
      </c>
      <c r="U1013" s="186" t="s">
        <v>288</v>
      </c>
      <c r="V1013" s="200">
        <f>VLOOKUP(B1013,orig_GT_results_full_summary!$B$3:$AK$25,24, FALSE)</f>
        <v>1</v>
      </c>
      <c r="W1013" s="192">
        <v>0</v>
      </c>
      <c r="X1013" s="192">
        <v>0</v>
      </c>
      <c r="Y1013" s="192">
        <f t="shared" si="4"/>
        <v>0</v>
      </c>
      <c r="Z1013" s="193">
        <f t="shared" si="5"/>
        <v>0</v>
      </c>
      <c r="AA1013" s="186" t="s">
        <v>464</v>
      </c>
      <c r="AB1013" s="186" t="s">
        <v>288</v>
      </c>
      <c r="AC1013" s="192">
        <f>VLOOKUP(B1013,orig_GT_results_full_summary!$B$3:$AK$25,33, FALSE)</f>
        <v>2</v>
      </c>
      <c r="AD1013" s="192">
        <v>0</v>
      </c>
      <c r="AE1013" s="192">
        <v>0</v>
      </c>
      <c r="AF1013" s="194">
        <f t="shared" si="6"/>
        <v>0</v>
      </c>
      <c r="AG1013" s="53">
        <f t="shared" si="7"/>
        <v>0</v>
      </c>
    </row>
    <row r="1014" spans="2:33" ht="16">
      <c r="B1014" s="186" t="s">
        <v>130</v>
      </c>
      <c r="C1014" s="192">
        <v>275</v>
      </c>
      <c r="D1014" s="186" t="s">
        <v>487</v>
      </c>
      <c r="E1014" s="193">
        <v>2</v>
      </c>
      <c r="F1014" s="186" t="s">
        <v>284</v>
      </c>
      <c r="G1014" s="186" t="s">
        <v>288</v>
      </c>
      <c r="H1014" s="198">
        <f>VLOOKUP(B1014,orig_GT_results_full_summary!$B$3:$AK$25,7, FALSE)</f>
        <v>3</v>
      </c>
      <c r="I1014" s="192">
        <v>0</v>
      </c>
      <c r="J1014" s="192">
        <v>0</v>
      </c>
      <c r="K1014" s="192">
        <f t="shared" si="0"/>
        <v>0</v>
      </c>
      <c r="L1014" s="193">
        <f t="shared" si="1"/>
        <v>0</v>
      </c>
      <c r="M1014" s="186" t="s">
        <v>449</v>
      </c>
      <c r="N1014" s="186" t="s">
        <v>288</v>
      </c>
      <c r="O1014" s="199">
        <f>VLOOKUP(B1014,orig_GT_results_full_summary!$B$3:$AK$25,15, FALSE)</f>
        <v>1</v>
      </c>
      <c r="P1014" s="192">
        <v>0</v>
      </c>
      <c r="Q1014" s="192">
        <v>0</v>
      </c>
      <c r="R1014" s="192">
        <f t="shared" si="2"/>
        <v>0</v>
      </c>
      <c r="S1014" s="193">
        <f t="shared" si="3"/>
        <v>0</v>
      </c>
      <c r="T1014" s="186" t="s">
        <v>15</v>
      </c>
      <c r="U1014" s="186" t="s">
        <v>288</v>
      </c>
      <c r="V1014" s="200">
        <f>VLOOKUP(B1014,orig_GT_results_full_summary!$B$3:$AK$25,24, FALSE)</f>
        <v>1</v>
      </c>
      <c r="W1014" s="192">
        <v>0</v>
      </c>
      <c r="X1014" s="192">
        <v>0</v>
      </c>
      <c r="Y1014" s="192">
        <f t="shared" si="4"/>
        <v>0</v>
      </c>
      <c r="Z1014" s="193">
        <f t="shared" si="5"/>
        <v>0</v>
      </c>
      <c r="AA1014" s="186" t="s">
        <v>464</v>
      </c>
      <c r="AB1014" s="186" t="s">
        <v>288</v>
      </c>
      <c r="AC1014" s="192">
        <f>VLOOKUP(B1014,orig_GT_results_full_summary!$B$3:$AK$25,33, FALSE)</f>
        <v>2</v>
      </c>
      <c r="AD1014" s="192">
        <v>0</v>
      </c>
      <c r="AE1014" s="192">
        <v>0</v>
      </c>
      <c r="AF1014" s="194">
        <f t="shared" si="6"/>
        <v>0</v>
      </c>
      <c r="AG1014" s="53">
        <f t="shared" si="7"/>
        <v>0</v>
      </c>
    </row>
    <row r="1015" spans="2:33" ht="16">
      <c r="B1015" s="186" t="s">
        <v>130</v>
      </c>
      <c r="C1015" s="192">
        <v>276</v>
      </c>
      <c r="D1015" s="186" t="s">
        <v>487</v>
      </c>
      <c r="E1015" s="193">
        <v>2</v>
      </c>
      <c r="F1015" s="186" t="s">
        <v>284</v>
      </c>
      <c r="G1015" s="186" t="s">
        <v>288</v>
      </c>
      <c r="H1015" s="198">
        <f>VLOOKUP(B1015,orig_GT_results_full_summary!$B$3:$AK$25,7, FALSE)</f>
        <v>3</v>
      </c>
      <c r="I1015" s="192">
        <v>0</v>
      </c>
      <c r="J1015" s="192">
        <v>0</v>
      </c>
      <c r="K1015" s="192">
        <f t="shared" si="0"/>
        <v>0</v>
      </c>
      <c r="L1015" s="193">
        <f t="shared" si="1"/>
        <v>0</v>
      </c>
      <c r="M1015" s="186" t="s">
        <v>449</v>
      </c>
      <c r="N1015" s="186" t="s">
        <v>288</v>
      </c>
      <c r="O1015" s="199">
        <f>VLOOKUP(B1015,orig_GT_results_full_summary!$B$3:$AK$25,15, FALSE)</f>
        <v>1</v>
      </c>
      <c r="P1015" s="192">
        <v>0</v>
      </c>
      <c r="Q1015" s="192">
        <v>0</v>
      </c>
      <c r="R1015" s="192">
        <f t="shared" si="2"/>
        <v>0</v>
      </c>
      <c r="S1015" s="193">
        <f t="shared" si="3"/>
        <v>0</v>
      </c>
      <c r="T1015" s="186" t="s">
        <v>15</v>
      </c>
      <c r="U1015" s="186" t="s">
        <v>288</v>
      </c>
      <c r="V1015" s="200">
        <f>VLOOKUP(B1015,orig_GT_results_full_summary!$B$3:$AK$25,24, FALSE)</f>
        <v>1</v>
      </c>
      <c r="W1015" s="192">
        <v>0</v>
      </c>
      <c r="X1015" s="192">
        <v>0</v>
      </c>
      <c r="Y1015" s="192">
        <f t="shared" si="4"/>
        <v>0</v>
      </c>
      <c r="Z1015" s="193">
        <f t="shared" si="5"/>
        <v>0</v>
      </c>
      <c r="AA1015" s="186" t="s">
        <v>464</v>
      </c>
      <c r="AB1015" s="186" t="s">
        <v>288</v>
      </c>
      <c r="AC1015" s="192">
        <f>VLOOKUP(B1015,orig_GT_results_full_summary!$B$3:$AK$25,33, FALSE)</f>
        <v>2</v>
      </c>
      <c r="AD1015" s="192">
        <v>0</v>
      </c>
      <c r="AE1015" s="192">
        <v>0</v>
      </c>
      <c r="AF1015" s="194">
        <f t="shared" si="6"/>
        <v>0</v>
      </c>
      <c r="AG1015" s="53">
        <f t="shared" si="7"/>
        <v>0</v>
      </c>
    </row>
    <row r="1016" spans="2:33" ht="16">
      <c r="B1016" s="186" t="s">
        <v>130</v>
      </c>
      <c r="C1016" s="192">
        <v>277</v>
      </c>
      <c r="D1016" s="186" t="s">
        <v>487</v>
      </c>
      <c r="E1016" s="193">
        <v>2</v>
      </c>
      <c r="F1016" s="186" t="s">
        <v>284</v>
      </c>
      <c r="G1016" s="186" t="s">
        <v>288</v>
      </c>
      <c r="H1016" s="198">
        <f>VLOOKUP(B1016,orig_GT_results_full_summary!$B$3:$AK$25,7, FALSE)</f>
        <v>3</v>
      </c>
      <c r="I1016" s="192">
        <v>0</v>
      </c>
      <c r="J1016" s="192">
        <v>0</v>
      </c>
      <c r="K1016" s="192">
        <f t="shared" si="0"/>
        <v>0</v>
      </c>
      <c r="L1016" s="193">
        <f t="shared" si="1"/>
        <v>0</v>
      </c>
      <c r="M1016" s="186" t="s">
        <v>449</v>
      </c>
      <c r="N1016" s="186" t="s">
        <v>288</v>
      </c>
      <c r="O1016" s="199">
        <f>VLOOKUP(B1016,orig_GT_results_full_summary!$B$3:$AK$25,15, FALSE)</f>
        <v>1</v>
      </c>
      <c r="P1016" s="192">
        <v>0</v>
      </c>
      <c r="Q1016" s="192">
        <v>0</v>
      </c>
      <c r="R1016" s="192">
        <f t="shared" si="2"/>
        <v>0</v>
      </c>
      <c r="S1016" s="193">
        <f t="shared" si="3"/>
        <v>0</v>
      </c>
      <c r="T1016" s="186" t="s">
        <v>15</v>
      </c>
      <c r="U1016" s="186" t="s">
        <v>288</v>
      </c>
      <c r="V1016" s="200">
        <f>VLOOKUP(B1016,orig_GT_results_full_summary!$B$3:$AK$25,24, FALSE)</f>
        <v>1</v>
      </c>
      <c r="W1016" s="192">
        <v>0</v>
      </c>
      <c r="X1016" s="192">
        <v>0</v>
      </c>
      <c r="Y1016" s="192">
        <f t="shared" si="4"/>
        <v>0</v>
      </c>
      <c r="Z1016" s="193">
        <f t="shared" si="5"/>
        <v>0</v>
      </c>
      <c r="AA1016" s="186" t="s">
        <v>464</v>
      </c>
      <c r="AB1016" s="186" t="s">
        <v>288</v>
      </c>
      <c r="AC1016" s="192">
        <f>VLOOKUP(B1016,orig_GT_results_full_summary!$B$3:$AK$25,33, FALSE)</f>
        <v>2</v>
      </c>
      <c r="AD1016" s="192">
        <v>0</v>
      </c>
      <c r="AE1016" s="192">
        <v>0</v>
      </c>
      <c r="AF1016" s="194">
        <f t="shared" si="6"/>
        <v>0</v>
      </c>
      <c r="AG1016" s="53">
        <f t="shared" si="7"/>
        <v>0</v>
      </c>
    </row>
    <row r="1017" spans="2:33" ht="16">
      <c r="B1017" s="186" t="s">
        <v>130</v>
      </c>
      <c r="C1017" s="192">
        <v>284</v>
      </c>
      <c r="D1017" s="186" t="s">
        <v>314</v>
      </c>
      <c r="E1017" s="193">
        <v>2</v>
      </c>
      <c r="F1017" s="186" t="s">
        <v>284</v>
      </c>
      <c r="G1017" s="186" t="s">
        <v>288</v>
      </c>
      <c r="H1017" s="198">
        <f>VLOOKUP(B1017,orig_GT_results_full_summary!$B$3:$AK$25,7, FALSE)</f>
        <v>3</v>
      </c>
      <c r="I1017" s="192">
        <v>0</v>
      </c>
      <c r="J1017" s="192">
        <v>0</v>
      </c>
      <c r="K1017" s="192">
        <f t="shared" si="0"/>
        <v>0</v>
      </c>
      <c r="L1017" s="193">
        <f t="shared" si="1"/>
        <v>0</v>
      </c>
      <c r="M1017" s="186" t="s">
        <v>449</v>
      </c>
      <c r="N1017" s="186" t="s">
        <v>288</v>
      </c>
      <c r="O1017" s="199">
        <f>VLOOKUP(B1017,orig_GT_results_full_summary!$B$3:$AK$25,15, FALSE)</f>
        <v>1</v>
      </c>
      <c r="P1017" s="192">
        <v>0</v>
      </c>
      <c r="Q1017" s="192">
        <v>0</v>
      </c>
      <c r="R1017" s="192">
        <f t="shared" si="2"/>
        <v>0</v>
      </c>
      <c r="S1017" s="193">
        <f t="shared" si="3"/>
        <v>0</v>
      </c>
      <c r="T1017" s="186" t="s">
        <v>15</v>
      </c>
      <c r="U1017" s="186" t="s">
        <v>288</v>
      </c>
      <c r="V1017" s="200">
        <f>VLOOKUP(B1017,orig_GT_results_full_summary!$B$3:$AK$25,24, FALSE)</f>
        <v>1</v>
      </c>
      <c r="W1017" s="192">
        <v>0</v>
      </c>
      <c r="X1017" s="192">
        <v>0</v>
      </c>
      <c r="Y1017" s="192">
        <f t="shared" si="4"/>
        <v>0</v>
      </c>
      <c r="Z1017" s="193">
        <f t="shared" si="5"/>
        <v>0</v>
      </c>
      <c r="AA1017" s="186" t="s">
        <v>464</v>
      </c>
      <c r="AB1017" s="186" t="s">
        <v>288</v>
      </c>
      <c r="AC1017" s="192">
        <f>VLOOKUP(B1017,orig_GT_results_full_summary!$B$3:$AK$25,33, FALSE)</f>
        <v>2</v>
      </c>
      <c r="AD1017" s="192">
        <v>0</v>
      </c>
      <c r="AE1017" s="192">
        <v>0</v>
      </c>
      <c r="AF1017" s="194">
        <f t="shared" si="6"/>
        <v>0</v>
      </c>
      <c r="AG1017" s="53">
        <f t="shared" si="7"/>
        <v>0</v>
      </c>
    </row>
    <row r="1018" spans="2:33" ht="16">
      <c r="B1018" s="186" t="s">
        <v>130</v>
      </c>
      <c r="C1018" s="192">
        <v>285</v>
      </c>
      <c r="D1018" s="186" t="s">
        <v>314</v>
      </c>
      <c r="E1018" s="193">
        <v>2</v>
      </c>
      <c r="F1018" s="186" t="s">
        <v>284</v>
      </c>
      <c r="G1018" s="186" t="s">
        <v>288</v>
      </c>
      <c r="H1018" s="198">
        <f>VLOOKUP(B1018,orig_GT_results_full_summary!$B$3:$AK$25,7, FALSE)</f>
        <v>3</v>
      </c>
      <c r="I1018" s="192">
        <v>0</v>
      </c>
      <c r="J1018" s="192">
        <v>0</v>
      </c>
      <c r="K1018" s="192">
        <f t="shared" si="0"/>
        <v>0</v>
      </c>
      <c r="L1018" s="193">
        <f t="shared" si="1"/>
        <v>0</v>
      </c>
      <c r="M1018" s="186" t="s">
        <v>449</v>
      </c>
      <c r="N1018" s="186" t="s">
        <v>288</v>
      </c>
      <c r="O1018" s="199">
        <f>VLOOKUP(B1018,orig_GT_results_full_summary!$B$3:$AK$25,15, FALSE)</f>
        <v>1</v>
      </c>
      <c r="P1018" s="192">
        <v>0</v>
      </c>
      <c r="Q1018" s="192">
        <v>0</v>
      </c>
      <c r="R1018" s="192">
        <f t="shared" si="2"/>
        <v>0</v>
      </c>
      <c r="S1018" s="193">
        <f t="shared" si="3"/>
        <v>0</v>
      </c>
      <c r="T1018" s="186" t="s">
        <v>15</v>
      </c>
      <c r="U1018" s="186" t="s">
        <v>288</v>
      </c>
      <c r="V1018" s="200">
        <f>VLOOKUP(B1018,orig_GT_results_full_summary!$B$3:$AK$25,24, FALSE)</f>
        <v>1</v>
      </c>
      <c r="W1018" s="192">
        <v>0</v>
      </c>
      <c r="X1018" s="192">
        <v>0</v>
      </c>
      <c r="Y1018" s="192">
        <f t="shared" si="4"/>
        <v>0</v>
      </c>
      <c r="Z1018" s="193">
        <f t="shared" si="5"/>
        <v>0</v>
      </c>
      <c r="AA1018" s="186" t="s">
        <v>464</v>
      </c>
      <c r="AB1018" s="186" t="s">
        <v>288</v>
      </c>
      <c r="AC1018" s="192">
        <f>VLOOKUP(B1018,orig_GT_results_full_summary!$B$3:$AK$25,33, FALSE)</f>
        <v>2</v>
      </c>
      <c r="AD1018" s="192">
        <v>0</v>
      </c>
      <c r="AE1018" s="192">
        <v>0</v>
      </c>
      <c r="AF1018" s="194">
        <f t="shared" si="6"/>
        <v>0</v>
      </c>
      <c r="AG1018" s="53">
        <f t="shared" si="7"/>
        <v>0</v>
      </c>
    </row>
    <row r="1019" spans="2:33" ht="16">
      <c r="B1019" s="186" t="s">
        <v>130</v>
      </c>
      <c r="C1019" s="192">
        <v>286</v>
      </c>
      <c r="D1019" s="186" t="s">
        <v>314</v>
      </c>
      <c r="E1019" s="193">
        <v>2</v>
      </c>
      <c r="F1019" s="186" t="s">
        <v>284</v>
      </c>
      <c r="G1019" s="186" t="s">
        <v>288</v>
      </c>
      <c r="H1019" s="198">
        <f>VLOOKUP(B1019,orig_GT_results_full_summary!$B$3:$AK$25,7, FALSE)</f>
        <v>3</v>
      </c>
      <c r="I1019" s="192">
        <v>0</v>
      </c>
      <c r="J1019" s="192">
        <v>0</v>
      </c>
      <c r="K1019" s="192">
        <f t="shared" si="0"/>
        <v>0</v>
      </c>
      <c r="L1019" s="193">
        <f t="shared" si="1"/>
        <v>0</v>
      </c>
      <c r="M1019" s="186" t="s">
        <v>449</v>
      </c>
      <c r="N1019" s="186" t="s">
        <v>288</v>
      </c>
      <c r="O1019" s="199">
        <f>VLOOKUP(B1019,orig_GT_results_full_summary!$B$3:$AK$25,15, FALSE)</f>
        <v>1</v>
      </c>
      <c r="P1019" s="192">
        <v>0</v>
      </c>
      <c r="Q1019" s="192">
        <v>0</v>
      </c>
      <c r="R1019" s="192">
        <f t="shared" si="2"/>
        <v>0</v>
      </c>
      <c r="S1019" s="193">
        <f t="shared" si="3"/>
        <v>0</v>
      </c>
      <c r="T1019" s="186" t="s">
        <v>15</v>
      </c>
      <c r="U1019" s="186" t="s">
        <v>288</v>
      </c>
      <c r="V1019" s="200">
        <f>VLOOKUP(B1019,orig_GT_results_full_summary!$B$3:$AK$25,24, FALSE)</f>
        <v>1</v>
      </c>
      <c r="W1019" s="192">
        <v>0</v>
      </c>
      <c r="X1019" s="192">
        <v>0</v>
      </c>
      <c r="Y1019" s="192">
        <f t="shared" si="4"/>
        <v>0</v>
      </c>
      <c r="Z1019" s="193">
        <f t="shared" si="5"/>
        <v>0</v>
      </c>
      <c r="AA1019" s="186" t="s">
        <v>464</v>
      </c>
      <c r="AB1019" s="186" t="s">
        <v>288</v>
      </c>
      <c r="AC1019" s="192">
        <f>VLOOKUP(B1019,orig_GT_results_full_summary!$B$3:$AK$25,33, FALSE)</f>
        <v>2</v>
      </c>
      <c r="AD1019" s="192">
        <v>0</v>
      </c>
      <c r="AE1019" s="192">
        <v>0</v>
      </c>
      <c r="AF1019" s="194">
        <f t="shared" si="6"/>
        <v>0</v>
      </c>
      <c r="AG1019" s="53">
        <f t="shared" si="7"/>
        <v>0</v>
      </c>
    </row>
    <row r="1020" spans="2:33" ht="16">
      <c r="B1020" s="186" t="s">
        <v>130</v>
      </c>
      <c r="C1020" s="192">
        <v>287</v>
      </c>
      <c r="D1020" s="186" t="s">
        <v>314</v>
      </c>
      <c r="E1020" s="193">
        <v>2</v>
      </c>
      <c r="F1020" s="186" t="s">
        <v>284</v>
      </c>
      <c r="G1020" s="186" t="s">
        <v>288</v>
      </c>
      <c r="H1020" s="198">
        <f>VLOOKUP(B1020,orig_GT_results_full_summary!$B$3:$AK$25,7, FALSE)</f>
        <v>3</v>
      </c>
      <c r="I1020" s="192">
        <v>0</v>
      </c>
      <c r="J1020" s="192">
        <v>0</v>
      </c>
      <c r="K1020" s="192">
        <f t="shared" si="0"/>
        <v>0</v>
      </c>
      <c r="L1020" s="193">
        <f t="shared" si="1"/>
        <v>0</v>
      </c>
      <c r="M1020" s="186" t="s">
        <v>449</v>
      </c>
      <c r="N1020" s="186" t="s">
        <v>288</v>
      </c>
      <c r="O1020" s="199">
        <f>VLOOKUP(B1020,orig_GT_results_full_summary!$B$3:$AK$25,15, FALSE)</f>
        <v>1</v>
      </c>
      <c r="P1020" s="192">
        <v>0</v>
      </c>
      <c r="Q1020" s="192">
        <v>0</v>
      </c>
      <c r="R1020" s="192">
        <f t="shared" si="2"/>
        <v>0</v>
      </c>
      <c r="S1020" s="193">
        <f t="shared" si="3"/>
        <v>0</v>
      </c>
      <c r="T1020" s="186" t="s">
        <v>15</v>
      </c>
      <c r="U1020" s="186" t="s">
        <v>288</v>
      </c>
      <c r="V1020" s="200">
        <f>VLOOKUP(B1020,orig_GT_results_full_summary!$B$3:$AK$25,24, FALSE)</f>
        <v>1</v>
      </c>
      <c r="W1020" s="192">
        <v>0</v>
      </c>
      <c r="X1020" s="192">
        <v>0</v>
      </c>
      <c r="Y1020" s="192">
        <f t="shared" si="4"/>
        <v>0</v>
      </c>
      <c r="Z1020" s="193">
        <f t="shared" si="5"/>
        <v>0</v>
      </c>
      <c r="AA1020" s="186" t="s">
        <v>464</v>
      </c>
      <c r="AB1020" s="186" t="s">
        <v>288</v>
      </c>
      <c r="AC1020" s="192">
        <f>VLOOKUP(B1020,orig_GT_results_full_summary!$B$3:$AK$25,33, FALSE)</f>
        <v>2</v>
      </c>
      <c r="AD1020" s="192">
        <v>0</v>
      </c>
      <c r="AE1020" s="192">
        <v>0</v>
      </c>
      <c r="AF1020" s="194">
        <f t="shared" si="6"/>
        <v>0</v>
      </c>
      <c r="AG1020" s="53">
        <f t="shared" si="7"/>
        <v>0</v>
      </c>
    </row>
    <row r="1021" spans="2:33" ht="16">
      <c r="B1021" s="186" t="s">
        <v>130</v>
      </c>
      <c r="C1021" s="192">
        <v>288</v>
      </c>
      <c r="D1021" s="186" t="s">
        <v>353</v>
      </c>
      <c r="E1021" s="193">
        <v>2</v>
      </c>
      <c r="F1021" s="186" t="s">
        <v>284</v>
      </c>
      <c r="G1021" s="186" t="s">
        <v>287</v>
      </c>
      <c r="H1021" s="198">
        <f>VLOOKUP(B1021,orig_GT_results_full_summary!$B$3:$AK$25,7, FALSE)</f>
        <v>3</v>
      </c>
      <c r="I1021" s="192">
        <v>1</v>
      </c>
      <c r="J1021" s="192">
        <v>0.5</v>
      </c>
      <c r="K1021" s="192">
        <f t="shared" si="0"/>
        <v>0.33333333333333331</v>
      </c>
      <c r="L1021" s="193">
        <f t="shared" si="1"/>
        <v>0.47619047619047616</v>
      </c>
      <c r="M1021" s="186" t="s">
        <v>449</v>
      </c>
      <c r="N1021" s="186" t="s">
        <v>288</v>
      </c>
      <c r="O1021" s="199">
        <f>VLOOKUP(B1021,orig_GT_results_full_summary!$B$3:$AK$25,15, FALSE)</f>
        <v>1</v>
      </c>
      <c r="P1021" s="192">
        <v>0</v>
      </c>
      <c r="Q1021" s="192">
        <v>0</v>
      </c>
      <c r="R1021" s="192">
        <f t="shared" si="2"/>
        <v>0</v>
      </c>
      <c r="S1021" s="193">
        <f t="shared" si="3"/>
        <v>0</v>
      </c>
      <c r="T1021" s="186" t="s">
        <v>15</v>
      </c>
      <c r="U1021" s="186" t="s">
        <v>288</v>
      </c>
      <c r="V1021" s="200">
        <f>VLOOKUP(B1021,orig_GT_results_full_summary!$B$3:$AK$25,24, FALSE)</f>
        <v>1</v>
      </c>
      <c r="W1021" s="192">
        <v>0</v>
      </c>
      <c r="X1021" s="192">
        <v>0</v>
      </c>
      <c r="Y1021" s="192">
        <f t="shared" si="4"/>
        <v>0</v>
      </c>
      <c r="Z1021" s="193">
        <f t="shared" si="5"/>
        <v>0</v>
      </c>
      <c r="AA1021" s="186" t="s">
        <v>464</v>
      </c>
      <c r="AB1021" s="186" t="s">
        <v>288</v>
      </c>
      <c r="AC1021" s="192">
        <f>VLOOKUP(B1021,orig_GT_results_full_summary!$B$3:$AK$25,33, FALSE)</f>
        <v>2</v>
      </c>
      <c r="AD1021" s="192">
        <v>0</v>
      </c>
      <c r="AE1021" s="192">
        <v>0</v>
      </c>
      <c r="AF1021" s="194">
        <f t="shared" si="6"/>
        <v>0</v>
      </c>
      <c r="AG1021" s="53">
        <f t="shared" si="7"/>
        <v>0</v>
      </c>
    </row>
    <row r="1022" spans="2:33" ht="16">
      <c r="B1022" s="186" t="s">
        <v>130</v>
      </c>
      <c r="C1022" s="192">
        <v>299</v>
      </c>
      <c r="D1022" s="186" t="s">
        <v>393</v>
      </c>
      <c r="E1022" s="193">
        <v>2</v>
      </c>
      <c r="F1022" s="186" t="s">
        <v>284</v>
      </c>
      <c r="G1022" s="186" t="s">
        <v>288</v>
      </c>
      <c r="H1022" s="198">
        <f>VLOOKUP(B1022,orig_GT_results_full_summary!$B$3:$AK$25,7, FALSE)</f>
        <v>3</v>
      </c>
      <c r="I1022" s="192">
        <v>0</v>
      </c>
      <c r="J1022" s="192">
        <v>0</v>
      </c>
      <c r="K1022" s="192">
        <f t="shared" si="0"/>
        <v>0</v>
      </c>
      <c r="L1022" s="193">
        <f t="shared" si="1"/>
        <v>0</v>
      </c>
      <c r="M1022" s="186" t="s">
        <v>449</v>
      </c>
      <c r="N1022" s="186" t="s">
        <v>288</v>
      </c>
      <c r="O1022" s="199">
        <f>VLOOKUP(B1022,orig_GT_results_full_summary!$B$3:$AK$25,15, FALSE)</f>
        <v>1</v>
      </c>
      <c r="P1022" s="192">
        <v>0</v>
      </c>
      <c r="Q1022" s="192">
        <v>0</v>
      </c>
      <c r="R1022" s="192">
        <f t="shared" si="2"/>
        <v>0</v>
      </c>
      <c r="S1022" s="193">
        <f t="shared" si="3"/>
        <v>0</v>
      </c>
      <c r="T1022" s="186" t="s">
        <v>15</v>
      </c>
      <c r="U1022" s="186" t="s">
        <v>287</v>
      </c>
      <c r="V1022" s="200">
        <f>VLOOKUP(B1022,orig_GT_results_full_summary!$B$3:$AK$25,24, FALSE)</f>
        <v>1</v>
      </c>
      <c r="W1022" s="192">
        <v>1</v>
      </c>
      <c r="X1022" s="192">
        <v>0.5</v>
      </c>
      <c r="Y1022" s="192">
        <f t="shared" si="4"/>
        <v>1</v>
      </c>
      <c r="Z1022" s="193">
        <f t="shared" si="5"/>
        <v>0.52631578947368418</v>
      </c>
      <c r="AA1022" s="186" t="s">
        <v>464</v>
      </c>
      <c r="AB1022" s="186" t="s">
        <v>288</v>
      </c>
      <c r="AC1022" s="192">
        <f>VLOOKUP(B1022,orig_GT_results_full_summary!$B$3:$AK$25,33, FALSE)</f>
        <v>2</v>
      </c>
      <c r="AD1022" s="192">
        <v>0</v>
      </c>
      <c r="AE1022" s="192">
        <v>0</v>
      </c>
      <c r="AF1022" s="194">
        <f t="shared" si="6"/>
        <v>0</v>
      </c>
      <c r="AG1022" s="53">
        <f t="shared" si="7"/>
        <v>0</v>
      </c>
    </row>
    <row r="1023" spans="2:33" ht="16">
      <c r="B1023" s="186" t="s">
        <v>130</v>
      </c>
      <c r="C1023" s="192">
        <v>300</v>
      </c>
      <c r="D1023" s="186" t="s">
        <v>393</v>
      </c>
      <c r="E1023" s="193">
        <v>2</v>
      </c>
      <c r="F1023" s="186" t="s">
        <v>284</v>
      </c>
      <c r="G1023" s="186" t="s">
        <v>288</v>
      </c>
      <c r="H1023" s="198">
        <f>VLOOKUP(B1023,orig_GT_results_full_summary!$B$3:$AK$25,7, FALSE)</f>
        <v>3</v>
      </c>
      <c r="I1023" s="192">
        <v>0</v>
      </c>
      <c r="J1023" s="192">
        <v>0</v>
      </c>
      <c r="K1023" s="192">
        <f t="shared" si="0"/>
        <v>0</v>
      </c>
      <c r="L1023" s="193">
        <f t="shared" si="1"/>
        <v>0</v>
      </c>
      <c r="M1023" s="186" t="s">
        <v>449</v>
      </c>
      <c r="N1023" s="186" t="s">
        <v>288</v>
      </c>
      <c r="O1023" s="199">
        <f>VLOOKUP(B1023,orig_GT_results_full_summary!$B$3:$AK$25,15, FALSE)</f>
        <v>1</v>
      </c>
      <c r="P1023" s="192">
        <v>0</v>
      </c>
      <c r="Q1023" s="192">
        <v>0</v>
      </c>
      <c r="R1023" s="192">
        <f t="shared" si="2"/>
        <v>0</v>
      </c>
      <c r="S1023" s="193">
        <f t="shared" si="3"/>
        <v>0</v>
      </c>
      <c r="T1023" s="186" t="s">
        <v>15</v>
      </c>
      <c r="U1023" s="186" t="s">
        <v>287</v>
      </c>
      <c r="V1023" s="200">
        <f>VLOOKUP(B1023,orig_GT_results_full_summary!$B$3:$AK$25,24, FALSE)</f>
        <v>1</v>
      </c>
      <c r="W1023" s="192">
        <v>1</v>
      </c>
      <c r="X1023" s="192">
        <v>0.5</v>
      </c>
      <c r="Y1023" s="192">
        <f t="shared" si="4"/>
        <v>1</v>
      </c>
      <c r="Z1023" s="193">
        <f t="shared" si="5"/>
        <v>0.52631578947368418</v>
      </c>
      <c r="AA1023" s="186" t="s">
        <v>464</v>
      </c>
      <c r="AB1023" s="186" t="s">
        <v>288</v>
      </c>
      <c r="AC1023" s="192">
        <f>VLOOKUP(B1023,orig_GT_results_full_summary!$B$3:$AK$25,33, FALSE)</f>
        <v>2</v>
      </c>
      <c r="AD1023" s="192">
        <v>0</v>
      </c>
      <c r="AE1023" s="192">
        <v>0</v>
      </c>
      <c r="AF1023" s="194">
        <f t="shared" si="6"/>
        <v>0</v>
      </c>
      <c r="AG1023" s="53">
        <f t="shared" si="7"/>
        <v>0</v>
      </c>
    </row>
    <row r="1024" spans="2:33" ht="16">
      <c r="B1024" s="186" t="s">
        <v>130</v>
      </c>
      <c r="C1024" s="192">
        <v>301</v>
      </c>
      <c r="D1024" s="186" t="s">
        <v>393</v>
      </c>
      <c r="E1024" s="193">
        <v>2</v>
      </c>
      <c r="F1024" s="186" t="s">
        <v>284</v>
      </c>
      <c r="G1024" s="186" t="s">
        <v>288</v>
      </c>
      <c r="H1024" s="198">
        <f>VLOOKUP(B1024,orig_GT_results_full_summary!$B$3:$AK$25,7, FALSE)</f>
        <v>3</v>
      </c>
      <c r="I1024" s="192">
        <v>0</v>
      </c>
      <c r="J1024" s="192">
        <v>0</v>
      </c>
      <c r="K1024" s="192">
        <f t="shared" si="0"/>
        <v>0</v>
      </c>
      <c r="L1024" s="193">
        <f t="shared" si="1"/>
        <v>0</v>
      </c>
      <c r="M1024" s="186" t="s">
        <v>449</v>
      </c>
      <c r="N1024" s="186" t="s">
        <v>288</v>
      </c>
      <c r="O1024" s="199">
        <f>VLOOKUP(B1024,orig_GT_results_full_summary!$B$3:$AK$25,15, FALSE)</f>
        <v>1</v>
      </c>
      <c r="P1024" s="192">
        <v>0</v>
      </c>
      <c r="Q1024" s="192">
        <v>0</v>
      </c>
      <c r="R1024" s="192">
        <f t="shared" si="2"/>
        <v>0</v>
      </c>
      <c r="S1024" s="193">
        <f t="shared" si="3"/>
        <v>0</v>
      </c>
      <c r="T1024" s="186" t="s">
        <v>15</v>
      </c>
      <c r="U1024" s="186" t="s">
        <v>287</v>
      </c>
      <c r="V1024" s="200">
        <f>VLOOKUP(B1024,orig_GT_results_full_summary!$B$3:$AK$25,24, FALSE)</f>
        <v>1</v>
      </c>
      <c r="W1024" s="192">
        <v>1</v>
      </c>
      <c r="X1024" s="192">
        <v>0.5</v>
      </c>
      <c r="Y1024" s="192">
        <f t="shared" si="4"/>
        <v>1</v>
      </c>
      <c r="Z1024" s="193">
        <f t="shared" si="5"/>
        <v>0.52631578947368418</v>
      </c>
      <c r="AA1024" s="186" t="s">
        <v>464</v>
      </c>
      <c r="AB1024" s="186" t="s">
        <v>288</v>
      </c>
      <c r="AC1024" s="192">
        <f>VLOOKUP(B1024,orig_GT_results_full_summary!$B$3:$AK$25,33, FALSE)</f>
        <v>2</v>
      </c>
      <c r="AD1024" s="192">
        <v>0</v>
      </c>
      <c r="AE1024" s="192">
        <v>0</v>
      </c>
      <c r="AF1024" s="194">
        <f t="shared" si="6"/>
        <v>0</v>
      </c>
      <c r="AG1024" s="53">
        <f t="shared" si="7"/>
        <v>0</v>
      </c>
    </row>
    <row r="1025" spans="2:33" ht="16">
      <c r="B1025" s="186" t="s">
        <v>130</v>
      </c>
      <c r="C1025" s="192">
        <v>303</v>
      </c>
      <c r="D1025" s="186" t="s">
        <v>488</v>
      </c>
      <c r="E1025" s="193">
        <v>2</v>
      </c>
      <c r="F1025" s="186" t="s">
        <v>284</v>
      </c>
      <c r="G1025" s="186" t="s">
        <v>288</v>
      </c>
      <c r="H1025" s="198">
        <f>VLOOKUP(B1025,orig_GT_results_full_summary!$B$3:$AK$25,7, FALSE)</f>
        <v>3</v>
      </c>
      <c r="I1025" s="192">
        <v>0</v>
      </c>
      <c r="J1025" s="192">
        <v>0</v>
      </c>
      <c r="K1025" s="192">
        <f t="shared" si="0"/>
        <v>0</v>
      </c>
      <c r="L1025" s="193">
        <f t="shared" si="1"/>
        <v>0</v>
      </c>
      <c r="M1025" s="186" t="s">
        <v>449</v>
      </c>
      <c r="N1025" s="186" t="s">
        <v>288</v>
      </c>
      <c r="O1025" s="199">
        <f>VLOOKUP(B1025,orig_GT_results_full_summary!$B$3:$AK$25,15, FALSE)</f>
        <v>1</v>
      </c>
      <c r="P1025" s="192">
        <v>0</v>
      </c>
      <c r="Q1025" s="192">
        <v>0</v>
      </c>
      <c r="R1025" s="192">
        <f t="shared" si="2"/>
        <v>0</v>
      </c>
      <c r="S1025" s="193">
        <f t="shared" si="3"/>
        <v>0</v>
      </c>
      <c r="T1025" s="186" t="s">
        <v>15</v>
      </c>
      <c r="U1025" s="186" t="s">
        <v>288</v>
      </c>
      <c r="V1025" s="200">
        <f>VLOOKUP(B1025,orig_GT_results_full_summary!$B$3:$AK$25,24, FALSE)</f>
        <v>1</v>
      </c>
      <c r="W1025" s="192">
        <v>0</v>
      </c>
      <c r="X1025" s="192">
        <v>0</v>
      </c>
      <c r="Y1025" s="192">
        <f t="shared" si="4"/>
        <v>0</v>
      </c>
      <c r="Z1025" s="193">
        <f t="shared" si="5"/>
        <v>0</v>
      </c>
      <c r="AA1025" s="186" t="s">
        <v>464</v>
      </c>
      <c r="AB1025" s="186" t="s">
        <v>288</v>
      </c>
      <c r="AC1025" s="192">
        <f>VLOOKUP(B1025,orig_GT_results_full_summary!$B$3:$AK$25,33, FALSE)</f>
        <v>2</v>
      </c>
      <c r="AD1025" s="192">
        <v>0</v>
      </c>
      <c r="AE1025" s="192">
        <v>0</v>
      </c>
      <c r="AF1025" s="194">
        <f t="shared" si="6"/>
        <v>0</v>
      </c>
      <c r="AG1025" s="53">
        <f t="shared" si="7"/>
        <v>0</v>
      </c>
    </row>
    <row r="1026" spans="2:33" ht="16">
      <c r="B1026" s="186" t="s">
        <v>130</v>
      </c>
      <c r="C1026" s="192">
        <v>304</v>
      </c>
      <c r="D1026" s="186" t="s">
        <v>489</v>
      </c>
      <c r="E1026" s="193">
        <v>2</v>
      </c>
      <c r="F1026" s="186" t="s">
        <v>284</v>
      </c>
      <c r="G1026" s="186" t="s">
        <v>288</v>
      </c>
      <c r="H1026" s="198">
        <f>VLOOKUP(B1026,orig_GT_results_full_summary!$B$3:$AK$25,7, FALSE)</f>
        <v>3</v>
      </c>
      <c r="I1026" s="192">
        <v>0</v>
      </c>
      <c r="J1026" s="192">
        <v>0</v>
      </c>
      <c r="K1026" s="192">
        <f t="shared" si="0"/>
        <v>0</v>
      </c>
      <c r="L1026" s="193">
        <f t="shared" si="1"/>
        <v>0</v>
      </c>
      <c r="M1026" s="186" t="s">
        <v>449</v>
      </c>
      <c r="N1026" s="186" t="s">
        <v>288</v>
      </c>
      <c r="O1026" s="199">
        <f>VLOOKUP(B1026,orig_GT_results_full_summary!$B$3:$AK$25,15, FALSE)</f>
        <v>1</v>
      </c>
      <c r="P1026" s="192">
        <v>0</v>
      </c>
      <c r="Q1026" s="192">
        <v>0</v>
      </c>
      <c r="R1026" s="192">
        <f t="shared" si="2"/>
        <v>0</v>
      </c>
      <c r="S1026" s="193">
        <f t="shared" si="3"/>
        <v>0</v>
      </c>
      <c r="T1026" s="186" t="s">
        <v>15</v>
      </c>
      <c r="U1026" s="186" t="s">
        <v>288</v>
      </c>
      <c r="V1026" s="200">
        <f>VLOOKUP(B1026,orig_GT_results_full_summary!$B$3:$AK$25,24, FALSE)</f>
        <v>1</v>
      </c>
      <c r="W1026" s="192">
        <v>0</v>
      </c>
      <c r="X1026" s="192">
        <v>0</v>
      </c>
      <c r="Y1026" s="192">
        <f t="shared" si="4"/>
        <v>0</v>
      </c>
      <c r="Z1026" s="193">
        <f t="shared" si="5"/>
        <v>0</v>
      </c>
      <c r="AA1026" s="186" t="s">
        <v>464</v>
      </c>
      <c r="AB1026" s="186" t="s">
        <v>288</v>
      </c>
      <c r="AC1026" s="192">
        <f>VLOOKUP(B1026,orig_GT_results_full_summary!$B$3:$AK$25,33, FALSE)</f>
        <v>2</v>
      </c>
      <c r="AD1026" s="192">
        <v>0</v>
      </c>
      <c r="AE1026" s="192">
        <v>0</v>
      </c>
      <c r="AF1026" s="194">
        <f t="shared" si="6"/>
        <v>0</v>
      </c>
      <c r="AG1026" s="53">
        <f t="shared" si="7"/>
        <v>0</v>
      </c>
    </row>
    <row r="1027" spans="2:33" ht="16">
      <c r="B1027" s="186" t="s">
        <v>130</v>
      </c>
      <c r="C1027" s="192">
        <v>316</v>
      </c>
      <c r="D1027" s="186" t="s">
        <v>453</v>
      </c>
      <c r="E1027" s="193">
        <v>2</v>
      </c>
      <c r="F1027" s="186" t="s">
        <v>284</v>
      </c>
      <c r="G1027" s="186" t="s">
        <v>288</v>
      </c>
      <c r="H1027" s="198">
        <f>VLOOKUP(B1027,orig_GT_results_full_summary!$B$3:$AK$25,7, FALSE)</f>
        <v>3</v>
      </c>
      <c r="I1027" s="192">
        <v>0</v>
      </c>
      <c r="J1027" s="192">
        <v>0</v>
      </c>
      <c r="K1027" s="192">
        <f t="shared" si="0"/>
        <v>0</v>
      </c>
      <c r="L1027" s="193">
        <f t="shared" si="1"/>
        <v>0</v>
      </c>
      <c r="M1027" s="186" t="s">
        <v>449</v>
      </c>
      <c r="N1027" s="186" t="s">
        <v>290</v>
      </c>
      <c r="O1027" s="199">
        <f>VLOOKUP(B1027,orig_GT_results_full_summary!$B$3:$AK$25,15, FALSE)</f>
        <v>1</v>
      </c>
      <c r="P1027" s="192">
        <v>1</v>
      </c>
      <c r="Q1027" s="192">
        <v>0.5</v>
      </c>
      <c r="R1027" s="192">
        <f t="shared" si="2"/>
        <v>1</v>
      </c>
      <c r="S1027" s="193">
        <f t="shared" si="3"/>
        <v>0.52631578947368418</v>
      </c>
      <c r="T1027" s="186" t="s">
        <v>15</v>
      </c>
      <c r="U1027" s="186" t="s">
        <v>288</v>
      </c>
      <c r="V1027" s="200">
        <f>VLOOKUP(B1027,orig_GT_results_full_summary!$B$3:$AK$25,24, FALSE)</f>
        <v>1</v>
      </c>
      <c r="W1027" s="192">
        <v>0</v>
      </c>
      <c r="X1027" s="192">
        <v>0</v>
      </c>
      <c r="Y1027" s="192">
        <f t="shared" si="4"/>
        <v>0</v>
      </c>
      <c r="Z1027" s="193">
        <f t="shared" si="5"/>
        <v>0</v>
      </c>
      <c r="AA1027" s="186" t="s">
        <v>464</v>
      </c>
      <c r="AB1027" s="186" t="s">
        <v>290</v>
      </c>
      <c r="AC1027" s="192">
        <f>VLOOKUP(B1027,orig_GT_results_full_summary!$B$3:$AK$25,33, FALSE)</f>
        <v>2</v>
      </c>
      <c r="AD1027" s="192">
        <v>1</v>
      </c>
      <c r="AE1027" s="192">
        <v>0.5</v>
      </c>
      <c r="AF1027" s="194">
        <f t="shared" si="6"/>
        <v>0.5</v>
      </c>
      <c r="AG1027" s="53">
        <f t="shared" si="7"/>
        <v>0.5</v>
      </c>
    </row>
    <row r="1028" spans="2:33" ht="16">
      <c r="B1028" s="186" t="s">
        <v>130</v>
      </c>
      <c r="C1028" s="192">
        <v>317</v>
      </c>
      <c r="D1028" s="186" t="s">
        <v>453</v>
      </c>
      <c r="E1028" s="193">
        <v>2</v>
      </c>
      <c r="F1028" s="186" t="s">
        <v>284</v>
      </c>
      <c r="G1028" s="186" t="s">
        <v>288</v>
      </c>
      <c r="H1028" s="198">
        <f>VLOOKUP(B1028,orig_GT_results_full_summary!$B$3:$AK$25,7, FALSE)</f>
        <v>3</v>
      </c>
      <c r="I1028" s="192">
        <v>0</v>
      </c>
      <c r="J1028" s="192">
        <v>0</v>
      </c>
      <c r="K1028" s="192">
        <f t="shared" si="0"/>
        <v>0</v>
      </c>
      <c r="L1028" s="193">
        <f t="shared" si="1"/>
        <v>0</v>
      </c>
      <c r="M1028" s="186" t="s">
        <v>449</v>
      </c>
      <c r="N1028" s="186" t="s">
        <v>290</v>
      </c>
      <c r="O1028" s="199">
        <f>VLOOKUP(B1028,orig_GT_results_full_summary!$B$3:$AK$25,15, FALSE)</f>
        <v>1</v>
      </c>
      <c r="P1028" s="192">
        <v>1</v>
      </c>
      <c r="Q1028" s="192">
        <v>0.5</v>
      </c>
      <c r="R1028" s="192">
        <f t="shared" si="2"/>
        <v>1</v>
      </c>
      <c r="S1028" s="193">
        <f t="shared" si="3"/>
        <v>0.52631578947368418</v>
      </c>
      <c r="T1028" s="186" t="s">
        <v>15</v>
      </c>
      <c r="U1028" s="186" t="s">
        <v>288</v>
      </c>
      <c r="V1028" s="200">
        <f>VLOOKUP(B1028,orig_GT_results_full_summary!$B$3:$AK$25,24, FALSE)</f>
        <v>1</v>
      </c>
      <c r="W1028" s="192">
        <v>0</v>
      </c>
      <c r="X1028" s="192">
        <v>0</v>
      </c>
      <c r="Y1028" s="192">
        <f t="shared" si="4"/>
        <v>0</v>
      </c>
      <c r="Z1028" s="193">
        <f t="shared" si="5"/>
        <v>0</v>
      </c>
      <c r="AA1028" s="186" t="s">
        <v>464</v>
      </c>
      <c r="AB1028" s="186" t="s">
        <v>290</v>
      </c>
      <c r="AC1028" s="192">
        <f>VLOOKUP(B1028,orig_GT_results_full_summary!$B$3:$AK$25,33, FALSE)</f>
        <v>2</v>
      </c>
      <c r="AD1028" s="192">
        <v>1</v>
      </c>
      <c r="AE1028" s="192">
        <v>0.5</v>
      </c>
      <c r="AF1028" s="194">
        <f t="shared" si="6"/>
        <v>0.5</v>
      </c>
      <c r="AG1028" s="53">
        <f t="shared" si="7"/>
        <v>0.5</v>
      </c>
    </row>
    <row r="1029" spans="2:33" ht="16">
      <c r="B1029" s="186" t="s">
        <v>130</v>
      </c>
      <c r="C1029" s="192">
        <v>318</v>
      </c>
      <c r="D1029" s="186" t="s">
        <v>482</v>
      </c>
      <c r="E1029" s="193">
        <v>2</v>
      </c>
      <c r="F1029" s="186" t="s">
        <v>284</v>
      </c>
      <c r="G1029" s="186" t="s">
        <v>288</v>
      </c>
      <c r="H1029" s="198">
        <f>VLOOKUP(B1029,orig_GT_results_full_summary!$B$3:$AK$25,7, FALSE)</f>
        <v>3</v>
      </c>
      <c r="I1029" s="192">
        <v>0</v>
      </c>
      <c r="J1029" s="192">
        <v>0</v>
      </c>
      <c r="K1029" s="192">
        <f t="shared" si="0"/>
        <v>0</v>
      </c>
      <c r="L1029" s="193">
        <f t="shared" si="1"/>
        <v>0</v>
      </c>
      <c r="M1029" s="186" t="s">
        <v>449</v>
      </c>
      <c r="N1029" s="186" t="s">
        <v>288</v>
      </c>
      <c r="O1029" s="199">
        <f>VLOOKUP(B1029,orig_GT_results_full_summary!$B$3:$AK$25,15, FALSE)</f>
        <v>1</v>
      </c>
      <c r="P1029" s="192">
        <v>0</v>
      </c>
      <c r="Q1029" s="192">
        <v>0</v>
      </c>
      <c r="R1029" s="192">
        <f t="shared" si="2"/>
        <v>0</v>
      </c>
      <c r="S1029" s="193">
        <f t="shared" si="3"/>
        <v>0</v>
      </c>
      <c r="T1029" s="186" t="s">
        <v>15</v>
      </c>
      <c r="U1029" s="186" t="s">
        <v>288</v>
      </c>
      <c r="V1029" s="200">
        <f>VLOOKUP(B1029,orig_GT_results_full_summary!$B$3:$AK$25,24, FALSE)</f>
        <v>1</v>
      </c>
      <c r="W1029" s="192">
        <v>0</v>
      </c>
      <c r="X1029" s="192">
        <v>0</v>
      </c>
      <c r="Y1029" s="192">
        <f t="shared" si="4"/>
        <v>0</v>
      </c>
      <c r="Z1029" s="193">
        <f t="shared" si="5"/>
        <v>0</v>
      </c>
      <c r="AA1029" s="186" t="s">
        <v>464</v>
      </c>
      <c r="AB1029" s="186" t="s">
        <v>288</v>
      </c>
      <c r="AC1029" s="192">
        <f>VLOOKUP(B1029,orig_GT_results_full_summary!$B$3:$AK$25,33, FALSE)</f>
        <v>2</v>
      </c>
      <c r="AD1029" s="192">
        <v>0</v>
      </c>
      <c r="AE1029" s="192">
        <v>0</v>
      </c>
      <c r="AF1029" s="194">
        <f t="shared" si="6"/>
        <v>0</v>
      </c>
      <c r="AG1029" s="53">
        <f t="shared" si="7"/>
        <v>0</v>
      </c>
    </row>
    <row r="1030" spans="2:33" ht="16">
      <c r="B1030" s="186" t="s">
        <v>130</v>
      </c>
      <c r="C1030" s="192">
        <v>319</v>
      </c>
      <c r="D1030" s="186" t="s">
        <v>482</v>
      </c>
      <c r="E1030" s="193">
        <v>2</v>
      </c>
      <c r="F1030" s="186" t="s">
        <v>284</v>
      </c>
      <c r="G1030" s="186" t="s">
        <v>288</v>
      </c>
      <c r="H1030" s="198">
        <f>VLOOKUP(B1030,orig_GT_results_full_summary!$B$3:$AK$25,7, FALSE)</f>
        <v>3</v>
      </c>
      <c r="I1030" s="192">
        <v>0</v>
      </c>
      <c r="J1030" s="192">
        <v>0</v>
      </c>
      <c r="K1030" s="192">
        <f t="shared" si="0"/>
        <v>0</v>
      </c>
      <c r="L1030" s="193">
        <f t="shared" si="1"/>
        <v>0</v>
      </c>
      <c r="M1030" s="186" t="s">
        <v>449</v>
      </c>
      <c r="N1030" s="186" t="s">
        <v>288</v>
      </c>
      <c r="O1030" s="199">
        <f>VLOOKUP(B1030,orig_GT_results_full_summary!$B$3:$AK$25,15, FALSE)</f>
        <v>1</v>
      </c>
      <c r="P1030" s="192">
        <v>0</v>
      </c>
      <c r="Q1030" s="192">
        <v>0</v>
      </c>
      <c r="R1030" s="192">
        <f t="shared" si="2"/>
        <v>0</v>
      </c>
      <c r="S1030" s="193">
        <f t="shared" si="3"/>
        <v>0</v>
      </c>
      <c r="T1030" s="186" t="s">
        <v>15</v>
      </c>
      <c r="U1030" s="186" t="s">
        <v>288</v>
      </c>
      <c r="V1030" s="200">
        <f>VLOOKUP(B1030,orig_GT_results_full_summary!$B$3:$AK$25,24, FALSE)</f>
        <v>1</v>
      </c>
      <c r="W1030" s="192">
        <v>0</v>
      </c>
      <c r="X1030" s="192">
        <v>0</v>
      </c>
      <c r="Y1030" s="192">
        <f t="shared" si="4"/>
        <v>0</v>
      </c>
      <c r="Z1030" s="193">
        <f t="shared" si="5"/>
        <v>0</v>
      </c>
      <c r="AA1030" s="186" t="s">
        <v>464</v>
      </c>
      <c r="AB1030" s="186" t="s">
        <v>288</v>
      </c>
      <c r="AC1030" s="192">
        <f>VLOOKUP(B1030,orig_GT_results_full_summary!$B$3:$AK$25,33, FALSE)</f>
        <v>2</v>
      </c>
      <c r="AD1030" s="192">
        <v>0</v>
      </c>
      <c r="AE1030" s="192">
        <v>0</v>
      </c>
      <c r="AF1030" s="194">
        <f t="shared" si="6"/>
        <v>0</v>
      </c>
      <c r="AG1030" s="53">
        <f t="shared" si="7"/>
        <v>0</v>
      </c>
    </row>
    <row r="1031" spans="2:33" ht="16">
      <c r="B1031" s="186" t="s">
        <v>130</v>
      </c>
      <c r="C1031" s="192">
        <v>320</v>
      </c>
      <c r="D1031" s="186" t="s">
        <v>482</v>
      </c>
      <c r="E1031" s="193">
        <v>2</v>
      </c>
      <c r="F1031" s="186" t="s">
        <v>284</v>
      </c>
      <c r="G1031" s="186" t="s">
        <v>288</v>
      </c>
      <c r="H1031" s="198">
        <f>VLOOKUP(B1031,orig_GT_results_full_summary!$B$3:$AK$25,7, FALSE)</f>
        <v>3</v>
      </c>
      <c r="I1031" s="192">
        <v>0</v>
      </c>
      <c r="J1031" s="192">
        <v>0</v>
      </c>
      <c r="K1031" s="192">
        <f t="shared" si="0"/>
        <v>0</v>
      </c>
      <c r="L1031" s="193">
        <f t="shared" si="1"/>
        <v>0</v>
      </c>
      <c r="M1031" s="186" t="s">
        <v>449</v>
      </c>
      <c r="N1031" s="186" t="s">
        <v>288</v>
      </c>
      <c r="O1031" s="199">
        <f>VLOOKUP(B1031,orig_GT_results_full_summary!$B$3:$AK$25,15, FALSE)</f>
        <v>1</v>
      </c>
      <c r="P1031" s="192">
        <v>0</v>
      </c>
      <c r="Q1031" s="192">
        <v>0</v>
      </c>
      <c r="R1031" s="192">
        <f t="shared" si="2"/>
        <v>0</v>
      </c>
      <c r="S1031" s="193">
        <f t="shared" si="3"/>
        <v>0</v>
      </c>
      <c r="T1031" s="186" t="s">
        <v>15</v>
      </c>
      <c r="U1031" s="186" t="s">
        <v>288</v>
      </c>
      <c r="V1031" s="200">
        <f>VLOOKUP(B1031,orig_GT_results_full_summary!$B$3:$AK$25,24, FALSE)</f>
        <v>1</v>
      </c>
      <c r="W1031" s="192">
        <v>0</v>
      </c>
      <c r="X1031" s="192">
        <v>0</v>
      </c>
      <c r="Y1031" s="192">
        <f t="shared" si="4"/>
        <v>0</v>
      </c>
      <c r="Z1031" s="193">
        <f t="shared" si="5"/>
        <v>0</v>
      </c>
      <c r="AA1031" s="186" t="s">
        <v>464</v>
      </c>
      <c r="AB1031" s="186" t="s">
        <v>288</v>
      </c>
      <c r="AC1031" s="192">
        <f>VLOOKUP(B1031,orig_GT_results_full_summary!$B$3:$AK$25,33, FALSE)</f>
        <v>2</v>
      </c>
      <c r="AD1031" s="192">
        <v>0</v>
      </c>
      <c r="AE1031" s="192">
        <v>0</v>
      </c>
      <c r="AF1031" s="194">
        <f t="shared" si="6"/>
        <v>0</v>
      </c>
      <c r="AG1031" s="53">
        <f t="shared" si="7"/>
        <v>0</v>
      </c>
    </row>
    <row r="1032" spans="2:33" ht="16">
      <c r="B1032" s="186" t="s">
        <v>130</v>
      </c>
      <c r="C1032" s="192">
        <v>322</v>
      </c>
      <c r="D1032" s="186" t="s">
        <v>483</v>
      </c>
      <c r="E1032" s="193">
        <v>2</v>
      </c>
      <c r="F1032" s="186" t="s">
        <v>284</v>
      </c>
      <c r="G1032" s="186" t="s">
        <v>288</v>
      </c>
      <c r="H1032" s="198">
        <f>VLOOKUP(B1032,orig_GT_results_full_summary!$B$3:$AK$25,7, FALSE)</f>
        <v>3</v>
      </c>
      <c r="I1032" s="192">
        <v>0</v>
      </c>
      <c r="J1032" s="192">
        <v>0</v>
      </c>
      <c r="K1032" s="192">
        <f t="shared" si="0"/>
        <v>0</v>
      </c>
      <c r="L1032" s="193">
        <f t="shared" si="1"/>
        <v>0</v>
      </c>
      <c r="M1032" s="186" t="s">
        <v>449</v>
      </c>
      <c r="N1032" s="186" t="s">
        <v>288</v>
      </c>
      <c r="O1032" s="199">
        <f>VLOOKUP(B1032,orig_GT_results_full_summary!$B$3:$AK$25,15, FALSE)</f>
        <v>1</v>
      </c>
      <c r="P1032" s="192">
        <v>0</v>
      </c>
      <c r="Q1032" s="192">
        <v>0</v>
      </c>
      <c r="R1032" s="192">
        <f t="shared" si="2"/>
        <v>0</v>
      </c>
      <c r="S1032" s="193">
        <f t="shared" si="3"/>
        <v>0</v>
      </c>
      <c r="T1032" s="186" t="s">
        <v>15</v>
      </c>
      <c r="U1032" s="186" t="s">
        <v>288</v>
      </c>
      <c r="V1032" s="200">
        <f>VLOOKUP(B1032,orig_GT_results_full_summary!$B$3:$AK$25,24, FALSE)</f>
        <v>1</v>
      </c>
      <c r="W1032" s="192">
        <v>0</v>
      </c>
      <c r="X1032" s="192">
        <v>0</v>
      </c>
      <c r="Y1032" s="192">
        <f t="shared" si="4"/>
        <v>0</v>
      </c>
      <c r="Z1032" s="193">
        <f t="shared" si="5"/>
        <v>0</v>
      </c>
      <c r="AA1032" s="186" t="s">
        <v>464</v>
      </c>
      <c r="AB1032" s="186" t="s">
        <v>288</v>
      </c>
      <c r="AC1032" s="192">
        <f>VLOOKUP(B1032,orig_GT_results_full_summary!$B$3:$AK$25,33, FALSE)</f>
        <v>2</v>
      </c>
      <c r="AD1032" s="192">
        <v>0</v>
      </c>
      <c r="AE1032" s="192">
        <v>0</v>
      </c>
      <c r="AF1032" s="194">
        <f t="shared" si="6"/>
        <v>0</v>
      </c>
      <c r="AG1032" s="53">
        <f t="shared" si="7"/>
        <v>0</v>
      </c>
    </row>
    <row r="1033" spans="2:33" ht="16">
      <c r="B1033" s="186" t="s">
        <v>130</v>
      </c>
      <c r="C1033" s="192">
        <v>323</v>
      </c>
      <c r="D1033" s="186" t="s">
        <v>483</v>
      </c>
      <c r="E1033" s="193">
        <v>2</v>
      </c>
      <c r="F1033" s="186" t="s">
        <v>284</v>
      </c>
      <c r="G1033" s="186" t="s">
        <v>288</v>
      </c>
      <c r="H1033" s="198">
        <f>VLOOKUP(B1033,orig_GT_results_full_summary!$B$3:$AK$25,7, FALSE)</f>
        <v>3</v>
      </c>
      <c r="I1033" s="192">
        <v>0</v>
      </c>
      <c r="J1033" s="192">
        <v>0</v>
      </c>
      <c r="K1033" s="192">
        <f t="shared" si="0"/>
        <v>0</v>
      </c>
      <c r="L1033" s="193">
        <f t="shared" si="1"/>
        <v>0</v>
      </c>
      <c r="M1033" s="186" t="s">
        <v>449</v>
      </c>
      <c r="N1033" s="186" t="s">
        <v>288</v>
      </c>
      <c r="O1033" s="199">
        <f>VLOOKUP(B1033,orig_GT_results_full_summary!$B$3:$AK$25,15, FALSE)</f>
        <v>1</v>
      </c>
      <c r="P1033" s="192">
        <v>0</v>
      </c>
      <c r="Q1033" s="192">
        <v>0</v>
      </c>
      <c r="R1033" s="192">
        <f t="shared" si="2"/>
        <v>0</v>
      </c>
      <c r="S1033" s="193">
        <f t="shared" si="3"/>
        <v>0</v>
      </c>
      <c r="T1033" s="186" t="s">
        <v>15</v>
      </c>
      <c r="U1033" s="186" t="s">
        <v>288</v>
      </c>
      <c r="V1033" s="200">
        <f>VLOOKUP(B1033,orig_GT_results_full_summary!$B$3:$AK$25,24, FALSE)</f>
        <v>1</v>
      </c>
      <c r="W1033" s="192">
        <v>0</v>
      </c>
      <c r="X1033" s="192">
        <v>0</v>
      </c>
      <c r="Y1033" s="192">
        <f t="shared" si="4"/>
        <v>0</v>
      </c>
      <c r="Z1033" s="193">
        <f t="shared" si="5"/>
        <v>0</v>
      </c>
      <c r="AA1033" s="186" t="s">
        <v>464</v>
      </c>
      <c r="AB1033" s="186" t="s">
        <v>288</v>
      </c>
      <c r="AC1033" s="192">
        <f>VLOOKUP(B1033,orig_GT_results_full_summary!$B$3:$AK$25,33, FALSE)</f>
        <v>2</v>
      </c>
      <c r="AD1033" s="192">
        <v>0</v>
      </c>
      <c r="AE1033" s="192">
        <v>0</v>
      </c>
      <c r="AF1033" s="194">
        <f t="shared" si="6"/>
        <v>0</v>
      </c>
      <c r="AG1033" s="53">
        <f t="shared" si="7"/>
        <v>0</v>
      </c>
    </row>
    <row r="1034" spans="2:33" ht="16">
      <c r="B1034" s="186" t="s">
        <v>130</v>
      </c>
      <c r="C1034" s="192">
        <v>324</v>
      </c>
      <c r="D1034" s="186" t="s">
        <v>484</v>
      </c>
      <c r="E1034" s="193">
        <v>2</v>
      </c>
      <c r="F1034" s="186" t="s">
        <v>284</v>
      </c>
      <c r="G1034" s="186" t="s">
        <v>288</v>
      </c>
      <c r="H1034" s="198">
        <f>VLOOKUP(B1034,orig_GT_results_full_summary!$B$3:$AK$25,7, FALSE)</f>
        <v>3</v>
      </c>
      <c r="I1034" s="192">
        <v>0</v>
      </c>
      <c r="J1034" s="192">
        <v>0</v>
      </c>
      <c r="K1034" s="192">
        <f t="shared" si="0"/>
        <v>0</v>
      </c>
      <c r="L1034" s="193">
        <f t="shared" si="1"/>
        <v>0</v>
      </c>
      <c r="M1034" s="186" t="s">
        <v>449</v>
      </c>
      <c r="N1034" s="186" t="s">
        <v>288</v>
      </c>
      <c r="O1034" s="199">
        <f>VLOOKUP(B1034,orig_GT_results_full_summary!$B$3:$AK$25,15, FALSE)</f>
        <v>1</v>
      </c>
      <c r="P1034" s="192">
        <v>0</v>
      </c>
      <c r="Q1034" s="192">
        <v>0</v>
      </c>
      <c r="R1034" s="192">
        <f t="shared" si="2"/>
        <v>0</v>
      </c>
      <c r="S1034" s="193">
        <f t="shared" si="3"/>
        <v>0</v>
      </c>
      <c r="T1034" s="186" t="s">
        <v>15</v>
      </c>
      <c r="U1034" s="186" t="s">
        <v>288</v>
      </c>
      <c r="V1034" s="200">
        <f>VLOOKUP(B1034,orig_GT_results_full_summary!$B$3:$AK$25,24, FALSE)</f>
        <v>1</v>
      </c>
      <c r="W1034" s="192">
        <v>0</v>
      </c>
      <c r="X1034" s="192">
        <v>0</v>
      </c>
      <c r="Y1034" s="192">
        <f t="shared" si="4"/>
        <v>0</v>
      </c>
      <c r="Z1034" s="193">
        <f t="shared" si="5"/>
        <v>0</v>
      </c>
      <c r="AA1034" s="186" t="s">
        <v>464</v>
      </c>
      <c r="AB1034" s="186" t="s">
        <v>288</v>
      </c>
      <c r="AC1034" s="192">
        <f>VLOOKUP(B1034,orig_GT_results_full_summary!$B$3:$AK$25,33, FALSE)</f>
        <v>2</v>
      </c>
      <c r="AD1034" s="192">
        <v>0</v>
      </c>
      <c r="AE1034" s="192">
        <v>0</v>
      </c>
      <c r="AF1034" s="194">
        <f t="shared" si="6"/>
        <v>0</v>
      </c>
      <c r="AG1034" s="53">
        <f t="shared" si="7"/>
        <v>0</v>
      </c>
    </row>
    <row r="1035" spans="2:33" ht="16">
      <c r="B1035" s="186" t="s">
        <v>130</v>
      </c>
      <c r="C1035" s="192">
        <v>325</v>
      </c>
      <c r="D1035" s="186" t="s">
        <v>484</v>
      </c>
      <c r="E1035" s="193">
        <v>2</v>
      </c>
      <c r="F1035" s="186" t="s">
        <v>284</v>
      </c>
      <c r="G1035" s="186" t="s">
        <v>288</v>
      </c>
      <c r="H1035" s="198">
        <f>VLOOKUP(B1035,orig_GT_results_full_summary!$B$3:$AK$25,7, FALSE)</f>
        <v>3</v>
      </c>
      <c r="I1035" s="192">
        <v>0</v>
      </c>
      <c r="J1035" s="192">
        <v>0</v>
      </c>
      <c r="K1035" s="192">
        <f t="shared" si="0"/>
        <v>0</v>
      </c>
      <c r="L1035" s="193">
        <f t="shared" si="1"/>
        <v>0</v>
      </c>
      <c r="M1035" s="186" t="s">
        <v>449</v>
      </c>
      <c r="N1035" s="186" t="s">
        <v>288</v>
      </c>
      <c r="O1035" s="199">
        <f>VLOOKUP(B1035,orig_GT_results_full_summary!$B$3:$AK$25,15, FALSE)</f>
        <v>1</v>
      </c>
      <c r="P1035" s="192">
        <v>0</v>
      </c>
      <c r="Q1035" s="192">
        <v>0</v>
      </c>
      <c r="R1035" s="192">
        <f t="shared" si="2"/>
        <v>0</v>
      </c>
      <c r="S1035" s="193">
        <f t="shared" si="3"/>
        <v>0</v>
      </c>
      <c r="T1035" s="186" t="s">
        <v>15</v>
      </c>
      <c r="U1035" s="186" t="s">
        <v>288</v>
      </c>
      <c r="V1035" s="200">
        <f>VLOOKUP(B1035,orig_GT_results_full_summary!$B$3:$AK$25,24, FALSE)</f>
        <v>1</v>
      </c>
      <c r="W1035" s="192">
        <v>0</v>
      </c>
      <c r="X1035" s="192">
        <v>0</v>
      </c>
      <c r="Y1035" s="192">
        <f t="shared" si="4"/>
        <v>0</v>
      </c>
      <c r="Z1035" s="193">
        <f t="shared" si="5"/>
        <v>0</v>
      </c>
      <c r="AA1035" s="186" t="s">
        <v>464</v>
      </c>
      <c r="AB1035" s="186" t="s">
        <v>288</v>
      </c>
      <c r="AC1035" s="192">
        <f>VLOOKUP(B1035,orig_GT_results_full_summary!$B$3:$AK$25,33, FALSE)</f>
        <v>2</v>
      </c>
      <c r="AD1035" s="192">
        <v>0</v>
      </c>
      <c r="AE1035" s="192">
        <v>0</v>
      </c>
      <c r="AF1035" s="194">
        <f t="shared" si="6"/>
        <v>0</v>
      </c>
      <c r="AG1035" s="53">
        <f t="shared" si="7"/>
        <v>0</v>
      </c>
    </row>
    <row r="1036" spans="2:33" ht="16">
      <c r="B1036" s="186" t="s">
        <v>130</v>
      </c>
      <c r="C1036" s="192">
        <v>326</v>
      </c>
      <c r="D1036" s="186" t="s">
        <v>484</v>
      </c>
      <c r="E1036" s="193">
        <v>2</v>
      </c>
      <c r="F1036" s="186" t="s">
        <v>284</v>
      </c>
      <c r="G1036" s="186" t="s">
        <v>288</v>
      </c>
      <c r="H1036" s="198">
        <f>VLOOKUP(B1036,orig_GT_results_full_summary!$B$3:$AK$25,7, FALSE)</f>
        <v>3</v>
      </c>
      <c r="I1036" s="192">
        <v>0</v>
      </c>
      <c r="J1036" s="192">
        <v>0</v>
      </c>
      <c r="K1036" s="192">
        <f t="shared" si="0"/>
        <v>0</v>
      </c>
      <c r="L1036" s="193">
        <f t="shared" si="1"/>
        <v>0</v>
      </c>
      <c r="M1036" s="186" t="s">
        <v>449</v>
      </c>
      <c r="N1036" s="186" t="s">
        <v>288</v>
      </c>
      <c r="O1036" s="199">
        <f>VLOOKUP(B1036,orig_GT_results_full_summary!$B$3:$AK$25,15, FALSE)</f>
        <v>1</v>
      </c>
      <c r="P1036" s="192">
        <v>0</v>
      </c>
      <c r="Q1036" s="192">
        <v>0</v>
      </c>
      <c r="R1036" s="192">
        <f t="shared" si="2"/>
        <v>0</v>
      </c>
      <c r="S1036" s="193">
        <f t="shared" si="3"/>
        <v>0</v>
      </c>
      <c r="T1036" s="186" t="s">
        <v>15</v>
      </c>
      <c r="U1036" s="186" t="s">
        <v>288</v>
      </c>
      <c r="V1036" s="200">
        <f>VLOOKUP(B1036,orig_GT_results_full_summary!$B$3:$AK$25,24, FALSE)</f>
        <v>1</v>
      </c>
      <c r="W1036" s="192">
        <v>0</v>
      </c>
      <c r="X1036" s="192">
        <v>0</v>
      </c>
      <c r="Y1036" s="192">
        <f t="shared" si="4"/>
        <v>0</v>
      </c>
      <c r="Z1036" s="193">
        <f t="shared" si="5"/>
        <v>0</v>
      </c>
      <c r="AA1036" s="186" t="s">
        <v>464</v>
      </c>
      <c r="AB1036" s="186" t="s">
        <v>288</v>
      </c>
      <c r="AC1036" s="192">
        <f>VLOOKUP(B1036,orig_GT_results_full_summary!$B$3:$AK$25,33, FALSE)</f>
        <v>2</v>
      </c>
      <c r="AD1036" s="192">
        <v>0</v>
      </c>
      <c r="AE1036" s="192">
        <v>0</v>
      </c>
      <c r="AF1036" s="194">
        <f t="shared" si="6"/>
        <v>0</v>
      </c>
      <c r="AG1036" s="53">
        <f t="shared" si="7"/>
        <v>0</v>
      </c>
    </row>
    <row r="1037" spans="2:33" ht="16">
      <c r="B1037" s="186" t="s">
        <v>130</v>
      </c>
      <c r="C1037" s="192">
        <v>327</v>
      </c>
      <c r="D1037" s="186" t="s">
        <v>485</v>
      </c>
      <c r="E1037" s="193">
        <v>2</v>
      </c>
      <c r="F1037" s="186" t="s">
        <v>284</v>
      </c>
      <c r="G1037" s="186" t="s">
        <v>288</v>
      </c>
      <c r="H1037" s="198">
        <f>VLOOKUP(B1037,orig_GT_results_full_summary!$B$3:$AK$25,7, FALSE)</f>
        <v>3</v>
      </c>
      <c r="I1037" s="192">
        <v>0</v>
      </c>
      <c r="J1037" s="192">
        <v>0</v>
      </c>
      <c r="K1037" s="192">
        <f t="shared" si="0"/>
        <v>0</v>
      </c>
      <c r="L1037" s="193">
        <f t="shared" si="1"/>
        <v>0</v>
      </c>
      <c r="M1037" s="186" t="s">
        <v>449</v>
      </c>
      <c r="N1037" s="186" t="s">
        <v>288</v>
      </c>
      <c r="O1037" s="199">
        <f>VLOOKUP(B1037,orig_GT_results_full_summary!$B$3:$AK$25,15, FALSE)</f>
        <v>1</v>
      </c>
      <c r="P1037" s="192">
        <v>0</v>
      </c>
      <c r="Q1037" s="192">
        <v>0</v>
      </c>
      <c r="R1037" s="192">
        <f t="shared" si="2"/>
        <v>0</v>
      </c>
      <c r="S1037" s="193">
        <f t="shared" si="3"/>
        <v>0</v>
      </c>
      <c r="T1037" s="186" t="s">
        <v>15</v>
      </c>
      <c r="U1037" s="186" t="s">
        <v>288</v>
      </c>
      <c r="V1037" s="200">
        <f>VLOOKUP(B1037,orig_GT_results_full_summary!$B$3:$AK$25,24, FALSE)</f>
        <v>1</v>
      </c>
      <c r="W1037" s="192">
        <v>0</v>
      </c>
      <c r="X1037" s="192">
        <v>0</v>
      </c>
      <c r="Y1037" s="192">
        <f t="shared" si="4"/>
        <v>0</v>
      </c>
      <c r="Z1037" s="193">
        <f t="shared" si="5"/>
        <v>0</v>
      </c>
      <c r="AA1037" s="186" t="s">
        <v>464</v>
      </c>
      <c r="AB1037" s="186" t="s">
        <v>288</v>
      </c>
      <c r="AC1037" s="192">
        <f>VLOOKUP(B1037,orig_GT_results_full_summary!$B$3:$AK$25,33, FALSE)</f>
        <v>2</v>
      </c>
      <c r="AD1037" s="192">
        <v>0</v>
      </c>
      <c r="AE1037" s="192">
        <v>0</v>
      </c>
      <c r="AF1037" s="194">
        <f t="shared" si="6"/>
        <v>0</v>
      </c>
      <c r="AG1037" s="53">
        <f t="shared" si="7"/>
        <v>0</v>
      </c>
    </row>
    <row r="1038" spans="2:33" ht="16">
      <c r="B1038" s="186" t="s">
        <v>130</v>
      </c>
      <c r="C1038" s="192">
        <v>328</v>
      </c>
      <c r="D1038" s="186" t="s">
        <v>485</v>
      </c>
      <c r="E1038" s="193">
        <v>2</v>
      </c>
      <c r="F1038" s="186" t="s">
        <v>284</v>
      </c>
      <c r="G1038" s="186" t="s">
        <v>288</v>
      </c>
      <c r="H1038" s="198">
        <f>VLOOKUP(B1038,orig_GT_results_full_summary!$B$3:$AK$25,7, FALSE)</f>
        <v>3</v>
      </c>
      <c r="I1038" s="192">
        <v>0</v>
      </c>
      <c r="J1038" s="192">
        <v>0</v>
      </c>
      <c r="K1038" s="192">
        <f t="shared" si="0"/>
        <v>0</v>
      </c>
      <c r="L1038" s="193">
        <f t="shared" si="1"/>
        <v>0</v>
      </c>
      <c r="M1038" s="186" t="s">
        <v>449</v>
      </c>
      <c r="N1038" s="186" t="s">
        <v>288</v>
      </c>
      <c r="O1038" s="199">
        <f>VLOOKUP(B1038,orig_GT_results_full_summary!$B$3:$AK$25,15, FALSE)</f>
        <v>1</v>
      </c>
      <c r="P1038" s="192">
        <v>0</v>
      </c>
      <c r="Q1038" s="192">
        <v>0</v>
      </c>
      <c r="R1038" s="192">
        <f t="shared" si="2"/>
        <v>0</v>
      </c>
      <c r="S1038" s="193">
        <f t="shared" si="3"/>
        <v>0</v>
      </c>
      <c r="T1038" s="186" t="s">
        <v>15</v>
      </c>
      <c r="U1038" s="186" t="s">
        <v>288</v>
      </c>
      <c r="V1038" s="200">
        <f>VLOOKUP(B1038,orig_GT_results_full_summary!$B$3:$AK$25,24, FALSE)</f>
        <v>1</v>
      </c>
      <c r="W1038" s="192">
        <v>0</v>
      </c>
      <c r="X1038" s="192">
        <v>0</v>
      </c>
      <c r="Y1038" s="192">
        <f t="shared" si="4"/>
        <v>0</v>
      </c>
      <c r="Z1038" s="193">
        <f t="shared" si="5"/>
        <v>0</v>
      </c>
      <c r="AA1038" s="186" t="s">
        <v>464</v>
      </c>
      <c r="AB1038" s="186" t="s">
        <v>288</v>
      </c>
      <c r="AC1038" s="192">
        <f>VLOOKUP(B1038,orig_GT_results_full_summary!$B$3:$AK$25,33, FALSE)</f>
        <v>2</v>
      </c>
      <c r="AD1038" s="192">
        <v>0</v>
      </c>
      <c r="AE1038" s="192">
        <v>0</v>
      </c>
      <c r="AF1038" s="194">
        <f t="shared" si="6"/>
        <v>0</v>
      </c>
      <c r="AG1038" s="53">
        <f t="shared" si="7"/>
        <v>0</v>
      </c>
    </row>
    <row r="1039" spans="2:33" ht="16">
      <c r="B1039" s="186" t="s">
        <v>130</v>
      </c>
      <c r="C1039" s="192">
        <v>329</v>
      </c>
      <c r="D1039" s="186" t="s">
        <v>485</v>
      </c>
      <c r="E1039" s="193">
        <v>2</v>
      </c>
      <c r="F1039" s="186" t="s">
        <v>284</v>
      </c>
      <c r="G1039" s="186" t="s">
        <v>288</v>
      </c>
      <c r="H1039" s="198">
        <f>VLOOKUP(B1039,orig_GT_results_full_summary!$B$3:$AK$25,7, FALSE)</f>
        <v>3</v>
      </c>
      <c r="I1039" s="192">
        <v>0</v>
      </c>
      <c r="J1039" s="192">
        <v>0</v>
      </c>
      <c r="K1039" s="192">
        <f t="shared" si="0"/>
        <v>0</v>
      </c>
      <c r="L1039" s="193">
        <f t="shared" si="1"/>
        <v>0</v>
      </c>
      <c r="M1039" s="186" t="s">
        <v>449</v>
      </c>
      <c r="N1039" s="186" t="s">
        <v>288</v>
      </c>
      <c r="O1039" s="199">
        <f>VLOOKUP(B1039,orig_GT_results_full_summary!$B$3:$AK$25,15, FALSE)</f>
        <v>1</v>
      </c>
      <c r="P1039" s="192">
        <v>0</v>
      </c>
      <c r="Q1039" s="192">
        <v>0</v>
      </c>
      <c r="R1039" s="192">
        <f t="shared" si="2"/>
        <v>0</v>
      </c>
      <c r="S1039" s="193">
        <f t="shared" si="3"/>
        <v>0</v>
      </c>
      <c r="T1039" s="186" t="s">
        <v>15</v>
      </c>
      <c r="U1039" s="186" t="s">
        <v>288</v>
      </c>
      <c r="V1039" s="200">
        <f>VLOOKUP(B1039,orig_GT_results_full_summary!$B$3:$AK$25,24, FALSE)</f>
        <v>1</v>
      </c>
      <c r="W1039" s="192">
        <v>0</v>
      </c>
      <c r="X1039" s="192">
        <v>0</v>
      </c>
      <c r="Y1039" s="192">
        <f t="shared" si="4"/>
        <v>0</v>
      </c>
      <c r="Z1039" s="193">
        <f t="shared" si="5"/>
        <v>0</v>
      </c>
      <c r="AA1039" s="186" t="s">
        <v>464</v>
      </c>
      <c r="AB1039" s="186" t="s">
        <v>288</v>
      </c>
      <c r="AC1039" s="192">
        <f>VLOOKUP(B1039,orig_GT_results_full_summary!$B$3:$AK$25,33, FALSE)</f>
        <v>2</v>
      </c>
      <c r="AD1039" s="192">
        <v>0</v>
      </c>
      <c r="AE1039" s="192">
        <v>0</v>
      </c>
      <c r="AF1039" s="194">
        <f t="shared" si="6"/>
        <v>0</v>
      </c>
      <c r="AG1039" s="53">
        <f t="shared" si="7"/>
        <v>0</v>
      </c>
    </row>
    <row r="1040" spans="2:33" ht="16">
      <c r="B1040" s="186" t="s">
        <v>130</v>
      </c>
      <c r="C1040" s="192">
        <v>330</v>
      </c>
      <c r="D1040" s="186" t="s">
        <v>486</v>
      </c>
      <c r="E1040" s="193">
        <v>2</v>
      </c>
      <c r="F1040" s="186" t="s">
        <v>284</v>
      </c>
      <c r="G1040" s="186" t="s">
        <v>288</v>
      </c>
      <c r="H1040" s="198">
        <f>VLOOKUP(B1040,orig_GT_results_full_summary!$B$3:$AK$25,7, FALSE)</f>
        <v>3</v>
      </c>
      <c r="I1040" s="192">
        <v>0</v>
      </c>
      <c r="J1040" s="192">
        <v>0</v>
      </c>
      <c r="K1040" s="192">
        <f t="shared" si="0"/>
        <v>0</v>
      </c>
      <c r="L1040" s="193">
        <f t="shared" si="1"/>
        <v>0</v>
      </c>
      <c r="M1040" s="186" t="s">
        <v>449</v>
      </c>
      <c r="N1040" s="186" t="s">
        <v>288</v>
      </c>
      <c r="O1040" s="199">
        <f>VLOOKUP(B1040,orig_GT_results_full_summary!$B$3:$AK$25,15, FALSE)</f>
        <v>1</v>
      </c>
      <c r="P1040" s="192">
        <v>0</v>
      </c>
      <c r="Q1040" s="192">
        <v>0</v>
      </c>
      <c r="R1040" s="192">
        <f t="shared" si="2"/>
        <v>0</v>
      </c>
      <c r="S1040" s="193">
        <f t="shared" si="3"/>
        <v>0</v>
      </c>
      <c r="T1040" s="186" t="s">
        <v>15</v>
      </c>
      <c r="U1040" s="186" t="s">
        <v>288</v>
      </c>
      <c r="V1040" s="200">
        <f>VLOOKUP(B1040,orig_GT_results_full_summary!$B$3:$AK$25,24, FALSE)</f>
        <v>1</v>
      </c>
      <c r="W1040" s="192">
        <v>0</v>
      </c>
      <c r="X1040" s="192">
        <v>0</v>
      </c>
      <c r="Y1040" s="192">
        <f t="shared" si="4"/>
        <v>0</v>
      </c>
      <c r="Z1040" s="193">
        <f t="shared" si="5"/>
        <v>0</v>
      </c>
      <c r="AA1040" s="186" t="s">
        <v>464</v>
      </c>
      <c r="AB1040" s="186" t="s">
        <v>288</v>
      </c>
      <c r="AC1040" s="192">
        <f>VLOOKUP(B1040,orig_GT_results_full_summary!$B$3:$AK$25,33, FALSE)</f>
        <v>2</v>
      </c>
      <c r="AD1040" s="192">
        <v>0</v>
      </c>
      <c r="AE1040" s="192">
        <v>0</v>
      </c>
      <c r="AF1040" s="194">
        <f t="shared" si="6"/>
        <v>0</v>
      </c>
      <c r="AG1040" s="53">
        <f t="shared" si="7"/>
        <v>0</v>
      </c>
    </row>
    <row r="1041" spans="2:33" ht="16">
      <c r="B1041" s="186" t="s">
        <v>130</v>
      </c>
      <c r="C1041" s="192">
        <v>331</v>
      </c>
      <c r="D1041" s="186" t="s">
        <v>486</v>
      </c>
      <c r="E1041" s="193">
        <v>2</v>
      </c>
      <c r="F1041" s="186" t="s">
        <v>284</v>
      </c>
      <c r="G1041" s="186" t="s">
        <v>288</v>
      </c>
      <c r="H1041" s="198">
        <f>VLOOKUP(B1041,orig_GT_results_full_summary!$B$3:$AK$25,7, FALSE)</f>
        <v>3</v>
      </c>
      <c r="I1041" s="192">
        <v>0</v>
      </c>
      <c r="J1041" s="192">
        <v>0</v>
      </c>
      <c r="K1041" s="192">
        <f t="shared" si="0"/>
        <v>0</v>
      </c>
      <c r="L1041" s="193">
        <f t="shared" si="1"/>
        <v>0</v>
      </c>
      <c r="M1041" s="186" t="s">
        <v>449</v>
      </c>
      <c r="N1041" s="186" t="s">
        <v>288</v>
      </c>
      <c r="O1041" s="199">
        <f>VLOOKUP(B1041,orig_GT_results_full_summary!$B$3:$AK$25,15, FALSE)</f>
        <v>1</v>
      </c>
      <c r="P1041" s="192">
        <v>0</v>
      </c>
      <c r="Q1041" s="192">
        <v>0</v>
      </c>
      <c r="R1041" s="192">
        <f t="shared" si="2"/>
        <v>0</v>
      </c>
      <c r="S1041" s="193">
        <f t="shared" si="3"/>
        <v>0</v>
      </c>
      <c r="T1041" s="186" t="s">
        <v>15</v>
      </c>
      <c r="U1041" s="186" t="s">
        <v>288</v>
      </c>
      <c r="V1041" s="200">
        <f>VLOOKUP(B1041,orig_GT_results_full_summary!$B$3:$AK$25,24, FALSE)</f>
        <v>1</v>
      </c>
      <c r="W1041" s="192">
        <v>0</v>
      </c>
      <c r="X1041" s="192">
        <v>0</v>
      </c>
      <c r="Y1041" s="192">
        <f t="shared" si="4"/>
        <v>0</v>
      </c>
      <c r="Z1041" s="193">
        <f t="shared" si="5"/>
        <v>0</v>
      </c>
      <c r="AA1041" s="186" t="s">
        <v>464</v>
      </c>
      <c r="AB1041" s="186" t="s">
        <v>288</v>
      </c>
      <c r="AC1041" s="192">
        <f>VLOOKUP(B1041,orig_GT_results_full_summary!$B$3:$AK$25,33, FALSE)</f>
        <v>2</v>
      </c>
      <c r="AD1041" s="192">
        <v>0</v>
      </c>
      <c r="AE1041" s="192">
        <v>0</v>
      </c>
      <c r="AF1041" s="194">
        <f t="shared" si="6"/>
        <v>0</v>
      </c>
      <c r="AG1041" s="53">
        <f t="shared" si="7"/>
        <v>0</v>
      </c>
    </row>
    <row r="1042" spans="2:33" ht="16">
      <c r="B1042" s="186" t="s">
        <v>130</v>
      </c>
      <c r="C1042" s="192">
        <v>332</v>
      </c>
      <c r="D1042" s="186" t="s">
        <v>486</v>
      </c>
      <c r="E1042" s="193">
        <v>2</v>
      </c>
      <c r="F1042" s="186" t="s">
        <v>284</v>
      </c>
      <c r="G1042" s="186" t="s">
        <v>288</v>
      </c>
      <c r="H1042" s="198">
        <f>VLOOKUP(B1042,orig_GT_results_full_summary!$B$3:$AK$25,7, FALSE)</f>
        <v>3</v>
      </c>
      <c r="I1042" s="192">
        <v>0</v>
      </c>
      <c r="J1042" s="192">
        <v>0</v>
      </c>
      <c r="K1042" s="192">
        <f t="shared" si="0"/>
        <v>0</v>
      </c>
      <c r="L1042" s="193">
        <f t="shared" si="1"/>
        <v>0</v>
      </c>
      <c r="M1042" s="186" t="s">
        <v>449</v>
      </c>
      <c r="N1042" s="186" t="s">
        <v>288</v>
      </c>
      <c r="O1042" s="199">
        <f>VLOOKUP(B1042,orig_GT_results_full_summary!$B$3:$AK$25,15, FALSE)</f>
        <v>1</v>
      </c>
      <c r="P1042" s="192">
        <v>0</v>
      </c>
      <c r="Q1042" s="192">
        <v>0</v>
      </c>
      <c r="R1042" s="192">
        <f t="shared" si="2"/>
        <v>0</v>
      </c>
      <c r="S1042" s="193">
        <f t="shared" si="3"/>
        <v>0</v>
      </c>
      <c r="T1042" s="186" t="s">
        <v>15</v>
      </c>
      <c r="U1042" s="186" t="s">
        <v>288</v>
      </c>
      <c r="V1042" s="200">
        <f>VLOOKUP(B1042,orig_GT_results_full_summary!$B$3:$AK$25,24, FALSE)</f>
        <v>1</v>
      </c>
      <c r="W1042" s="192">
        <v>0</v>
      </c>
      <c r="X1042" s="192">
        <v>0</v>
      </c>
      <c r="Y1042" s="192">
        <f t="shared" si="4"/>
        <v>0</v>
      </c>
      <c r="Z1042" s="193">
        <f t="shared" si="5"/>
        <v>0</v>
      </c>
      <c r="AA1042" s="186" t="s">
        <v>464</v>
      </c>
      <c r="AB1042" s="186" t="s">
        <v>288</v>
      </c>
      <c r="AC1042" s="192">
        <f>VLOOKUP(B1042,orig_GT_results_full_summary!$B$3:$AK$25,33, FALSE)</f>
        <v>2</v>
      </c>
      <c r="AD1042" s="192">
        <v>0</v>
      </c>
      <c r="AE1042" s="192">
        <v>0</v>
      </c>
      <c r="AF1042" s="194">
        <f t="shared" si="6"/>
        <v>0</v>
      </c>
      <c r="AG1042" s="53">
        <f t="shared" si="7"/>
        <v>0</v>
      </c>
    </row>
    <row r="1043" spans="2:33" ht="16">
      <c r="B1043" s="186" t="s">
        <v>130</v>
      </c>
      <c r="C1043" s="192">
        <v>333</v>
      </c>
      <c r="D1043" s="186" t="s">
        <v>487</v>
      </c>
      <c r="E1043" s="193">
        <v>2</v>
      </c>
      <c r="F1043" s="186" t="s">
        <v>284</v>
      </c>
      <c r="G1043" s="186" t="s">
        <v>288</v>
      </c>
      <c r="H1043" s="198">
        <f>VLOOKUP(B1043,orig_GT_results_full_summary!$B$3:$AK$25,7, FALSE)</f>
        <v>3</v>
      </c>
      <c r="I1043" s="192">
        <v>0</v>
      </c>
      <c r="J1043" s="192">
        <v>0</v>
      </c>
      <c r="K1043" s="192">
        <f t="shared" si="0"/>
        <v>0</v>
      </c>
      <c r="L1043" s="193">
        <f t="shared" si="1"/>
        <v>0</v>
      </c>
      <c r="M1043" s="186" t="s">
        <v>449</v>
      </c>
      <c r="N1043" s="186" t="s">
        <v>288</v>
      </c>
      <c r="O1043" s="199">
        <f>VLOOKUP(B1043,orig_GT_results_full_summary!$B$3:$AK$25,15, FALSE)</f>
        <v>1</v>
      </c>
      <c r="P1043" s="192">
        <v>0</v>
      </c>
      <c r="Q1043" s="192">
        <v>0</v>
      </c>
      <c r="R1043" s="192">
        <f t="shared" si="2"/>
        <v>0</v>
      </c>
      <c r="S1043" s="193">
        <f t="shared" si="3"/>
        <v>0</v>
      </c>
      <c r="T1043" s="186" t="s">
        <v>15</v>
      </c>
      <c r="U1043" s="186" t="s">
        <v>288</v>
      </c>
      <c r="V1043" s="200">
        <f>VLOOKUP(B1043,orig_GT_results_full_summary!$B$3:$AK$25,24, FALSE)</f>
        <v>1</v>
      </c>
      <c r="W1043" s="192">
        <v>0</v>
      </c>
      <c r="X1043" s="192">
        <v>0</v>
      </c>
      <c r="Y1043" s="192">
        <f t="shared" si="4"/>
        <v>0</v>
      </c>
      <c r="Z1043" s="193">
        <f t="shared" si="5"/>
        <v>0</v>
      </c>
      <c r="AA1043" s="186" t="s">
        <v>464</v>
      </c>
      <c r="AB1043" s="186" t="s">
        <v>288</v>
      </c>
      <c r="AC1043" s="192">
        <f>VLOOKUP(B1043,orig_GT_results_full_summary!$B$3:$AK$25,33, FALSE)</f>
        <v>2</v>
      </c>
      <c r="AD1043" s="192">
        <v>0</v>
      </c>
      <c r="AE1043" s="192">
        <v>0</v>
      </c>
      <c r="AF1043" s="194">
        <f t="shared" si="6"/>
        <v>0</v>
      </c>
      <c r="AG1043" s="53">
        <f t="shared" si="7"/>
        <v>0</v>
      </c>
    </row>
    <row r="1044" spans="2:33" ht="16">
      <c r="B1044" s="186" t="s">
        <v>130</v>
      </c>
      <c r="C1044" s="192">
        <v>334</v>
      </c>
      <c r="D1044" s="186" t="s">
        <v>487</v>
      </c>
      <c r="E1044" s="193">
        <v>2</v>
      </c>
      <c r="F1044" s="186" t="s">
        <v>284</v>
      </c>
      <c r="G1044" s="186" t="s">
        <v>288</v>
      </c>
      <c r="H1044" s="198">
        <f>VLOOKUP(B1044,orig_GT_results_full_summary!$B$3:$AK$25,7, FALSE)</f>
        <v>3</v>
      </c>
      <c r="I1044" s="192">
        <v>0</v>
      </c>
      <c r="J1044" s="192">
        <v>0</v>
      </c>
      <c r="K1044" s="192">
        <f t="shared" si="0"/>
        <v>0</v>
      </c>
      <c r="L1044" s="193">
        <f t="shared" si="1"/>
        <v>0</v>
      </c>
      <c r="M1044" s="186" t="s">
        <v>449</v>
      </c>
      <c r="N1044" s="186" t="s">
        <v>288</v>
      </c>
      <c r="O1044" s="199">
        <f>VLOOKUP(B1044,orig_GT_results_full_summary!$B$3:$AK$25,15, FALSE)</f>
        <v>1</v>
      </c>
      <c r="P1044" s="192">
        <v>0</v>
      </c>
      <c r="Q1044" s="192">
        <v>0</v>
      </c>
      <c r="R1044" s="192">
        <f t="shared" si="2"/>
        <v>0</v>
      </c>
      <c r="S1044" s="193">
        <f t="shared" si="3"/>
        <v>0</v>
      </c>
      <c r="T1044" s="186" t="s">
        <v>15</v>
      </c>
      <c r="U1044" s="186" t="s">
        <v>288</v>
      </c>
      <c r="V1044" s="200">
        <f>VLOOKUP(B1044,orig_GT_results_full_summary!$B$3:$AK$25,24, FALSE)</f>
        <v>1</v>
      </c>
      <c r="W1044" s="192">
        <v>0</v>
      </c>
      <c r="X1044" s="192">
        <v>0</v>
      </c>
      <c r="Y1044" s="192">
        <f t="shared" si="4"/>
        <v>0</v>
      </c>
      <c r="Z1044" s="193">
        <f t="shared" si="5"/>
        <v>0</v>
      </c>
      <c r="AA1044" s="186" t="s">
        <v>464</v>
      </c>
      <c r="AB1044" s="186" t="s">
        <v>288</v>
      </c>
      <c r="AC1044" s="192">
        <f>VLOOKUP(B1044,orig_GT_results_full_summary!$B$3:$AK$25,33, FALSE)</f>
        <v>2</v>
      </c>
      <c r="AD1044" s="192">
        <v>0</v>
      </c>
      <c r="AE1044" s="192">
        <v>0</v>
      </c>
      <c r="AF1044" s="194">
        <f t="shared" si="6"/>
        <v>0</v>
      </c>
      <c r="AG1044" s="53">
        <f t="shared" si="7"/>
        <v>0</v>
      </c>
    </row>
    <row r="1045" spans="2:33" ht="16">
      <c r="B1045" s="186" t="s">
        <v>130</v>
      </c>
      <c r="C1045" s="192">
        <v>335</v>
      </c>
      <c r="D1045" s="186" t="s">
        <v>487</v>
      </c>
      <c r="E1045" s="193">
        <v>2</v>
      </c>
      <c r="F1045" s="186" t="s">
        <v>284</v>
      </c>
      <c r="G1045" s="186" t="s">
        <v>288</v>
      </c>
      <c r="H1045" s="198">
        <f>VLOOKUP(B1045,orig_GT_results_full_summary!$B$3:$AK$25,7, FALSE)</f>
        <v>3</v>
      </c>
      <c r="I1045" s="192">
        <v>0</v>
      </c>
      <c r="J1045" s="192">
        <v>0</v>
      </c>
      <c r="K1045" s="192">
        <f t="shared" si="0"/>
        <v>0</v>
      </c>
      <c r="L1045" s="193">
        <f t="shared" si="1"/>
        <v>0</v>
      </c>
      <c r="M1045" s="186" t="s">
        <v>449</v>
      </c>
      <c r="N1045" s="186" t="s">
        <v>288</v>
      </c>
      <c r="O1045" s="199">
        <f>VLOOKUP(B1045,orig_GT_results_full_summary!$B$3:$AK$25,15, FALSE)</f>
        <v>1</v>
      </c>
      <c r="P1045" s="192">
        <v>0</v>
      </c>
      <c r="Q1045" s="192">
        <v>0</v>
      </c>
      <c r="R1045" s="192">
        <f t="shared" si="2"/>
        <v>0</v>
      </c>
      <c r="S1045" s="193">
        <f t="shared" si="3"/>
        <v>0</v>
      </c>
      <c r="T1045" s="186" t="s">
        <v>15</v>
      </c>
      <c r="U1045" s="186" t="s">
        <v>288</v>
      </c>
      <c r="V1045" s="200">
        <f>VLOOKUP(B1045,orig_GT_results_full_summary!$B$3:$AK$25,24, FALSE)</f>
        <v>1</v>
      </c>
      <c r="W1045" s="192">
        <v>0</v>
      </c>
      <c r="X1045" s="192">
        <v>0</v>
      </c>
      <c r="Y1045" s="192">
        <f t="shared" si="4"/>
        <v>0</v>
      </c>
      <c r="Z1045" s="193">
        <f t="shared" si="5"/>
        <v>0</v>
      </c>
      <c r="AA1045" s="186" t="s">
        <v>464</v>
      </c>
      <c r="AB1045" s="186" t="s">
        <v>288</v>
      </c>
      <c r="AC1045" s="192">
        <f>VLOOKUP(B1045,orig_GT_results_full_summary!$B$3:$AK$25,33, FALSE)</f>
        <v>2</v>
      </c>
      <c r="AD1045" s="192">
        <v>0</v>
      </c>
      <c r="AE1045" s="192">
        <v>0</v>
      </c>
      <c r="AF1045" s="194">
        <f t="shared" si="6"/>
        <v>0</v>
      </c>
      <c r="AG1045" s="53">
        <f t="shared" si="7"/>
        <v>0</v>
      </c>
    </row>
    <row r="1046" spans="2:33" ht="16">
      <c r="B1046" s="186" t="s">
        <v>130</v>
      </c>
      <c r="C1046" s="192">
        <v>342</v>
      </c>
      <c r="D1046" s="186" t="s">
        <v>314</v>
      </c>
      <c r="E1046" s="193">
        <v>2</v>
      </c>
      <c r="F1046" s="186" t="s">
        <v>284</v>
      </c>
      <c r="G1046" s="186" t="s">
        <v>288</v>
      </c>
      <c r="H1046" s="198">
        <f>VLOOKUP(B1046,orig_GT_results_full_summary!$B$3:$AK$25,7, FALSE)</f>
        <v>3</v>
      </c>
      <c r="I1046" s="192">
        <v>0</v>
      </c>
      <c r="J1046" s="192">
        <v>0</v>
      </c>
      <c r="K1046" s="192">
        <f t="shared" si="0"/>
        <v>0</v>
      </c>
      <c r="L1046" s="193">
        <f t="shared" si="1"/>
        <v>0</v>
      </c>
      <c r="M1046" s="186" t="s">
        <v>449</v>
      </c>
      <c r="N1046" s="186" t="s">
        <v>288</v>
      </c>
      <c r="O1046" s="199">
        <f>VLOOKUP(B1046,orig_GT_results_full_summary!$B$3:$AK$25,15, FALSE)</f>
        <v>1</v>
      </c>
      <c r="P1046" s="192">
        <v>0</v>
      </c>
      <c r="Q1046" s="192">
        <v>0</v>
      </c>
      <c r="R1046" s="192">
        <f t="shared" si="2"/>
        <v>0</v>
      </c>
      <c r="S1046" s="193">
        <f t="shared" si="3"/>
        <v>0</v>
      </c>
      <c r="T1046" s="186" t="s">
        <v>15</v>
      </c>
      <c r="U1046" s="186" t="s">
        <v>288</v>
      </c>
      <c r="V1046" s="200">
        <f>VLOOKUP(B1046,orig_GT_results_full_summary!$B$3:$AK$25,24, FALSE)</f>
        <v>1</v>
      </c>
      <c r="W1046" s="192">
        <v>0</v>
      </c>
      <c r="X1046" s="192">
        <v>0</v>
      </c>
      <c r="Y1046" s="192">
        <f t="shared" si="4"/>
        <v>0</v>
      </c>
      <c r="Z1046" s="193">
        <f t="shared" si="5"/>
        <v>0</v>
      </c>
      <c r="AA1046" s="186" t="s">
        <v>464</v>
      </c>
      <c r="AB1046" s="186" t="s">
        <v>288</v>
      </c>
      <c r="AC1046" s="192">
        <f>VLOOKUP(B1046,orig_GT_results_full_summary!$B$3:$AK$25,33, FALSE)</f>
        <v>2</v>
      </c>
      <c r="AD1046" s="192">
        <v>0</v>
      </c>
      <c r="AE1046" s="192">
        <v>0</v>
      </c>
      <c r="AF1046" s="194">
        <f t="shared" si="6"/>
        <v>0</v>
      </c>
      <c r="AG1046" s="53">
        <f t="shared" si="7"/>
        <v>0</v>
      </c>
    </row>
    <row r="1047" spans="2:33" ht="16">
      <c r="B1047" s="186" t="s">
        <v>130</v>
      </c>
      <c r="C1047" s="192">
        <v>343</v>
      </c>
      <c r="D1047" s="186" t="s">
        <v>314</v>
      </c>
      <c r="E1047" s="193">
        <v>2</v>
      </c>
      <c r="F1047" s="186" t="s">
        <v>284</v>
      </c>
      <c r="G1047" s="186" t="s">
        <v>288</v>
      </c>
      <c r="H1047" s="198">
        <f>VLOOKUP(B1047,orig_GT_results_full_summary!$B$3:$AK$25,7, FALSE)</f>
        <v>3</v>
      </c>
      <c r="I1047" s="192">
        <v>0</v>
      </c>
      <c r="J1047" s="192">
        <v>0</v>
      </c>
      <c r="K1047" s="192">
        <f t="shared" si="0"/>
        <v>0</v>
      </c>
      <c r="L1047" s="193">
        <f t="shared" si="1"/>
        <v>0</v>
      </c>
      <c r="M1047" s="186" t="s">
        <v>449</v>
      </c>
      <c r="N1047" s="186" t="s">
        <v>288</v>
      </c>
      <c r="O1047" s="199">
        <f>VLOOKUP(B1047,orig_GT_results_full_summary!$B$3:$AK$25,15, FALSE)</f>
        <v>1</v>
      </c>
      <c r="P1047" s="192">
        <v>0</v>
      </c>
      <c r="Q1047" s="192">
        <v>0</v>
      </c>
      <c r="R1047" s="192">
        <f t="shared" si="2"/>
        <v>0</v>
      </c>
      <c r="S1047" s="193">
        <f t="shared" si="3"/>
        <v>0</v>
      </c>
      <c r="T1047" s="186" t="s">
        <v>15</v>
      </c>
      <c r="U1047" s="186" t="s">
        <v>288</v>
      </c>
      <c r="V1047" s="200">
        <f>VLOOKUP(B1047,orig_GT_results_full_summary!$B$3:$AK$25,24, FALSE)</f>
        <v>1</v>
      </c>
      <c r="W1047" s="192">
        <v>0</v>
      </c>
      <c r="X1047" s="192">
        <v>0</v>
      </c>
      <c r="Y1047" s="192">
        <f t="shared" si="4"/>
        <v>0</v>
      </c>
      <c r="Z1047" s="193">
        <f t="shared" si="5"/>
        <v>0</v>
      </c>
      <c r="AA1047" s="186" t="s">
        <v>464</v>
      </c>
      <c r="AB1047" s="186" t="s">
        <v>288</v>
      </c>
      <c r="AC1047" s="192">
        <f>VLOOKUP(B1047,orig_GT_results_full_summary!$B$3:$AK$25,33, FALSE)</f>
        <v>2</v>
      </c>
      <c r="AD1047" s="192">
        <v>0</v>
      </c>
      <c r="AE1047" s="192">
        <v>0</v>
      </c>
      <c r="AF1047" s="194">
        <f t="shared" si="6"/>
        <v>0</v>
      </c>
      <c r="AG1047" s="53">
        <f t="shared" si="7"/>
        <v>0</v>
      </c>
    </row>
    <row r="1048" spans="2:33" ht="16">
      <c r="B1048" s="186" t="s">
        <v>130</v>
      </c>
      <c r="C1048" s="192">
        <v>344</v>
      </c>
      <c r="D1048" s="186" t="s">
        <v>314</v>
      </c>
      <c r="E1048" s="193">
        <v>2</v>
      </c>
      <c r="F1048" s="186" t="s">
        <v>284</v>
      </c>
      <c r="G1048" s="186" t="s">
        <v>288</v>
      </c>
      <c r="H1048" s="198">
        <f>VLOOKUP(B1048,orig_GT_results_full_summary!$B$3:$AK$25,7, FALSE)</f>
        <v>3</v>
      </c>
      <c r="I1048" s="192">
        <v>0</v>
      </c>
      <c r="J1048" s="192">
        <v>0</v>
      </c>
      <c r="K1048" s="192">
        <f t="shared" si="0"/>
        <v>0</v>
      </c>
      <c r="L1048" s="193">
        <f t="shared" si="1"/>
        <v>0</v>
      </c>
      <c r="M1048" s="186" t="s">
        <v>449</v>
      </c>
      <c r="N1048" s="186" t="s">
        <v>288</v>
      </c>
      <c r="O1048" s="199">
        <f>VLOOKUP(B1048,orig_GT_results_full_summary!$B$3:$AK$25,15, FALSE)</f>
        <v>1</v>
      </c>
      <c r="P1048" s="192">
        <v>0</v>
      </c>
      <c r="Q1048" s="192">
        <v>0</v>
      </c>
      <c r="R1048" s="192">
        <f t="shared" si="2"/>
        <v>0</v>
      </c>
      <c r="S1048" s="193">
        <f t="shared" si="3"/>
        <v>0</v>
      </c>
      <c r="T1048" s="186" t="s">
        <v>15</v>
      </c>
      <c r="U1048" s="186" t="s">
        <v>288</v>
      </c>
      <c r="V1048" s="200">
        <f>VLOOKUP(B1048,orig_GT_results_full_summary!$B$3:$AK$25,24, FALSE)</f>
        <v>1</v>
      </c>
      <c r="W1048" s="192">
        <v>0</v>
      </c>
      <c r="X1048" s="192">
        <v>0</v>
      </c>
      <c r="Y1048" s="192">
        <f t="shared" si="4"/>
        <v>0</v>
      </c>
      <c r="Z1048" s="193">
        <f t="shared" si="5"/>
        <v>0</v>
      </c>
      <c r="AA1048" s="186" t="s">
        <v>464</v>
      </c>
      <c r="AB1048" s="186" t="s">
        <v>288</v>
      </c>
      <c r="AC1048" s="192">
        <f>VLOOKUP(B1048,orig_GT_results_full_summary!$B$3:$AK$25,33, FALSE)</f>
        <v>2</v>
      </c>
      <c r="AD1048" s="192">
        <v>0</v>
      </c>
      <c r="AE1048" s="192">
        <v>0</v>
      </c>
      <c r="AF1048" s="194">
        <f t="shared" si="6"/>
        <v>0</v>
      </c>
      <c r="AG1048" s="53">
        <f t="shared" si="7"/>
        <v>0</v>
      </c>
    </row>
    <row r="1049" spans="2:33" ht="16">
      <c r="B1049" s="186" t="s">
        <v>130</v>
      </c>
      <c r="C1049" s="192">
        <v>345</v>
      </c>
      <c r="D1049" s="186" t="s">
        <v>314</v>
      </c>
      <c r="E1049" s="193">
        <v>2</v>
      </c>
      <c r="F1049" s="186" t="s">
        <v>284</v>
      </c>
      <c r="G1049" s="186" t="s">
        <v>288</v>
      </c>
      <c r="H1049" s="198">
        <f>VLOOKUP(B1049,orig_GT_results_full_summary!$B$3:$AK$25,7, FALSE)</f>
        <v>3</v>
      </c>
      <c r="I1049" s="192">
        <v>0</v>
      </c>
      <c r="J1049" s="192">
        <v>0</v>
      </c>
      <c r="K1049" s="192">
        <f t="shared" si="0"/>
        <v>0</v>
      </c>
      <c r="L1049" s="193">
        <f t="shared" si="1"/>
        <v>0</v>
      </c>
      <c r="M1049" s="186" t="s">
        <v>449</v>
      </c>
      <c r="N1049" s="186" t="s">
        <v>288</v>
      </c>
      <c r="O1049" s="199">
        <f>VLOOKUP(B1049,orig_GT_results_full_summary!$B$3:$AK$25,15, FALSE)</f>
        <v>1</v>
      </c>
      <c r="P1049" s="192">
        <v>0</v>
      </c>
      <c r="Q1049" s="192">
        <v>0</v>
      </c>
      <c r="R1049" s="192">
        <f t="shared" si="2"/>
        <v>0</v>
      </c>
      <c r="S1049" s="193">
        <f t="shared" si="3"/>
        <v>0</v>
      </c>
      <c r="T1049" s="186" t="s">
        <v>15</v>
      </c>
      <c r="U1049" s="186" t="s">
        <v>288</v>
      </c>
      <c r="V1049" s="200">
        <f>VLOOKUP(B1049,orig_GT_results_full_summary!$B$3:$AK$25,24, FALSE)</f>
        <v>1</v>
      </c>
      <c r="W1049" s="192">
        <v>0</v>
      </c>
      <c r="X1049" s="192">
        <v>0</v>
      </c>
      <c r="Y1049" s="192">
        <f t="shared" si="4"/>
        <v>0</v>
      </c>
      <c r="Z1049" s="193">
        <f t="shared" si="5"/>
        <v>0</v>
      </c>
      <c r="AA1049" s="186" t="s">
        <v>464</v>
      </c>
      <c r="AB1049" s="186" t="s">
        <v>288</v>
      </c>
      <c r="AC1049" s="192">
        <f>VLOOKUP(B1049,orig_GT_results_full_summary!$B$3:$AK$25,33, FALSE)</f>
        <v>2</v>
      </c>
      <c r="AD1049" s="192">
        <v>0</v>
      </c>
      <c r="AE1049" s="192">
        <v>0</v>
      </c>
      <c r="AF1049" s="194">
        <f t="shared" si="6"/>
        <v>0</v>
      </c>
      <c r="AG1049" s="53">
        <f t="shared" si="7"/>
        <v>0</v>
      </c>
    </row>
    <row r="1050" spans="2:33" ht="16">
      <c r="B1050" s="186" t="s">
        <v>130</v>
      </c>
      <c r="C1050" s="192">
        <v>346</v>
      </c>
      <c r="D1050" s="186" t="s">
        <v>353</v>
      </c>
      <c r="E1050" s="193">
        <v>2</v>
      </c>
      <c r="F1050" s="186" t="s">
        <v>284</v>
      </c>
      <c r="G1050" s="186" t="s">
        <v>287</v>
      </c>
      <c r="H1050" s="198">
        <f>VLOOKUP(B1050,orig_GT_results_full_summary!$B$3:$AK$25,7, FALSE)</f>
        <v>3</v>
      </c>
      <c r="I1050" s="192">
        <v>1</v>
      </c>
      <c r="J1050" s="192">
        <v>0.5</v>
      </c>
      <c r="K1050" s="192">
        <f t="shared" si="0"/>
        <v>0.33333333333333331</v>
      </c>
      <c r="L1050" s="193">
        <f t="shared" si="1"/>
        <v>0.47619047619047616</v>
      </c>
      <c r="M1050" s="186" t="s">
        <v>449</v>
      </c>
      <c r="N1050" s="186" t="s">
        <v>288</v>
      </c>
      <c r="O1050" s="199">
        <f>VLOOKUP(B1050,orig_GT_results_full_summary!$B$3:$AK$25,15, FALSE)</f>
        <v>1</v>
      </c>
      <c r="P1050" s="192">
        <v>0</v>
      </c>
      <c r="Q1050" s="192">
        <v>0</v>
      </c>
      <c r="R1050" s="192">
        <f t="shared" si="2"/>
        <v>0</v>
      </c>
      <c r="S1050" s="193">
        <f t="shared" si="3"/>
        <v>0</v>
      </c>
      <c r="T1050" s="186" t="s">
        <v>15</v>
      </c>
      <c r="U1050" s="186" t="s">
        <v>288</v>
      </c>
      <c r="V1050" s="200">
        <f>VLOOKUP(B1050,orig_GT_results_full_summary!$B$3:$AK$25,24, FALSE)</f>
        <v>1</v>
      </c>
      <c r="W1050" s="192">
        <v>0</v>
      </c>
      <c r="X1050" s="192">
        <v>0</v>
      </c>
      <c r="Y1050" s="192">
        <f t="shared" si="4"/>
        <v>0</v>
      </c>
      <c r="Z1050" s="193">
        <f t="shared" si="5"/>
        <v>0</v>
      </c>
      <c r="AA1050" s="186" t="s">
        <v>464</v>
      </c>
      <c r="AB1050" s="186" t="s">
        <v>288</v>
      </c>
      <c r="AC1050" s="192">
        <f>VLOOKUP(B1050,orig_GT_results_full_summary!$B$3:$AK$25,33, FALSE)</f>
        <v>2</v>
      </c>
      <c r="AD1050" s="192">
        <v>0</v>
      </c>
      <c r="AE1050" s="192">
        <v>0</v>
      </c>
      <c r="AF1050" s="194">
        <f t="shared" si="6"/>
        <v>0</v>
      </c>
      <c r="AG1050" s="53">
        <f t="shared" si="7"/>
        <v>0</v>
      </c>
    </row>
    <row r="1051" spans="2:33" ht="16">
      <c r="B1051" s="186" t="s">
        <v>130</v>
      </c>
      <c r="C1051" s="192">
        <v>347</v>
      </c>
      <c r="D1051" s="186" t="s">
        <v>353</v>
      </c>
      <c r="E1051" s="193">
        <v>2</v>
      </c>
      <c r="F1051" s="186" t="s">
        <v>284</v>
      </c>
      <c r="G1051" s="186" t="s">
        <v>287</v>
      </c>
      <c r="H1051" s="198">
        <f>VLOOKUP(B1051,orig_GT_results_full_summary!$B$3:$AK$25,7, FALSE)</f>
        <v>3</v>
      </c>
      <c r="I1051" s="192">
        <v>1</v>
      </c>
      <c r="J1051" s="192">
        <v>0.5</v>
      </c>
      <c r="K1051" s="192">
        <f t="shared" si="0"/>
        <v>0.33333333333333331</v>
      </c>
      <c r="L1051" s="193">
        <f t="shared" si="1"/>
        <v>0.47619047619047616</v>
      </c>
      <c r="M1051" s="186" t="s">
        <v>449</v>
      </c>
      <c r="N1051" s="186" t="s">
        <v>288</v>
      </c>
      <c r="O1051" s="199">
        <f>VLOOKUP(B1051,orig_GT_results_full_summary!$B$3:$AK$25,15, FALSE)</f>
        <v>1</v>
      </c>
      <c r="P1051" s="192">
        <v>0</v>
      </c>
      <c r="Q1051" s="192">
        <v>0</v>
      </c>
      <c r="R1051" s="192">
        <f t="shared" si="2"/>
        <v>0</v>
      </c>
      <c r="S1051" s="193">
        <f t="shared" si="3"/>
        <v>0</v>
      </c>
      <c r="T1051" s="186" t="s">
        <v>15</v>
      </c>
      <c r="U1051" s="186" t="s">
        <v>288</v>
      </c>
      <c r="V1051" s="200">
        <f>VLOOKUP(B1051,orig_GT_results_full_summary!$B$3:$AK$25,24, FALSE)</f>
        <v>1</v>
      </c>
      <c r="W1051" s="192">
        <v>0</v>
      </c>
      <c r="X1051" s="192">
        <v>0</v>
      </c>
      <c r="Y1051" s="192">
        <f t="shared" si="4"/>
        <v>0</v>
      </c>
      <c r="Z1051" s="193">
        <f t="shared" si="5"/>
        <v>0</v>
      </c>
      <c r="AA1051" s="186" t="s">
        <v>464</v>
      </c>
      <c r="AB1051" s="186" t="s">
        <v>288</v>
      </c>
      <c r="AC1051" s="192">
        <f>VLOOKUP(B1051,orig_GT_results_full_summary!$B$3:$AK$25,33, FALSE)</f>
        <v>2</v>
      </c>
      <c r="AD1051" s="192">
        <v>0</v>
      </c>
      <c r="AE1051" s="192">
        <v>0</v>
      </c>
      <c r="AF1051" s="194">
        <f t="shared" si="6"/>
        <v>0</v>
      </c>
      <c r="AG1051" s="53">
        <f t="shared" si="7"/>
        <v>0</v>
      </c>
    </row>
    <row r="1052" spans="2:33" ht="16">
      <c r="B1052" s="186" t="s">
        <v>130</v>
      </c>
      <c r="C1052" s="192">
        <v>357</v>
      </c>
      <c r="D1052" s="186" t="s">
        <v>393</v>
      </c>
      <c r="E1052" s="193">
        <v>2</v>
      </c>
      <c r="F1052" s="186" t="s">
        <v>284</v>
      </c>
      <c r="G1052" s="186" t="s">
        <v>288</v>
      </c>
      <c r="H1052" s="198">
        <f>VLOOKUP(B1052,orig_GT_results_full_summary!$B$3:$AK$25,7, FALSE)</f>
        <v>3</v>
      </c>
      <c r="I1052" s="192">
        <v>0</v>
      </c>
      <c r="J1052" s="192">
        <v>0</v>
      </c>
      <c r="K1052" s="192">
        <f t="shared" si="0"/>
        <v>0</v>
      </c>
      <c r="L1052" s="193">
        <f t="shared" si="1"/>
        <v>0</v>
      </c>
      <c r="M1052" s="186" t="s">
        <v>449</v>
      </c>
      <c r="N1052" s="186" t="s">
        <v>288</v>
      </c>
      <c r="O1052" s="199">
        <f>VLOOKUP(B1052,orig_GT_results_full_summary!$B$3:$AK$25,15, FALSE)</f>
        <v>1</v>
      </c>
      <c r="P1052" s="192">
        <v>0</v>
      </c>
      <c r="Q1052" s="192">
        <v>0</v>
      </c>
      <c r="R1052" s="192">
        <f t="shared" si="2"/>
        <v>0</v>
      </c>
      <c r="S1052" s="193">
        <f t="shared" si="3"/>
        <v>0</v>
      </c>
      <c r="T1052" s="186" t="s">
        <v>15</v>
      </c>
      <c r="U1052" s="186" t="s">
        <v>287</v>
      </c>
      <c r="V1052" s="200">
        <f>VLOOKUP(B1052,orig_GT_results_full_summary!$B$3:$AK$25,24, FALSE)</f>
        <v>1</v>
      </c>
      <c r="W1052" s="192">
        <v>1</v>
      </c>
      <c r="X1052" s="192">
        <v>0.5</v>
      </c>
      <c r="Y1052" s="192">
        <f t="shared" si="4"/>
        <v>1</v>
      </c>
      <c r="Z1052" s="193">
        <f t="shared" si="5"/>
        <v>0.52631578947368418</v>
      </c>
      <c r="AA1052" s="186" t="s">
        <v>464</v>
      </c>
      <c r="AB1052" s="186" t="s">
        <v>288</v>
      </c>
      <c r="AC1052" s="192">
        <f>VLOOKUP(B1052,orig_GT_results_full_summary!$B$3:$AK$25,33, FALSE)</f>
        <v>2</v>
      </c>
      <c r="AD1052" s="192">
        <v>0</v>
      </c>
      <c r="AE1052" s="192">
        <v>0</v>
      </c>
      <c r="AF1052" s="194">
        <f t="shared" si="6"/>
        <v>0</v>
      </c>
      <c r="AG1052" s="53">
        <f t="shared" si="7"/>
        <v>0</v>
      </c>
    </row>
    <row r="1053" spans="2:33" ht="16">
      <c r="B1053" s="186" t="s">
        <v>130</v>
      </c>
      <c r="C1053" s="192">
        <v>358</v>
      </c>
      <c r="D1053" s="186" t="s">
        <v>393</v>
      </c>
      <c r="E1053" s="193">
        <v>2</v>
      </c>
      <c r="F1053" s="186" t="s">
        <v>284</v>
      </c>
      <c r="G1053" s="186" t="s">
        <v>288</v>
      </c>
      <c r="H1053" s="198">
        <f>VLOOKUP(B1053,orig_GT_results_full_summary!$B$3:$AK$25,7, FALSE)</f>
        <v>3</v>
      </c>
      <c r="I1053" s="192">
        <v>0</v>
      </c>
      <c r="J1053" s="192">
        <v>0</v>
      </c>
      <c r="K1053" s="192">
        <f t="shared" si="0"/>
        <v>0</v>
      </c>
      <c r="L1053" s="193">
        <f t="shared" si="1"/>
        <v>0</v>
      </c>
      <c r="M1053" s="186" t="s">
        <v>449</v>
      </c>
      <c r="N1053" s="186" t="s">
        <v>288</v>
      </c>
      <c r="O1053" s="199">
        <f>VLOOKUP(B1053,orig_GT_results_full_summary!$B$3:$AK$25,15, FALSE)</f>
        <v>1</v>
      </c>
      <c r="P1053" s="192">
        <v>0</v>
      </c>
      <c r="Q1053" s="192">
        <v>0</v>
      </c>
      <c r="R1053" s="192">
        <f t="shared" si="2"/>
        <v>0</v>
      </c>
      <c r="S1053" s="193">
        <f t="shared" si="3"/>
        <v>0</v>
      </c>
      <c r="T1053" s="186" t="s">
        <v>15</v>
      </c>
      <c r="U1053" s="186" t="s">
        <v>287</v>
      </c>
      <c r="V1053" s="200">
        <f>VLOOKUP(B1053,orig_GT_results_full_summary!$B$3:$AK$25,24, FALSE)</f>
        <v>1</v>
      </c>
      <c r="W1053" s="192">
        <v>1</v>
      </c>
      <c r="X1053" s="192">
        <v>0.5</v>
      </c>
      <c r="Y1053" s="192">
        <f t="shared" si="4"/>
        <v>1</v>
      </c>
      <c r="Z1053" s="193">
        <f t="shared" si="5"/>
        <v>0.52631578947368418</v>
      </c>
      <c r="AA1053" s="186" t="s">
        <v>464</v>
      </c>
      <c r="AB1053" s="186" t="s">
        <v>288</v>
      </c>
      <c r="AC1053" s="192">
        <f>VLOOKUP(B1053,orig_GT_results_full_summary!$B$3:$AK$25,33, FALSE)</f>
        <v>2</v>
      </c>
      <c r="AD1053" s="192">
        <v>0</v>
      </c>
      <c r="AE1053" s="192">
        <v>0</v>
      </c>
      <c r="AF1053" s="194">
        <f t="shared" si="6"/>
        <v>0</v>
      </c>
      <c r="AG1053" s="53">
        <f t="shared" si="7"/>
        <v>0</v>
      </c>
    </row>
    <row r="1054" spans="2:33" ht="16">
      <c r="B1054" s="186" t="s">
        <v>130</v>
      </c>
      <c r="C1054" s="192">
        <v>359</v>
      </c>
      <c r="D1054" s="186" t="s">
        <v>393</v>
      </c>
      <c r="E1054" s="193">
        <v>2</v>
      </c>
      <c r="F1054" s="186" t="s">
        <v>284</v>
      </c>
      <c r="G1054" s="186" t="s">
        <v>288</v>
      </c>
      <c r="H1054" s="198">
        <f>VLOOKUP(B1054,orig_GT_results_full_summary!$B$3:$AK$25,7, FALSE)</f>
        <v>3</v>
      </c>
      <c r="I1054" s="192">
        <v>0</v>
      </c>
      <c r="J1054" s="192">
        <v>0</v>
      </c>
      <c r="K1054" s="192">
        <f t="shared" si="0"/>
        <v>0</v>
      </c>
      <c r="L1054" s="193">
        <f t="shared" si="1"/>
        <v>0</v>
      </c>
      <c r="M1054" s="186" t="s">
        <v>449</v>
      </c>
      <c r="N1054" s="186" t="s">
        <v>288</v>
      </c>
      <c r="O1054" s="199">
        <f>VLOOKUP(B1054,orig_GT_results_full_summary!$B$3:$AK$25,15, FALSE)</f>
        <v>1</v>
      </c>
      <c r="P1054" s="192">
        <v>0</v>
      </c>
      <c r="Q1054" s="192">
        <v>0</v>
      </c>
      <c r="R1054" s="192">
        <f t="shared" si="2"/>
        <v>0</v>
      </c>
      <c r="S1054" s="193">
        <f t="shared" si="3"/>
        <v>0</v>
      </c>
      <c r="T1054" s="186" t="s">
        <v>15</v>
      </c>
      <c r="U1054" s="186" t="s">
        <v>287</v>
      </c>
      <c r="V1054" s="200">
        <f>VLOOKUP(B1054,orig_GT_results_full_summary!$B$3:$AK$25,24, FALSE)</f>
        <v>1</v>
      </c>
      <c r="W1054" s="192">
        <v>1</v>
      </c>
      <c r="X1054" s="192">
        <v>0.5</v>
      </c>
      <c r="Y1054" s="192">
        <f t="shared" si="4"/>
        <v>1</v>
      </c>
      <c r="Z1054" s="193">
        <f t="shared" si="5"/>
        <v>0.52631578947368418</v>
      </c>
      <c r="AA1054" s="186" t="s">
        <v>464</v>
      </c>
      <c r="AB1054" s="186" t="s">
        <v>288</v>
      </c>
      <c r="AC1054" s="192">
        <f>VLOOKUP(B1054,orig_GT_results_full_summary!$B$3:$AK$25,33, FALSE)</f>
        <v>2</v>
      </c>
      <c r="AD1054" s="192">
        <v>0</v>
      </c>
      <c r="AE1054" s="192">
        <v>0</v>
      </c>
      <c r="AF1054" s="194">
        <f t="shared" si="6"/>
        <v>0</v>
      </c>
      <c r="AG1054" s="53">
        <f t="shared" si="7"/>
        <v>0</v>
      </c>
    </row>
    <row r="1055" spans="2:33" ht="16">
      <c r="B1055" s="186" t="s">
        <v>130</v>
      </c>
      <c r="C1055" s="192">
        <v>361</v>
      </c>
      <c r="D1055" s="186" t="s">
        <v>488</v>
      </c>
      <c r="E1055" s="193">
        <v>2</v>
      </c>
      <c r="F1055" s="186" t="s">
        <v>284</v>
      </c>
      <c r="G1055" s="186" t="s">
        <v>288</v>
      </c>
      <c r="H1055" s="198">
        <f>VLOOKUP(B1055,orig_GT_results_full_summary!$B$3:$AK$25,7, FALSE)</f>
        <v>3</v>
      </c>
      <c r="I1055" s="192">
        <v>0</v>
      </c>
      <c r="J1055" s="192">
        <v>0</v>
      </c>
      <c r="K1055" s="192">
        <f t="shared" si="0"/>
        <v>0</v>
      </c>
      <c r="L1055" s="193">
        <f t="shared" si="1"/>
        <v>0</v>
      </c>
      <c r="M1055" s="186" t="s">
        <v>449</v>
      </c>
      <c r="N1055" s="186" t="s">
        <v>288</v>
      </c>
      <c r="O1055" s="199">
        <f>VLOOKUP(B1055,orig_GT_results_full_summary!$B$3:$AK$25,15, FALSE)</f>
        <v>1</v>
      </c>
      <c r="P1055" s="192">
        <v>0</v>
      </c>
      <c r="Q1055" s="192">
        <v>0</v>
      </c>
      <c r="R1055" s="192">
        <f t="shared" si="2"/>
        <v>0</v>
      </c>
      <c r="S1055" s="193">
        <f t="shared" si="3"/>
        <v>0</v>
      </c>
      <c r="T1055" s="186" t="s">
        <v>15</v>
      </c>
      <c r="U1055" s="186" t="s">
        <v>288</v>
      </c>
      <c r="V1055" s="200">
        <f>VLOOKUP(B1055,orig_GT_results_full_summary!$B$3:$AK$25,24, FALSE)</f>
        <v>1</v>
      </c>
      <c r="W1055" s="192">
        <v>0</v>
      </c>
      <c r="X1055" s="192">
        <v>0</v>
      </c>
      <c r="Y1055" s="192">
        <f t="shared" si="4"/>
        <v>0</v>
      </c>
      <c r="Z1055" s="193">
        <f t="shared" si="5"/>
        <v>0</v>
      </c>
      <c r="AA1055" s="186" t="s">
        <v>464</v>
      </c>
      <c r="AB1055" s="186" t="s">
        <v>288</v>
      </c>
      <c r="AC1055" s="192">
        <f>VLOOKUP(B1055,orig_GT_results_full_summary!$B$3:$AK$25,33, FALSE)</f>
        <v>2</v>
      </c>
      <c r="AD1055" s="192">
        <v>0</v>
      </c>
      <c r="AE1055" s="192">
        <v>0</v>
      </c>
      <c r="AF1055" s="194">
        <f t="shared" si="6"/>
        <v>0</v>
      </c>
      <c r="AG1055" s="53">
        <f t="shared" si="7"/>
        <v>0</v>
      </c>
    </row>
    <row r="1056" spans="2:33" ht="16">
      <c r="B1056" s="186" t="s">
        <v>130</v>
      </c>
      <c r="C1056" s="192">
        <v>362</v>
      </c>
      <c r="D1056" s="186" t="s">
        <v>489</v>
      </c>
      <c r="E1056" s="193">
        <v>2</v>
      </c>
      <c r="F1056" s="186" t="s">
        <v>284</v>
      </c>
      <c r="G1056" s="186" t="s">
        <v>288</v>
      </c>
      <c r="H1056" s="198">
        <f>VLOOKUP(B1056,orig_GT_results_full_summary!$B$3:$AK$25,7, FALSE)</f>
        <v>3</v>
      </c>
      <c r="I1056" s="192">
        <v>0</v>
      </c>
      <c r="J1056" s="192">
        <v>0</v>
      </c>
      <c r="K1056" s="192">
        <f t="shared" si="0"/>
        <v>0</v>
      </c>
      <c r="L1056" s="193">
        <f t="shared" si="1"/>
        <v>0</v>
      </c>
      <c r="M1056" s="186" t="s">
        <v>449</v>
      </c>
      <c r="N1056" s="186" t="s">
        <v>288</v>
      </c>
      <c r="O1056" s="199">
        <f>VLOOKUP(B1056,orig_GT_results_full_summary!$B$3:$AK$25,15, FALSE)</f>
        <v>1</v>
      </c>
      <c r="P1056" s="192">
        <v>0</v>
      </c>
      <c r="Q1056" s="192">
        <v>0</v>
      </c>
      <c r="R1056" s="192">
        <f t="shared" si="2"/>
        <v>0</v>
      </c>
      <c r="S1056" s="193">
        <f t="shared" si="3"/>
        <v>0</v>
      </c>
      <c r="T1056" s="186" t="s">
        <v>15</v>
      </c>
      <c r="U1056" s="186" t="s">
        <v>288</v>
      </c>
      <c r="V1056" s="200">
        <f>VLOOKUP(B1056,orig_GT_results_full_summary!$B$3:$AK$25,24, FALSE)</f>
        <v>1</v>
      </c>
      <c r="W1056" s="192">
        <v>0</v>
      </c>
      <c r="X1056" s="192">
        <v>0</v>
      </c>
      <c r="Y1056" s="192">
        <f t="shared" si="4"/>
        <v>0</v>
      </c>
      <c r="Z1056" s="193">
        <f t="shared" si="5"/>
        <v>0</v>
      </c>
      <c r="AA1056" s="186" t="s">
        <v>464</v>
      </c>
      <c r="AB1056" s="186" t="s">
        <v>288</v>
      </c>
      <c r="AC1056" s="192">
        <f>VLOOKUP(B1056,orig_GT_results_full_summary!$B$3:$AK$25,33, FALSE)</f>
        <v>2</v>
      </c>
      <c r="AD1056" s="192">
        <v>0</v>
      </c>
      <c r="AE1056" s="192">
        <v>0</v>
      </c>
      <c r="AF1056" s="194">
        <f t="shared" si="6"/>
        <v>0</v>
      </c>
      <c r="AG1056" s="53">
        <f t="shared" si="7"/>
        <v>0</v>
      </c>
    </row>
    <row r="1057" spans="2:33" ht="16">
      <c r="B1057" s="186" t="s">
        <v>130</v>
      </c>
      <c r="C1057" s="192">
        <v>364</v>
      </c>
      <c r="D1057" s="186" t="s">
        <v>490</v>
      </c>
      <c r="E1057" s="193">
        <v>3</v>
      </c>
      <c r="F1057" s="186" t="s">
        <v>284</v>
      </c>
      <c r="G1057" s="186" t="s">
        <v>303</v>
      </c>
      <c r="H1057" s="198">
        <f>VLOOKUP(B1057,orig_GT_results_full_summary!$B$3:$AK$25,7, FALSE)</f>
        <v>3</v>
      </c>
      <c r="I1057" s="192">
        <v>1</v>
      </c>
      <c r="J1057" s="192">
        <v>0.33</v>
      </c>
      <c r="K1057" s="192">
        <f t="shared" si="0"/>
        <v>0.33333333333333331</v>
      </c>
      <c r="L1057" s="193">
        <f t="shared" si="1"/>
        <v>0.33033033033033032</v>
      </c>
      <c r="M1057" s="186" t="s">
        <v>449</v>
      </c>
      <c r="N1057" s="186" t="s">
        <v>297</v>
      </c>
      <c r="O1057" s="199">
        <f>VLOOKUP(B1057,orig_GT_results_full_summary!$B$3:$AK$25,15, FALSE)</f>
        <v>1</v>
      </c>
      <c r="P1057" s="192">
        <v>0</v>
      </c>
      <c r="Q1057" s="192">
        <v>0</v>
      </c>
      <c r="R1057" s="192">
        <f t="shared" si="2"/>
        <v>0</v>
      </c>
      <c r="S1057" s="193">
        <f t="shared" si="3"/>
        <v>0</v>
      </c>
      <c r="T1057" s="186" t="s">
        <v>15</v>
      </c>
      <c r="U1057" s="186" t="s">
        <v>297</v>
      </c>
      <c r="V1057" s="200">
        <f>VLOOKUP(B1057,orig_GT_results_full_summary!$B$3:$AK$25,24, FALSE)</f>
        <v>1</v>
      </c>
      <c r="W1057" s="192">
        <v>0</v>
      </c>
      <c r="X1057" s="192">
        <v>0</v>
      </c>
      <c r="Y1057" s="192">
        <f t="shared" si="4"/>
        <v>0</v>
      </c>
      <c r="Z1057" s="193">
        <f t="shared" si="5"/>
        <v>0</v>
      </c>
      <c r="AA1057" s="186" t="s">
        <v>464</v>
      </c>
      <c r="AB1057" s="186" t="s">
        <v>297</v>
      </c>
      <c r="AC1057" s="192">
        <f>VLOOKUP(B1057,orig_GT_results_full_summary!$B$3:$AK$25,33, FALSE)</f>
        <v>2</v>
      </c>
      <c r="AD1057" s="192">
        <v>0</v>
      </c>
      <c r="AE1057" s="192">
        <v>0</v>
      </c>
      <c r="AF1057" s="194">
        <f t="shared" si="6"/>
        <v>0</v>
      </c>
      <c r="AG1057" s="53">
        <f t="shared" si="7"/>
        <v>0</v>
      </c>
    </row>
    <row r="1058" spans="2:33" ht="16">
      <c r="B1058" s="186" t="s">
        <v>130</v>
      </c>
      <c r="C1058" s="192">
        <v>365</v>
      </c>
      <c r="D1058" s="186" t="s">
        <v>490</v>
      </c>
      <c r="E1058" s="193">
        <v>3</v>
      </c>
      <c r="F1058" s="186" t="s">
        <v>284</v>
      </c>
      <c r="G1058" s="186" t="s">
        <v>303</v>
      </c>
      <c r="H1058" s="198">
        <f>VLOOKUP(B1058,orig_GT_results_full_summary!$B$3:$AK$25,7, FALSE)</f>
        <v>3</v>
      </c>
      <c r="I1058" s="192">
        <v>1</v>
      </c>
      <c r="J1058" s="192">
        <v>0.33</v>
      </c>
      <c r="K1058" s="192">
        <f t="shared" si="0"/>
        <v>0.33333333333333331</v>
      </c>
      <c r="L1058" s="193">
        <f t="shared" si="1"/>
        <v>0.33033033033033032</v>
      </c>
      <c r="M1058" s="186" t="s">
        <v>449</v>
      </c>
      <c r="N1058" s="186" t="s">
        <v>297</v>
      </c>
      <c r="O1058" s="199">
        <f>VLOOKUP(B1058,orig_GT_results_full_summary!$B$3:$AK$25,15, FALSE)</f>
        <v>1</v>
      </c>
      <c r="P1058" s="192">
        <v>0</v>
      </c>
      <c r="Q1058" s="192">
        <v>0</v>
      </c>
      <c r="R1058" s="192">
        <f t="shared" si="2"/>
        <v>0</v>
      </c>
      <c r="S1058" s="193">
        <f t="shared" si="3"/>
        <v>0</v>
      </c>
      <c r="T1058" s="186" t="s">
        <v>15</v>
      </c>
      <c r="U1058" s="186" t="s">
        <v>297</v>
      </c>
      <c r="V1058" s="200">
        <f>VLOOKUP(B1058,orig_GT_results_full_summary!$B$3:$AK$25,24, FALSE)</f>
        <v>1</v>
      </c>
      <c r="W1058" s="192">
        <v>0</v>
      </c>
      <c r="X1058" s="192">
        <v>0</v>
      </c>
      <c r="Y1058" s="192">
        <f t="shared" si="4"/>
        <v>0</v>
      </c>
      <c r="Z1058" s="193">
        <f t="shared" si="5"/>
        <v>0</v>
      </c>
      <c r="AA1058" s="186" t="s">
        <v>464</v>
      </c>
      <c r="AB1058" s="186" t="s">
        <v>297</v>
      </c>
      <c r="AC1058" s="192">
        <f>VLOOKUP(B1058,orig_GT_results_full_summary!$B$3:$AK$25,33, FALSE)</f>
        <v>2</v>
      </c>
      <c r="AD1058" s="192">
        <v>0</v>
      </c>
      <c r="AE1058" s="192">
        <v>0</v>
      </c>
      <c r="AF1058" s="194">
        <f t="shared" si="6"/>
        <v>0</v>
      </c>
      <c r="AG1058" s="53">
        <f t="shared" si="7"/>
        <v>0</v>
      </c>
    </row>
    <row r="1059" spans="2:33" ht="16">
      <c r="B1059" s="186" t="s">
        <v>130</v>
      </c>
      <c r="C1059" s="192">
        <v>366</v>
      </c>
      <c r="D1059" s="186" t="s">
        <v>490</v>
      </c>
      <c r="E1059" s="193">
        <v>3</v>
      </c>
      <c r="F1059" s="186" t="s">
        <v>284</v>
      </c>
      <c r="G1059" s="186" t="s">
        <v>303</v>
      </c>
      <c r="H1059" s="198">
        <f>VLOOKUP(B1059,orig_GT_results_full_summary!$B$3:$AK$25,7, FALSE)</f>
        <v>3</v>
      </c>
      <c r="I1059" s="192">
        <v>1</v>
      </c>
      <c r="J1059" s="192">
        <v>0.33</v>
      </c>
      <c r="K1059" s="192">
        <f t="shared" si="0"/>
        <v>0.33333333333333331</v>
      </c>
      <c r="L1059" s="193">
        <f t="shared" si="1"/>
        <v>0.33033033033033032</v>
      </c>
      <c r="M1059" s="186" t="s">
        <v>449</v>
      </c>
      <c r="N1059" s="186" t="s">
        <v>297</v>
      </c>
      <c r="O1059" s="199">
        <f>VLOOKUP(B1059,orig_GT_results_full_summary!$B$3:$AK$25,15, FALSE)</f>
        <v>1</v>
      </c>
      <c r="P1059" s="192">
        <v>0</v>
      </c>
      <c r="Q1059" s="192">
        <v>0</v>
      </c>
      <c r="R1059" s="192">
        <f t="shared" si="2"/>
        <v>0</v>
      </c>
      <c r="S1059" s="193">
        <f t="shared" si="3"/>
        <v>0</v>
      </c>
      <c r="T1059" s="186" t="s">
        <v>15</v>
      </c>
      <c r="U1059" s="186" t="s">
        <v>297</v>
      </c>
      <c r="V1059" s="200">
        <f>VLOOKUP(B1059,orig_GT_results_full_summary!$B$3:$AK$25,24, FALSE)</f>
        <v>1</v>
      </c>
      <c r="W1059" s="192">
        <v>0</v>
      </c>
      <c r="X1059" s="192">
        <v>0</v>
      </c>
      <c r="Y1059" s="192">
        <f t="shared" si="4"/>
        <v>0</v>
      </c>
      <c r="Z1059" s="193">
        <f t="shared" si="5"/>
        <v>0</v>
      </c>
      <c r="AA1059" s="186" t="s">
        <v>464</v>
      </c>
      <c r="AB1059" s="186" t="s">
        <v>297</v>
      </c>
      <c r="AC1059" s="192">
        <f>VLOOKUP(B1059,orig_GT_results_full_summary!$B$3:$AK$25,33, FALSE)</f>
        <v>2</v>
      </c>
      <c r="AD1059" s="192">
        <v>0</v>
      </c>
      <c r="AE1059" s="192">
        <v>0</v>
      </c>
      <c r="AF1059" s="194">
        <f t="shared" si="6"/>
        <v>0</v>
      </c>
      <c r="AG1059" s="53">
        <f t="shared" si="7"/>
        <v>0</v>
      </c>
    </row>
    <row r="1060" spans="2:33" ht="16">
      <c r="B1060" s="186" t="s">
        <v>130</v>
      </c>
      <c r="C1060" s="192">
        <v>370</v>
      </c>
      <c r="D1060" s="186" t="s">
        <v>491</v>
      </c>
      <c r="E1060" s="193">
        <v>3</v>
      </c>
      <c r="F1060" s="186" t="s">
        <v>284</v>
      </c>
      <c r="G1060" s="186" t="s">
        <v>303</v>
      </c>
      <c r="H1060" s="198">
        <f>VLOOKUP(B1060,orig_GT_results_full_summary!$B$3:$AK$25,7, FALSE)</f>
        <v>3</v>
      </c>
      <c r="I1060" s="192">
        <v>1</v>
      </c>
      <c r="J1060" s="192">
        <v>0.33</v>
      </c>
      <c r="K1060" s="192">
        <f t="shared" si="0"/>
        <v>0.33333333333333331</v>
      </c>
      <c r="L1060" s="193">
        <f t="shared" si="1"/>
        <v>0.33033033033033032</v>
      </c>
      <c r="M1060" s="186" t="s">
        <v>449</v>
      </c>
      <c r="N1060" s="186" t="s">
        <v>297</v>
      </c>
      <c r="O1060" s="199">
        <f>VLOOKUP(B1060,orig_GT_results_full_summary!$B$3:$AK$25,15, FALSE)</f>
        <v>1</v>
      </c>
      <c r="P1060" s="192">
        <v>0</v>
      </c>
      <c r="Q1060" s="192">
        <v>0</v>
      </c>
      <c r="R1060" s="192">
        <f t="shared" si="2"/>
        <v>0</v>
      </c>
      <c r="S1060" s="193">
        <f t="shared" si="3"/>
        <v>0</v>
      </c>
      <c r="T1060" s="186" t="s">
        <v>15</v>
      </c>
      <c r="U1060" s="186" t="s">
        <v>297</v>
      </c>
      <c r="V1060" s="200">
        <f>VLOOKUP(B1060,orig_GT_results_full_summary!$B$3:$AK$25,24, FALSE)</f>
        <v>1</v>
      </c>
      <c r="W1060" s="192">
        <v>0</v>
      </c>
      <c r="X1060" s="192">
        <v>0</v>
      </c>
      <c r="Y1060" s="192">
        <f t="shared" si="4"/>
        <v>0</v>
      </c>
      <c r="Z1060" s="193">
        <f t="shared" si="5"/>
        <v>0</v>
      </c>
      <c r="AA1060" s="186" t="s">
        <v>464</v>
      </c>
      <c r="AB1060" s="186" t="s">
        <v>297</v>
      </c>
      <c r="AC1060" s="192">
        <f>VLOOKUP(B1060,orig_GT_results_full_summary!$B$3:$AK$25,33, FALSE)</f>
        <v>2</v>
      </c>
      <c r="AD1060" s="192">
        <v>0</v>
      </c>
      <c r="AE1060" s="192">
        <v>0</v>
      </c>
      <c r="AF1060" s="194">
        <f t="shared" si="6"/>
        <v>0</v>
      </c>
      <c r="AG1060" s="53">
        <f t="shared" si="7"/>
        <v>0</v>
      </c>
    </row>
    <row r="1061" spans="2:33" ht="16">
      <c r="B1061" s="186" t="s">
        <v>130</v>
      </c>
      <c r="C1061" s="192">
        <v>371</v>
      </c>
      <c r="D1061" s="186" t="s">
        <v>491</v>
      </c>
      <c r="E1061" s="193">
        <v>3</v>
      </c>
      <c r="F1061" s="186" t="s">
        <v>284</v>
      </c>
      <c r="G1061" s="186" t="s">
        <v>303</v>
      </c>
      <c r="H1061" s="198">
        <f>VLOOKUP(B1061,orig_GT_results_full_summary!$B$3:$AK$25,7, FALSE)</f>
        <v>3</v>
      </c>
      <c r="I1061" s="192">
        <v>1</v>
      </c>
      <c r="J1061" s="192">
        <v>0.33</v>
      </c>
      <c r="K1061" s="192">
        <f t="shared" si="0"/>
        <v>0.33333333333333331</v>
      </c>
      <c r="L1061" s="193">
        <f t="shared" si="1"/>
        <v>0.33033033033033032</v>
      </c>
      <c r="M1061" s="186" t="s">
        <v>449</v>
      </c>
      <c r="N1061" s="186" t="s">
        <v>297</v>
      </c>
      <c r="O1061" s="199">
        <f>VLOOKUP(B1061,orig_GT_results_full_summary!$B$3:$AK$25,15, FALSE)</f>
        <v>1</v>
      </c>
      <c r="P1061" s="192">
        <v>0</v>
      </c>
      <c r="Q1061" s="192">
        <v>0</v>
      </c>
      <c r="R1061" s="192">
        <f t="shared" si="2"/>
        <v>0</v>
      </c>
      <c r="S1061" s="193">
        <f t="shared" si="3"/>
        <v>0</v>
      </c>
      <c r="T1061" s="186" t="s">
        <v>15</v>
      </c>
      <c r="U1061" s="186" t="s">
        <v>297</v>
      </c>
      <c r="V1061" s="200">
        <f>VLOOKUP(B1061,orig_GT_results_full_summary!$B$3:$AK$25,24, FALSE)</f>
        <v>1</v>
      </c>
      <c r="W1061" s="192">
        <v>0</v>
      </c>
      <c r="X1061" s="192">
        <v>0</v>
      </c>
      <c r="Y1061" s="192">
        <f t="shared" si="4"/>
        <v>0</v>
      </c>
      <c r="Z1061" s="193">
        <f t="shared" si="5"/>
        <v>0</v>
      </c>
      <c r="AA1061" s="186" t="s">
        <v>464</v>
      </c>
      <c r="AB1061" s="186" t="s">
        <v>297</v>
      </c>
      <c r="AC1061" s="192">
        <f>VLOOKUP(B1061,orig_GT_results_full_summary!$B$3:$AK$25,33, FALSE)</f>
        <v>2</v>
      </c>
      <c r="AD1061" s="192">
        <v>0</v>
      </c>
      <c r="AE1061" s="192">
        <v>0</v>
      </c>
      <c r="AF1061" s="194">
        <f t="shared" si="6"/>
        <v>0</v>
      </c>
      <c r="AG1061" s="53">
        <f t="shared" si="7"/>
        <v>0</v>
      </c>
    </row>
    <row r="1062" spans="2:33" ht="16">
      <c r="B1062" s="186" t="s">
        <v>130</v>
      </c>
      <c r="C1062" s="192">
        <v>374</v>
      </c>
      <c r="D1062" s="186" t="s">
        <v>492</v>
      </c>
      <c r="E1062" s="193">
        <v>3</v>
      </c>
      <c r="F1062" s="186" t="s">
        <v>284</v>
      </c>
      <c r="G1062" s="186" t="s">
        <v>303</v>
      </c>
      <c r="H1062" s="198">
        <f>VLOOKUP(B1062,orig_GT_results_full_summary!$B$3:$AK$25,7, FALSE)</f>
        <v>3</v>
      </c>
      <c r="I1062" s="192">
        <v>1</v>
      </c>
      <c r="J1062" s="192">
        <v>0.33</v>
      </c>
      <c r="K1062" s="192">
        <f t="shared" si="0"/>
        <v>0.33333333333333331</v>
      </c>
      <c r="L1062" s="193">
        <f t="shared" si="1"/>
        <v>0.33033033033033032</v>
      </c>
      <c r="M1062" s="186" t="s">
        <v>449</v>
      </c>
      <c r="N1062" s="186" t="s">
        <v>304</v>
      </c>
      <c r="O1062" s="199">
        <f>VLOOKUP(B1062,orig_GT_results_full_summary!$B$3:$AK$25,15, FALSE)</f>
        <v>1</v>
      </c>
      <c r="P1062" s="192">
        <v>1</v>
      </c>
      <c r="Q1062" s="192">
        <v>0.33</v>
      </c>
      <c r="R1062" s="192">
        <f t="shared" si="2"/>
        <v>1</v>
      </c>
      <c r="S1062" s="193">
        <f t="shared" si="3"/>
        <v>0.3536977491961415</v>
      </c>
      <c r="T1062" s="186" t="s">
        <v>15</v>
      </c>
      <c r="U1062" s="186" t="s">
        <v>297</v>
      </c>
      <c r="V1062" s="200">
        <f>VLOOKUP(B1062,orig_GT_results_full_summary!$B$3:$AK$25,24, FALSE)</f>
        <v>1</v>
      </c>
      <c r="W1062" s="192">
        <v>0</v>
      </c>
      <c r="X1062" s="192">
        <v>0</v>
      </c>
      <c r="Y1062" s="192">
        <f t="shared" si="4"/>
        <v>0</v>
      </c>
      <c r="Z1062" s="193">
        <f t="shared" si="5"/>
        <v>0</v>
      </c>
      <c r="AA1062" s="186" t="s">
        <v>464</v>
      </c>
      <c r="AB1062" s="186" t="s">
        <v>304</v>
      </c>
      <c r="AC1062" s="192">
        <f>VLOOKUP(B1062,orig_GT_results_full_summary!$B$3:$AK$25,33, FALSE)</f>
        <v>2</v>
      </c>
      <c r="AD1062" s="192">
        <v>1</v>
      </c>
      <c r="AE1062" s="192">
        <v>0.33</v>
      </c>
      <c r="AF1062" s="194">
        <f t="shared" si="6"/>
        <v>0.5</v>
      </c>
      <c r="AG1062" s="53">
        <f t="shared" si="7"/>
        <v>0.34161490683229817</v>
      </c>
    </row>
    <row r="1063" spans="2:33" ht="16">
      <c r="B1063" s="186" t="s">
        <v>130</v>
      </c>
      <c r="C1063" s="192">
        <v>375</v>
      </c>
      <c r="D1063" s="186" t="s">
        <v>492</v>
      </c>
      <c r="E1063" s="193">
        <v>3</v>
      </c>
      <c r="F1063" s="186" t="s">
        <v>284</v>
      </c>
      <c r="G1063" s="186" t="s">
        <v>303</v>
      </c>
      <c r="H1063" s="198">
        <f>VLOOKUP(B1063,orig_GT_results_full_summary!$B$3:$AK$25,7, FALSE)</f>
        <v>3</v>
      </c>
      <c r="I1063" s="192">
        <v>1</v>
      </c>
      <c r="J1063" s="192">
        <v>0.33</v>
      </c>
      <c r="K1063" s="192">
        <f t="shared" si="0"/>
        <v>0.33333333333333331</v>
      </c>
      <c r="L1063" s="193">
        <f t="shared" si="1"/>
        <v>0.33033033033033032</v>
      </c>
      <c r="M1063" s="186" t="s">
        <v>449</v>
      </c>
      <c r="N1063" s="186" t="s">
        <v>304</v>
      </c>
      <c r="O1063" s="199">
        <f>VLOOKUP(B1063,orig_GT_results_full_summary!$B$3:$AK$25,15, FALSE)</f>
        <v>1</v>
      </c>
      <c r="P1063" s="192">
        <v>1</v>
      </c>
      <c r="Q1063" s="192">
        <v>0.33</v>
      </c>
      <c r="R1063" s="192">
        <f t="shared" si="2"/>
        <v>1</v>
      </c>
      <c r="S1063" s="193">
        <f t="shared" si="3"/>
        <v>0.3536977491961415</v>
      </c>
      <c r="T1063" s="186" t="s">
        <v>15</v>
      </c>
      <c r="U1063" s="186" t="s">
        <v>297</v>
      </c>
      <c r="V1063" s="200">
        <f>VLOOKUP(B1063,orig_GT_results_full_summary!$B$3:$AK$25,24, FALSE)</f>
        <v>1</v>
      </c>
      <c r="W1063" s="192">
        <v>0</v>
      </c>
      <c r="X1063" s="192">
        <v>0</v>
      </c>
      <c r="Y1063" s="192">
        <f t="shared" si="4"/>
        <v>0</v>
      </c>
      <c r="Z1063" s="193">
        <f t="shared" si="5"/>
        <v>0</v>
      </c>
      <c r="AA1063" s="186" t="s">
        <v>464</v>
      </c>
      <c r="AB1063" s="186" t="s">
        <v>304</v>
      </c>
      <c r="AC1063" s="192">
        <f>VLOOKUP(B1063,orig_GT_results_full_summary!$B$3:$AK$25,33, FALSE)</f>
        <v>2</v>
      </c>
      <c r="AD1063" s="192">
        <v>1</v>
      </c>
      <c r="AE1063" s="192">
        <v>0.33</v>
      </c>
      <c r="AF1063" s="194">
        <f t="shared" si="6"/>
        <v>0.5</v>
      </c>
      <c r="AG1063" s="53">
        <f t="shared" si="7"/>
        <v>0.34161490683229817</v>
      </c>
    </row>
    <row r="1064" spans="2:33" ht="16">
      <c r="B1064" s="186" t="s">
        <v>130</v>
      </c>
      <c r="C1064" s="192">
        <v>376</v>
      </c>
      <c r="D1064" s="186" t="s">
        <v>493</v>
      </c>
      <c r="E1064" s="193">
        <v>3</v>
      </c>
      <c r="F1064" s="186" t="s">
        <v>284</v>
      </c>
      <c r="G1064" s="186" t="s">
        <v>303</v>
      </c>
      <c r="H1064" s="198">
        <f>VLOOKUP(B1064,orig_GT_results_full_summary!$B$3:$AK$25,7, FALSE)</f>
        <v>3</v>
      </c>
      <c r="I1064" s="192">
        <v>1</v>
      </c>
      <c r="J1064" s="192">
        <v>0.33</v>
      </c>
      <c r="K1064" s="192">
        <f t="shared" si="0"/>
        <v>0.33333333333333331</v>
      </c>
      <c r="L1064" s="193">
        <f t="shared" si="1"/>
        <v>0.33033033033033032</v>
      </c>
      <c r="M1064" s="186" t="s">
        <v>449</v>
      </c>
      <c r="N1064" s="186" t="s">
        <v>297</v>
      </c>
      <c r="O1064" s="199">
        <f>VLOOKUP(B1064,orig_GT_results_full_summary!$B$3:$AK$25,15, FALSE)</f>
        <v>1</v>
      </c>
      <c r="P1064" s="192">
        <v>0</v>
      </c>
      <c r="Q1064" s="192">
        <v>0</v>
      </c>
      <c r="R1064" s="192">
        <f t="shared" si="2"/>
        <v>0</v>
      </c>
      <c r="S1064" s="193">
        <f t="shared" si="3"/>
        <v>0</v>
      </c>
      <c r="T1064" s="186" t="s">
        <v>15</v>
      </c>
      <c r="U1064" s="186" t="s">
        <v>297</v>
      </c>
      <c r="V1064" s="200">
        <f>VLOOKUP(B1064,orig_GT_results_full_summary!$B$3:$AK$25,24, FALSE)</f>
        <v>1</v>
      </c>
      <c r="W1064" s="192">
        <v>0</v>
      </c>
      <c r="X1064" s="192">
        <v>0</v>
      </c>
      <c r="Y1064" s="192">
        <f t="shared" si="4"/>
        <v>0</v>
      </c>
      <c r="Z1064" s="193">
        <f t="shared" si="5"/>
        <v>0</v>
      </c>
      <c r="AA1064" s="186" t="s">
        <v>464</v>
      </c>
      <c r="AB1064" s="186" t="s">
        <v>297</v>
      </c>
      <c r="AC1064" s="192">
        <f>VLOOKUP(B1064,orig_GT_results_full_summary!$B$3:$AK$25,33, FALSE)</f>
        <v>2</v>
      </c>
      <c r="AD1064" s="192">
        <v>0</v>
      </c>
      <c r="AE1064" s="192">
        <v>0</v>
      </c>
      <c r="AF1064" s="194">
        <f t="shared" si="6"/>
        <v>0</v>
      </c>
      <c r="AG1064" s="53">
        <f t="shared" si="7"/>
        <v>0</v>
      </c>
    </row>
    <row r="1065" spans="2:33" ht="16">
      <c r="B1065" s="186" t="s">
        <v>130</v>
      </c>
      <c r="C1065" s="192">
        <v>377</v>
      </c>
      <c r="D1065" s="186" t="s">
        <v>493</v>
      </c>
      <c r="E1065" s="193">
        <v>3</v>
      </c>
      <c r="F1065" s="186" t="s">
        <v>284</v>
      </c>
      <c r="G1065" s="186" t="s">
        <v>303</v>
      </c>
      <c r="H1065" s="198">
        <f>VLOOKUP(B1065,orig_GT_results_full_summary!$B$3:$AK$25,7, FALSE)</f>
        <v>3</v>
      </c>
      <c r="I1065" s="192">
        <v>1</v>
      </c>
      <c r="J1065" s="192">
        <v>0.33</v>
      </c>
      <c r="K1065" s="192">
        <f t="shared" si="0"/>
        <v>0.33333333333333331</v>
      </c>
      <c r="L1065" s="193">
        <f t="shared" si="1"/>
        <v>0.33033033033033032</v>
      </c>
      <c r="M1065" s="186" t="s">
        <v>449</v>
      </c>
      <c r="N1065" s="186" t="s">
        <v>297</v>
      </c>
      <c r="O1065" s="199">
        <f>VLOOKUP(B1065,orig_GT_results_full_summary!$B$3:$AK$25,15, FALSE)</f>
        <v>1</v>
      </c>
      <c r="P1065" s="192">
        <v>0</v>
      </c>
      <c r="Q1065" s="192">
        <v>0</v>
      </c>
      <c r="R1065" s="192">
        <f t="shared" si="2"/>
        <v>0</v>
      </c>
      <c r="S1065" s="193">
        <f t="shared" si="3"/>
        <v>0</v>
      </c>
      <c r="T1065" s="186" t="s">
        <v>15</v>
      </c>
      <c r="U1065" s="186" t="s">
        <v>297</v>
      </c>
      <c r="V1065" s="200">
        <f>VLOOKUP(B1065,orig_GT_results_full_summary!$B$3:$AK$25,24, FALSE)</f>
        <v>1</v>
      </c>
      <c r="W1065" s="192">
        <v>0</v>
      </c>
      <c r="X1065" s="192">
        <v>0</v>
      </c>
      <c r="Y1065" s="192">
        <f t="shared" si="4"/>
        <v>0</v>
      </c>
      <c r="Z1065" s="193">
        <f t="shared" si="5"/>
        <v>0</v>
      </c>
      <c r="AA1065" s="186" t="s">
        <v>464</v>
      </c>
      <c r="AB1065" s="186" t="s">
        <v>297</v>
      </c>
      <c r="AC1065" s="192">
        <f>VLOOKUP(B1065,orig_GT_results_full_summary!$B$3:$AK$25,33, FALSE)</f>
        <v>2</v>
      </c>
      <c r="AD1065" s="192">
        <v>0</v>
      </c>
      <c r="AE1065" s="192">
        <v>0</v>
      </c>
      <c r="AF1065" s="194">
        <f t="shared" si="6"/>
        <v>0</v>
      </c>
      <c r="AG1065" s="53">
        <f t="shared" si="7"/>
        <v>0</v>
      </c>
    </row>
    <row r="1066" spans="2:33" ht="16">
      <c r="B1066" s="186" t="s">
        <v>130</v>
      </c>
      <c r="C1066" s="192">
        <v>378</v>
      </c>
      <c r="D1066" s="186" t="s">
        <v>493</v>
      </c>
      <c r="E1066" s="193">
        <v>3</v>
      </c>
      <c r="F1066" s="186" t="s">
        <v>284</v>
      </c>
      <c r="G1066" s="186" t="s">
        <v>303</v>
      </c>
      <c r="H1066" s="198">
        <f>VLOOKUP(B1066,orig_GT_results_full_summary!$B$3:$AK$25,7, FALSE)</f>
        <v>3</v>
      </c>
      <c r="I1066" s="192">
        <v>1</v>
      </c>
      <c r="J1066" s="192">
        <v>0.33</v>
      </c>
      <c r="K1066" s="192">
        <f t="shared" si="0"/>
        <v>0.33333333333333331</v>
      </c>
      <c r="L1066" s="193">
        <f t="shared" si="1"/>
        <v>0.33033033033033032</v>
      </c>
      <c r="M1066" s="186" t="s">
        <v>449</v>
      </c>
      <c r="N1066" s="186" t="s">
        <v>297</v>
      </c>
      <c r="O1066" s="199">
        <f>VLOOKUP(B1066,orig_GT_results_full_summary!$B$3:$AK$25,15, FALSE)</f>
        <v>1</v>
      </c>
      <c r="P1066" s="192">
        <v>0</v>
      </c>
      <c r="Q1066" s="192">
        <v>0</v>
      </c>
      <c r="R1066" s="192">
        <f t="shared" si="2"/>
        <v>0</v>
      </c>
      <c r="S1066" s="193">
        <f t="shared" si="3"/>
        <v>0</v>
      </c>
      <c r="T1066" s="186" t="s">
        <v>15</v>
      </c>
      <c r="U1066" s="186" t="s">
        <v>297</v>
      </c>
      <c r="V1066" s="200">
        <f>VLOOKUP(B1066,orig_GT_results_full_summary!$B$3:$AK$25,24, FALSE)</f>
        <v>1</v>
      </c>
      <c r="W1066" s="192">
        <v>0</v>
      </c>
      <c r="X1066" s="192">
        <v>0</v>
      </c>
      <c r="Y1066" s="192">
        <f t="shared" si="4"/>
        <v>0</v>
      </c>
      <c r="Z1066" s="193">
        <f t="shared" si="5"/>
        <v>0</v>
      </c>
      <c r="AA1066" s="186" t="s">
        <v>464</v>
      </c>
      <c r="AB1066" s="186" t="s">
        <v>297</v>
      </c>
      <c r="AC1066" s="192">
        <f>VLOOKUP(B1066,orig_GT_results_full_summary!$B$3:$AK$25,33, FALSE)</f>
        <v>2</v>
      </c>
      <c r="AD1066" s="192">
        <v>0</v>
      </c>
      <c r="AE1066" s="192">
        <v>0</v>
      </c>
      <c r="AF1066" s="194">
        <f t="shared" si="6"/>
        <v>0</v>
      </c>
      <c r="AG1066" s="53">
        <f t="shared" si="7"/>
        <v>0</v>
      </c>
    </row>
    <row r="1067" spans="2:33" ht="16">
      <c r="B1067" s="186" t="s">
        <v>130</v>
      </c>
      <c r="C1067" s="192">
        <v>379</v>
      </c>
      <c r="D1067" s="186" t="s">
        <v>494</v>
      </c>
      <c r="E1067" s="193">
        <v>3</v>
      </c>
      <c r="F1067" s="186" t="s">
        <v>284</v>
      </c>
      <c r="G1067" s="186" t="s">
        <v>304</v>
      </c>
      <c r="H1067" s="198">
        <f>VLOOKUP(B1067,orig_GT_results_full_summary!$B$3:$AK$25,7, FALSE)</f>
        <v>3</v>
      </c>
      <c r="I1067" s="192">
        <v>1</v>
      </c>
      <c r="J1067" s="192">
        <v>0.33</v>
      </c>
      <c r="K1067" s="192">
        <f t="shared" si="0"/>
        <v>0.33333333333333331</v>
      </c>
      <c r="L1067" s="193">
        <f t="shared" si="1"/>
        <v>0.33033033033033032</v>
      </c>
      <c r="M1067" s="186" t="s">
        <v>449</v>
      </c>
      <c r="N1067" s="186" t="s">
        <v>297</v>
      </c>
      <c r="O1067" s="199">
        <f>VLOOKUP(B1067,orig_GT_results_full_summary!$B$3:$AK$25,15, FALSE)</f>
        <v>1</v>
      </c>
      <c r="P1067" s="192">
        <v>0</v>
      </c>
      <c r="Q1067" s="192">
        <v>0</v>
      </c>
      <c r="R1067" s="192">
        <f t="shared" si="2"/>
        <v>0</v>
      </c>
      <c r="S1067" s="193">
        <f t="shared" si="3"/>
        <v>0</v>
      </c>
      <c r="T1067" s="186" t="s">
        <v>15</v>
      </c>
      <c r="U1067" s="186" t="s">
        <v>297</v>
      </c>
      <c r="V1067" s="200">
        <f>VLOOKUP(B1067,orig_GT_results_full_summary!$B$3:$AK$25,24, FALSE)</f>
        <v>1</v>
      </c>
      <c r="W1067" s="192">
        <v>0</v>
      </c>
      <c r="X1067" s="192">
        <v>0</v>
      </c>
      <c r="Y1067" s="192">
        <f t="shared" si="4"/>
        <v>0</v>
      </c>
      <c r="Z1067" s="193">
        <f t="shared" si="5"/>
        <v>0</v>
      </c>
      <c r="AA1067" s="186" t="s">
        <v>464</v>
      </c>
      <c r="AB1067" s="186" t="s">
        <v>297</v>
      </c>
      <c r="AC1067" s="192">
        <f>VLOOKUP(B1067,orig_GT_results_full_summary!$B$3:$AK$25,33, FALSE)</f>
        <v>2</v>
      </c>
      <c r="AD1067" s="192">
        <v>0</v>
      </c>
      <c r="AE1067" s="192">
        <v>0</v>
      </c>
      <c r="AF1067" s="194">
        <f t="shared" si="6"/>
        <v>0</v>
      </c>
      <c r="AG1067" s="53">
        <f t="shared" si="7"/>
        <v>0</v>
      </c>
    </row>
    <row r="1068" spans="2:33" ht="16">
      <c r="B1068" s="186" t="s">
        <v>130</v>
      </c>
      <c r="C1068" s="192">
        <v>380</v>
      </c>
      <c r="D1068" s="186" t="s">
        <v>494</v>
      </c>
      <c r="E1068" s="193">
        <v>3</v>
      </c>
      <c r="F1068" s="186" t="s">
        <v>284</v>
      </c>
      <c r="G1068" s="186" t="s">
        <v>304</v>
      </c>
      <c r="H1068" s="198">
        <f>VLOOKUP(B1068,orig_GT_results_full_summary!$B$3:$AK$25,7, FALSE)</f>
        <v>3</v>
      </c>
      <c r="I1068" s="192">
        <v>1</v>
      </c>
      <c r="J1068" s="192">
        <v>0.33</v>
      </c>
      <c r="K1068" s="192">
        <f t="shared" si="0"/>
        <v>0.33333333333333331</v>
      </c>
      <c r="L1068" s="193">
        <f t="shared" si="1"/>
        <v>0.33033033033033032</v>
      </c>
      <c r="M1068" s="186" t="s">
        <v>449</v>
      </c>
      <c r="N1068" s="186" t="s">
        <v>297</v>
      </c>
      <c r="O1068" s="199">
        <f>VLOOKUP(B1068,orig_GT_results_full_summary!$B$3:$AK$25,15, FALSE)</f>
        <v>1</v>
      </c>
      <c r="P1068" s="192">
        <v>0</v>
      </c>
      <c r="Q1068" s="192">
        <v>0</v>
      </c>
      <c r="R1068" s="192">
        <f t="shared" si="2"/>
        <v>0</v>
      </c>
      <c r="S1068" s="193">
        <f t="shared" si="3"/>
        <v>0</v>
      </c>
      <c r="T1068" s="186" t="s">
        <v>15</v>
      </c>
      <c r="U1068" s="186" t="s">
        <v>297</v>
      </c>
      <c r="V1068" s="200">
        <f>VLOOKUP(B1068,orig_GT_results_full_summary!$B$3:$AK$25,24, FALSE)</f>
        <v>1</v>
      </c>
      <c r="W1068" s="192">
        <v>0</v>
      </c>
      <c r="X1068" s="192">
        <v>0</v>
      </c>
      <c r="Y1068" s="192">
        <f t="shared" si="4"/>
        <v>0</v>
      </c>
      <c r="Z1068" s="193">
        <f t="shared" si="5"/>
        <v>0</v>
      </c>
      <c r="AA1068" s="186" t="s">
        <v>464</v>
      </c>
      <c r="AB1068" s="186" t="s">
        <v>297</v>
      </c>
      <c r="AC1068" s="192">
        <f>VLOOKUP(B1068,orig_GT_results_full_summary!$B$3:$AK$25,33, FALSE)</f>
        <v>2</v>
      </c>
      <c r="AD1068" s="192">
        <v>0</v>
      </c>
      <c r="AE1068" s="192">
        <v>0</v>
      </c>
      <c r="AF1068" s="194">
        <f t="shared" si="6"/>
        <v>0</v>
      </c>
      <c r="AG1068" s="53">
        <f t="shared" si="7"/>
        <v>0</v>
      </c>
    </row>
    <row r="1069" spans="2:33" ht="16">
      <c r="B1069" s="186" t="s">
        <v>130</v>
      </c>
      <c r="C1069" s="192">
        <v>381</v>
      </c>
      <c r="D1069" s="186" t="s">
        <v>494</v>
      </c>
      <c r="E1069" s="193">
        <v>3</v>
      </c>
      <c r="F1069" s="186" t="s">
        <v>284</v>
      </c>
      <c r="G1069" s="186" t="s">
        <v>304</v>
      </c>
      <c r="H1069" s="198">
        <f>VLOOKUP(B1069,orig_GT_results_full_summary!$B$3:$AK$25,7, FALSE)</f>
        <v>3</v>
      </c>
      <c r="I1069" s="192">
        <v>1</v>
      </c>
      <c r="J1069" s="192">
        <v>0.33</v>
      </c>
      <c r="K1069" s="192">
        <f t="shared" si="0"/>
        <v>0.33333333333333331</v>
      </c>
      <c r="L1069" s="193">
        <f t="shared" si="1"/>
        <v>0.33033033033033032</v>
      </c>
      <c r="M1069" s="186" t="s">
        <v>449</v>
      </c>
      <c r="N1069" s="186" t="s">
        <v>297</v>
      </c>
      <c r="O1069" s="199">
        <f>VLOOKUP(B1069,orig_GT_results_full_summary!$B$3:$AK$25,15, FALSE)</f>
        <v>1</v>
      </c>
      <c r="P1069" s="192">
        <v>0</v>
      </c>
      <c r="Q1069" s="192">
        <v>0</v>
      </c>
      <c r="R1069" s="192">
        <f t="shared" si="2"/>
        <v>0</v>
      </c>
      <c r="S1069" s="193">
        <f t="shared" si="3"/>
        <v>0</v>
      </c>
      <c r="T1069" s="186" t="s">
        <v>15</v>
      </c>
      <c r="U1069" s="186" t="s">
        <v>297</v>
      </c>
      <c r="V1069" s="200">
        <f>VLOOKUP(B1069,orig_GT_results_full_summary!$B$3:$AK$25,24, FALSE)</f>
        <v>1</v>
      </c>
      <c r="W1069" s="192">
        <v>0</v>
      </c>
      <c r="X1069" s="192">
        <v>0</v>
      </c>
      <c r="Y1069" s="192">
        <f t="shared" si="4"/>
        <v>0</v>
      </c>
      <c r="Z1069" s="193">
        <f t="shared" si="5"/>
        <v>0</v>
      </c>
      <c r="AA1069" s="186" t="s">
        <v>464</v>
      </c>
      <c r="AB1069" s="186" t="s">
        <v>297</v>
      </c>
      <c r="AC1069" s="192">
        <f>VLOOKUP(B1069,orig_GT_results_full_summary!$B$3:$AK$25,33, FALSE)</f>
        <v>2</v>
      </c>
      <c r="AD1069" s="192">
        <v>0</v>
      </c>
      <c r="AE1069" s="192">
        <v>0</v>
      </c>
      <c r="AF1069" s="194">
        <f t="shared" si="6"/>
        <v>0</v>
      </c>
      <c r="AG1069" s="53">
        <f t="shared" si="7"/>
        <v>0</v>
      </c>
    </row>
    <row r="1070" spans="2:33" ht="16">
      <c r="B1070" s="186" t="s">
        <v>130</v>
      </c>
      <c r="C1070" s="192">
        <v>382</v>
      </c>
      <c r="D1070" s="186" t="s">
        <v>495</v>
      </c>
      <c r="E1070" s="193">
        <v>3</v>
      </c>
      <c r="F1070" s="186" t="s">
        <v>284</v>
      </c>
      <c r="G1070" s="186" t="s">
        <v>303</v>
      </c>
      <c r="H1070" s="198">
        <f>VLOOKUP(B1070,orig_GT_results_full_summary!$B$3:$AK$25,7, FALSE)</f>
        <v>3</v>
      </c>
      <c r="I1070" s="192">
        <v>1</v>
      </c>
      <c r="J1070" s="192">
        <v>0.33</v>
      </c>
      <c r="K1070" s="192">
        <f t="shared" si="0"/>
        <v>0.33333333333333331</v>
      </c>
      <c r="L1070" s="193">
        <f t="shared" si="1"/>
        <v>0.33033033033033032</v>
      </c>
      <c r="M1070" s="186" t="s">
        <v>449</v>
      </c>
      <c r="N1070" s="186" t="s">
        <v>297</v>
      </c>
      <c r="O1070" s="199">
        <f>VLOOKUP(B1070,orig_GT_results_full_summary!$B$3:$AK$25,15, FALSE)</f>
        <v>1</v>
      </c>
      <c r="P1070" s="192">
        <v>0</v>
      </c>
      <c r="Q1070" s="192">
        <v>0</v>
      </c>
      <c r="R1070" s="192">
        <f t="shared" si="2"/>
        <v>0</v>
      </c>
      <c r="S1070" s="193">
        <f t="shared" si="3"/>
        <v>0</v>
      </c>
      <c r="T1070" s="186" t="s">
        <v>15</v>
      </c>
      <c r="U1070" s="186" t="s">
        <v>297</v>
      </c>
      <c r="V1070" s="200">
        <f>VLOOKUP(B1070,orig_GT_results_full_summary!$B$3:$AK$25,24, FALSE)</f>
        <v>1</v>
      </c>
      <c r="W1070" s="192">
        <v>0</v>
      </c>
      <c r="X1070" s="192">
        <v>0</v>
      </c>
      <c r="Y1070" s="192">
        <f t="shared" si="4"/>
        <v>0</v>
      </c>
      <c r="Z1070" s="193">
        <f t="shared" si="5"/>
        <v>0</v>
      </c>
      <c r="AA1070" s="186" t="s">
        <v>464</v>
      </c>
      <c r="AB1070" s="186" t="s">
        <v>297</v>
      </c>
      <c r="AC1070" s="192">
        <f>VLOOKUP(B1070,orig_GT_results_full_summary!$B$3:$AK$25,33, FALSE)</f>
        <v>2</v>
      </c>
      <c r="AD1070" s="192">
        <v>0</v>
      </c>
      <c r="AE1070" s="192">
        <v>0</v>
      </c>
      <c r="AF1070" s="194">
        <f t="shared" si="6"/>
        <v>0</v>
      </c>
      <c r="AG1070" s="53">
        <f t="shared" si="7"/>
        <v>0</v>
      </c>
    </row>
    <row r="1071" spans="2:33" ht="16">
      <c r="B1071" s="186" t="s">
        <v>130</v>
      </c>
      <c r="C1071" s="192">
        <v>383</v>
      </c>
      <c r="D1071" s="186" t="s">
        <v>495</v>
      </c>
      <c r="E1071" s="193">
        <v>3</v>
      </c>
      <c r="F1071" s="186" t="s">
        <v>284</v>
      </c>
      <c r="G1071" s="186" t="s">
        <v>303</v>
      </c>
      <c r="H1071" s="198">
        <f>VLOOKUP(B1071,orig_GT_results_full_summary!$B$3:$AK$25,7, FALSE)</f>
        <v>3</v>
      </c>
      <c r="I1071" s="192">
        <v>1</v>
      </c>
      <c r="J1071" s="192">
        <v>0.33</v>
      </c>
      <c r="K1071" s="192">
        <f t="shared" si="0"/>
        <v>0.33333333333333331</v>
      </c>
      <c r="L1071" s="193">
        <f t="shared" si="1"/>
        <v>0.33033033033033032</v>
      </c>
      <c r="M1071" s="186" t="s">
        <v>449</v>
      </c>
      <c r="N1071" s="186" t="s">
        <v>297</v>
      </c>
      <c r="O1071" s="199">
        <f>VLOOKUP(B1071,orig_GT_results_full_summary!$B$3:$AK$25,15, FALSE)</f>
        <v>1</v>
      </c>
      <c r="P1071" s="192">
        <v>0</v>
      </c>
      <c r="Q1071" s="192">
        <v>0</v>
      </c>
      <c r="R1071" s="192">
        <f t="shared" si="2"/>
        <v>0</v>
      </c>
      <c r="S1071" s="193">
        <f t="shared" si="3"/>
        <v>0</v>
      </c>
      <c r="T1071" s="186" t="s">
        <v>15</v>
      </c>
      <c r="U1071" s="186" t="s">
        <v>297</v>
      </c>
      <c r="V1071" s="200">
        <f>VLOOKUP(B1071,orig_GT_results_full_summary!$B$3:$AK$25,24, FALSE)</f>
        <v>1</v>
      </c>
      <c r="W1071" s="192">
        <v>0</v>
      </c>
      <c r="X1071" s="192">
        <v>0</v>
      </c>
      <c r="Y1071" s="192">
        <f t="shared" si="4"/>
        <v>0</v>
      </c>
      <c r="Z1071" s="193">
        <f t="shared" si="5"/>
        <v>0</v>
      </c>
      <c r="AA1071" s="186" t="s">
        <v>464</v>
      </c>
      <c r="AB1071" s="186" t="s">
        <v>297</v>
      </c>
      <c r="AC1071" s="192">
        <f>VLOOKUP(B1071,orig_GT_results_full_summary!$B$3:$AK$25,33, FALSE)</f>
        <v>2</v>
      </c>
      <c r="AD1071" s="192">
        <v>0</v>
      </c>
      <c r="AE1071" s="192">
        <v>0</v>
      </c>
      <c r="AF1071" s="194">
        <f t="shared" si="6"/>
        <v>0</v>
      </c>
      <c r="AG1071" s="53">
        <f t="shared" si="7"/>
        <v>0</v>
      </c>
    </row>
    <row r="1072" spans="2:33" ht="16">
      <c r="B1072" s="186" t="s">
        <v>130</v>
      </c>
      <c r="C1072" s="192">
        <v>384</v>
      </c>
      <c r="D1072" s="186" t="s">
        <v>495</v>
      </c>
      <c r="E1072" s="193">
        <v>3</v>
      </c>
      <c r="F1072" s="186" t="s">
        <v>284</v>
      </c>
      <c r="G1072" s="186" t="s">
        <v>303</v>
      </c>
      <c r="H1072" s="198">
        <f>VLOOKUP(B1072,orig_GT_results_full_summary!$B$3:$AK$25,7, FALSE)</f>
        <v>3</v>
      </c>
      <c r="I1072" s="192">
        <v>1</v>
      </c>
      <c r="J1072" s="192">
        <v>0.33</v>
      </c>
      <c r="K1072" s="192">
        <f t="shared" si="0"/>
        <v>0.33333333333333331</v>
      </c>
      <c r="L1072" s="193">
        <f t="shared" si="1"/>
        <v>0.33033033033033032</v>
      </c>
      <c r="M1072" s="186" t="s">
        <v>449</v>
      </c>
      <c r="N1072" s="186" t="s">
        <v>297</v>
      </c>
      <c r="O1072" s="199">
        <f>VLOOKUP(B1072,orig_GT_results_full_summary!$B$3:$AK$25,15, FALSE)</f>
        <v>1</v>
      </c>
      <c r="P1072" s="192">
        <v>0</v>
      </c>
      <c r="Q1072" s="192">
        <v>0</v>
      </c>
      <c r="R1072" s="192">
        <f t="shared" si="2"/>
        <v>0</v>
      </c>
      <c r="S1072" s="193">
        <f t="shared" si="3"/>
        <v>0</v>
      </c>
      <c r="T1072" s="186" t="s">
        <v>15</v>
      </c>
      <c r="U1072" s="186" t="s">
        <v>297</v>
      </c>
      <c r="V1072" s="200">
        <f>VLOOKUP(B1072,orig_GT_results_full_summary!$B$3:$AK$25,24, FALSE)</f>
        <v>1</v>
      </c>
      <c r="W1072" s="192">
        <v>0</v>
      </c>
      <c r="X1072" s="192">
        <v>0</v>
      </c>
      <c r="Y1072" s="192">
        <f t="shared" si="4"/>
        <v>0</v>
      </c>
      <c r="Z1072" s="193">
        <f t="shared" si="5"/>
        <v>0</v>
      </c>
      <c r="AA1072" s="186" t="s">
        <v>464</v>
      </c>
      <c r="AB1072" s="186" t="s">
        <v>297</v>
      </c>
      <c r="AC1072" s="192">
        <f>VLOOKUP(B1072,orig_GT_results_full_summary!$B$3:$AK$25,33, FALSE)</f>
        <v>2</v>
      </c>
      <c r="AD1072" s="192">
        <v>0</v>
      </c>
      <c r="AE1072" s="192">
        <v>0</v>
      </c>
      <c r="AF1072" s="194">
        <f t="shared" si="6"/>
        <v>0</v>
      </c>
      <c r="AG1072" s="53">
        <f t="shared" si="7"/>
        <v>0</v>
      </c>
    </row>
    <row r="1073" spans="2:33" ht="16">
      <c r="B1073" s="186" t="s">
        <v>130</v>
      </c>
      <c r="C1073" s="192">
        <v>385</v>
      </c>
      <c r="D1073" s="186" t="s">
        <v>496</v>
      </c>
      <c r="E1073" s="193">
        <v>3</v>
      </c>
      <c r="F1073" s="186" t="s">
        <v>284</v>
      </c>
      <c r="G1073" s="186" t="s">
        <v>304</v>
      </c>
      <c r="H1073" s="198">
        <f>VLOOKUP(B1073,orig_GT_results_full_summary!$B$3:$AK$25,7, FALSE)</f>
        <v>3</v>
      </c>
      <c r="I1073" s="192">
        <v>1</v>
      </c>
      <c r="J1073" s="192">
        <v>0.33</v>
      </c>
      <c r="K1073" s="192">
        <f t="shared" si="0"/>
        <v>0.33333333333333331</v>
      </c>
      <c r="L1073" s="193">
        <f t="shared" si="1"/>
        <v>0.33033033033033032</v>
      </c>
      <c r="M1073" s="186" t="s">
        <v>449</v>
      </c>
      <c r="N1073" s="186" t="s">
        <v>297</v>
      </c>
      <c r="O1073" s="199">
        <f>VLOOKUP(B1073,orig_GT_results_full_summary!$B$3:$AK$25,15, FALSE)</f>
        <v>1</v>
      </c>
      <c r="P1073" s="192">
        <v>0</v>
      </c>
      <c r="Q1073" s="192">
        <v>0</v>
      </c>
      <c r="R1073" s="192">
        <f t="shared" si="2"/>
        <v>0</v>
      </c>
      <c r="S1073" s="193">
        <f t="shared" si="3"/>
        <v>0</v>
      </c>
      <c r="T1073" s="186" t="s">
        <v>15</v>
      </c>
      <c r="U1073" s="186" t="s">
        <v>297</v>
      </c>
      <c r="V1073" s="200">
        <f>VLOOKUP(B1073,orig_GT_results_full_summary!$B$3:$AK$25,24, FALSE)</f>
        <v>1</v>
      </c>
      <c r="W1073" s="192">
        <v>0</v>
      </c>
      <c r="X1073" s="192">
        <v>0</v>
      </c>
      <c r="Y1073" s="192">
        <f t="shared" si="4"/>
        <v>0</v>
      </c>
      <c r="Z1073" s="193">
        <f t="shared" si="5"/>
        <v>0</v>
      </c>
      <c r="AA1073" s="186" t="s">
        <v>464</v>
      </c>
      <c r="AB1073" s="186" t="s">
        <v>297</v>
      </c>
      <c r="AC1073" s="192">
        <f>VLOOKUP(B1073,orig_GT_results_full_summary!$B$3:$AK$25,33, FALSE)</f>
        <v>2</v>
      </c>
      <c r="AD1073" s="192">
        <v>0</v>
      </c>
      <c r="AE1073" s="192">
        <v>0</v>
      </c>
      <c r="AF1073" s="194">
        <f t="shared" si="6"/>
        <v>0</v>
      </c>
      <c r="AG1073" s="53">
        <f t="shared" si="7"/>
        <v>0</v>
      </c>
    </row>
    <row r="1074" spans="2:33" ht="16">
      <c r="B1074" s="186" t="s">
        <v>130</v>
      </c>
      <c r="C1074" s="192">
        <v>386</v>
      </c>
      <c r="D1074" s="186" t="s">
        <v>496</v>
      </c>
      <c r="E1074" s="193">
        <v>3</v>
      </c>
      <c r="F1074" s="186" t="s">
        <v>284</v>
      </c>
      <c r="G1074" s="186" t="s">
        <v>304</v>
      </c>
      <c r="H1074" s="198">
        <f>VLOOKUP(B1074,orig_GT_results_full_summary!$B$3:$AK$25,7, FALSE)</f>
        <v>3</v>
      </c>
      <c r="I1074" s="192">
        <v>1</v>
      </c>
      <c r="J1074" s="192">
        <v>0.33</v>
      </c>
      <c r="K1074" s="192">
        <f t="shared" si="0"/>
        <v>0.33333333333333331</v>
      </c>
      <c r="L1074" s="193">
        <f t="shared" si="1"/>
        <v>0.33033033033033032</v>
      </c>
      <c r="M1074" s="186" t="s">
        <v>449</v>
      </c>
      <c r="N1074" s="186" t="s">
        <v>297</v>
      </c>
      <c r="O1074" s="199">
        <f>VLOOKUP(B1074,orig_GT_results_full_summary!$B$3:$AK$25,15, FALSE)</f>
        <v>1</v>
      </c>
      <c r="P1074" s="192">
        <v>0</v>
      </c>
      <c r="Q1074" s="192">
        <v>0</v>
      </c>
      <c r="R1074" s="192">
        <f t="shared" si="2"/>
        <v>0</v>
      </c>
      <c r="S1074" s="193">
        <f t="shared" si="3"/>
        <v>0</v>
      </c>
      <c r="T1074" s="186" t="s">
        <v>15</v>
      </c>
      <c r="U1074" s="186" t="s">
        <v>297</v>
      </c>
      <c r="V1074" s="200">
        <f>VLOOKUP(B1074,orig_GT_results_full_summary!$B$3:$AK$25,24, FALSE)</f>
        <v>1</v>
      </c>
      <c r="W1074" s="192">
        <v>0</v>
      </c>
      <c r="X1074" s="192">
        <v>0</v>
      </c>
      <c r="Y1074" s="192">
        <f t="shared" si="4"/>
        <v>0</v>
      </c>
      <c r="Z1074" s="193">
        <f t="shared" si="5"/>
        <v>0</v>
      </c>
      <c r="AA1074" s="186" t="s">
        <v>464</v>
      </c>
      <c r="AB1074" s="186" t="s">
        <v>297</v>
      </c>
      <c r="AC1074" s="192">
        <f>VLOOKUP(B1074,orig_GT_results_full_summary!$B$3:$AK$25,33, FALSE)</f>
        <v>2</v>
      </c>
      <c r="AD1074" s="192">
        <v>0</v>
      </c>
      <c r="AE1074" s="192">
        <v>0</v>
      </c>
      <c r="AF1074" s="194">
        <f t="shared" si="6"/>
        <v>0</v>
      </c>
      <c r="AG1074" s="53">
        <f t="shared" si="7"/>
        <v>0</v>
      </c>
    </row>
    <row r="1075" spans="2:33" ht="16">
      <c r="B1075" s="186" t="s">
        <v>130</v>
      </c>
      <c r="C1075" s="192">
        <v>387</v>
      </c>
      <c r="D1075" s="186" t="s">
        <v>496</v>
      </c>
      <c r="E1075" s="193">
        <v>3</v>
      </c>
      <c r="F1075" s="186" t="s">
        <v>284</v>
      </c>
      <c r="G1075" s="186" t="s">
        <v>304</v>
      </c>
      <c r="H1075" s="198">
        <f>VLOOKUP(B1075,orig_GT_results_full_summary!$B$3:$AK$25,7, FALSE)</f>
        <v>3</v>
      </c>
      <c r="I1075" s="192">
        <v>1</v>
      </c>
      <c r="J1075" s="192">
        <v>0.33</v>
      </c>
      <c r="K1075" s="192">
        <f t="shared" si="0"/>
        <v>0.33333333333333331</v>
      </c>
      <c r="L1075" s="193">
        <f t="shared" si="1"/>
        <v>0.33033033033033032</v>
      </c>
      <c r="M1075" s="186" t="s">
        <v>449</v>
      </c>
      <c r="N1075" s="186" t="s">
        <v>297</v>
      </c>
      <c r="O1075" s="199">
        <f>VLOOKUP(B1075,orig_GT_results_full_summary!$B$3:$AK$25,15, FALSE)</f>
        <v>1</v>
      </c>
      <c r="P1075" s="192">
        <v>0</v>
      </c>
      <c r="Q1075" s="192">
        <v>0</v>
      </c>
      <c r="R1075" s="192">
        <f t="shared" si="2"/>
        <v>0</v>
      </c>
      <c r="S1075" s="193">
        <f t="shared" si="3"/>
        <v>0</v>
      </c>
      <c r="T1075" s="186" t="s">
        <v>15</v>
      </c>
      <c r="U1075" s="186" t="s">
        <v>297</v>
      </c>
      <c r="V1075" s="200">
        <f>VLOOKUP(B1075,orig_GT_results_full_summary!$B$3:$AK$25,24, FALSE)</f>
        <v>1</v>
      </c>
      <c r="W1075" s="192">
        <v>0</v>
      </c>
      <c r="X1075" s="192">
        <v>0</v>
      </c>
      <c r="Y1075" s="192">
        <f t="shared" si="4"/>
        <v>0</v>
      </c>
      <c r="Z1075" s="193">
        <f t="shared" si="5"/>
        <v>0</v>
      </c>
      <c r="AA1075" s="186" t="s">
        <v>464</v>
      </c>
      <c r="AB1075" s="186" t="s">
        <v>297</v>
      </c>
      <c r="AC1075" s="192">
        <f>VLOOKUP(B1075,orig_GT_results_full_summary!$B$3:$AK$25,33, FALSE)</f>
        <v>2</v>
      </c>
      <c r="AD1075" s="192">
        <v>0</v>
      </c>
      <c r="AE1075" s="192">
        <v>0</v>
      </c>
      <c r="AF1075" s="194">
        <f t="shared" si="6"/>
        <v>0</v>
      </c>
      <c r="AG1075" s="53">
        <f t="shared" si="7"/>
        <v>0</v>
      </c>
    </row>
    <row r="1076" spans="2:33" ht="16">
      <c r="B1076" s="186" t="s">
        <v>130</v>
      </c>
      <c r="C1076" s="192">
        <v>388</v>
      </c>
      <c r="D1076" s="186" t="s">
        <v>497</v>
      </c>
      <c r="E1076" s="193">
        <v>3</v>
      </c>
      <c r="F1076" s="186" t="s">
        <v>284</v>
      </c>
      <c r="G1076" s="186" t="s">
        <v>303</v>
      </c>
      <c r="H1076" s="198">
        <f>VLOOKUP(B1076,orig_GT_results_full_summary!$B$3:$AK$25,7, FALSE)</f>
        <v>3</v>
      </c>
      <c r="I1076" s="192">
        <v>1</v>
      </c>
      <c r="J1076" s="192">
        <v>0.33</v>
      </c>
      <c r="K1076" s="192">
        <f t="shared" si="0"/>
        <v>0.33333333333333331</v>
      </c>
      <c r="L1076" s="193">
        <f t="shared" si="1"/>
        <v>0.33033033033033032</v>
      </c>
      <c r="M1076" s="186" t="s">
        <v>449</v>
      </c>
      <c r="N1076" s="186" t="s">
        <v>297</v>
      </c>
      <c r="O1076" s="199">
        <f>VLOOKUP(B1076,orig_GT_results_full_summary!$B$3:$AK$25,15, FALSE)</f>
        <v>1</v>
      </c>
      <c r="P1076" s="192">
        <v>0</v>
      </c>
      <c r="Q1076" s="192">
        <v>0</v>
      </c>
      <c r="R1076" s="192">
        <f t="shared" si="2"/>
        <v>0</v>
      </c>
      <c r="S1076" s="193">
        <f t="shared" si="3"/>
        <v>0</v>
      </c>
      <c r="T1076" s="186" t="s">
        <v>15</v>
      </c>
      <c r="U1076" s="186" t="s">
        <v>297</v>
      </c>
      <c r="V1076" s="200">
        <f>VLOOKUP(B1076,orig_GT_results_full_summary!$B$3:$AK$25,24, FALSE)</f>
        <v>1</v>
      </c>
      <c r="W1076" s="192">
        <v>0</v>
      </c>
      <c r="X1076" s="192">
        <v>0</v>
      </c>
      <c r="Y1076" s="192">
        <f t="shared" si="4"/>
        <v>0</v>
      </c>
      <c r="Z1076" s="193">
        <f t="shared" si="5"/>
        <v>0</v>
      </c>
      <c r="AA1076" s="186" t="s">
        <v>464</v>
      </c>
      <c r="AB1076" s="186" t="s">
        <v>297</v>
      </c>
      <c r="AC1076" s="192">
        <f>VLOOKUP(B1076,orig_GT_results_full_summary!$B$3:$AK$25,33, FALSE)</f>
        <v>2</v>
      </c>
      <c r="AD1076" s="192">
        <v>0</v>
      </c>
      <c r="AE1076" s="192">
        <v>0</v>
      </c>
      <c r="AF1076" s="194">
        <f t="shared" si="6"/>
        <v>0</v>
      </c>
      <c r="AG1076" s="53">
        <f t="shared" si="7"/>
        <v>0</v>
      </c>
    </row>
    <row r="1077" spans="2:33" ht="16">
      <c r="B1077" s="186" t="s">
        <v>130</v>
      </c>
      <c r="C1077" s="192">
        <v>389</v>
      </c>
      <c r="D1077" s="186" t="s">
        <v>497</v>
      </c>
      <c r="E1077" s="193">
        <v>3</v>
      </c>
      <c r="F1077" s="186" t="s">
        <v>284</v>
      </c>
      <c r="G1077" s="186" t="s">
        <v>303</v>
      </c>
      <c r="H1077" s="198">
        <f>VLOOKUP(B1077,orig_GT_results_full_summary!$B$3:$AK$25,7, FALSE)</f>
        <v>3</v>
      </c>
      <c r="I1077" s="192">
        <v>1</v>
      </c>
      <c r="J1077" s="192">
        <v>0.33</v>
      </c>
      <c r="K1077" s="192">
        <f t="shared" si="0"/>
        <v>0.33333333333333331</v>
      </c>
      <c r="L1077" s="193">
        <f t="shared" si="1"/>
        <v>0.33033033033033032</v>
      </c>
      <c r="M1077" s="186" t="s">
        <v>449</v>
      </c>
      <c r="N1077" s="186" t="s">
        <v>297</v>
      </c>
      <c r="O1077" s="199">
        <f>VLOOKUP(B1077,orig_GT_results_full_summary!$B$3:$AK$25,15, FALSE)</f>
        <v>1</v>
      </c>
      <c r="P1077" s="192">
        <v>0</v>
      </c>
      <c r="Q1077" s="192">
        <v>0</v>
      </c>
      <c r="R1077" s="192">
        <f t="shared" si="2"/>
        <v>0</v>
      </c>
      <c r="S1077" s="193">
        <f t="shared" si="3"/>
        <v>0</v>
      </c>
      <c r="T1077" s="186" t="s">
        <v>15</v>
      </c>
      <c r="U1077" s="186" t="s">
        <v>297</v>
      </c>
      <c r="V1077" s="200">
        <f>VLOOKUP(B1077,orig_GT_results_full_summary!$B$3:$AK$25,24, FALSE)</f>
        <v>1</v>
      </c>
      <c r="W1077" s="192">
        <v>0</v>
      </c>
      <c r="X1077" s="192">
        <v>0</v>
      </c>
      <c r="Y1077" s="192">
        <f t="shared" si="4"/>
        <v>0</v>
      </c>
      <c r="Z1077" s="193">
        <f t="shared" si="5"/>
        <v>0</v>
      </c>
      <c r="AA1077" s="186" t="s">
        <v>464</v>
      </c>
      <c r="AB1077" s="186" t="s">
        <v>297</v>
      </c>
      <c r="AC1077" s="192">
        <f>VLOOKUP(B1077,orig_GT_results_full_summary!$B$3:$AK$25,33, FALSE)</f>
        <v>2</v>
      </c>
      <c r="AD1077" s="192">
        <v>0</v>
      </c>
      <c r="AE1077" s="192">
        <v>0</v>
      </c>
      <c r="AF1077" s="194">
        <f t="shared" si="6"/>
        <v>0</v>
      </c>
      <c r="AG1077" s="53">
        <f t="shared" si="7"/>
        <v>0</v>
      </c>
    </row>
    <row r="1078" spans="2:33" ht="16">
      <c r="B1078" s="186" t="s">
        <v>130</v>
      </c>
      <c r="C1078" s="192">
        <v>390</v>
      </c>
      <c r="D1078" s="186" t="s">
        <v>497</v>
      </c>
      <c r="E1078" s="193">
        <v>3</v>
      </c>
      <c r="F1078" s="186" t="s">
        <v>284</v>
      </c>
      <c r="G1078" s="186" t="s">
        <v>303</v>
      </c>
      <c r="H1078" s="198">
        <f>VLOOKUP(B1078,orig_GT_results_full_summary!$B$3:$AK$25,7, FALSE)</f>
        <v>3</v>
      </c>
      <c r="I1078" s="192">
        <v>1</v>
      </c>
      <c r="J1078" s="192">
        <v>0.33</v>
      </c>
      <c r="K1078" s="192">
        <f t="shared" si="0"/>
        <v>0.33333333333333331</v>
      </c>
      <c r="L1078" s="193">
        <f t="shared" si="1"/>
        <v>0.33033033033033032</v>
      </c>
      <c r="M1078" s="186" t="s">
        <v>449</v>
      </c>
      <c r="N1078" s="186" t="s">
        <v>297</v>
      </c>
      <c r="O1078" s="199">
        <f>VLOOKUP(B1078,orig_GT_results_full_summary!$B$3:$AK$25,15, FALSE)</f>
        <v>1</v>
      </c>
      <c r="P1078" s="192">
        <v>0</v>
      </c>
      <c r="Q1078" s="192">
        <v>0</v>
      </c>
      <c r="R1078" s="192">
        <f t="shared" si="2"/>
        <v>0</v>
      </c>
      <c r="S1078" s="193">
        <f t="shared" si="3"/>
        <v>0</v>
      </c>
      <c r="T1078" s="186" t="s">
        <v>15</v>
      </c>
      <c r="U1078" s="186" t="s">
        <v>297</v>
      </c>
      <c r="V1078" s="200">
        <f>VLOOKUP(B1078,orig_GT_results_full_summary!$B$3:$AK$25,24, FALSE)</f>
        <v>1</v>
      </c>
      <c r="W1078" s="192">
        <v>0</v>
      </c>
      <c r="X1078" s="192">
        <v>0</v>
      </c>
      <c r="Y1078" s="192">
        <f t="shared" si="4"/>
        <v>0</v>
      </c>
      <c r="Z1078" s="193">
        <f t="shared" si="5"/>
        <v>0</v>
      </c>
      <c r="AA1078" s="186" t="s">
        <v>464</v>
      </c>
      <c r="AB1078" s="186" t="s">
        <v>297</v>
      </c>
      <c r="AC1078" s="192">
        <f>VLOOKUP(B1078,orig_GT_results_full_summary!$B$3:$AK$25,33, FALSE)</f>
        <v>2</v>
      </c>
      <c r="AD1078" s="192">
        <v>0</v>
      </c>
      <c r="AE1078" s="192">
        <v>0</v>
      </c>
      <c r="AF1078" s="194">
        <f t="shared" si="6"/>
        <v>0</v>
      </c>
      <c r="AG1078" s="53">
        <f t="shared" si="7"/>
        <v>0</v>
      </c>
    </row>
    <row r="1079" spans="2:33" ht="16">
      <c r="B1079" s="186" t="s">
        <v>130</v>
      </c>
      <c r="C1079" s="192">
        <v>391</v>
      </c>
      <c r="D1079" s="186" t="s">
        <v>498</v>
      </c>
      <c r="E1079" s="193">
        <v>3</v>
      </c>
      <c r="F1079" s="186" t="s">
        <v>284</v>
      </c>
      <c r="G1079" s="186" t="s">
        <v>304</v>
      </c>
      <c r="H1079" s="198">
        <f>VLOOKUP(B1079,orig_GT_results_full_summary!$B$3:$AK$25,7, FALSE)</f>
        <v>3</v>
      </c>
      <c r="I1079" s="192">
        <v>1</v>
      </c>
      <c r="J1079" s="192">
        <v>0.33</v>
      </c>
      <c r="K1079" s="192">
        <f t="shared" si="0"/>
        <v>0.33333333333333331</v>
      </c>
      <c r="L1079" s="193">
        <f t="shared" si="1"/>
        <v>0.33033033033033032</v>
      </c>
      <c r="M1079" s="186" t="s">
        <v>449</v>
      </c>
      <c r="N1079" s="186" t="s">
        <v>297</v>
      </c>
      <c r="O1079" s="199">
        <f>VLOOKUP(B1079,orig_GT_results_full_summary!$B$3:$AK$25,15, FALSE)</f>
        <v>1</v>
      </c>
      <c r="P1079" s="192">
        <v>0</v>
      </c>
      <c r="Q1079" s="192">
        <v>0</v>
      </c>
      <c r="R1079" s="192">
        <f t="shared" si="2"/>
        <v>0</v>
      </c>
      <c r="S1079" s="193">
        <f t="shared" si="3"/>
        <v>0</v>
      </c>
      <c r="T1079" s="186" t="s">
        <v>15</v>
      </c>
      <c r="U1079" s="186" t="s">
        <v>297</v>
      </c>
      <c r="V1079" s="200">
        <f>VLOOKUP(B1079,orig_GT_results_full_summary!$B$3:$AK$25,24, FALSE)</f>
        <v>1</v>
      </c>
      <c r="W1079" s="192">
        <v>0</v>
      </c>
      <c r="X1079" s="192">
        <v>0</v>
      </c>
      <c r="Y1079" s="192">
        <f t="shared" si="4"/>
        <v>0</v>
      </c>
      <c r="Z1079" s="193">
        <f t="shared" si="5"/>
        <v>0</v>
      </c>
      <c r="AA1079" s="186" t="s">
        <v>464</v>
      </c>
      <c r="AB1079" s="186" t="s">
        <v>297</v>
      </c>
      <c r="AC1079" s="192">
        <f>VLOOKUP(B1079,orig_GT_results_full_summary!$B$3:$AK$25,33, FALSE)</f>
        <v>2</v>
      </c>
      <c r="AD1079" s="192">
        <v>0</v>
      </c>
      <c r="AE1079" s="192">
        <v>0</v>
      </c>
      <c r="AF1079" s="194">
        <f t="shared" si="6"/>
        <v>0</v>
      </c>
      <c r="AG1079" s="53">
        <f t="shared" si="7"/>
        <v>0</v>
      </c>
    </row>
    <row r="1080" spans="2:33" ht="16">
      <c r="B1080" s="186" t="s">
        <v>130</v>
      </c>
      <c r="C1080" s="192">
        <v>392</v>
      </c>
      <c r="D1080" s="186" t="s">
        <v>498</v>
      </c>
      <c r="E1080" s="193">
        <v>3</v>
      </c>
      <c r="F1080" s="186" t="s">
        <v>284</v>
      </c>
      <c r="G1080" s="186" t="s">
        <v>304</v>
      </c>
      <c r="H1080" s="198">
        <f>VLOOKUP(B1080,orig_GT_results_full_summary!$B$3:$AK$25,7, FALSE)</f>
        <v>3</v>
      </c>
      <c r="I1080" s="192">
        <v>1</v>
      </c>
      <c r="J1080" s="192">
        <v>0.33</v>
      </c>
      <c r="K1080" s="192">
        <f t="shared" si="0"/>
        <v>0.33333333333333331</v>
      </c>
      <c r="L1080" s="193">
        <f t="shared" si="1"/>
        <v>0.33033033033033032</v>
      </c>
      <c r="M1080" s="186" t="s">
        <v>449</v>
      </c>
      <c r="N1080" s="186" t="s">
        <v>297</v>
      </c>
      <c r="O1080" s="199">
        <f>VLOOKUP(B1080,orig_GT_results_full_summary!$B$3:$AK$25,15, FALSE)</f>
        <v>1</v>
      </c>
      <c r="P1080" s="192">
        <v>0</v>
      </c>
      <c r="Q1080" s="192">
        <v>0</v>
      </c>
      <c r="R1080" s="192">
        <f t="shared" si="2"/>
        <v>0</v>
      </c>
      <c r="S1080" s="193">
        <f t="shared" si="3"/>
        <v>0</v>
      </c>
      <c r="T1080" s="186" t="s">
        <v>15</v>
      </c>
      <c r="U1080" s="186" t="s">
        <v>297</v>
      </c>
      <c r="V1080" s="200">
        <f>VLOOKUP(B1080,orig_GT_results_full_summary!$B$3:$AK$25,24, FALSE)</f>
        <v>1</v>
      </c>
      <c r="W1080" s="192">
        <v>0</v>
      </c>
      <c r="X1080" s="192">
        <v>0</v>
      </c>
      <c r="Y1080" s="192">
        <f t="shared" si="4"/>
        <v>0</v>
      </c>
      <c r="Z1080" s="193">
        <f t="shared" si="5"/>
        <v>0</v>
      </c>
      <c r="AA1080" s="186" t="s">
        <v>464</v>
      </c>
      <c r="AB1080" s="186" t="s">
        <v>297</v>
      </c>
      <c r="AC1080" s="192">
        <f>VLOOKUP(B1080,orig_GT_results_full_summary!$B$3:$AK$25,33, FALSE)</f>
        <v>2</v>
      </c>
      <c r="AD1080" s="192">
        <v>0</v>
      </c>
      <c r="AE1080" s="192">
        <v>0</v>
      </c>
      <c r="AF1080" s="194">
        <f t="shared" si="6"/>
        <v>0</v>
      </c>
      <c r="AG1080" s="53">
        <f t="shared" si="7"/>
        <v>0</v>
      </c>
    </row>
    <row r="1081" spans="2:33" ht="16">
      <c r="B1081" s="186" t="s">
        <v>130</v>
      </c>
      <c r="C1081" s="192">
        <v>393</v>
      </c>
      <c r="D1081" s="186" t="s">
        <v>498</v>
      </c>
      <c r="E1081" s="193">
        <v>3</v>
      </c>
      <c r="F1081" s="186" t="s">
        <v>284</v>
      </c>
      <c r="G1081" s="186" t="s">
        <v>304</v>
      </c>
      <c r="H1081" s="198">
        <f>VLOOKUP(B1081,orig_GT_results_full_summary!$B$3:$AK$25,7, FALSE)</f>
        <v>3</v>
      </c>
      <c r="I1081" s="192">
        <v>1</v>
      </c>
      <c r="J1081" s="192">
        <v>0.33</v>
      </c>
      <c r="K1081" s="192">
        <f t="shared" si="0"/>
        <v>0.33333333333333331</v>
      </c>
      <c r="L1081" s="193">
        <f t="shared" si="1"/>
        <v>0.33033033033033032</v>
      </c>
      <c r="M1081" s="186" t="s">
        <v>449</v>
      </c>
      <c r="N1081" s="186" t="s">
        <v>297</v>
      </c>
      <c r="O1081" s="199">
        <f>VLOOKUP(B1081,orig_GT_results_full_summary!$B$3:$AK$25,15, FALSE)</f>
        <v>1</v>
      </c>
      <c r="P1081" s="192">
        <v>0</v>
      </c>
      <c r="Q1081" s="192">
        <v>0</v>
      </c>
      <c r="R1081" s="192">
        <f t="shared" si="2"/>
        <v>0</v>
      </c>
      <c r="S1081" s="193">
        <f t="shared" si="3"/>
        <v>0</v>
      </c>
      <c r="T1081" s="186" t="s">
        <v>15</v>
      </c>
      <c r="U1081" s="186" t="s">
        <v>297</v>
      </c>
      <c r="V1081" s="200">
        <f>VLOOKUP(B1081,orig_GT_results_full_summary!$B$3:$AK$25,24, FALSE)</f>
        <v>1</v>
      </c>
      <c r="W1081" s="192">
        <v>0</v>
      </c>
      <c r="X1081" s="192">
        <v>0</v>
      </c>
      <c r="Y1081" s="192">
        <f t="shared" si="4"/>
        <v>0</v>
      </c>
      <c r="Z1081" s="193">
        <f t="shared" si="5"/>
        <v>0</v>
      </c>
      <c r="AA1081" s="186" t="s">
        <v>464</v>
      </c>
      <c r="AB1081" s="186" t="s">
        <v>297</v>
      </c>
      <c r="AC1081" s="192">
        <f>VLOOKUP(B1081,orig_GT_results_full_summary!$B$3:$AK$25,33, FALSE)</f>
        <v>2</v>
      </c>
      <c r="AD1081" s="192">
        <v>0</v>
      </c>
      <c r="AE1081" s="192">
        <v>0</v>
      </c>
      <c r="AF1081" s="194">
        <f t="shared" si="6"/>
        <v>0</v>
      </c>
      <c r="AG1081" s="53">
        <f t="shared" si="7"/>
        <v>0</v>
      </c>
    </row>
    <row r="1082" spans="2:33" ht="16">
      <c r="B1082" s="186" t="s">
        <v>130</v>
      </c>
      <c r="C1082" s="192">
        <v>394</v>
      </c>
      <c r="D1082" s="186" t="s">
        <v>499</v>
      </c>
      <c r="E1082" s="193">
        <v>3</v>
      </c>
      <c r="F1082" s="186" t="s">
        <v>284</v>
      </c>
      <c r="G1082" s="186" t="s">
        <v>303</v>
      </c>
      <c r="H1082" s="198">
        <f>VLOOKUP(B1082,orig_GT_results_full_summary!$B$3:$AK$25,7, FALSE)</f>
        <v>3</v>
      </c>
      <c r="I1082" s="192">
        <v>1</v>
      </c>
      <c r="J1082" s="192">
        <v>0.33</v>
      </c>
      <c r="K1082" s="192">
        <f t="shared" si="0"/>
        <v>0.33333333333333331</v>
      </c>
      <c r="L1082" s="193">
        <f t="shared" si="1"/>
        <v>0.33033033033033032</v>
      </c>
      <c r="M1082" s="186" t="s">
        <v>449</v>
      </c>
      <c r="N1082" s="186" t="s">
        <v>297</v>
      </c>
      <c r="O1082" s="199">
        <f>VLOOKUP(B1082,orig_GT_results_full_summary!$B$3:$AK$25,15, FALSE)</f>
        <v>1</v>
      </c>
      <c r="P1082" s="192">
        <v>0</v>
      </c>
      <c r="Q1082" s="192">
        <v>0</v>
      </c>
      <c r="R1082" s="192">
        <f t="shared" si="2"/>
        <v>0</v>
      </c>
      <c r="S1082" s="193">
        <f t="shared" si="3"/>
        <v>0</v>
      </c>
      <c r="T1082" s="186" t="s">
        <v>15</v>
      </c>
      <c r="U1082" s="186" t="s">
        <v>297</v>
      </c>
      <c r="V1082" s="200">
        <f>VLOOKUP(B1082,orig_GT_results_full_summary!$B$3:$AK$25,24, FALSE)</f>
        <v>1</v>
      </c>
      <c r="W1082" s="192">
        <v>0</v>
      </c>
      <c r="X1082" s="192">
        <v>0</v>
      </c>
      <c r="Y1082" s="192">
        <f t="shared" si="4"/>
        <v>0</v>
      </c>
      <c r="Z1082" s="193">
        <f t="shared" si="5"/>
        <v>0</v>
      </c>
      <c r="AA1082" s="186" t="s">
        <v>464</v>
      </c>
      <c r="AB1082" s="186" t="s">
        <v>297</v>
      </c>
      <c r="AC1082" s="192">
        <f>VLOOKUP(B1082,orig_GT_results_full_summary!$B$3:$AK$25,33, FALSE)</f>
        <v>2</v>
      </c>
      <c r="AD1082" s="192">
        <v>0</v>
      </c>
      <c r="AE1082" s="192">
        <v>0</v>
      </c>
      <c r="AF1082" s="194">
        <f t="shared" si="6"/>
        <v>0</v>
      </c>
      <c r="AG1082" s="53">
        <f t="shared" si="7"/>
        <v>0</v>
      </c>
    </row>
    <row r="1083" spans="2:33" ht="16">
      <c r="B1083" s="186" t="s">
        <v>130</v>
      </c>
      <c r="C1083" s="192">
        <v>395</v>
      </c>
      <c r="D1083" s="186" t="s">
        <v>499</v>
      </c>
      <c r="E1083" s="193">
        <v>3</v>
      </c>
      <c r="F1083" s="186" t="s">
        <v>284</v>
      </c>
      <c r="G1083" s="186" t="s">
        <v>303</v>
      </c>
      <c r="H1083" s="198">
        <f>VLOOKUP(B1083,orig_GT_results_full_summary!$B$3:$AK$25,7, FALSE)</f>
        <v>3</v>
      </c>
      <c r="I1083" s="192">
        <v>1</v>
      </c>
      <c r="J1083" s="192">
        <v>0.33</v>
      </c>
      <c r="K1083" s="192">
        <f t="shared" si="0"/>
        <v>0.33333333333333331</v>
      </c>
      <c r="L1083" s="193">
        <f t="shared" si="1"/>
        <v>0.33033033033033032</v>
      </c>
      <c r="M1083" s="186" t="s">
        <v>449</v>
      </c>
      <c r="N1083" s="186" t="s">
        <v>297</v>
      </c>
      <c r="O1083" s="199">
        <f>VLOOKUP(B1083,orig_GT_results_full_summary!$B$3:$AK$25,15, FALSE)</f>
        <v>1</v>
      </c>
      <c r="P1083" s="192">
        <v>0</v>
      </c>
      <c r="Q1083" s="192">
        <v>0</v>
      </c>
      <c r="R1083" s="192">
        <f t="shared" si="2"/>
        <v>0</v>
      </c>
      <c r="S1083" s="193">
        <f t="shared" si="3"/>
        <v>0</v>
      </c>
      <c r="T1083" s="186" t="s">
        <v>15</v>
      </c>
      <c r="U1083" s="186" t="s">
        <v>297</v>
      </c>
      <c r="V1083" s="200">
        <f>VLOOKUP(B1083,orig_GT_results_full_summary!$B$3:$AK$25,24, FALSE)</f>
        <v>1</v>
      </c>
      <c r="W1083" s="192">
        <v>0</v>
      </c>
      <c r="X1083" s="192">
        <v>0</v>
      </c>
      <c r="Y1083" s="192">
        <f t="shared" si="4"/>
        <v>0</v>
      </c>
      <c r="Z1083" s="193">
        <f t="shared" si="5"/>
        <v>0</v>
      </c>
      <c r="AA1083" s="186" t="s">
        <v>464</v>
      </c>
      <c r="AB1083" s="186" t="s">
        <v>297</v>
      </c>
      <c r="AC1083" s="192">
        <f>VLOOKUP(B1083,orig_GT_results_full_summary!$B$3:$AK$25,33, FALSE)</f>
        <v>2</v>
      </c>
      <c r="AD1083" s="192">
        <v>0</v>
      </c>
      <c r="AE1083" s="192">
        <v>0</v>
      </c>
      <c r="AF1083" s="194">
        <f t="shared" si="6"/>
        <v>0</v>
      </c>
      <c r="AG1083" s="53">
        <f t="shared" si="7"/>
        <v>0</v>
      </c>
    </row>
    <row r="1084" spans="2:33" ht="16">
      <c r="B1084" s="186" t="s">
        <v>130</v>
      </c>
      <c r="C1084" s="192">
        <v>396</v>
      </c>
      <c r="D1084" s="186" t="s">
        <v>499</v>
      </c>
      <c r="E1084" s="193">
        <v>3</v>
      </c>
      <c r="F1084" s="186" t="s">
        <v>284</v>
      </c>
      <c r="G1084" s="186" t="s">
        <v>303</v>
      </c>
      <c r="H1084" s="198">
        <f>VLOOKUP(B1084,orig_GT_results_full_summary!$B$3:$AK$25,7, FALSE)</f>
        <v>3</v>
      </c>
      <c r="I1084" s="192">
        <v>1</v>
      </c>
      <c r="J1084" s="192">
        <v>0.33</v>
      </c>
      <c r="K1084" s="192">
        <f t="shared" si="0"/>
        <v>0.33333333333333331</v>
      </c>
      <c r="L1084" s="193">
        <f t="shared" si="1"/>
        <v>0.33033033033033032</v>
      </c>
      <c r="M1084" s="186" t="s">
        <v>449</v>
      </c>
      <c r="N1084" s="186" t="s">
        <v>297</v>
      </c>
      <c r="O1084" s="199">
        <f>VLOOKUP(B1084,orig_GT_results_full_summary!$B$3:$AK$25,15, FALSE)</f>
        <v>1</v>
      </c>
      <c r="P1084" s="192">
        <v>0</v>
      </c>
      <c r="Q1084" s="192">
        <v>0</v>
      </c>
      <c r="R1084" s="192">
        <f t="shared" si="2"/>
        <v>0</v>
      </c>
      <c r="S1084" s="193">
        <f t="shared" si="3"/>
        <v>0</v>
      </c>
      <c r="T1084" s="186" t="s">
        <v>15</v>
      </c>
      <c r="U1084" s="186" t="s">
        <v>297</v>
      </c>
      <c r="V1084" s="200">
        <f>VLOOKUP(B1084,orig_GT_results_full_summary!$B$3:$AK$25,24, FALSE)</f>
        <v>1</v>
      </c>
      <c r="W1084" s="192">
        <v>0</v>
      </c>
      <c r="X1084" s="192">
        <v>0</v>
      </c>
      <c r="Y1084" s="192">
        <f t="shared" si="4"/>
        <v>0</v>
      </c>
      <c r="Z1084" s="193">
        <f t="shared" si="5"/>
        <v>0</v>
      </c>
      <c r="AA1084" s="186" t="s">
        <v>464</v>
      </c>
      <c r="AB1084" s="186" t="s">
        <v>297</v>
      </c>
      <c r="AC1084" s="192">
        <f>VLOOKUP(B1084,orig_GT_results_full_summary!$B$3:$AK$25,33, FALSE)</f>
        <v>2</v>
      </c>
      <c r="AD1084" s="192">
        <v>0</v>
      </c>
      <c r="AE1084" s="192">
        <v>0</v>
      </c>
      <c r="AF1084" s="194">
        <f t="shared" si="6"/>
        <v>0</v>
      </c>
      <c r="AG1084" s="53">
        <f t="shared" si="7"/>
        <v>0</v>
      </c>
    </row>
    <row r="1085" spans="2:33" ht="16">
      <c r="B1085" s="186" t="s">
        <v>130</v>
      </c>
      <c r="C1085" s="192">
        <v>400</v>
      </c>
      <c r="D1085" s="186" t="s">
        <v>500</v>
      </c>
      <c r="E1085" s="193">
        <v>3</v>
      </c>
      <c r="F1085" s="186" t="s">
        <v>284</v>
      </c>
      <c r="G1085" s="186" t="s">
        <v>501</v>
      </c>
      <c r="H1085" s="198">
        <f>VLOOKUP(B1085,orig_GT_results_full_summary!$B$3:$AK$25,7, FALSE)</f>
        <v>3</v>
      </c>
      <c r="I1085" s="192">
        <v>2</v>
      </c>
      <c r="J1085" s="192">
        <v>0.67</v>
      </c>
      <c r="K1085" s="192">
        <f t="shared" si="0"/>
        <v>0.66666666666666663</v>
      </c>
      <c r="L1085" s="193">
        <f t="shared" si="1"/>
        <v>0.6696651674162919</v>
      </c>
      <c r="M1085" s="186" t="s">
        <v>449</v>
      </c>
      <c r="N1085" s="186" t="s">
        <v>297</v>
      </c>
      <c r="O1085" s="199">
        <f>VLOOKUP(B1085,orig_GT_results_full_summary!$B$3:$AK$25,15, FALSE)</f>
        <v>1</v>
      </c>
      <c r="P1085" s="192">
        <v>0</v>
      </c>
      <c r="Q1085" s="192">
        <v>0</v>
      </c>
      <c r="R1085" s="192">
        <f t="shared" si="2"/>
        <v>0</v>
      </c>
      <c r="S1085" s="193">
        <f t="shared" si="3"/>
        <v>0</v>
      </c>
      <c r="T1085" s="186" t="s">
        <v>15</v>
      </c>
      <c r="U1085" s="186" t="s">
        <v>297</v>
      </c>
      <c r="V1085" s="200">
        <f>VLOOKUP(B1085,orig_GT_results_full_summary!$B$3:$AK$25,24, FALSE)</f>
        <v>1</v>
      </c>
      <c r="W1085" s="192">
        <v>0</v>
      </c>
      <c r="X1085" s="192">
        <v>0</v>
      </c>
      <c r="Y1085" s="192">
        <f t="shared" si="4"/>
        <v>0</v>
      </c>
      <c r="Z1085" s="193">
        <f t="shared" si="5"/>
        <v>0</v>
      </c>
      <c r="AA1085" s="186" t="s">
        <v>464</v>
      </c>
      <c r="AB1085" s="186" t="s">
        <v>502</v>
      </c>
      <c r="AC1085" s="192">
        <f>VLOOKUP(B1085,orig_GT_results_full_summary!$B$3:$AK$25,33, FALSE)</f>
        <v>2</v>
      </c>
      <c r="AD1085" s="192">
        <v>1</v>
      </c>
      <c r="AE1085" s="192">
        <v>0.33</v>
      </c>
      <c r="AF1085" s="194">
        <f t="shared" si="6"/>
        <v>0.5</v>
      </c>
      <c r="AG1085" s="53">
        <f t="shared" si="7"/>
        <v>0.34161490683229817</v>
      </c>
    </row>
    <row r="1086" spans="2:33" ht="16">
      <c r="B1086" s="186" t="s">
        <v>130</v>
      </c>
      <c r="C1086" s="192">
        <v>401</v>
      </c>
      <c r="D1086" s="186" t="s">
        <v>500</v>
      </c>
      <c r="E1086" s="193">
        <v>3</v>
      </c>
      <c r="F1086" s="186" t="s">
        <v>284</v>
      </c>
      <c r="G1086" s="186" t="s">
        <v>501</v>
      </c>
      <c r="H1086" s="198">
        <f>VLOOKUP(B1086,orig_GT_results_full_summary!$B$3:$AK$25,7, FALSE)</f>
        <v>3</v>
      </c>
      <c r="I1086" s="192">
        <v>2</v>
      </c>
      <c r="J1086" s="192">
        <v>0.67</v>
      </c>
      <c r="K1086" s="192">
        <f t="shared" si="0"/>
        <v>0.66666666666666663</v>
      </c>
      <c r="L1086" s="193">
        <f t="shared" si="1"/>
        <v>0.6696651674162919</v>
      </c>
      <c r="M1086" s="186" t="s">
        <v>449</v>
      </c>
      <c r="N1086" s="186" t="s">
        <v>297</v>
      </c>
      <c r="O1086" s="199">
        <f>VLOOKUP(B1086,orig_GT_results_full_summary!$B$3:$AK$25,15, FALSE)</f>
        <v>1</v>
      </c>
      <c r="P1086" s="192">
        <v>0</v>
      </c>
      <c r="Q1086" s="192">
        <v>0</v>
      </c>
      <c r="R1086" s="192">
        <f t="shared" si="2"/>
        <v>0</v>
      </c>
      <c r="S1086" s="193">
        <f t="shared" si="3"/>
        <v>0</v>
      </c>
      <c r="T1086" s="186" t="s">
        <v>15</v>
      </c>
      <c r="U1086" s="186" t="s">
        <v>297</v>
      </c>
      <c r="V1086" s="200">
        <f>VLOOKUP(B1086,orig_GT_results_full_summary!$B$3:$AK$25,24, FALSE)</f>
        <v>1</v>
      </c>
      <c r="W1086" s="192">
        <v>0</v>
      </c>
      <c r="X1086" s="192">
        <v>0</v>
      </c>
      <c r="Y1086" s="192">
        <f t="shared" si="4"/>
        <v>0</v>
      </c>
      <c r="Z1086" s="193">
        <f t="shared" si="5"/>
        <v>0</v>
      </c>
      <c r="AA1086" s="186" t="s">
        <v>464</v>
      </c>
      <c r="AB1086" s="186" t="s">
        <v>502</v>
      </c>
      <c r="AC1086" s="192">
        <f>VLOOKUP(B1086,orig_GT_results_full_summary!$B$3:$AK$25,33, FALSE)</f>
        <v>2</v>
      </c>
      <c r="AD1086" s="192">
        <v>1</v>
      </c>
      <c r="AE1086" s="192">
        <v>0.33</v>
      </c>
      <c r="AF1086" s="194">
        <f t="shared" si="6"/>
        <v>0.5</v>
      </c>
      <c r="AG1086" s="53">
        <f t="shared" si="7"/>
        <v>0.34161490683229817</v>
      </c>
    </row>
    <row r="1087" spans="2:33" ht="16">
      <c r="B1087" s="186" t="s">
        <v>130</v>
      </c>
      <c r="C1087" s="192">
        <v>403</v>
      </c>
      <c r="D1087" s="186" t="s">
        <v>503</v>
      </c>
      <c r="E1087" s="193">
        <v>3</v>
      </c>
      <c r="F1087" s="186" t="s">
        <v>284</v>
      </c>
      <c r="G1087" s="186" t="s">
        <v>303</v>
      </c>
      <c r="H1087" s="198">
        <f>VLOOKUP(B1087,orig_GT_results_full_summary!$B$3:$AK$25,7, FALSE)</f>
        <v>3</v>
      </c>
      <c r="I1087" s="192">
        <v>1</v>
      </c>
      <c r="J1087" s="192">
        <v>0.33</v>
      </c>
      <c r="K1087" s="192">
        <f t="shared" si="0"/>
        <v>0.33333333333333331</v>
      </c>
      <c r="L1087" s="193">
        <f t="shared" si="1"/>
        <v>0.33033033033033032</v>
      </c>
      <c r="M1087" s="186" t="s">
        <v>449</v>
      </c>
      <c r="N1087" s="186" t="s">
        <v>297</v>
      </c>
      <c r="O1087" s="199">
        <f>VLOOKUP(B1087,orig_GT_results_full_summary!$B$3:$AK$25,15, FALSE)</f>
        <v>1</v>
      </c>
      <c r="P1087" s="192">
        <v>0</v>
      </c>
      <c r="Q1087" s="192">
        <v>0</v>
      </c>
      <c r="R1087" s="192">
        <f t="shared" si="2"/>
        <v>0</v>
      </c>
      <c r="S1087" s="193">
        <f t="shared" si="3"/>
        <v>0</v>
      </c>
      <c r="T1087" s="186" t="s">
        <v>15</v>
      </c>
      <c r="U1087" s="186" t="s">
        <v>297</v>
      </c>
      <c r="V1087" s="200">
        <f>VLOOKUP(B1087,orig_GT_results_full_summary!$B$3:$AK$25,24, FALSE)</f>
        <v>1</v>
      </c>
      <c r="W1087" s="192">
        <v>0</v>
      </c>
      <c r="X1087" s="192">
        <v>0</v>
      </c>
      <c r="Y1087" s="192">
        <f t="shared" si="4"/>
        <v>0</v>
      </c>
      <c r="Z1087" s="193">
        <f t="shared" si="5"/>
        <v>0</v>
      </c>
      <c r="AA1087" s="186" t="s">
        <v>464</v>
      </c>
      <c r="AB1087" s="186" t="s">
        <v>297</v>
      </c>
      <c r="AC1087" s="192">
        <f>VLOOKUP(B1087,orig_GT_results_full_summary!$B$3:$AK$25,33, FALSE)</f>
        <v>2</v>
      </c>
      <c r="AD1087" s="192">
        <v>0</v>
      </c>
      <c r="AE1087" s="192">
        <v>0</v>
      </c>
      <c r="AF1087" s="194">
        <f t="shared" si="6"/>
        <v>0</v>
      </c>
      <c r="AG1087" s="53">
        <f t="shared" si="7"/>
        <v>0</v>
      </c>
    </row>
    <row r="1088" spans="2:33" ht="16">
      <c r="B1088" s="186" t="s">
        <v>130</v>
      </c>
      <c r="C1088" s="192">
        <v>404</v>
      </c>
      <c r="D1088" s="186" t="s">
        <v>503</v>
      </c>
      <c r="E1088" s="193">
        <v>3</v>
      </c>
      <c r="F1088" s="186" t="s">
        <v>284</v>
      </c>
      <c r="G1088" s="186" t="s">
        <v>303</v>
      </c>
      <c r="H1088" s="198">
        <f>VLOOKUP(B1088,orig_GT_results_full_summary!$B$3:$AK$25,7, FALSE)</f>
        <v>3</v>
      </c>
      <c r="I1088" s="192">
        <v>1</v>
      </c>
      <c r="J1088" s="192">
        <v>0.33</v>
      </c>
      <c r="K1088" s="192">
        <f t="shared" si="0"/>
        <v>0.33333333333333331</v>
      </c>
      <c r="L1088" s="193">
        <f t="shared" si="1"/>
        <v>0.33033033033033032</v>
      </c>
      <c r="M1088" s="186" t="s">
        <v>449</v>
      </c>
      <c r="N1088" s="186" t="s">
        <v>297</v>
      </c>
      <c r="O1088" s="199">
        <f>VLOOKUP(B1088,orig_GT_results_full_summary!$B$3:$AK$25,15, FALSE)</f>
        <v>1</v>
      </c>
      <c r="P1088" s="192">
        <v>0</v>
      </c>
      <c r="Q1088" s="192">
        <v>0</v>
      </c>
      <c r="R1088" s="192">
        <f t="shared" si="2"/>
        <v>0</v>
      </c>
      <c r="S1088" s="193">
        <f t="shared" si="3"/>
        <v>0</v>
      </c>
      <c r="T1088" s="186" t="s">
        <v>15</v>
      </c>
      <c r="U1088" s="186" t="s">
        <v>297</v>
      </c>
      <c r="V1088" s="200">
        <f>VLOOKUP(B1088,orig_GT_results_full_summary!$B$3:$AK$25,24, FALSE)</f>
        <v>1</v>
      </c>
      <c r="W1088" s="192">
        <v>0</v>
      </c>
      <c r="X1088" s="192">
        <v>0</v>
      </c>
      <c r="Y1088" s="192">
        <f t="shared" si="4"/>
        <v>0</v>
      </c>
      <c r="Z1088" s="193">
        <f t="shared" si="5"/>
        <v>0</v>
      </c>
      <c r="AA1088" s="186" t="s">
        <v>464</v>
      </c>
      <c r="AB1088" s="186" t="s">
        <v>297</v>
      </c>
      <c r="AC1088" s="192">
        <f>VLOOKUP(B1088,orig_GT_results_full_summary!$B$3:$AK$25,33, FALSE)</f>
        <v>2</v>
      </c>
      <c r="AD1088" s="192">
        <v>0</v>
      </c>
      <c r="AE1088" s="192">
        <v>0</v>
      </c>
      <c r="AF1088" s="194">
        <f t="shared" si="6"/>
        <v>0</v>
      </c>
      <c r="AG1088" s="53">
        <f t="shared" si="7"/>
        <v>0</v>
      </c>
    </row>
    <row r="1089" spans="2:33" ht="16">
      <c r="B1089" s="186" t="s">
        <v>130</v>
      </c>
      <c r="C1089" s="192">
        <v>405</v>
      </c>
      <c r="D1089" s="186" t="s">
        <v>503</v>
      </c>
      <c r="E1089" s="193">
        <v>3</v>
      </c>
      <c r="F1089" s="186" t="s">
        <v>284</v>
      </c>
      <c r="G1089" s="186" t="s">
        <v>303</v>
      </c>
      <c r="H1089" s="198">
        <f>VLOOKUP(B1089,orig_GT_results_full_summary!$B$3:$AK$25,7, FALSE)</f>
        <v>3</v>
      </c>
      <c r="I1089" s="192">
        <v>1</v>
      </c>
      <c r="J1089" s="192">
        <v>0.33</v>
      </c>
      <c r="K1089" s="192">
        <f t="shared" si="0"/>
        <v>0.33333333333333331</v>
      </c>
      <c r="L1089" s="193">
        <f t="shared" si="1"/>
        <v>0.33033033033033032</v>
      </c>
      <c r="M1089" s="186" t="s">
        <v>449</v>
      </c>
      <c r="N1089" s="186" t="s">
        <v>297</v>
      </c>
      <c r="O1089" s="199">
        <f>VLOOKUP(B1089,orig_GT_results_full_summary!$B$3:$AK$25,15, FALSE)</f>
        <v>1</v>
      </c>
      <c r="P1089" s="192">
        <v>0</v>
      </c>
      <c r="Q1089" s="192">
        <v>0</v>
      </c>
      <c r="R1089" s="192">
        <f t="shared" si="2"/>
        <v>0</v>
      </c>
      <c r="S1089" s="193">
        <f t="shared" si="3"/>
        <v>0</v>
      </c>
      <c r="T1089" s="186" t="s">
        <v>15</v>
      </c>
      <c r="U1089" s="186" t="s">
        <v>297</v>
      </c>
      <c r="V1089" s="200">
        <f>VLOOKUP(B1089,orig_GT_results_full_summary!$B$3:$AK$25,24, FALSE)</f>
        <v>1</v>
      </c>
      <c r="W1089" s="192">
        <v>0</v>
      </c>
      <c r="X1089" s="192">
        <v>0</v>
      </c>
      <c r="Y1089" s="192">
        <f t="shared" si="4"/>
        <v>0</v>
      </c>
      <c r="Z1089" s="193">
        <f t="shared" si="5"/>
        <v>0</v>
      </c>
      <c r="AA1089" s="186" t="s">
        <v>464</v>
      </c>
      <c r="AB1089" s="186" t="s">
        <v>297</v>
      </c>
      <c r="AC1089" s="192">
        <f>VLOOKUP(B1089,orig_GT_results_full_summary!$B$3:$AK$25,33, FALSE)</f>
        <v>2</v>
      </c>
      <c r="AD1089" s="192">
        <v>0</v>
      </c>
      <c r="AE1089" s="192">
        <v>0</v>
      </c>
      <c r="AF1089" s="194">
        <f t="shared" si="6"/>
        <v>0</v>
      </c>
      <c r="AG1089" s="53">
        <f t="shared" si="7"/>
        <v>0</v>
      </c>
    </row>
    <row r="1090" spans="2:33" ht="16">
      <c r="B1090" s="186" t="s">
        <v>130</v>
      </c>
      <c r="C1090" s="192">
        <v>406</v>
      </c>
      <c r="D1090" s="186" t="s">
        <v>503</v>
      </c>
      <c r="E1090" s="193">
        <v>3</v>
      </c>
      <c r="F1090" s="186" t="s">
        <v>284</v>
      </c>
      <c r="G1090" s="186" t="s">
        <v>303</v>
      </c>
      <c r="H1090" s="198">
        <f>VLOOKUP(B1090,orig_GT_results_full_summary!$B$3:$AK$25,7, FALSE)</f>
        <v>3</v>
      </c>
      <c r="I1090" s="192">
        <v>1</v>
      </c>
      <c r="J1090" s="192">
        <v>0.33</v>
      </c>
      <c r="K1090" s="192">
        <f t="shared" si="0"/>
        <v>0.33333333333333331</v>
      </c>
      <c r="L1090" s="193">
        <f t="shared" si="1"/>
        <v>0.33033033033033032</v>
      </c>
      <c r="M1090" s="186" t="s">
        <v>449</v>
      </c>
      <c r="N1090" s="186" t="s">
        <v>297</v>
      </c>
      <c r="O1090" s="199">
        <f>VLOOKUP(B1090,orig_GT_results_full_summary!$B$3:$AK$25,15, FALSE)</f>
        <v>1</v>
      </c>
      <c r="P1090" s="192">
        <v>0</v>
      </c>
      <c r="Q1090" s="192">
        <v>0</v>
      </c>
      <c r="R1090" s="192">
        <f t="shared" si="2"/>
        <v>0</v>
      </c>
      <c r="S1090" s="193">
        <f t="shared" si="3"/>
        <v>0</v>
      </c>
      <c r="T1090" s="186" t="s">
        <v>15</v>
      </c>
      <c r="U1090" s="186" t="s">
        <v>297</v>
      </c>
      <c r="V1090" s="200">
        <f>VLOOKUP(B1090,orig_GT_results_full_summary!$B$3:$AK$25,24, FALSE)</f>
        <v>1</v>
      </c>
      <c r="W1090" s="192">
        <v>0</v>
      </c>
      <c r="X1090" s="192">
        <v>0</v>
      </c>
      <c r="Y1090" s="192">
        <f t="shared" si="4"/>
        <v>0</v>
      </c>
      <c r="Z1090" s="193">
        <f t="shared" si="5"/>
        <v>0</v>
      </c>
      <c r="AA1090" s="186" t="s">
        <v>464</v>
      </c>
      <c r="AB1090" s="186" t="s">
        <v>297</v>
      </c>
      <c r="AC1090" s="192">
        <f>VLOOKUP(B1090,orig_GT_results_full_summary!$B$3:$AK$25,33, FALSE)</f>
        <v>2</v>
      </c>
      <c r="AD1090" s="192">
        <v>0</v>
      </c>
      <c r="AE1090" s="192">
        <v>0</v>
      </c>
      <c r="AF1090" s="194">
        <f t="shared" si="6"/>
        <v>0</v>
      </c>
      <c r="AG1090" s="53">
        <f t="shared" si="7"/>
        <v>0</v>
      </c>
    </row>
    <row r="1091" spans="2:33" ht="16">
      <c r="B1091" s="186" t="s">
        <v>130</v>
      </c>
      <c r="C1091" s="192">
        <v>407</v>
      </c>
      <c r="D1091" s="186" t="s">
        <v>352</v>
      </c>
      <c r="E1091" s="193">
        <v>2</v>
      </c>
      <c r="F1091" s="186" t="s">
        <v>284</v>
      </c>
      <c r="G1091" s="186" t="s">
        <v>290</v>
      </c>
      <c r="H1091" s="198">
        <f>VLOOKUP(B1091,orig_GT_results_full_summary!$B$3:$AK$25,7, FALSE)</f>
        <v>3</v>
      </c>
      <c r="I1091" s="192">
        <v>1</v>
      </c>
      <c r="J1091" s="192">
        <v>0.5</v>
      </c>
      <c r="K1091" s="192">
        <f t="shared" si="0"/>
        <v>0.33333333333333331</v>
      </c>
      <c r="L1091" s="193">
        <f t="shared" si="1"/>
        <v>0.47619047619047616</v>
      </c>
      <c r="M1091" s="186" t="s">
        <v>449</v>
      </c>
      <c r="N1091" s="186" t="s">
        <v>288</v>
      </c>
      <c r="O1091" s="199">
        <f>VLOOKUP(B1091,orig_GT_results_full_summary!$B$3:$AK$25,15, FALSE)</f>
        <v>1</v>
      </c>
      <c r="P1091" s="192">
        <v>0</v>
      </c>
      <c r="Q1091" s="192">
        <v>0</v>
      </c>
      <c r="R1091" s="192">
        <f t="shared" si="2"/>
        <v>0</v>
      </c>
      <c r="S1091" s="193">
        <f t="shared" si="3"/>
        <v>0</v>
      </c>
      <c r="T1091" s="186" t="s">
        <v>15</v>
      </c>
      <c r="U1091" s="186" t="s">
        <v>288</v>
      </c>
      <c r="V1091" s="200">
        <f>VLOOKUP(B1091,orig_GT_results_full_summary!$B$3:$AK$25,24, FALSE)</f>
        <v>1</v>
      </c>
      <c r="W1091" s="192">
        <v>0</v>
      </c>
      <c r="X1091" s="192">
        <v>0</v>
      </c>
      <c r="Y1091" s="192">
        <f t="shared" si="4"/>
        <v>0</v>
      </c>
      <c r="Z1091" s="193">
        <f t="shared" si="5"/>
        <v>0</v>
      </c>
      <c r="AA1091" s="186" t="s">
        <v>464</v>
      </c>
      <c r="AB1091" s="186" t="s">
        <v>288</v>
      </c>
      <c r="AC1091" s="192">
        <f>VLOOKUP(B1091,orig_GT_results_full_summary!$B$3:$AK$25,33, FALSE)</f>
        <v>2</v>
      </c>
      <c r="AD1091" s="192">
        <v>0</v>
      </c>
      <c r="AE1091" s="192">
        <v>0</v>
      </c>
      <c r="AF1091" s="194">
        <f t="shared" si="6"/>
        <v>0</v>
      </c>
      <c r="AG1091" s="53">
        <f t="shared" si="7"/>
        <v>0</v>
      </c>
    </row>
    <row r="1092" spans="2:33" ht="16">
      <c r="B1092" s="186" t="s">
        <v>130</v>
      </c>
      <c r="C1092" s="192">
        <v>408</v>
      </c>
      <c r="D1092" s="186" t="s">
        <v>504</v>
      </c>
      <c r="E1092" s="193">
        <v>3</v>
      </c>
      <c r="F1092" s="186" t="s">
        <v>284</v>
      </c>
      <c r="G1092" s="186" t="s">
        <v>304</v>
      </c>
      <c r="H1092" s="198">
        <f>VLOOKUP(B1092,orig_GT_results_full_summary!$B$3:$AK$25,7, FALSE)</f>
        <v>3</v>
      </c>
      <c r="I1092" s="192">
        <v>1</v>
      </c>
      <c r="J1092" s="192">
        <v>0.33</v>
      </c>
      <c r="K1092" s="192">
        <f t="shared" si="0"/>
        <v>0.33333333333333331</v>
      </c>
      <c r="L1092" s="193">
        <f t="shared" si="1"/>
        <v>0.33033033033033032</v>
      </c>
      <c r="M1092" s="186" t="s">
        <v>449</v>
      </c>
      <c r="N1092" s="186" t="s">
        <v>297</v>
      </c>
      <c r="O1092" s="199">
        <f>VLOOKUP(B1092,orig_GT_results_full_summary!$B$3:$AK$25,15, FALSE)</f>
        <v>1</v>
      </c>
      <c r="P1092" s="192">
        <v>0</v>
      </c>
      <c r="Q1092" s="192">
        <v>0</v>
      </c>
      <c r="R1092" s="192">
        <f t="shared" si="2"/>
        <v>0</v>
      </c>
      <c r="S1092" s="193">
        <f t="shared" si="3"/>
        <v>0</v>
      </c>
      <c r="T1092" s="186" t="s">
        <v>15</v>
      </c>
      <c r="U1092" s="186" t="s">
        <v>502</v>
      </c>
      <c r="V1092" s="200">
        <f>VLOOKUP(B1092,orig_GT_results_full_summary!$B$3:$AK$25,24, FALSE)</f>
        <v>1</v>
      </c>
      <c r="W1092" s="192">
        <v>1</v>
      </c>
      <c r="X1092" s="192">
        <v>0.33</v>
      </c>
      <c r="Y1092" s="192">
        <f t="shared" si="4"/>
        <v>1</v>
      </c>
      <c r="Z1092" s="193">
        <f t="shared" si="5"/>
        <v>0.3536977491961415</v>
      </c>
      <c r="AA1092" s="186" t="s">
        <v>464</v>
      </c>
      <c r="AB1092" s="186" t="s">
        <v>297</v>
      </c>
      <c r="AC1092" s="192">
        <f>VLOOKUP(B1092,orig_GT_results_full_summary!$B$3:$AK$25,33, FALSE)</f>
        <v>2</v>
      </c>
      <c r="AD1092" s="192">
        <v>0</v>
      </c>
      <c r="AE1092" s="192">
        <v>0</v>
      </c>
      <c r="AF1092" s="194">
        <f t="shared" si="6"/>
        <v>0</v>
      </c>
      <c r="AG1092" s="53">
        <f t="shared" si="7"/>
        <v>0</v>
      </c>
    </row>
    <row r="1093" spans="2:33" ht="16">
      <c r="B1093" s="186" t="s">
        <v>130</v>
      </c>
      <c r="C1093" s="192">
        <v>410</v>
      </c>
      <c r="D1093" s="186" t="s">
        <v>504</v>
      </c>
      <c r="E1093" s="193">
        <v>3</v>
      </c>
      <c r="F1093" s="186" t="s">
        <v>284</v>
      </c>
      <c r="G1093" s="186" t="s">
        <v>304</v>
      </c>
      <c r="H1093" s="198">
        <f>VLOOKUP(B1093,orig_GT_results_full_summary!$B$3:$AK$25,7, FALSE)</f>
        <v>3</v>
      </c>
      <c r="I1093" s="192">
        <v>1</v>
      </c>
      <c r="J1093" s="192">
        <v>0.33</v>
      </c>
      <c r="K1093" s="192">
        <f t="shared" si="0"/>
        <v>0.33333333333333331</v>
      </c>
      <c r="L1093" s="193">
        <f t="shared" si="1"/>
        <v>0.33033033033033032</v>
      </c>
      <c r="M1093" s="186" t="s">
        <v>449</v>
      </c>
      <c r="N1093" s="186" t="s">
        <v>297</v>
      </c>
      <c r="O1093" s="199">
        <f>VLOOKUP(B1093,orig_GT_results_full_summary!$B$3:$AK$25,15, FALSE)</f>
        <v>1</v>
      </c>
      <c r="P1093" s="192">
        <v>0</v>
      </c>
      <c r="Q1093" s="192">
        <v>0</v>
      </c>
      <c r="R1093" s="192">
        <f t="shared" si="2"/>
        <v>0</v>
      </c>
      <c r="S1093" s="193">
        <f t="shared" si="3"/>
        <v>0</v>
      </c>
      <c r="T1093" s="186" t="s">
        <v>15</v>
      </c>
      <c r="U1093" s="186" t="s">
        <v>502</v>
      </c>
      <c r="V1093" s="200">
        <f>VLOOKUP(B1093,orig_GT_results_full_summary!$B$3:$AK$25,24, FALSE)</f>
        <v>1</v>
      </c>
      <c r="W1093" s="192">
        <v>1</v>
      </c>
      <c r="X1093" s="192">
        <v>0.33</v>
      </c>
      <c r="Y1093" s="192">
        <f t="shared" si="4"/>
        <v>1</v>
      </c>
      <c r="Z1093" s="193">
        <f t="shared" si="5"/>
        <v>0.3536977491961415</v>
      </c>
      <c r="AA1093" s="186" t="s">
        <v>464</v>
      </c>
      <c r="AB1093" s="186" t="s">
        <v>297</v>
      </c>
      <c r="AC1093" s="192">
        <f>VLOOKUP(B1093,orig_GT_results_full_summary!$B$3:$AK$25,33, FALSE)</f>
        <v>2</v>
      </c>
      <c r="AD1093" s="192">
        <v>0</v>
      </c>
      <c r="AE1093" s="192">
        <v>0</v>
      </c>
      <c r="AF1093" s="194">
        <f t="shared" si="6"/>
        <v>0</v>
      </c>
      <c r="AG1093" s="53">
        <f t="shared" si="7"/>
        <v>0</v>
      </c>
    </row>
    <row r="1094" spans="2:33" ht="16">
      <c r="B1094" s="186" t="s">
        <v>130</v>
      </c>
      <c r="C1094" s="192">
        <v>411</v>
      </c>
      <c r="D1094" s="186" t="s">
        <v>504</v>
      </c>
      <c r="E1094" s="193">
        <v>3</v>
      </c>
      <c r="F1094" s="186" t="s">
        <v>284</v>
      </c>
      <c r="G1094" s="186" t="s">
        <v>304</v>
      </c>
      <c r="H1094" s="198">
        <f>VLOOKUP(B1094,orig_GT_results_full_summary!$B$3:$AK$25,7, FALSE)</f>
        <v>3</v>
      </c>
      <c r="I1094" s="192">
        <v>1</v>
      </c>
      <c r="J1094" s="192">
        <v>0.33</v>
      </c>
      <c r="K1094" s="192">
        <f t="shared" si="0"/>
        <v>0.33333333333333331</v>
      </c>
      <c r="L1094" s="193">
        <f t="shared" si="1"/>
        <v>0.33033033033033032</v>
      </c>
      <c r="M1094" s="186" t="s">
        <v>449</v>
      </c>
      <c r="N1094" s="186" t="s">
        <v>297</v>
      </c>
      <c r="O1094" s="199">
        <f>VLOOKUP(B1094,orig_GT_results_full_summary!$B$3:$AK$25,15, FALSE)</f>
        <v>1</v>
      </c>
      <c r="P1094" s="192">
        <v>0</v>
      </c>
      <c r="Q1094" s="192">
        <v>0</v>
      </c>
      <c r="R1094" s="192">
        <f t="shared" si="2"/>
        <v>0</v>
      </c>
      <c r="S1094" s="193">
        <f t="shared" si="3"/>
        <v>0</v>
      </c>
      <c r="T1094" s="186" t="s">
        <v>15</v>
      </c>
      <c r="U1094" s="186" t="s">
        <v>502</v>
      </c>
      <c r="V1094" s="200">
        <f>VLOOKUP(B1094,orig_GT_results_full_summary!$B$3:$AK$25,24, FALSE)</f>
        <v>1</v>
      </c>
      <c r="W1094" s="192">
        <v>1</v>
      </c>
      <c r="X1094" s="192">
        <v>0.33</v>
      </c>
      <c r="Y1094" s="192">
        <f t="shared" si="4"/>
        <v>1</v>
      </c>
      <c r="Z1094" s="193">
        <f t="shared" si="5"/>
        <v>0.3536977491961415</v>
      </c>
      <c r="AA1094" s="186" t="s">
        <v>464</v>
      </c>
      <c r="AB1094" s="186" t="s">
        <v>297</v>
      </c>
      <c r="AC1094" s="192">
        <f>VLOOKUP(B1094,orig_GT_results_full_summary!$B$3:$AK$25,33, FALSE)</f>
        <v>2</v>
      </c>
      <c r="AD1094" s="192">
        <v>0</v>
      </c>
      <c r="AE1094" s="192">
        <v>0</v>
      </c>
      <c r="AF1094" s="194">
        <f t="shared" si="6"/>
        <v>0</v>
      </c>
      <c r="AG1094" s="53">
        <f t="shared" si="7"/>
        <v>0</v>
      </c>
    </row>
    <row r="1095" spans="2:33" ht="16">
      <c r="B1095" s="186" t="s">
        <v>130</v>
      </c>
      <c r="C1095" s="192">
        <v>412</v>
      </c>
      <c r="D1095" s="186" t="s">
        <v>504</v>
      </c>
      <c r="E1095" s="193">
        <v>3</v>
      </c>
      <c r="F1095" s="186" t="s">
        <v>284</v>
      </c>
      <c r="G1095" s="186" t="s">
        <v>304</v>
      </c>
      <c r="H1095" s="198">
        <f>VLOOKUP(B1095,orig_GT_results_full_summary!$B$3:$AK$25,7, FALSE)</f>
        <v>3</v>
      </c>
      <c r="I1095" s="192">
        <v>1</v>
      </c>
      <c r="J1095" s="192">
        <v>0.33</v>
      </c>
      <c r="K1095" s="192">
        <f t="shared" si="0"/>
        <v>0.33333333333333331</v>
      </c>
      <c r="L1095" s="193">
        <f t="shared" si="1"/>
        <v>0.33033033033033032</v>
      </c>
      <c r="M1095" s="186" t="s">
        <v>449</v>
      </c>
      <c r="N1095" s="186" t="s">
        <v>297</v>
      </c>
      <c r="O1095" s="199">
        <f>VLOOKUP(B1095,orig_GT_results_full_summary!$B$3:$AK$25,15, FALSE)</f>
        <v>1</v>
      </c>
      <c r="P1095" s="192">
        <v>0</v>
      </c>
      <c r="Q1095" s="192">
        <v>0</v>
      </c>
      <c r="R1095" s="192">
        <f t="shared" si="2"/>
        <v>0</v>
      </c>
      <c r="S1095" s="193">
        <f t="shared" si="3"/>
        <v>0</v>
      </c>
      <c r="T1095" s="186" t="s">
        <v>15</v>
      </c>
      <c r="U1095" s="186" t="s">
        <v>502</v>
      </c>
      <c r="V1095" s="200">
        <f>VLOOKUP(B1095,orig_GT_results_full_summary!$B$3:$AK$25,24, FALSE)</f>
        <v>1</v>
      </c>
      <c r="W1095" s="192">
        <v>1</v>
      </c>
      <c r="X1095" s="192">
        <v>0.33</v>
      </c>
      <c r="Y1095" s="192">
        <f t="shared" si="4"/>
        <v>1</v>
      </c>
      <c r="Z1095" s="193">
        <f t="shared" si="5"/>
        <v>0.3536977491961415</v>
      </c>
      <c r="AA1095" s="186" t="s">
        <v>464</v>
      </c>
      <c r="AB1095" s="186" t="s">
        <v>297</v>
      </c>
      <c r="AC1095" s="192">
        <f>VLOOKUP(B1095,orig_GT_results_full_summary!$B$3:$AK$25,33, FALSE)</f>
        <v>2</v>
      </c>
      <c r="AD1095" s="192">
        <v>0</v>
      </c>
      <c r="AE1095" s="192">
        <v>0</v>
      </c>
      <c r="AF1095" s="194">
        <f t="shared" si="6"/>
        <v>0</v>
      </c>
      <c r="AG1095" s="53">
        <f t="shared" si="7"/>
        <v>0</v>
      </c>
    </row>
    <row r="1096" spans="2:33" ht="16">
      <c r="B1096" s="186" t="s">
        <v>130</v>
      </c>
      <c r="C1096" s="192">
        <v>413</v>
      </c>
      <c r="D1096" s="186" t="s">
        <v>504</v>
      </c>
      <c r="E1096" s="193">
        <v>3</v>
      </c>
      <c r="F1096" s="186" t="s">
        <v>284</v>
      </c>
      <c r="G1096" s="186" t="s">
        <v>304</v>
      </c>
      <c r="H1096" s="198">
        <f>VLOOKUP(B1096,orig_GT_results_full_summary!$B$3:$AK$25,7, FALSE)</f>
        <v>3</v>
      </c>
      <c r="I1096" s="192">
        <v>1</v>
      </c>
      <c r="J1096" s="192">
        <v>0.33</v>
      </c>
      <c r="K1096" s="192">
        <f t="shared" si="0"/>
        <v>0.33333333333333331</v>
      </c>
      <c r="L1096" s="193">
        <f t="shared" si="1"/>
        <v>0.33033033033033032</v>
      </c>
      <c r="M1096" s="186" t="s">
        <v>449</v>
      </c>
      <c r="N1096" s="186" t="s">
        <v>297</v>
      </c>
      <c r="O1096" s="199">
        <f>VLOOKUP(B1096,orig_GT_results_full_summary!$B$3:$AK$25,15, FALSE)</f>
        <v>1</v>
      </c>
      <c r="P1096" s="192">
        <v>0</v>
      </c>
      <c r="Q1096" s="192">
        <v>0</v>
      </c>
      <c r="R1096" s="192">
        <f t="shared" si="2"/>
        <v>0</v>
      </c>
      <c r="S1096" s="193">
        <f t="shared" si="3"/>
        <v>0</v>
      </c>
      <c r="T1096" s="186" t="s">
        <v>15</v>
      </c>
      <c r="U1096" s="186" t="s">
        <v>502</v>
      </c>
      <c r="V1096" s="200">
        <f>VLOOKUP(B1096,orig_GT_results_full_summary!$B$3:$AK$25,24, FALSE)</f>
        <v>1</v>
      </c>
      <c r="W1096" s="192">
        <v>1</v>
      </c>
      <c r="X1096" s="192">
        <v>0.33</v>
      </c>
      <c r="Y1096" s="192">
        <f t="shared" si="4"/>
        <v>1</v>
      </c>
      <c r="Z1096" s="193">
        <f t="shared" si="5"/>
        <v>0.3536977491961415</v>
      </c>
      <c r="AA1096" s="186" t="s">
        <v>464</v>
      </c>
      <c r="AB1096" s="186" t="s">
        <v>297</v>
      </c>
      <c r="AC1096" s="192">
        <f>VLOOKUP(B1096,orig_GT_results_full_summary!$B$3:$AK$25,33, FALSE)</f>
        <v>2</v>
      </c>
      <c r="AD1096" s="192">
        <v>0</v>
      </c>
      <c r="AE1096" s="192">
        <v>0</v>
      </c>
      <c r="AF1096" s="194">
        <f t="shared" si="6"/>
        <v>0</v>
      </c>
      <c r="AG1096" s="53">
        <f t="shared" si="7"/>
        <v>0</v>
      </c>
    </row>
    <row r="1097" spans="2:33" ht="16">
      <c r="B1097" s="186" t="s">
        <v>130</v>
      </c>
      <c r="C1097" s="192">
        <v>414</v>
      </c>
      <c r="D1097" s="186" t="s">
        <v>504</v>
      </c>
      <c r="E1097" s="193">
        <v>3</v>
      </c>
      <c r="F1097" s="186" t="s">
        <v>284</v>
      </c>
      <c r="G1097" s="186" t="s">
        <v>304</v>
      </c>
      <c r="H1097" s="198">
        <f>VLOOKUP(B1097,orig_GT_results_full_summary!$B$3:$AK$25,7, FALSE)</f>
        <v>3</v>
      </c>
      <c r="I1097" s="192">
        <v>1</v>
      </c>
      <c r="J1097" s="192">
        <v>0.33</v>
      </c>
      <c r="K1097" s="192">
        <f t="shared" si="0"/>
        <v>0.33333333333333331</v>
      </c>
      <c r="L1097" s="193">
        <f t="shared" si="1"/>
        <v>0.33033033033033032</v>
      </c>
      <c r="M1097" s="186" t="s">
        <v>449</v>
      </c>
      <c r="N1097" s="186" t="s">
        <v>297</v>
      </c>
      <c r="O1097" s="199">
        <f>VLOOKUP(B1097,orig_GT_results_full_summary!$B$3:$AK$25,15, FALSE)</f>
        <v>1</v>
      </c>
      <c r="P1097" s="192">
        <v>0</v>
      </c>
      <c r="Q1097" s="192">
        <v>0</v>
      </c>
      <c r="R1097" s="192">
        <f t="shared" si="2"/>
        <v>0</v>
      </c>
      <c r="S1097" s="193">
        <f t="shared" si="3"/>
        <v>0</v>
      </c>
      <c r="T1097" s="186" t="s">
        <v>15</v>
      </c>
      <c r="U1097" s="186" t="s">
        <v>502</v>
      </c>
      <c r="V1097" s="200">
        <f>VLOOKUP(B1097,orig_GT_results_full_summary!$B$3:$AK$25,24, FALSE)</f>
        <v>1</v>
      </c>
      <c r="W1097" s="192">
        <v>1</v>
      </c>
      <c r="X1097" s="192">
        <v>0.33</v>
      </c>
      <c r="Y1097" s="192">
        <f t="shared" si="4"/>
        <v>1</v>
      </c>
      <c r="Z1097" s="193">
        <f t="shared" si="5"/>
        <v>0.3536977491961415</v>
      </c>
      <c r="AA1097" s="186" t="s">
        <v>464</v>
      </c>
      <c r="AB1097" s="186" t="s">
        <v>297</v>
      </c>
      <c r="AC1097" s="192">
        <f>VLOOKUP(B1097,orig_GT_results_full_summary!$B$3:$AK$25,33, FALSE)</f>
        <v>2</v>
      </c>
      <c r="AD1097" s="192">
        <v>0</v>
      </c>
      <c r="AE1097" s="192">
        <v>0</v>
      </c>
      <c r="AF1097" s="194">
        <f t="shared" si="6"/>
        <v>0</v>
      </c>
      <c r="AG1097" s="53">
        <f t="shared" si="7"/>
        <v>0</v>
      </c>
    </row>
    <row r="1098" spans="2:33" ht="16">
      <c r="B1098" s="186" t="s">
        <v>130</v>
      </c>
      <c r="C1098" s="192">
        <v>415</v>
      </c>
      <c r="D1098" s="186" t="s">
        <v>504</v>
      </c>
      <c r="E1098" s="193">
        <v>3</v>
      </c>
      <c r="F1098" s="186" t="s">
        <v>284</v>
      </c>
      <c r="G1098" s="186" t="s">
        <v>304</v>
      </c>
      <c r="H1098" s="198">
        <f>VLOOKUP(B1098,orig_GT_results_full_summary!$B$3:$AK$25,7, FALSE)</f>
        <v>3</v>
      </c>
      <c r="I1098" s="192">
        <v>1</v>
      </c>
      <c r="J1098" s="192">
        <v>0.33</v>
      </c>
      <c r="K1098" s="192">
        <f t="shared" si="0"/>
        <v>0.33333333333333331</v>
      </c>
      <c r="L1098" s="193">
        <f t="shared" si="1"/>
        <v>0.33033033033033032</v>
      </c>
      <c r="M1098" s="186" t="s">
        <v>449</v>
      </c>
      <c r="N1098" s="186" t="s">
        <v>297</v>
      </c>
      <c r="O1098" s="199">
        <f>VLOOKUP(B1098,orig_GT_results_full_summary!$B$3:$AK$25,15, FALSE)</f>
        <v>1</v>
      </c>
      <c r="P1098" s="192">
        <v>0</v>
      </c>
      <c r="Q1098" s="192">
        <v>0</v>
      </c>
      <c r="R1098" s="192">
        <f t="shared" si="2"/>
        <v>0</v>
      </c>
      <c r="S1098" s="193">
        <f t="shared" si="3"/>
        <v>0</v>
      </c>
      <c r="T1098" s="186" t="s">
        <v>15</v>
      </c>
      <c r="U1098" s="186" t="s">
        <v>502</v>
      </c>
      <c r="V1098" s="200">
        <f>VLOOKUP(B1098,orig_GT_results_full_summary!$B$3:$AK$25,24, FALSE)</f>
        <v>1</v>
      </c>
      <c r="W1098" s="192">
        <v>1</v>
      </c>
      <c r="X1098" s="192">
        <v>0.33</v>
      </c>
      <c r="Y1098" s="192">
        <f t="shared" si="4"/>
        <v>1</v>
      </c>
      <c r="Z1098" s="193">
        <f t="shared" si="5"/>
        <v>0.3536977491961415</v>
      </c>
      <c r="AA1098" s="186" t="s">
        <v>464</v>
      </c>
      <c r="AB1098" s="186" t="s">
        <v>297</v>
      </c>
      <c r="AC1098" s="192">
        <f>VLOOKUP(B1098,orig_GT_results_full_summary!$B$3:$AK$25,33, FALSE)</f>
        <v>2</v>
      </c>
      <c r="AD1098" s="192">
        <v>0</v>
      </c>
      <c r="AE1098" s="192">
        <v>0</v>
      </c>
      <c r="AF1098" s="194">
        <f t="shared" si="6"/>
        <v>0</v>
      </c>
      <c r="AG1098" s="53">
        <f t="shared" si="7"/>
        <v>0</v>
      </c>
    </row>
    <row r="1099" spans="2:33" ht="16">
      <c r="B1099" s="186" t="s">
        <v>130</v>
      </c>
      <c r="C1099" s="192">
        <v>417</v>
      </c>
      <c r="D1099" s="186" t="s">
        <v>504</v>
      </c>
      <c r="E1099" s="193">
        <v>3</v>
      </c>
      <c r="F1099" s="186" t="s">
        <v>284</v>
      </c>
      <c r="G1099" s="186" t="s">
        <v>304</v>
      </c>
      <c r="H1099" s="198">
        <f>VLOOKUP(B1099,orig_GT_results_full_summary!$B$3:$AK$25,7, FALSE)</f>
        <v>3</v>
      </c>
      <c r="I1099" s="192">
        <v>1</v>
      </c>
      <c r="J1099" s="192">
        <v>0.33</v>
      </c>
      <c r="K1099" s="192">
        <f t="shared" si="0"/>
        <v>0.33333333333333331</v>
      </c>
      <c r="L1099" s="193">
        <f t="shared" si="1"/>
        <v>0.33033033033033032</v>
      </c>
      <c r="M1099" s="186" t="s">
        <v>449</v>
      </c>
      <c r="N1099" s="186" t="s">
        <v>297</v>
      </c>
      <c r="O1099" s="199">
        <f>VLOOKUP(B1099,orig_GT_results_full_summary!$B$3:$AK$25,15, FALSE)</f>
        <v>1</v>
      </c>
      <c r="P1099" s="192">
        <v>0</v>
      </c>
      <c r="Q1099" s="192">
        <v>0</v>
      </c>
      <c r="R1099" s="192">
        <f t="shared" si="2"/>
        <v>0</v>
      </c>
      <c r="S1099" s="193">
        <f t="shared" si="3"/>
        <v>0</v>
      </c>
      <c r="T1099" s="186" t="s">
        <v>15</v>
      </c>
      <c r="U1099" s="186" t="s">
        <v>502</v>
      </c>
      <c r="V1099" s="200">
        <f>VLOOKUP(B1099,orig_GT_results_full_summary!$B$3:$AK$25,24, FALSE)</f>
        <v>1</v>
      </c>
      <c r="W1099" s="192">
        <v>1</v>
      </c>
      <c r="X1099" s="192">
        <v>0.33</v>
      </c>
      <c r="Y1099" s="192">
        <f t="shared" si="4"/>
        <v>1</v>
      </c>
      <c r="Z1099" s="193">
        <f t="shared" si="5"/>
        <v>0.3536977491961415</v>
      </c>
      <c r="AA1099" s="186" t="s">
        <v>464</v>
      </c>
      <c r="AB1099" s="186" t="s">
        <v>297</v>
      </c>
      <c r="AC1099" s="192">
        <f>VLOOKUP(B1099,orig_GT_results_full_summary!$B$3:$AK$25,33, FALSE)</f>
        <v>2</v>
      </c>
      <c r="AD1099" s="192">
        <v>0</v>
      </c>
      <c r="AE1099" s="192">
        <v>0</v>
      </c>
      <c r="AF1099" s="194">
        <f t="shared" si="6"/>
        <v>0</v>
      </c>
      <c r="AG1099" s="53">
        <f t="shared" si="7"/>
        <v>0</v>
      </c>
    </row>
    <row r="1100" spans="2:33" ht="16">
      <c r="B1100" s="186" t="s">
        <v>130</v>
      </c>
      <c r="C1100" s="192">
        <v>418</v>
      </c>
      <c r="D1100" s="186" t="s">
        <v>504</v>
      </c>
      <c r="E1100" s="193">
        <v>3</v>
      </c>
      <c r="F1100" s="186" t="s">
        <v>284</v>
      </c>
      <c r="G1100" s="186" t="s">
        <v>304</v>
      </c>
      <c r="H1100" s="198">
        <f>VLOOKUP(B1100,orig_GT_results_full_summary!$B$3:$AK$25,7, FALSE)</f>
        <v>3</v>
      </c>
      <c r="I1100" s="192">
        <v>1</v>
      </c>
      <c r="J1100" s="192">
        <v>0.33</v>
      </c>
      <c r="K1100" s="192">
        <f t="shared" si="0"/>
        <v>0.33333333333333331</v>
      </c>
      <c r="L1100" s="193">
        <f t="shared" si="1"/>
        <v>0.33033033033033032</v>
      </c>
      <c r="M1100" s="186" t="s">
        <v>449</v>
      </c>
      <c r="N1100" s="186" t="s">
        <v>297</v>
      </c>
      <c r="O1100" s="199">
        <f>VLOOKUP(B1100,orig_GT_results_full_summary!$B$3:$AK$25,15, FALSE)</f>
        <v>1</v>
      </c>
      <c r="P1100" s="192">
        <v>0</v>
      </c>
      <c r="Q1100" s="192">
        <v>0</v>
      </c>
      <c r="R1100" s="192">
        <f t="shared" si="2"/>
        <v>0</v>
      </c>
      <c r="S1100" s="193">
        <f t="shared" si="3"/>
        <v>0</v>
      </c>
      <c r="T1100" s="186" t="s">
        <v>15</v>
      </c>
      <c r="U1100" s="186" t="s">
        <v>502</v>
      </c>
      <c r="V1100" s="200">
        <f>VLOOKUP(B1100,orig_GT_results_full_summary!$B$3:$AK$25,24, FALSE)</f>
        <v>1</v>
      </c>
      <c r="W1100" s="192">
        <v>1</v>
      </c>
      <c r="X1100" s="192">
        <v>0.33</v>
      </c>
      <c r="Y1100" s="192">
        <f t="shared" si="4"/>
        <v>1</v>
      </c>
      <c r="Z1100" s="193">
        <f t="shared" si="5"/>
        <v>0.3536977491961415</v>
      </c>
      <c r="AA1100" s="186" t="s">
        <v>464</v>
      </c>
      <c r="AB1100" s="186" t="s">
        <v>297</v>
      </c>
      <c r="AC1100" s="192">
        <f>VLOOKUP(B1100,orig_GT_results_full_summary!$B$3:$AK$25,33, FALSE)</f>
        <v>2</v>
      </c>
      <c r="AD1100" s="192">
        <v>0</v>
      </c>
      <c r="AE1100" s="192">
        <v>0</v>
      </c>
      <c r="AF1100" s="194">
        <f t="shared" si="6"/>
        <v>0</v>
      </c>
      <c r="AG1100" s="53">
        <f t="shared" si="7"/>
        <v>0</v>
      </c>
    </row>
    <row r="1101" spans="2:33" ht="16">
      <c r="B1101" s="186" t="s">
        <v>130</v>
      </c>
      <c r="C1101" s="192">
        <v>419</v>
      </c>
      <c r="D1101" s="186" t="s">
        <v>504</v>
      </c>
      <c r="E1101" s="193">
        <v>3</v>
      </c>
      <c r="F1101" s="186" t="s">
        <v>284</v>
      </c>
      <c r="G1101" s="186" t="s">
        <v>304</v>
      </c>
      <c r="H1101" s="198">
        <f>VLOOKUP(B1101,orig_GT_results_full_summary!$B$3:$AK$25,7, FALSE)</f>
        <v>3</v>
      </c>
      <c r="I1101" s="192">
        <v>1</v>
      </c>
      <c r="J1101" s="192">
        <v>0.33</v>
      </c>
      <c r="K1101" s="192">
        <f t="shared" si="0"/>
        <v>0.33333333333333331</v>
      </c>
      <c r="L1101" s="193">
        <f t="shared" si="1"/>
        <v>0.33033033033033032</v>
      </c>
      <c r="M1101" s="186" t="s">
        <v>449</v>
      </c>
      <c r="N1101" s="186" t="s">
        <v>297</v>
      </c>
      <c r="O1101" s="199">
        <f>VLOOKUP(B1101,orig_GT_results_full_summary!$B$3:$AK$25,15, FALSE)</f>
        <v>1</v>
      </c>
      <c r="P1101" s="192">
        <v>0</v>
      </c>
      <c r="Q1101" s="192">
        <v>0</v>
      </c>
      <c r="R1101" s="192">
        <f t="shared" si="2"/>
        <v>0</v>
      </c>
      <c r="S1101" s="193">
        <f t="shared" si="3"/>
        <v>0</v>
      </c>
      <c r="T1101" s="186" t="s">
        <v>15</v>
      </c>
      <c r="U1101" s="186" t="s">
        <v>502</v>
      </c>
      <c r="V1101" s="200">
        <f>VLOOKUP(B1101,orig_GT_results_full_summary!$B$3:$AK$25,24, FALSE)</f>
        <v>1</v>
      </c>
      <c r="W1101" s="192">
        <v>1</v>
      </c>
      <c r="X1101" s="192">
        <v>0.33</v>
      </c>
      <c r="Y1101" s="192">
        <f t="shared" si="4"/>
        <v>1</v>
      </c>
      <c r="Z1101" s="193">
        <f t="shared" si="5"/>
        <v>0.3536977491961415</v>
      </c>
      <c r="AA1101" s="186" t="s">
        <v>464</v>
      </c>
      <c r="AB1101" s="186" t="s">
        <v>297</v>
      </c>
      <c r="AC1101" s="192">
        <f>VLOOKUP(B1101,orig_GT_results_full_summary!$B$3:$AK$25,33, FALSE)</f>
        <v>2</v>
      </c>
      <c r="AD1101" s="192">
        <v>0</v>
      </c>
      <c r="AE1101" s="192">
        <v>0</v>
      </c>
      <c r="AF1101" s="194">
        <f t="shared" si="6"/>
        <v>0</v>
      </c>
      <c r="AG1101" s="53">
        <f t="shared" si="7"/>
        <v>0</v>
      </c>
    </row>
    <row r="1102" spans="2:33" ht="16">
      <c r="B1102" s="186" t="s">
        <v>130</v>
      </c>
      <c r="C1102" s="192">
        <v>420</v>
      </c>
      <c r="D1102" s="186" t="s">
        <v>505</v>
      </c>
      <c r="E1102" s="193">
        <v>3</v>
      </c>
      <c r="F1102" s="186" t="s">
        <v>284</v>
      </c>
      <c r="G1102" s="186" t="s">
        <v>304</v>
      </c>
      <c r="H1102" s="198">
        <f>VLOOKUP(B1102,orig_GT_results_full_summary!$B$3:$AK$25,7, FALSE)</f>
        <v>3</v>
      </c>
      <c r="I1102" s="192">
        <v>1</v>
      </c>
      <c r="J1102" s="192">
        <v>0.33</v>
      </c>
      <c r="K1102" s="192">
        <f t="shared" si="0"/>
        <v>0.33333333333333331</v>
      </c>
      <c r="L1102" s="193">
        <f t="shared" si="1"/>
        <v>0.33033033033033032</v>
      </c>
      <c r="M1102" s="186" t="s">
        <v>449</v>
      </c>
      <c r="N1102" s="186" t="s">
        <v>297</v>
      </c>
      <c r="O1102" s="199">
        <f>VLOOKUP(B1102,orig_GT_results_full_summary!$B$3:$AK$25,15, FALSE)</f>
        <v>1</v>
      </c>
      <c r="P1102" s="192">
        <v>0</v>
      </c>
      <c r="Q1102" s="192">
        <v>0</v>
      </c>
      <c r="R1102" s="192">
        <f t="shared" si="2"/>
        <v>0</v>
      </c>
      <c r="S1102" s="193">
        <f t="shared" si="3"/>
        <v>0</v>
      </c>
      <c r="T1102" s="186" t="s">
        <v>15</v>
      </c>
      <c r="U1102" s="186" t="s">
        <v>297</v>
      </c>
      <c r="V1102" s="200">
        <f>VLOOKUP(B1102,orig_GT_results_full_summary!$B$3:$AK$25,24, FALSE)</f>
        <v>1</v>
      </c>
      <c r="W1102" s="192">
        <v>0</v>
      </c>
      <c r="X1102" s="192">
        <v>0</v>
      </c>
      <c r="Y1102" s="192">
        <f t="shared" si="4"/>
        <v>0</v>
      </c>
      <c r="Z1102" s="193">
        <f t="shared" si="5"/>
        <v>0</v>
      </c>
      <c r="AA1102" s="186" t="s">
        <v>464</v>
      </c>
      <c r="AB1102" s="186" t="s">
        <v>297</v>
      </c>
      <c r="AC1102" s="192">
        <f>VLOOKUP(B1102,orig_GT_results_full_summary!$B$3:$AK$25,33, FALSE)</f>
        <v>2</v>
      </c>
      <c r="AD1102" s="192">
        <v>0</v>
      </c>
      <c r="AE1102" s="192">
        <v>0</v>
      </c>
      <c r="AF1102" s="194">
        <f t="shared" si="6"/>
        <v>0</v>
      </c>
      <c r="AG1102" s="53">
        <f t="shared" si="7"/>
        <v>0</v>
      </c>
    </row>
    <row r="1103" spans="2:33" ht="16">
      <c r="B1103" s="186" t="s">
        <v>130</v>
      </c>
      <c r="C1103" s="192">
        <v>421</v>
      </c>
      <c r="D1103" s="186" t="s">
        <v>505</v>
      </c>
      <c r="E1103" s="193">
        <v>3</v>
      </c>
      <c r="F1103" s="186" t="s">
        <v>284</v>
      </c>
      <c r="G1103" s="186" t="s">
        <v>304</v>
      </c>
      <c r="H1103" s="198">
        <f>VLOOKUP(B1103,orig_GT_results_full_summary!$B$3:$AK$25,7, FALSE)</f>
        <v>3</v>
      </c>
      <c r="I1103" s="192">
        <v>1</v>
      </c>
      <c r="J1103" s="192">
        <v>0.33</v>
      </c>
      <c r="K1103" s="192">
        <f t="shared" si="0"/>
        <v>0.33333333333333331</v>
      </c>
      <c r="L1103" s="193">
        <f t="shared" si="1"/>
        <v>0.33033033033033032</v>
      </c>
      <c r="M1103" s="186" t="s">
        <v>449</v>
      </c>
      <c r="N1103" s="186" t="s">
        <v>297</v>
      </c>
      <c r="O1103" s="199">
        <f>VLOOKUP(B1103,orig_GT_results_full_summary!$B$3:$AK$25,15, FALSE)</f>
        <v>1</v>
      </c>
      <c r="P1103" s="192">
        <v>0</v>
      </c>
      <c r="Q1103" s="192">
        <v>0</v>
      </c>
      <c r="R1103" s="192">
        <f t="shared" si="2"/>
        <v>0</v>
      </c>
      <c r="S1103" s="193">
        <f t="shared" si="3"/>
        <v>0</v>
      </c>
      <c r="T1103" s="186" t="s">
        <v>15</v>
      </c>
      <c r="U1103" s="186" t="s">
        <v>297</v>
      </c>
      <c r="V1103" s="200">
        <f>VLOOKUP(B1103,orig_GT_results_full_summary!$B$3:$AK$25,24, FALSE)</f>
        <v>1</v>
      </c>
      <c r="W1103" s="192">
        <v>0</v>
      </c>
      <c r="X1103" s="192">
        <v>0</v>
      </c>
      <c r="Y1103" s="192">
        <f t="shared" si="4"/>
        <v>0</v>
      </c>
      <c r="Z1103" s="193">
        <f t="shared" si="5"/>
        <v>0</v>
      </c>
      <c r="AA1103" s="186" t="s">
        <v>464</v>
      </c>
      <c r="AB1103" s="186" t="s">
        <v>297</v>
      </c>
      <c r="AC1103" s="192">
        <f>VLOOKUP(B1103,orig_GT_results_full_summary!$B$3:$AK$25,33, FALSE)</f>
        <v>2</v>
      </c>
      <c r="AD1103" s="192">
        <v>0</v>
      </c>
      <c r="AE1103" s="192">
        <v>0</v>
      </c>
      <c r="AF1103" s="194">
        <f t="shared" si="6"/>
        <v>0</v>
      </c>
      <c r="AG1103" s="53">
        <f t="shared" si="7"/>
        <v>0</v>
      </c>
    </row>
    <row r="1104" spans="2:33" ht="16">
      <c r="B1104" s="186" t="s">
        <v>130</v>
      </c>
      <c r="C1104" s="192">
        <v>422</v>
      </c>
      <c r="D1104" s="186" t="s">
        <v>506</v>
      </c>
      <c r="E1104" s="193">
        <v>3</v>
      </c>
      <c r="F1104" s="186" t="s">
        <v>284</v>
      </c>
      <c r="G1104" s="186" t="s">
        <v>304</v>
      </c>
      <c r="H1104" s="198">
        <f>VLOOKUP(B1104,orig_GT_results_full_summary!$B$3:$AK$25,7, FALSE)</f>
        <v>3</v>
      </c>
      <c r="I1104" s="192">
        <v>1</v>
      </c>
      <c r="J1104" s="192">
        <v>0.33</v>
      </c>
      <c r="K1104" s="192">
        <f t="shared" si="0"/>
        <v>0.33333333333333331</v>
      </c>
      <c r="L1104" s="193">
        <f t="shared" si="1"/>
        <v>0.33033033033033032</v>
      </c>
      <c r="M1104" s="186" t="s">
        <v>449</v>
      </c>
      <c r="N1104" s="186" t="s">
        <v>297</v>
      </c>
      <c r="O1104" s="199">
        <f>VLOOKUP(B1104,orig_GT_results_full_summary!$B$3:$AK$25,15, FALSE)</f>
        <v>1</v>
      </c>
      <c r="P1104" s="192">
        <v>0</v>
      </c>
      <c r="Q1104" s="192">
        <v>0</v>
      </c>
      <c r="R1104" s="192">
        <f t="shared" si="2"/>
        <v>0</v>
      </c>
      <c r="S1104" s="193">
        <f t="shared" si="3"/>
        <v>0</v>
      </c>
      <c r="T1104" s="186" t="s">
        <v>15</v>
      </c>
      <c r="U1104" s="186" t="s">
        <v>297</v>
      </c>
      <c r="V1104" s="200">
        <f>VLOOKUP(B1104,orig_GT_results_full_summary!$B$3:$AK$25,24, FALSE)</f>
        <v>1</v>
      </c>
      <c r="W1104" s="192">
        <v>0</v>
      </c>
      <c r="X1104" s="192">
        <v>0</v>
      </c>
      <c r="Y1104" s="192">
        <f t="shared" si="4"/>
        <v>0</v>
      </c>
      <c r="Z1104" s="193">
        <f t="shared" si="5"/>
        <v>0</v>
      </c>
      <c r="AA1104" s="186" t="s">
        <v>464</v>
      </c>
      <c r="AB1104" s="186" t="s">
        <v>297</v>
      </c>
      <c r="AC1104" s="192">
        <f>VLOOKUP(B1104,orig_GT_results_full_summary!$B$3:$AK$25,33, FALSE)</f>
        <v>2</v>
      </c>
      <c r="AD1104" s="192">
        <v>0</v>
      </c>
      <c r="AE1104" s="192">
        <v>0</v>
      </c>
      <c r="AF1104" s="194">
        <f t="shared" si="6"/>
        <v>0</v>
      </c>
      <c r="AG1104" s="53">
        <f t="shared" si="7"/>
        <v>0</v>
      </c>
    </row>
    <row r="1105" spans="2:33" ht="16">
      <c r="B1105" s="186" t="s">
        <v>130</v>
      </c>
      <c r="C1105" s="192">
        <v>423</v>
      </c>
      <c r="D1105" s="186" t="s">
        <v>506</v>
      </c>
      <c r="E1105" s="193">
        <v>3</v>
      </c>
      <c r="F1105" s="186" t="s">
        <v>284</v>
      </c>
      <c r="G1105" s="186" t="s">
        <v>304</v>
      </c>
      <c r="H1105" s="198">
        <f>VLOOKUP(B1105,orig_GT_results_full_summary!$B$3:$AK$25,7, FALSE)</f>
        <v>3</v>
      </c>
      <c r="I1105" s="192">
        <v>1</v>
      </c>
      <c r="J1105" s="192">
        <v>0.33</v>
      </c>
      <c r="K1105" s="192">
        <f t="shared" si="0"/>
        <v>0.33333333333333331</v>
      </c>
      <c r="L1105" s="193">
        <f t="shared" si="1"/>
        <v>0.33033033033033032</v>
      </c>
      <c r="M1105" s="186" t="s">
        <v>449</v>
      </c>
      <c r="N1105" s="186" t="s">
        <v>297</v>
      </c>
      <c r="O1105" s="199">
        <f>VLOOKUP(B1105,orig_GT_results_full_summary!$B$3:$AK$25,15, FALSE)</f>
        <v>1</v>
      </c>
      <c r="P1105" s="192">
        <v>0</v>
      </c>
      <c r="Q1105" s="192">
        <v>0</v>
      </c>
      <c r="R1105" s="192">
        <f t="shared" si="2"/>
        <v>0</v>
      </c>
      <c r="S1105" s="193">
        <f t="shared" si="3"/>
        <v>0</v>
      </c>
      <c r="T1105" s="186" t="s">
        <v>15</v>
      </c>
      <c r="U1105" s="186" t="s">
        <v>297</v>
      </c>
      <c r="V1105" s="200">
        <f>VLOOKUP(B1105,orig_GT_results_full_summary!$B$3:$AK$25,24, FALSE)</f>
        <v>1</v>
      </c>
      <c r="W1105" s="192">
        <v>0</v>
      </c>
      <c r="X1105" s="192">
        <v>0</v>
      </c>
      <c r="Y1105" s="192">
        <f t="shared" si="4"/>
        <v>0</v>
      </c>
      <c r="Z1105" s="193">
        <f t="shared" si="5"/>
        <v>0</v>
      </c>
      <c r="AA1105" s="186" t="s">
        <v>464</v>
      </c>
      <c r="AB1105" s="186" t="s">
        <v>297</v>
      </c>
      <c r="AC1105" s="192">
        <f>VLOOKUP(B1105,orig_GT_results_full_summary!$B$3:$AK$25,33, FALSE)</f>
        <v>2</v>
      </c>
      <c r="AD1105" s="192">
        <v>0</v>
      </c>
      <c r="AE1105" s="192">
        <v>0</v>
      </c>
      <c r="AF1105" s="194">
        <f t="shared" si="6"/>
        <v>0</v>
      </c>
      <c r="AG1105" s="53">
        <f t="shared" si="7"/>
        <v>0</v>
      </c>
    </row>
    <row r="1106" spans="2:33" ht="16">
      <c r="B1106" s="186" t="s">
        <v>130</v>
      </c>
      <c r="C1106" s="192">
        <v>424</v>
      </c>
      <c r="D1106" s="186" t="s">
        <v>507</v>
      </c>
      <c r="E1106" s="193">
        <v>3</v>
      </c>
      <c r="F1106" s="186" t="s">
        <v>284</v>
      </c>
      <c r="G1106" s="186" t="s">
        <v>297</v>
      </c>
      <c r="H1106" s="198">
        <f>VLOOKUP(B1106,orig_GT_results_full_summary!$B$3:$AK$25,7, FALSE)</f>
        <v>3</v>
      </c>
      <c r="I1106" s="192">
        <v>0</v>
      </c>
      <c r="J1106" s="192">
        <v>0</v>
      </c>
      <c r="K1106" s="192">
        <f t="shared" si="0"/>
        <v>0</v>
      </c>
      <c r="L1106" s="193">
        <f t="shared" si="1"/>
        <v>0</v>
      </c>
      <c r="M1106" s="186" t="s">
        <v>449</v>
      </c>
      <c r="N1106" s="186" t="s">
        <v>297</v>
      </c>
      <c r="O1106" s="199">
        <f>VLOOKUP(B1106,orig_GT_results_full_summary!$B$3:$AK$25,15, FALSE)</f>
        <v>1</v>
      </c>
      <c r="P1106" s="192">
        <v>0</v>
      </c>
      <c r="Q1106" s="192">
        <v>0</v>
      </c>
      <c r="R1106" s="192">
        <f t="shared" si="2"/>
        <v>0</v>
      </c>
      <c r="S1106" s="193">
        <f t="shared" si="3"/>
        <v>0</v>
      </c>
      <c r="T1106" s="186" t="s">
        <v>15</v>
      </c>
      <c r="U1106" s="186" t="s">
        <v>297</v>
      </c>
      <c r="V1106" s="200">
        <f>VLOOKUP(B1106,orig_GT_results_full_summary!$B$3:$AK$25,24, FALSE)</f>
        <v>1</v>
      </c>
      <c r="W1106" s="192">
        <v>0</v>
      </c>
      <c r="X1106" s="192">
        <v>0</v>
      </c>
      <c r="Y1106" s="192">
        <f t="shared" si="4"/>
        <v>0</v>
      </c>
      <c r="Z1106" s="193">
        <f t="shared" si="5"/>
        <v>0</v>
      </c>
      <c r="AA1106" s="186" t="s">
        <v>464</v>
      </c>
      <c r="AB1106" s="186" t="s">
        <v>297</v>
      </c>
      <c r="AC1106" s="192">
        <f>VLOOKUP(B1106,orig_GT_results_full_summary!$B$3:$AK$25,33, FALSE)</f>
        <v>2</v>
      </c>
      <c r="AD1106" s="192">
        <v>0</v>
      </c>
      <c r="AE1106" s="192">
        <v>0</v>
      </c>
      <c r="AF1106" s="194">
        <f t="shared" si="6"/>
        <v>0</v>
      </c>
      <c r="AG1106" s="53">
        <f t="shared" si="7"/>
        <v>0</v>
      </c>
    </row>
    <row r="1107" spans="2:33" ht="16">
      <c r="B1107" s="186" t="s">
        <v>130</v>
      </c>
      <c r="C1107" s="192">
        <v>425</v>
      </c>
      <c r="D1107" s="186" t="s">
        <v>507</v>
      </c>
      <c r="E1107" s="193">
        <v>3</v>
      </c>
      <c r="F1107" s="186" t="s">
        <v>284</v>
      </c>
      <c r="G1107" s="186" t="s">
        <v>297</v>
      </c>
      <c r="H1107" s="198">
        <f>VLOOKUP(B1107,orig_GT_results_full_summary!$B$3:$AK$25,7, FALSE)</f>
        <v>3</v>
      </c>
      <c r="I1107" s="192">
        <v>0</v>
      </c>
      <c r="J1107" s="192">
        <v>0</v>
      </c>
      <c r="K1107" s="192">
        <f t="shared" si="0"/>
        <v>0</v>
      </c>
      <c r="L1107" s="193">
        <f t="shared" si="1"/>
        <v>0</v>
      </c>
      <c r="M1107" s="186" t="s">
        <v>449</v>
      </c>
      <c r="N1107" s="186" t="s">
        <v>297</v>
      </c>
      <c r="O1107" s="199">
        <f>VLOOKUP(B1107,orig_GT_results_full_summary!$B$3:$AK$25,15, FALSE)</f>
        <v>1</v>
      </c>
      <c r="P1107" s="192">
        <v>0</v>
      </c>
      <c r="Q1107" s="192">
        <v>0</v>
      </c>
      <c r="R1107" s="192">
        <f t="shared" si="2"/>
        <v>0</v>
      </c>
      <c r="S1107" s="193">
        <f t="shared" si="3"/>
        <v>0</v>
      </c>
      <c r="T1107" s="186" t="s">
        <v>15</v>
      </c>
      <c r="U1107" s="186" t="s">
        <v>297</v>
      </c>
      <c r="V1107" s="200">
        <f>VLOOKUP(B1107,orig_GT_results_full_summary!$B$3:$AK$25,24, FALSE)</f>
        <v>1</v>
      </c>
      <c r="W1107" s="192">
        <v>0</v>
      </c>
      <c r="X1107" s="192">
        <v>0</v>
      </c>
      <c r="Y1107" s="192">
        <f t="shared" si="4"/>
        <v>0</v>
      </c>
      <c r="Z1107" s="193">
        <f t="shared" si="5"/>
        <v>0</v>
      </c>
      <c r="AA1107" s="186" t="s">
        <v>464</v>
      </c>
      <c r="AB1107" s="186" t="s">
        <v>297</v>
      </c>
      <c r="AC1107" s="192">
        <f>VLOOKUP(B1107,orig_GT_results_full_summary!$B$3:$AK$25,33, FALSE)</f>
        <v>2</v>
      </c>
      <c r="AD1107" s="192">
        <v>0</v>
      </c>
      <c r="AE1107" s="192">
        <v>0</v>
      </c>
      <c r="AF1107" s="194">
        <f t="shared" si="6"/>
        <v>0</v>
      </c>
      <c r="AG1107" s="53">
        <f t="shared" si="7"/>
        <v>0</v>
      </c>
    </row>
    <row r="1108" spans="2:33" ht="16">
      <c r="B1108" s="186" t="s">
        <v>130</v>
      </c>
      <c r="C1108" s="192">
        <v>426</v>
      </c>
      <c r="D1108" s="186" t="s">
        <v>507</v>
      </c>
      <c r="E1108" s="193">
        <v>3</v>
      </c>
      <c r="F1108" s="186" t="s">
        <v>284</v>
      </c>
      <c r="G1108" s="186" t="s">
        <v>297</v>
      </c>
      <c r="H1108" s="198">
        <f>VLOOKUP(B1108,orig_GT_results_full_summary!$B$3:$AK$25,7, FALSE)</f>
        <v>3</v>
      </c>
      <c r="I1108" s="192">
        <v>0</v>
      </c>
      <c r="J1108" s="192">
        <v>0</v>
      </c>
      <c r="K1108" s="192">
        <f t="shared" si="0"/>
        <v>0</v>
      </c>
      <c r="L1108" s="193">
        <f t="shared" si="1"/>
        <v>0</v>
      </c>
      <c r="M1108" s="186" t="s">
        <v>449</v>
      </c>
      <c r="N1108" s="186" t="s">
        <v>297</v>
      </c>
      <c r="O1108" s="199">
        <f>VLOOKUP(B1108,orig_GT_results_full_summary!$B$3:$AK$25,15, FALSE)</f>
        <v>1</v>
      </c>
      <c r="P1108" s="192">
        <v>0</v>
      </c>
      <c r="Q1108" s="192">
        <v>0</v>
      </c>
      <c r="R1108" s="192">
        <f t="shared" si="2"/>
        <v>0</v>
      </c>
      <c r="S1108" s="193">
        <f t="shared" si="3"/>
        <v>0</v>
      </c>
      <c r="T1108" s="186" t="s">
        <v>15</v>
      </c>
      <c r="U1108" s="186" t="s">
        <v>297</v>
      </c>
      <c r="V1108" s="200">
        <f>VLOOKUP(B1108,orig_GT_results_full_summary!$B$3:$AK$25,24, FALSE)</f>
        <v>1</v>
      </c>
      <c r="W1108" s="192">
        <v>0</v>
      </c>
      <c r="X1108" s="192">
        <v>0</v>
      </c>
      <c r="Y1108" s="192">
        <f t="shared" si="4"/>
        <v>0</v>
      </c>
      <c r="Z1108" s="193">
        <f t="shared" si="5"/>
        <v>0</v>
      </c>
      <c r="AA1108" s="186" t="s">
        <v>464</v>
      </c>
      <c r="AB1108" s="186" t="s">
        <v>297</v>
      </c>
      <c r="AC1108" s="192">
        <f>VLOOKUP(B1108,orig_GT_results_full_summary!$B$3:$AK$25,33, FALSE)</f>
        <v>2</v>
      </c>
      <c r="AD1108" s="192">
        <v>0</v>
      </c>
      <c r="AE1108" s="192">
        <v>0</v>
      </c>
      <c r="AF1108" s="194">
        <f t="shared" si="6"/>
        <v>0</v>
      </c>
      <c r="AG1108" s="53">
        <f t="shared" si="7"/>
        <v>0</v>
      </c>
    </row>
    <row r="1109" spans="2:33" ht="16">
      <c r="B1109" s="186" t="s">
        <v>130</v>
      </c>
      <c r="C1109" s="192">
        <v>429</v>
      </c>
      <c r="D1109" s="186" t="s">
        <v>508</v>
      </c>
      <c r="E1109" s="193">
        <v>3</v>
      </c>
      <c r="F1109" s="186" t="s">
        <v>284</v>
      </c>
      <c r="G1109" s="186" t="s">
        <v>297</v>
      </c>
      <c r="H1109" s="198">
        <f>VLOOKUP(B1109,orig_GT_results_full_summary!$B$3:$AK$25,7, FALSE)</f>
        <v>3</v>
      </c>
      <c r="I1109" s="192">
        <v>0</v>
      </c>
      <c r="J1109" s="192">
        <v>0</v>
      </c>
      <c r="K1109" s="192">
        <f t="shared" si="0"/>
        <v>0</v>
      </c>
      <c r="L1109" s="193">
        <f t="shared" si="1"/>
        <v>0</v>
      </c>
      <c r="M1109" s="186" t="s">
        <v>449</v>
      </c>
      <c r="N1109" s="186" t="s">
        <v>297</v>
      </c>
      <c r="O1109" s="199">
        <f>VLOOKUP(B1109,orig_GT_results_full_summary!$B$3:$AK$25,15, FALSE)</f>
        <v>1</v>
      </c>
      <c r="P1109" s="192">
        <v>0</v>
      </c>
      <c r="Q1109" s="192">
        <v>0</v>
      </c>
      <c r="R1109" s="192">
        <f t="shared" si="2"/>
        <v>0</v>
      </c>
      <c r="S1109" s="193">
        <f t="shared" si="3"/>
        <v>0</v>
      </c>
      <c r="T1109" s="186" t="s">
        <v>15</v>
      </c>
      <c r="U1109" s="186" t="s">
        <v>297</v>
      </c>
      <c r="V1109" s="200">
        <f>VLOOKUP(B1109,orig_GT_results_full_summary!$B$3:$AK$25,24, FALSE)</f>
        <v>1</v>
      </c>
      <c r="W1109" s="192">
        <v>0</v>
      </c>
      <c r="X1109" s="192">
        <v>0</v>
      </c>
      <c r="Y1109" s="192">
        <f t="shared" si="4"/>
        <v>0</v>
      </c>
      <c r="Z1109" s="193">
        <f t="shared" si="5"/>
        <v>0</v>
      </c>
      <c r="AA1109" s="186" t="s">
        <v>464</v>
      </c>
      <c r="AB1109" s="186" t="s">
        <v>297</v>
      </c>
      <c r="AC1109" s="192">
        <f>VLOOKUP(B1109,orig_GT_results_full_summary!$B$3:$AK$25,33, FALSE)</f>
        <v>2</v>
      </c>
      <c r="AD1109" s="192">
        <v>0</v>
      </c>
      <c r="AE1109" s="192">
        <v>0</v>
      </c>
      <c r="AF1109" s="194">
        <f t="shared" si="6"/>
        <v>0</v>
      </c>
      <c r="AG1109" s="53">
        <f t="shared" si="7"/>
        <v>0</v>
      </c>
    </row>
    <row r="1110" spans="2:33" ht="16">
      <c r="B1110" s="186" t="s">
        <v>130</v>
      </c>
      <c r="C1110" s="192">
        <v>430</v>
      </c>
      <c r="D1110" s="186" t="s">
        <v>509</v>
      </c>
      <c r="E1110" s="193">
        <v>3</v>
      </c>
      <c r="F1110" s="186" t="s">
        <v>284</v>
      </c>
      <c r="G1110" s="186" t="s">
        <v>297</v>
      </c>
      <c r="H1110" s="198">
        <f>VLOOKUP(B1110,orig_GT_results_full_summary!$B$3:$AK$25,7, FALSE)</f>
        <v>3</v>
      </c>
      <c r="I1110" s="192">
        <v>0</v>
      </c>
      <c r="J1110" s="192">
        <v>0</v>
      </c>
      <c r="K1110" s="192">
        <f t="shared" si="0"/>
        <v>0</v>
      </c>
      <c r="L1110" s="193">
        <f t="shared" si="1"/>
        <v>0</v>
      </c>
      <c r="M1110" s="186" t="s">
        <v>449</v>
      </c>
      <c r="N1110" s="186" t="s">
        <v>297</v>
      </c>
      <c r="O1110" s="199">
        <f>VLOOKUP(B1110,orig_GT_results_full_summary!$B$3:$AK$25,15, FALSE)</f>
        <v>1</v>
      </c>
      <c r="P1110" s="192">
        <v>0</v>
      </c>
      <c r="Q1110" s="192">
        <v>0</v>
      </c>
      <c r="R1110" s="192">
        <f t="shared" si="2"/>
        <v>0</v>
      </c>
      <c r="S1110" s="193">
        <f t="shared" si="3"/>
        <v>0</v>
      </c>
      <c r="T1110" s="186" t="s">
        <v>15</v>
      </c>
      <c r="U1110" s="186" t="s">
        <v>297</v>
      </c>
      <c r="V1110" s="200">
        <f>VLOOKUP(B1110,orig_GT_results_full_summary!$B$3:$AK$25,24, FALSE)</f>
        <v>1</v>
      </c>
      <c r="W1110" s="192">
        <v>0</v>
      </c>
      <c r="X1110" s="192">
        <v>0</v>
      </c>
      <c r="Y1110" s="192">
        <f t="shared" si="4"/>
        <v>0</v>
      </c>
      <c r="Z1110" s="193">
        <f t="shared" si="5"/>
        <v>0</v>
      </c>
      <c r="AA1110" s="186" t="s">
        <v>464</v>
      </c>
      <c r="AB1110" s="186" t="s">
        <v>297</v>
      </c>
      <c r="AC1110" s="192">
        <f>VLOOKUP(B1110,orig_GT_results_full_summary!$B$3:$AK$25,33, FALSE)</f>
        <v>2</v>
      </c>
      <c r="AD1110" s="192">
        <v>0</v>
      </c>
      <c r="AE1110" s="192">
        <v>0</v>
      </c>
      <c r="AF1110" s="194">
        <f t="shared" si="6"/>
        <v>0</v>
      </c>
      <c r="AG1110" s="53">
        <f t="shared" si="7"/>
        <v>0</v>
      </c>
    </row>
    <row r="1111" spans="2:33" ht="16">
      <c r="B1111" s="186" t="s">
        <v>130</v>
      </c>
      <c r="C1111" s="192">
        <v>431</v>
      </c>
      <c r="D1111" s="186" t="s">
        <v>509</v>
      </c>
      <c r="E1111" s="193">
        <v>3</v>
      </c>
      <c r="F1111" s="186" t="s">
        <v>284</v>
      </c>
      <c r="G1111" s="186" t="s">
        <v>297</v>
      </c>
      <c r="H1111" s="198">
        <f>VLOOKUP(B1111,orig_GT_results_full_summary!$B$3:$AK$25,7, FALSE)</f>
        <v>3</v>
      </c>
      <c r="I1111" s="192">
        <v>0</v>
      </c>
      <c r="J1111" s="192">
        <v>0</v>
      </c>
      <c r="K1111" s="192">
        <f t="shared" si="0"/>
        <v>0</v>
      </c>
      <c r="L1111" s="193">
        <f t="shared" si="1"/>
        <v>0</v>
      </c>
      <c r="M1111" s="186" t="s">
        <v>449</v>
      </c>
      <c r="N1111" s="186" t="s">
        <v>297</v>
      </c>
      <c r="O1111" s="199">
        <f>VLOOKUP(B1111,orig_GT_results_full_summary!$B$3:$AK$25,15, FALSE)</f>
        <v>1</v>
      </c>
      <c r="P1111" s="192">
        <v>0</v>
      </c>
      <c r="Q1111" s="192">
        <v>0</v>
      </c>
      <c r="R1111" s="192">
        <f t="shared" si="2"/>
        <v>0</v>
      </c>
      <c r="S1111" s="193">
        <f t="shared" si="3"/>
        <v>0</v>
      </c>
      <c r="T1111" s="186" t="s">
        <v>15</v>
      </c>
      <c r="U1111" s="186" t="s">
        <v>297</v>
      </c>
      <c r="V1111" s="200">
        <f>VLOOKUP(B1111,orig_GT_results_full_summary!$B$3:$AK$25,24, FALSE)</f>
        <v>1</v>
      </c>
      <c r="W1111" s="192">
        <v>0</v>
      </c>
      <c r="X1111" s="192">
        <v>0</v>
      </c>
      <c r="Y1111" s="192">
        <f t="shared" si="4"/>
        <v>0</v>
      </c>
      <c r="Z1111" s="193">
        <f t="shared" si="5"/>
        <v>0</v>
      </c>
      <c r="AA1111" s="186" t="s">
        <v>464</v>
      </c>
      <c r="AB1111" s="186" t="s">
        <v>297</v>
      </c>
      <c r="AC1111" s="192">
        <f>VLOOKUP(B1111,orig_GT_results_full_summary!$B$3:$AK$25,33, FALSE)</f>
        <v>2</v>
      </c>
      <c r="AD1111" s="192">
        <v>0</v>
      </c>
      <c r="AE1111" s="192">
        <v>0</v>
      </c>
      <c r="AF1111" s="194">
        <f t="shared" si="6"/>
        <v>0</v>
      </c>
      <c r="AG1111" s="53">
        <f t="shared" si="7"/>
        <v>0</v>
      </c>
    </row>
    <row r="1112" spans="2:33" ht="16">
      <c r="B1112" s="186" t="s">
        <v>130</v>
      </c>
      <c r="C1112" s="192">
        <v>434</v>
      </c>
      <c r="D1112" s="186" t="s">
        <v>510</v>
      </c>
      <c r="E1112" s="193">
        <v>3</v>
      </c>
      <c r="F1112" s="186" t="s">
        <v>284</v>
      </c>
      <c r="G1112" s="186" t="s">
        <v>297</v>
      </c>
      <c r="H1112" s="198">
        <f>VLOOKUP(B1112,orig_GT_results_full_summary!$B$3:$AK$25,7, FALSE)</f>
        <v>3</v>
      </c>
      <c r="I1112" s="192">
        <v>0</v>
      </c>
      <c r="J1112" s="192">
        <v>0</v>
      </c>
      <c r="K1112" s="192">
        <f t="shared" si="0"/>
        <v>0</v>
      </c>
      <c r="L1112" s="193">
        <f t="shared" si="1"/>
        <v>0</v>
      </c>
      <c r="M1112" s="186" t="s">
        <v>449</v>
      </c>
      <c r="N1112" s="186" t="s">
        <v>304</v>
      </c>
      <c r="O1112" s="199">
        <f>VLOOKUP(B1112,orig_GT_results_full_summary!$B$3:$AK$25,15, FALSE)</f>
        <v>1</v>
      </c>
      <c r="P1112" s="192">
        <v>1</v>
      </c>
      <c r="Q1112" s="192">
        <v>0.33</v>
      </c>
      <c r="R1112" s="192">
        <f t="shared" si="2"/>
        <v>1</v>
      </c>
      <c r="S1112" s="193">
        <f t="shared" si="3"/>
        <v>0.3536977491961415</v>
      </c>
      <c r="T1112" s="186" t="s">
        <v>15</v>
      </c>
      <c r="U1112" s="186" t="s">
        <v>297</v>
      </c>
      <c r="V1112" s="200">
        <f>VLOOKUP(B1112,orig_GT_results_full_summary!$B$3:$AK$25,24, FALSE)</f>
        <v>1</v>
      </c>
      <c r="W1112" s="192">
        <v>0</v>
      </c>
      <c r="X1112" s="192">
        <v>0</v>
      </c>
      <c r="Y1112" s="192">
        <f t="shared" si="4"/>
        <v>0</v>
      </c>
      <c r="Z1112" s="193">
        <f t="shared" si="5"/>
        <v>0</v>
      </c>
      <c r="AA1112" s="186" t="s">
        <v>464</v>
      </c>
      <c r="AB1112" s="186" t="s">
        <v>304</v>
      </c>
      <c r="AC1112" s="192">
        <f>VLOOKUP(B1112,orig_GT_results_full_summary!$B$3:$AK$25,33, FALSE)</f>
        <v>2</v>
      </c>
      <c r="AD1112" s="192">
        <v>1</v>
      </c>
      <c r="AE1112" s="192">
        <v>0.33</v>
      </c>
      <c r="AF1112" s="194">
        <f t="shared" si="6"/>
        <v>0.5</v>
      </c>
      <c r="AG1112" s="53">
        <f t="shared" si="7"/>
        <v>0.34161490683229817</v>
      </c>
    </row>
    <row r="1113" spans="2:33" ht="16">
      <c r="B1113" s="186" t="s">
        <v>130</v>
      </c>
      <c r="C1113" s="192">
        <v>435</v>
      </c>
      <c r="D1113" s="186" t="s">
        <v>510</v>
      </c>
      <c r="E1113" s="193">
        <v>3</v>
      </c>
      <c r="F1113" s="186" t="s">
        <v>284</v>
      </c>
      <c r="G1113" s="186" t="s">
        <v>297</v>
      </c>
      <c r="H1113" s="198">
        <f>VLOOKUP(B1113,orig_GT_results_full_summary!$B$3:$AK$25,7, FALSE)</f>
        <v>3</v>
      </c>
      <c r="I1113" s="192">
        <v>0</v>
      </c>
      <c r="J1113" s="192">
        <v>0</v>
      </c>
      <c r="K1113" s="192">
        <f t="shared" si="0"/>
        <v>0</v>
      </c>
      <c r="L1113" s="193">
        <f t="shared" si="1"/>
        <v>0</v>
      </c>
      <c r="M1113" s="186" t="s">
        <v>449</v>
      </c>
      <c r="N1113" s="186" t="s">
        <v>304</v>
      </c>
      <c r="O1113" s="199">
        <f>VLOOKUP(B1113,orig_GT_results_full_summary!$B$3:$AK$25,15, FALSE)</f>
        <v>1</v>
      </c>
      <c r="P1113" s="192">
        <v>1</v>
      </c>
      <c r="Q1113" s="192">
        <v>0.33</v>
      </c>
      <c r="R1113" s="192">
        <f t="shared" si="2"/>
        <v>1</v>
      </c>
      <c r="S1113" s="193">
        <f t="shared" si="3"/>
        <v>0.3536977491961415</v>
      </c>
      <c r="T1113" s="186" t="s">
        <v>15</v>
      </c>
      <c r="U1113" s="186" t="s">
        <v>297</v>
      </c>
      <c r="V1113" s="200">
        <f>VLOOKUP(B1113,orig_GT_results_full_summary!$B$3:$AK$25,24, FALSE)</f>
        <v>1</v>
      </c>
      <c r="W1113" s="192">
        <v>0</v>
      </c>
      <c r="X1113" s="192">
        <v>0</v>
      </c>
      <c r="Y1113" s="192">
        <f t="shared" si="4"/>
        <v>0</v>
      </c>
      <c r="Z1113" s="193">
        <f t="shared" si="5"/>
        <v>0</v>
      </c>
      <c r="AA1113" s="186" t="s">
        <v>464</v>
      </c>
      <c r="AB1113" s="186" t="s">
        <v>304</v>
      </c>
      <c r="AC1113" s="192">
        <f>VLOOKUP(B1113,orig_GT_results_full_summary!$B$3:$AK$25,33, FALSE)</f>
        <v>2</v>
      </c>
      <c r="AD1113" s="192">
        <v>1</v>
      </c>
      <c r="AE1113" s="192">
        <v>0.33</v>
      </c>
      <c r="AF1113" s="194">
        <f t="shared" si="6"/>
        <v>0.5</v>
      </c>
      <c r="AG1113" s="53">
        <f t="shared" si="7"/>
        <v>0.34161490683229817</v>
      </c>
    </row>
    <row r="1114" spans="2:33" ht="16">
      <c r="B1114" s="186" t="s">
        <v>130</v>
      </c>
      <c r="C1114" s="192">
        <v>436</v>
      </c>
      <c r="D1114" s="186" t="s">
        <v>511</v>
      </c>
      <c r="E1114" s="193">
        <v>3</v>
      </c>
      <c r="F1114" s="186" t="s">
        <v>284</v>
      </c>
      <c r="G1114" s="186" t="s">
        <v>297</v>
      </c>
      <c r="H1114" s="198">
        <f>VLOOKUP(B1114,orig_GT_results_full_summary!$B$3:$AK$25,7, FALSE)</f>
        <v>3</v>
      </c>
      <c r="I1114" s="192">
        <v>0</v>
      </c>
      <c r="J1114" s="192">
        <v>0</v>
      </c>
      <c r="K1114" s="192">
        <f t="shared" si="0"/>
        <v>0</v>
      </c>
      <c r="L1114" s="193">
        <f t="shared" si="1"/>
        <v>0</v>
      </c>
      <c r="M1114" s="186" t="s">
        <v>449</v>
      </c>
      <c r="N1114" s="186" t="s">
        <v>297</v>
      </c>
      <c r="O1114" s="199">
        <f>VLOOKUP(B1114,orig_GT_results_full_summary!$B$3:$AK$25,15, FALSE)</f>
        <v>1</v>
      </c>
      <c r="P1114" s="192">
        <v>0</v>
      </c>
      <c r="Q1114" s="192">
        <v>0</v>
      </c>
      <c r="R1114" s="192">
        <f t="shared" si="2"/>
        <v>0</v>
      </c>
      <c r="S1114" s="193">
        <f t="shared" si="3"/>
        <v>0</v>
      </c>
      <c r="T1114" s="186" t="s">
        <v>15</v>
      </c>
      <c r="U1114" s="186" t="s">
        <v>297</v>
      </c>
      <c r="V1114" s="200">
        <f>VLOOKUP(B1114,orig_GT_results_full_summary!$B$3:$AK$25,24, FALSE)</f>
        <v>1</v>
      </c>
      <c r="W1114" s="192">
        <v>0</v>
      </c>
      <c r="X1114" s="192">
        <v>0</v>
      </c>
      <c r="Y1114" s="192">
        <f t="shared" si="4"/>
        <v>0</v>
      </c>
      <c r="Z1114" s="193">
        <f t="shared" si="5"/>
        <v>0</v>
      </c>
      <c r="AA1114" s="186" t="s">
        <v>464</v>
      </c>
      <c r="AB1114" s="186" t="s">
        <v>297</v>
      </c>
      <c r="AC1114" s="192">
        <f>VLOOKUP(B1114,orig_GT_results_full_summary!$B$3:$AK$25,33, FALSE)</f>
        <v>2</v>
      </c>
      <c r="AD1114" s="192">
        <v>0</v>
      </c>
      <c r="AE1114" s="192">
        <v>0</v>
      </c>
      <c r="AF1114" s="194">
        <f t="shared" si="6"/>
        <v>0</v>
      </c>
      <c r="AG1114" s="53">
        <f t="shared" si="7"/>
        <v>0</v>
      </c>
    </row>
    <row r="1115" spans="2:33" ht="16">
      <c r="B1115" s="186" t="s">
        <v>130</v>
      </c>
      <c r="C1115" s="192">
        <v>437</v>
      </c>
      <c r="D1115" s="186" t="s">
        <v>511</v>
      </c>
      <c r="E1115" s="193">
        <v>3</v>
      </c>
      <c r="F1115" s="186" t="s">
        <v>284</v>
      </c>
      <c r="G1115" s="186" t="s">
        <v>297</v>
      </c>
      <c r="H1115" s="198">
        <f>VLOOKUP(B1115,orig_GT_results_full_summary!$B$3:$AK$25,7, FALSE)</f>
        <v>3</v>
      </c>
      <c r="I1115" s="192">
        <v>0</v>
      </c>
      <c r="J1115" s="192">
        <v>0</v>
      </c>
      <c r="K1115" s="192">
        <f t="shared" si="0"/>
        <v>0</v>
      </c>
      <c r="L1115" s="193">
        <f t="shared" si="1"/>
        <v>0</v>
      </c>
      <c r="M1115" s="186" t="s">
        <v>449</v>
      </c>
      <c r="N1115" s="186" t="s">
        <v>297</v>
      </c>
      <c r="O1115" s="199">
        <f>VLOOKUP(B1115,orig_GT_results_full_summary!$B$3:$AK$25,15, FALSE)</f>
        <v>1</v>
      </c>
      <c r="P1115" s="192">
        <v>0</v>
      </c>
      <c r="Q1115" s="192">
        <v>0</v>
      </c>
      <c r="R1115" s="192">
        <f t="shared" si="2"/>
        <v>0</v>
      </c>
      <c r="S1115" s="193">
        <f t="shared" si="3"/>
        <v>0</v>
      </c>
      <c r="T1115" s="186" t="s">
        <v>15</v>
      </c>
      <c r="U1115" s="186" t="s">
        <v>297</v>
      </c>
      <c r="V1115" s="200">
        <f>VLOOKUP(B1115,orig_GT_results_full_summary!$B$3:$AK$25,24, FALSE)</f>
        <v>1</v>
      </c>
      <c r="W1115" s="192">
        <v>0</v>
      </c>
      <c r="X1115" s="192">
        <v>0</v>
      </c>
      <c r="Y1115" s="192">
        <f t="shared" si="4"/>
        <v>0</v>
      </c>
      <c r="Z1115" s="193">
        <f t="shared" si="5"/>
        <v>0</v>
      </c>
      <c r="AA1115" s="186" t="s">
        <v>464</v>
      </c>
      <c r="AB1115" s="186" t="s">
        <v>297</v>
      </c>
      <c r="AC1115" s="192">
        <f>VLOOKUP(B1115,orig_GT_results_full_summary!$B$3:$AK$25,33, FALSE)</f>
        <v>2</v>
      </c>
      <c r="AD1115" s="192">
        <v>0</v>
      </c>
      <c r="AE1115" s="192">
        <v>0</v>
      </c>
      <c r="AF1115" s="194">
        <f t="shared" si="6"/>
        <v>0</v>
      </c>
      <c r="AG1115" s="53">
        <f t="shared" si="7"/>
        <v>0</v>
      </c>
    </row>
    <row r="1116" spans="2:33" ht="16">
      <c r="B1116" s="186" t="s">
        <v>130</v>
      </c>
      <c r="C1116" s="192">
        <v>438</v>
      </c>
      <c r="D1116" s="186" t="s">
        <v>511</v>
      </c>
      <c r="E1116" s="193">
        <v>3</v>
      </c>
      <c r="F1116" s="186" t="s">
        <v>284</v>
      </c>
      <c r="G1116" s="186" t="s">
        <v>297</v>
      </c>
      <c r="H1116" s="198">
        <f>VLOOKUP(B1116,orig_GT_results_full_summary!$B$3:$AK$25,7, FALSE)</f>
        <v>3</v>
      </c>
      <c r="I1116" s="192">
        <v>0</v>
      </c>
      <c r="J1116" s="192">
        <v>0</v>
      </c>
      <c r="K1116" s="192">
        <f t="shared" si="0"/>
        <v>0</v>
      </c>
      <c r="L1116" s="193">
        <f t="shared" si="1"/>
        <v>0</v>
      </c>
      <c r="M1116" s="186" t="s">
        <v>449</v>
      </c>
      <c r="N1116" s="186" t="s">
        <v>297</v>
      </c>
      <c r="O1116" s="199">
        <f>VLOOKUP(B1116,orig_GT_results_full_summary!$B$3:$AK$25,15, FALSE)</f>
        <v>1</v>
      </c>
      <c r="P1116" s="192">
        <v>0</v>
      </c>
      <c r="Q1116" s="192">
        <v>0</v>
      </c>
      <c r="R1116" s="192">
        <f t="shared" si="2"/>
        <v>0</v>
      </c>
      <c r="S1116" s="193">
        <f t="shared" si="3"/>
        <v>0</v>
      </c>
      <c r="T1116" s="186" t="s">
        <v>15</v>
      </c>
      <c r="U1116" s="186" t="s">
        <v>297</v>
      </c>
      <c r="V1116" s="200">
        <f>VLOOKUP(B1116,orig_GT_results_full_summary!$B$3:$AK$25,24, FALSE)</f>
        <v>1</v>
      </c>
      <c r="W1116" s="192">
        <v>0</v>
      </c>
      <c r="X1116" s="192">
        <v>0</v>
      </c>
      <c r="Y1116" s="192">
        <f t="shared" si="4"/>
        <v>0</v>
      </c>
      <c r="Z1116" s="193">
        <f t="shared" si="5"/>
        <v>0</v>
      </c>
      <c r="AA1116" s="186" t="s">
        <v>464</v>
      </c>
      <c r="AB1116" s="186" t="s">
        <v>297</v>
      </c>
      <c r="AC1116" s="192">
        <f>VLOOKUP(B1116,orig_GT_results_full_summary!$B$3:$AK$25,33, FALSE)</f>
        <v>2</v>
      </c>
      <c r="AD1116" s="192">
        <v>0</v>
      </c>
      <c r="AE1116" s="192">
        <v>0</v>
      </c>
      <c r="AF1116" s="194">
        <f t="shared" si="6"/>
        <v>0</v>
      </c>
      <c r="AG1116" s="53">
        <f t="shared" si="7"/>
        <v>0</v>
      </c>
    </row>
    <row r="1117" spans="2:33" ht="16">
      <c r="B1117" s="186" t="s">
        <v>130</v>
      </c>
      <c r="C1117" s="192">
        <v>439</v>
      </c>
      <c r="D1117" s="186" t="s">
        <v>512</v>
      </c>
      <c r="E1117" s="193">
        <v>3</v>
      </c>
      <c r="F1117" s="186" t="s">
        <v>284</v>
      </c>
      <c r="G1117" s="186" t="s">
        <v>297</v>
      </c>
      <c r="H1117" s="198">
        <f>VLOOKUP(B1117,orig_GT_results_full_summary!$B$3:$AK$25,7, FALSE)</f>
        <v>3</v>
      </c>
      <c r="I1117" s="192">
        <v>0</v>
      </c>
      <c r="J1117" s="192">
        <v>0</v>
      </c>
      <c r="K1117" s="192">
        <f t="shared" si="0"/>
        <v>0</v>
      </c>
      <c r="L1117" s="193">
        <f t="shared" si="1"/>
        <v>0</v>
      </c>
      <c r="M1117" s="186" t="s">
        <v>449</v>
      </c>
      <c r="N1117" s="186" t="s">
        <v>297</v>
      </c>
      <c r="O1117" s="199">
        <f>VLOOKUP(B1117,orig_GT_results_full_summary!$B$3:$AK$25,15, FALSE)</f>
        <v>1</v>
      </c>
      <c r="P1117" s="192">
        <v>0</v>
      </c>
      <c r="Q1117" s="192">
        <v>0</v>
      </c>
      <c r="R1117" s="192">
        <f t="shared" si="2"/>
        <v>0</v>
      </c>
      <c r="S1117" s="193">
        <f t="shared" si="3"/>
        <v>0</v>
      </c>
      <c r="T1117" s="186" t="s">
        <v>15</v>
      </c>
      <c r="U1117" s="186" t="s">
        <v>297</v>
      </c>
      <c r="V1117" s="200">
        <f>VLOOKUP(B1117,orig_GT_results_full_summary!$B$3:$AK$25,24, FALSE)</f>
        <v>1</v>
      </c>
      <c r="W1117" s="192">
        <v>0</v>
      </c>
      <c r="X1117" s="192">
        <v>0</v>
      </c>
      <c r="Y1117" s="192">
        <f t="shared" si="4"/>
        <v>0</v>
      </c>
      <c r="Z1117" s="193">
        <f t="shared" si="5"/>
        <v>0</v>
      </c>
      <c r="AA1117" s="186" t="s">
        <v>464</v>
      </c>
      <c r="AB1117" s="186" t="s">
        <v>297</v>
      </c>
      <c r="AC1117" s="192">
        <f>VLOOKUP(B1117,orig_GT_results_full_summary!$B$3:$AK$25,33, FALSE)</f>
        <v>2</v>
      </c>
      <c r="AD1117" s="192">
        <v>0</v>
      </c>
      <c r="AE1117" s="192">
        <v>0</v>
      </c>
      <c r="AF1117" s="194">
        <f t="shared" si="6"/>
        <v>0</v>
      </c>
      <c r="AG1117" s="53">
        <f t="shared" si="7"/>
        <v>0</v>
      </c>
    </row>
    <row r="1118" spans="2:33" ht="16">
      <c r="B1118" s="186" t="s">
        <v>130</v>
      </c>
      <c r="C1118" s="192">
        <v>440</v>
      </c>
      <c r="D1118" s="186" t="s">
        <v>512</v>
      </c>
      <c r="E1118" s="193">
        <v>3</v>
      </c>
      <c r="F1118" s="186" t="s">
        <v>284</v>
      </c>
      <c r="G1118" s="186" t="s">
        <v>297</v>
      </c>
      <c r="H1118" s="198">
        <f>VLOOKUP(B1118,orig_GT_results_full_summary!$B$3:$AK$25,7, FALSE)</f>
        <v>3</v>
      </c>
      <c r="I1118" s="192">
        <v>0</v>
      </c>
      <c r="J1118" s="192">
        <v>0</v>
      </c>
      <c r="K1118" s="192">
        <f t="shared" si="0"/>
        <v>0</v>
      </c>
      <c r="L1118" s="193">
        <f t="shared" si="1"/>
        <v>0</v>
      </c>
      <c r="M1118" s="186" t="s">
        <v>449</v>
      </c>
      <c r="N1118" s="186" t="s">
        <v>297</v>
      </c>
      <c r="O1118" s="199">
        <f>VLOOKUP(B1118,orig_GT_results_full_summary!$B$3:$AK$25,15, FALSE)</f>
        <v>1</v>
      </c>
      <c r="P1118" s="192">
        <v>0</v>
      </c>
      <c r="Q1118" s="192">
        <v>0</v>
      </c>
      <c r="R1118" s="192">
        <f t="shared" si="2"/>
        <v>0</v>
      </c>
      <c r="S1118" s="193">
        <f t="shared" si="3"/>
        <v>0</v>
      </c>
      <c r="T1118" s="186" t="s">
        <v>15</v>
      </c>
      <c r="U1118" s="186" t="s">
        <v>297</v>
      </c>
      <c r="V1118" s="200">
        <f>VLOOKUP(B1118,orig_GT_results_full_summary!$B$3:$AK$25,24, FALSE)</f>
        <v>1</v>
      </c>
      <c r="W1118" s="192">
        <v>0</v>
      </c>
      <c r="X1118" s="192">
        <v>0</v>
      </c>
      <c r="Y1118" s="192">
        <f t="shared" si="4"/>
        <v>0</v>
      </c>
      <c r="Z1118" s="193">
        <f t="shared" si="5"/>
        <v>0</v>
      </c>
      <c r="AA1118" s="186" t="s">
        <v>464</v>
      </c>
      <c r="AB1118" s="186" t="s">
        <v>297</v>
      </c>
      <c r="AC1118" s="192">
        <f>VLOOKUP(B1118,orig_GT_results_full_summary!$B$3:$AK$25,33, FALSE)</f>
        <v>2</v>
      </c>
      <c r="AD1118" s="192">
        <v>0</v>
      </c>
      <c r="AE1118" s="192">
        <v>0</v>
      </c>
      <c r="AF1118" s="194">
        <f t="shared" si="6"/>
        <v>0</v>
      </c>
      <c r="AG1118" s="53">
        <f t="shared" si="7"/>
        <v>0</v>
      </c>
    </row>
    <row r="1119" spans="2:33" ht="16">
      <c r="B1119" s="186" t="s">
        <v>130</v>
      </c>
      <c r="C1119" s="192">
        <v>441</v>
      </c>
      <c r="D1119" s="186" t="s">
        <v>512</v>
      </c>
      <c r="E1119" s="193">
        <v>3</v>
      </c>
      <c r="F1119" s="186" t="s">
        <v>284</v>
      </c>
      <c r="G1119" s="186" t="s">
        <v>297</v>
      </c>
      <c r="H1119" s="198">
        <f>VLOOKUP(B1119,orig_GT_results_full_summary!$B$3:$AK$25,7, FALSE)</f>
        <v>3</v>
      </c>
      <c r="I1119" s="192">
        <v>0</v>
      </c>
      <c r="J1119" s="192">
        <v>0</v>
      </c>
      <c r="K1119" s="192">
        <f t="shared" si="0"/>
        <v>0</v>
      </c>
      <c r="L1119" s="193">
        <f t="shared" si="1"/>
        <v>0</v>
      </c>
      <c r="M1119" s="186" t="s">
        <v>449</v>
      </c>
      <c r="N1119" s="186" t="s">
        <v>297</v>
      </c>
      <c r="O1119" s="199">
        <f>VLOOKUP(B1119,orig_GT_results_full_summary!$B$3:$AK$25,15, FALSE)</f>
        <v>1</v>
      </c>
      <c r="P1119" s="192">
        <v>0</v>
      </c>
      <c r="Q1119" s="192">
        <v>0</v>
      </c>
      <c r="R1119" s="192">
        <f t="shared" si="2"/>
        <v>0</v>
      </c>
      <c r="S1119" s="193">
        <f t="shared" si="3"/>
        <v>0</v>
      </c>
      <c r="T1119" s="186" t="s">
        <v>15</v>
      </c>
      <c r="U1119" s="186" t="s">
        <v>297</v>
      </c>
      <c r="V1119" s="200">
        <f>VLOOKUP(B1119,orig_GT_results_full_summary!$B$3:$AK$25,24, FALSE)</f>
        <v>1</v>
      </c>
      <c r="W1119" s="192">
        <v>0</v>
      </c>
      <c r="X1119" s="192">
        <v>0</v>
      </c>
      <c r="Y1119" s="192">
        <f t="shared" si="4"/>
        <v>0</v>
      </c>
      <c r="Z1119" s="193">
        <f t="shared" si="5"/>
        <v>0</v>
      </c>
      <c r="AA1119" s="186" t="s">
        <v>464</v>
      </c>
      <c r="AB1119" s="186" t="s">
        <v>297</v>
      </c>
      <c r="AC1119" s="192">
        <f>VLOOKUP(B1119,orig_GT_results_full_summary!$B$3:$AK$25,33, FALSE)</f>
        <v>2</v>
      </c>
      <c r="AD1119" s="192">
        <v>0</v>
      </c>
      <c r="AE1119" s="192">
        <v>0</v>
      </c>
      <c r="AF1119" s="194">
        <f t="shared" si="6"/>
        <v>0</v>
      </c>
      <c r="AG1119" s="53">
        <f t="shared" si="7"/>
        <v>0</v>
      </c>
    </row>
    <row r="1120" spans="2:33" ht="16">
      <c r="B1120" s="186" t="s">
        <v>130</v>
      </c>
      <c r="C1120" s="192">
        <v>442</v>
      </c>
      <c r="D1120" s="186" t="s">
        <v>513</v>
      </c>
      <c r="E1120" s="193">
        <v>3</v>
      </c>
      <c r="F1120" s="186" t="s">
        <v>284</v>
      </c>
      <c r="G1120" s="186" t="s">
        <v>297</v>
      </c>
      <c r="H1120" s="198">
        <f>VLOOKUP(B1120,orig_GT_results_full_summary!$B$3:$AK$25,7, FALSE)</f>
        <v>3</v>
      </c>
      <c r="I1120" s="192">
        <v>0</v>
      </c>
      <c r="J1120" s="192">
        <v>0</v>
      </c>
      <c r="K1120" s="192">
        <f t="shared" si="0"/>
        <v>0</v>
      </c>
      <c r="L1120" s="193">
        <f t="shared" si="1"/>
        <v>0</v>
      </c>
      <c r="M1120" s="186" t="s">
        <v>449</v>
      </c>
      <c r="N1120" s="186" t="s">
        <v>297</v>
      </c>
      <c r="O1120" s="199">
        <f>VLOOKUP(B1120,orig_GT_results_full_summary!$B$3:$AK$25,15, FALSE)</f>
        <v>1</v>
      </c>
      <c r="P1120" s="192">
        <v>0</v>
      </c>
      <c r="Q1120" s="192">
        <v>0</v>
      </c>
      <c r="R1120" s="192">
        <f t="shared" si="2"/>
        <v>0</v>
      </c>
      <c r="S1120" s="193">
        <f t="shared" si="3"/>
        <v>0</v>
      </c>
      <c r="T1120" s="186" t="s">
        <v>15</v>
      </c>
      <c r="U1120" s="186" t="s">
        <v>297</v>
      </c>
      <c r="V1120" s="200">
        <f>VLOOKUP(B1120,orig_GT_results_full_summary!$B$3:$AK$25,24, FALSE)</f>
        <v>1</v>
      </c>
      <c r="W1120" s="192">
        <v>0</v>
      </c>
      <c r="X1120" s="192">
        <v>0</v>
      </c>
      <c r="Y1120" s="192">
        <f t="shared" si="4"/>
        <v>0</v>
      </c>
      <c r="Z1120" s="193">
        <f t="shared" si="5"/>
        <v>0</v>
      </c>
      <c r="AA1120" s="186" t="s">
        <v>464</v>
      </c>
      <c r="AB1120" s="186" t="s">
        <v>297</v>
      </c>
      <c r="AC1120" s="192">
        <f>VLOOKUP(B1120,orig_GT_results_full_summary!$B$3:$AK$25,33, FALSE)</f>
        <v>2</v>
      </c>
      <c r="AD1120" s="192">
        <v>0</v>
      </c>
      <c r="AE1120" s="192">
        <v>0</v>
      </c>
      <c r="AF1120" s="194">
        <f t="shared" si="6"/>
        <v>0</v>
      </c>
      <c r="AG1120" s="53">
        <f t="shared" si="7"/>
        <v>0</v>
      </c>
    </row>
    <row r="1121" spans="2:33" ht="16">
      <c r="B1121" s="186" t="s">
        <v>130</v>
      </c>
      <c r="C1121" s="192">
        <v>443</v>
      </c>
      <c r="D1121" s="186" t="s">
        <v>513</v>
      </c>
      <c r="E1121" s="193">
        <v>3</v>
      </c>
      <c r="F1121" s="186" t="s">
        <v>284</v>
      </c>
      <c r="G1121" s="186" t="s">
        <v>297</v>
      </c>
      <c r="H1121" s="198">
        <f>VLOOKUP(B1121,orig_GT_results_full_summary!$B$3:$AK$25,7, FALSE)</f>
        <v>3</v>
      </c>
      <c r="I1121" s="192">
        <v>0</v>
      </c>
      <c r="J1121" s="192">
        <v>0</v>
      </c>
      <c r="K1121" s="192">
        <f t="shared" si="0"/>
        <v>0</v>
      </c>
      <c r="L1121" s="193">
        <f t="shared" si="1"/>
        <v>0</v>
      </c>
      <c r="M1121" s="186" t="s">
        <v>449</v>
      </c>
      <c r="N1121" s="186" t="s">
        <v>297</v>
      </c>
      <c r="O1121" s="199">
        <f>VLOOKUP(B1121,orig_GT_results_full_summary!$B$3:$AK$25,15, FALSE)</f>
        <v>1</v>
      </c>
      <c r="P1121" s="192">
        <v>0</v>
      </c>
      <c r="Q1121" s="192">
        <v>0</v>
      </c>
      <c r="R1121" s="192">
        <f t="shared" si="2"/>
        <v>0</v>
      </c>
      <c r="S1121" s="193">
        <f t="shared" si="3"/>
        <v>0</v>
      </c>
      <c r="T1121" s="186" t="s">
        <v>15</v>
      </c>
      <c r="U1121" s="186" t="s">
        <v>297</v>
      </c>
      <c r="V1121" s="200">
        <f>VLOOKUP(B1121,orig_GT_results_full_summary!$B$3:$AK$25,24, FALSE)</f>
        <v>1</v>
      </c>
      <c r="W1121" s="192">
        <v>0</v>
      </c>
      <c r="X1121" s="192">
        <v>0</v>
      </c>
      <c r="Y1121" s="192">
        <f t="shared" si="4"/>
        <v>0</v>
      </c>
      <c r="Z1121" s="193">
        <f t="shared" si="5"/>
        <v>0</v>
      </c>
      <c r="AA1121" s="186" t="s">
        <v>464</v>
      </c>
      <c r="AB1121" s="186" t="s">
        <v>297</v>
      </c>
      <c r="AC1121" s="192">
        <f>VLOOKUP(B1121,orig_GT_results_full_summary!$B$3:$AK$25,33, FALSE)</f>
        <v>2</v>
      </c>
      <c r="AD1121" s="192">
        <v>0</v>
      </c>
      <c r="AE1121" s="192">
        <v>0</v>
      </c>
      <c r="AF1121" s="194">
        <f t="shared" si="6"/>
        <v>0</v>
      </c>
      <c r="AG1121" s="53">
        <f t="shared" si="7"/>
        <v>0</v>
      </c>
    </row>
    <row r="1122" spans="2:33" ht="16">
      <c r="B1122" s="186" t="s">
        <v>130</v>
      </c>
      <c r="C1122" s="192">
        <v>444</v>
      </c>
      <c r="D1122" s="186" t="s">
        <v>513</v>
      </c>
      <c r="E1122" s="193">
        <v>3</v>
      </c>
      <c r="F1122" s="186" t="s">
        <v>284</v>
      </c>
      <c r="G1122" s="186" t="s">
        <v>297</v>
      </c>
      <c r="H1122" s="198">
        <f>VLOOKUP(B1122,orig_GT_results_full_summary!$B$3:$AK$25,7, FALSE)</f>
        <v>3</v>
      </c>
      <c r="I1122" s="192">
        <v>0</v>
      </c>
      <c r="J1122" s="192">
        <v>0</v>
      </c>
      <c r="K1122" s="192">
        <f t="shared" si="0"/>
        <v>0</v>
      </c>
      <c r="L1122" s="193">
        <f t="shared" si="1"/>
        <v>0</v>
      </c>
      <c r="M1122" s="186" t="s">
        <v>449</v>
      </c>
      <c r="N1122" s="186" t="s">
        <v>297</v>
      </c>
      <c r="O1122" s="199">
        <f>VLOOKUP(B1122,orig_GT_results_full_summary!$B$3:$AK$25,15, FALSE)</f>
        <v>1</v>
      </c>
      <c r="P1122" s="192">
        <v>0</v>
      </c>
      <c r="Q1122" s="192">
        <v>0</v>
      </c>
      <c r="R1122" s="192">
        <f t="shared" si="2"/>
        <v>0</v>
      </c>
      <c r="S1122" s="193">
        <f t="shared" si="3"/>
        <v>0</v>
      </c>
      <c r="T1122" s="186" t="s">
        <v>15</v>
      </c>
      <c r="U1122" s="186" t="s">
        <v>297</v>
      </c>
      <c r="V1122" s="200">
        <f>VLOOKUP(B1122,orig_GT_results_full_summary!$B$3:$AK$25,24, FALSE)</f>
        <v>1</v>
      </c>
      <c r="W1122" s="192">
        <v>0</v>
      </c>
      <c r="X1122" s="192">
        <v>0</v>
      </c>
      <c r="Y1122" s="192">
        <f t="shared" si="4"/>
        <v>0</v>
      </c>
      <c r="Z1122" s="193">
        <f t="shared" si="5"/>
        <v>0</v>
      </c>
      <c r="AA1122" s="186" t="s">
        <v>464</v>
      </c>
      <c r="AB1122" s="186" t="s">
        <v>297</v>
      </c>
      <c r="AC1122" s="192">
        <f>VLOOKUP(B1122,orig_GT_results_full_summary!$B$3:$AK$25,33, FALSE)</f>
        <v>2</v>
      </c>
      <c r="AD1122" s="192">
        <v>0</v>
      </c>
      <c r="AE1122" s="192">
        <v>0</v>
      </c>
      <c r="AF1122" s="194">
        <f t="shared" si="6"/>
        <v>0</v>
      </c>
      <c r="AG1122" s="53">
        <f t="shared" si="7"/>
        <v>0</v>
      </c>
    </row>
    <row r="1123" spans="2:33" ht="16">
      <c r="B1123" s="186" t="s">
        <v>130</v>
      </c>
      <c r="C1123" s="192">
        <v>445</v>
      </c>
      <c r="D1123" s="186" t="s">
        <v>514</v>
      </c>
      <c r="E1123" s="193">
        <v>3</v>
      </c>
      <c r="F1123" s="186" t="s">
        <v>284</v>
      </c>
      <c r="G1123" s="186" t="s">
        <v>297</v>
      </c>
      <c r="H1123" s="198">
        <f>VLOOKUP(B1123,orig_GT_results_full_summary!$B$3:$AK$25,7, FALSE)</f>
        <v>3</v>
      </c>
      <c r="I1123" s="192">
        <v>0</v>
      </c>
      <c r="J1123" s="192">
        <v>0</v>
      </c>
      <c r="K1123" s="192">
        <f t="shared" si="0"/>
        <v>0</v>
      </c>
      <c r="L1123" s="193">
        <f t="shared" si="1"/>
        <v>0</v>
      </c>
      <c r="M1123" s="186" t="s">
        <v>449</v>
      </c>
      <c r="N1123" s="186" t="s">
        <v>297</v>
      </c>
      <c r="O1123" s="199">
        <f>VLOOKUP(B1123,orig_GT_results_full_summary!$B$3:$AK$25,15, FALSE)</f>
        <v>1</v>
      </c>
      <c r="P1123" s="192">
        <v>0</v>
      </c>
      <c r="Q1123" s="192">
        <v>0</v>
      </c>
      <c r="R1123" s="192">
        <f t="shared" si="2"/>
        <v>0</v>
      </c>
      <c r="S1123" s="193">
        <f t="shared" si="3"/>
        <v>0</v>
      </c>
      <c r="T1123" s="186" t="s">
        <v>15</v>
      </c>
      <c r="U1123" s="186" t="s">
        <v>297</v>
      </c>
      <c r="V1123" s="200">
        <f>VLOOKUP(B1123,orig_GT_results_full_summary!$B$3:$AK$25,24, FALSE)</f>
        <v>1</v>
      </c>
      <c r="W1123" s="192">
        <v>0</v>
      </c>
      <c r="X1123" s="192">
        <v>0</v>
      </c>
      <c r="Y1123" s="192">
        <f t="shared" si="4"/>
        <v>0</v>
      </c>
      <c r="Z1123" s="193">
        <f t="shared" si="5"/>
        <v>0</v>
      </c>
      <c r="AA1123" s="186" t="s">
        <v>464</v>
      </c>
      <c r="AB1123" s="186" t="s">
        <v>297</v>
      </c>
      <c r="AC1123" s="192">
        <f>VLOOKUP(B1123,orig_GT_results_full_summary!$B$3:$AK$25,33, FALSE)</f>
        <v>2</v>
      </c>
      <c r="AD1123" s="192">
        <v>0</v>
      </c>
      <c r="AE1123" s="192">
        <v>0</v>
      </c>
      <c r="AF1123" s="194">
        <f t="shared" si="6"/>
        <v>0</v>
      </c>
      <c r="AG1123" s="53">
        <f t="shared" si="7"/>
        <v>0</v>
      </c>
    </row>
    <row r="1124" spans="2:33" ht="16">
      <c r="B1124" s="186" t="s">
        <v>130</v>
      </c>
      <c r="C1124" s="192">
        <v>446</v>
      </c>
      <c r="D1124" s="186" t="s">
        <v>514</v>
      </c>
      <c r="E1124" s="193">
        <v>3</v>
      </c>
      <c r="F1124" s="186" t="s">
        <v>284</v>
      </c>
      <c r="G1124" s="186" t="s">
        <v>297</v>
      </c>
      <c r="H1124" s="198">
        <f>VLOOKUP(B1124,orig_GT_results_full_summary!$B$3:$AK$25,7, FALSE)</f>
        <v>3</v>
      </c>
      <c r="I1124" s="192">
        <v>0</v>
      </c>
      <c r="J1124" s="192">
        <v>0</v>
      </c>
      <c r="K1124" s="192">
        <f t="shared" si="0"/>
        <v>0</v>
      </c>
      <c r="L1124" s="193">
        <f t="shared" si="1"/>
        <v>0</v>
      </c>
      <c r="M1124" s="186" t="s">
        <v>449</v>
      </c>
      <c r="N1124" s="186" t="s">
        <v>297</v>
      </c>
      <c r="O1124" s="199">
        <f>VLOOKUP(B1124,orig_GT_results_full_summary!$B$3:$AK$25,15, FALSE)</f>
        <v>1</v>
      </c>
      <c r="P1124" s="192">
        <v>0</v>
      </c>
      <c r="Q1124" s="192">
        <v>0</v>
      </c>
      <c r="R1124" s="192">
        <f t="shared" si="2"/>
        <v>0</v>
      </c>
      <c r="S1124" s="193">
        <f t="shared" si="3"/>
        <v>0</v>
      </c>
      <c r="T1124" s="186" t="s">
        <v>15</v>
      </c>
      <c r="U1124" s="186" t="s">
        <v>297</v>
      </c>
      <c r="V1124" s="200">
        <f>VLOOKUP(B1124,orig_GT_results_full_summary!$B$3:$AK$25,24, FALSE)</f>
        <v>1</v>
      </c>
      <c r="W1124" s="192">
        <v>0</v>
      </c>
      <c r="X1124" s="192">
        <v>0</v>
      </c>
      <c r="Y1124" s="192">
        <f t="shared" si="4"/>
        <v>0</v>
      </c>
      <c r="Z1124" s="193">
        <f t="shared" si="5"/>
        <v>0</v>
      </c>
      <c r="AA1124" s="186" t="s">
        <v>464</v>
      </c>
      <c r="AB1124" s="186" t="s">
        <v>297</v>
      </c>
      <c r="AC1124" s="192">
        <f>VLOOKUP(B1124,orig_GT_results_full_summary!$B$3:$AK$25,33, FALSE)</f>
        <v>2</v>
      </c>
      <c r="AD1124" s="192">
        <v>0</v>
      </c>
      <c r="AE1124" s="192">
        <v>0</v>
      </c>
      <c r="AF1124" s="194">
        <f t="shared" si="6"/>
        <v>0</v>
      </c>
      <c r="AG1124" s="53">
        <f t="shared" si="7"/>
        <v>0</v>
      </c>
    </row>
    <row r="1125" spans="2:33" ht="16">
      <c r="B1125" s="186" t="s">
        <v>130</v>
      </c>
      <c r="C1125" s="192">
        <v>447</v>
      </c>
      <c r="D1125" s="186" t="s">
        <v>514</v>
      </c>
      <c r="E1125" s="193">
        <v>3</v>
      </c>
      <c r="F1125" s="186" t="s">
        <v>284</v>
      </c>
      <c r="G1125" s="186" t="s">
        <v>297</v>
      </c>
      <c r="H1125" s="198">
        <f>VLOOKUP(B1125,orig_GT_results_full_summary!$B$3:$AK$25,7, FALSE)</f>
        <v>3</v>
      </c>
      <c r="I1125" s="192">
        <v>0</v>
      </c>
      <c r="J1125" s="192">
        <v>0</v>
      </c>
      <c r="K1125" s="192">
        <f t="shared" si="0"/>
        <v>0</v>
      </c>
      <c r="L1125" s="193">
        <f t="shared" si="1"/>
        <v>0</v>
      </c>
      <c r="M1125" s="186" t="s">
        <v>449</v>
      </c>
      <c r="N1125" s="186" t="s">
        <v>297</v>
      </c>
      <c r="O1125" s="199">
        <f>VLOOKUP(B1125,orig_GT_results_full_summary!$B$3:$AK$25,15, FALSE)</f>
        <v>1</v>
      </c>
      <c r="P1125" s="192">
        <v>0</v>
      </c>
      <c r="Q1125" s="192">
        <v>0</v>
      </c>
      <c r="R1125" s="192">
        <f t="shared" si="2"/>
        <v>0</v>
      </c>
      <c r="S1125" s="193">
        <f t="shared" si="3"/>
        <v>0</v>
      </c>
      <c r="T1125" s="186" t="s">
        <v>15</v>
      </c>
      <c r="U1125" s="186" t="s">
        <v>297</v>
      </c>
      <c r="V1125" s="200">
        <f>VLOOKUP(B1125,orig_GT_results_full_summary!$B$3:$AK$25,24, FALSE)</f>
        <v>1</v>
      </c>
      <c r="W1125" s="192">
        <v>0</v>
      </c>
      <c r="X1125" s="192">
        <v>0</v>
      </c>
      <c r="Y1125" s="192">
        <f t="shared" si="4"/>
        <v>0</v>
      </c>
      <c r="Z1125" s="193">
        <f t="shared" si="5"/>
        <v>0</v>
      </c>
      <c r="AA1125" s="186" t="s">
        <v>464</v>
      </c>
      <c r="AB1125" s="186" t="s">
        <v>297</v>
      </c>
      <c r="AC1125" s="192">
        <f>VLOOKUP(B1125,orig_GT_results_full_summary!$B$3:$AK$25,33, FALSE)</f>
        <v>2</v>
      </c>
      <c r="AD1125" s="192">
        <v>0</v>
      </c>
      <c r="AE1125" s="192">
        <v>0</v>
      </c>
      <c r="AF1125" s="194">
        <f t="shared" si="6"/>
        <v>0</v>
      </c>
      <c r="AG1125" s="53">
        <f t="shared" si="7"/>
        <v>0</v>
      </c>
    </row>
    <row r="1126" spans="2:33" ht="16">
      <c r="B1126" s="186" t="s">
        <v>130</v>
      </c>
      <c r="C1126" s="192">
        <v>448</v>
      </c>
      <c r="D1126" s="186" t="s">
        <v>515</v>
      </c>
      <c r="E1126" s="193">
        <v>3</v>
      </c>
      <c r="F1126" s="186" t="s">
        <v>284</v>
      </c>
      <c r="G1126" s="186" t="s">
        <v>297</v>
      </c>
      <c r="H1126" s="198">
        <f>VLOOKUP(B1126,orig_GT_results_full_summary!$B$3:$AK$25,7, FALSE)</f>
        <v>3</v>
      </c>
      <c r="I1126" s="192">
        <v>0</v>
      </c>
      <c r="J1126" s="192">
        <v>0</v>
      </c>
      <c r="K1126" s="192">
        <f t="shared" si="0"/>
        <v>0</v>
      </c>
      <c r="L1126" s="193">
        <f t="shared" si="1"/>
        <v>0</v>
      </c>
      <c r="M1126" s="186" t="s">
        <v>449</v>
      </c>
      <c r="N1126" s="186" t="s">
        <v>297</v>
      </c>
      <c r="O1126" s="199">
        <f>VLOOKUP(B1126,orig_GT_results_full_summary!$B$3:$AK$25,15, FALSE)</f>
        <v>1</v>
      </c>
      <c r="P1126" s="192">
        <v>0</v>
      </c>
      <c r="Q1126" s="192">
        <v>0</v>
      </c>
      <c r="R1126" s="192">
        <f t="shared" si="2"/>
        <v>0</v>
      </c>
      <c r="S1126" s="193">
        <f t="shared" si="3"/>
        <v>0</v>
      </c>
      <c r="T1126" s="186" t="s">
        <v>15</v>
      </c>
      <c r="U1126" s="186" t="s">
        <v>297</v>
      </c>
      <c r="V1126" s="200">
        <f>VLOOKUP(B1126,orig_GT_results_full_summary!$B$3:$AK$25,24, FALSE)</f>
        <v>1</v>
      </c>
      <c r="W1126" s="192">
        <v>0</v>
      </c>
      <c r="X1126" s="192">
        <v>0</v>
      </c>
      <c r="Y1126" s="192">
        <f t="shared" si="4"/>
        <v>0</v>
      </c>
      <c r="Z1126" s="193">
        <f t="shared" si="5"/>
        <v>0</v>
      </c>
      <c r="AA1126" s="186" t="s">
        <v>464</v>
      </c>
      <c r="AB1126" s="186" t="s">
        <v>297</v>
      </c>
      <c r="AC1126" s="192">
        <f>VLOOKUP(B1126,orig_GT_results_full_summary!$B$3:$AK$25,33, FALSE)</f>
        <v>2</v>
      </c>
      <c r="AD1126" s="192">
        <v>0</v>
      </c>
      <c r="AE1126" s="192">
        <v>0</v>
      </c>
      <c r="AF1126" s="194">
        <f t="shared" si="6"/>
        <v>0</v>
      </c>
      <c r="AG1126" s="53">
        <f t="shared" si="7"/>
        <v>0</v>
      </c>
    </row>
    <row r="1127" spans="2:33" ht="16">
      <c r="B1127" s="186" t="s">
        <v>130</v>
      </c>
      <c r="C1127" s="192">
        <v>449</v>
      </c>
      <c r="D1127" s="186" t="s">
        <v>515</v>
      </c>
      <c r="E1127" s="193">
        <v>3</v>
      </c>
      <c r="F1127" s="186" t="s">
        <v>284</v>
      </c>
      <c r="G1127" s="186" t="s">
        <v>297</v>
      </c>
      <c r="H1127" s="198">
        <f>VLOOKUP(B1127,orig_GT_results_full_summary!$B$3:$AK$25,7, FALSE)</f>
        <v>3</v>
      </c>
      <c r="I1127" s="192">
        <v>0</v>
      </c>
      <c r="J1127" s="192">
        <v>0</v>
      </c>
      <c r="K1127" s="192">
        <f t="shared" si="0"/>
        <v>0</v>
      </c>
      <c r="L1127" s="193">
        <f t="shared" si="1"/>
        <v>0</v>
      </c>
      <c r="M1127" s="186" t="s">
        <v>449</v>
      </c>
      <c r="N1127" s="186" t="s">
        <v>297</v>
      </c>
      <c r="O1127" s="199">
        <f>VLOOKUP(B1127,orig_GT_results_full_summary!$B$3:$AK$25,15, FALSE)</f>
        <v>1</v>
      </c>
      <c r="P1127" s="192">
        <v>0</v>
      </c>
      <c r="Q1127" s="192">
        <v>0</v>
      </c>
      <c r="R1127" s="192">
        <f t="shared" si="2"/>
        <v>0</v>
      </c>
      <c r="S1127" s="193">
        <f t="shared" si="3"/>
        <v>0</v>
      </c>
      <c r="T1127" s="186" t="s">
        <v>15</v>
      </c>
      <c r="U1127" s="186" t="s">
        <v>297</v>
      </c>
      <c r="V1127" s="200">
        <f>VLOOKUP(B1127,orig_GT_results_full_summary!$B$3:$AK$25,24, FALSE)</f>
        <v>1</v>
      </c>
      <c r="W1127" s="192">
        <v>0</v>
      </c>
      <c r="X1127" s="192">
        <v>0</v>
      </c>
      <c r="Y1127" s="192">
        <f t="shared" si="4"/>
        <v>0</v>
      </c>
      <c r="Z1127" s="193">
        <f t="shared" si="5"/>
        <v>0</v>
      </c>
      <c r="AA1127" s="186" t="s">
        <v>464</v>
      </c>
      <c r="AB1127" s="186" t="s">
        <v>297</v>
      </c>
      <c r="AC1127" s="192">
        <f>VLOOKUP(B1127,orig_GT_results_full_summary!$B$3:$AK$25,33, FALSE)</f>
        <v>2</v>
      </c>
      <c r="AD1127" s="192">
        <v>0</v>
      </c>
      <c r="AE1127" s="192">
        <v>0</v>
      </c>
      <c r="AF1127" s="194">
        <f t="shared" si="6"/>
        <v>0</v>
      </c>
      <c r="AG1127" s="53">
        <f t="shared" si="7"/>
        <v>0</v>
      </c>
    </row>
    <row r="1128" spans="2:33" ht="16">
      <c r="B1128" s="186" t="s">
        <v>130</v>
      </c>
      <c r="C1128" s="192">
        <v>450</v>
      </c>
      <c r="D1128" s="186" t="s">
        <v>515</v>
      </c>
      <c r="E1128" s="193">
        <v>3</v>
      </c>
      <c r="F1128" s="186" t="s">
        <v>284</v>
      </c>
      <c r="G1128" s="186" t="s">
        <v>297</v>
      </c>
      <c r="H1128" s="198">
        <f>VLOOKUP(B1128,orig_GT_results_full_summary!$B$3:$AK$25,7, FALSE)</f>
        <v>3</v>
      </c>
      <c r="I1128" s="192">
        <v>0</v>
      </c>
      <c r="J1128" s="192">
        <v>0</v>
      </c>
      <c r="K1128" s="192">
        <f t="shared" si="0"/>
        <v>0</v>
      </c>
      <c r="L1128" s="193">
        <f t="shared" si="1"/>
        <v>0</v>
      </c>
      <c r="M1128" s="186" t="s">
        <v>449</v>
      </c>
      <c r="N1128" s="186" t="s">
        <v>297</v>
      </c>
      <c r="O1128" s="199">
        <f>VLOOKUP(B1128,orig_GT_results_full_summary!$B$3:$AK$25,15, FALSE)</f>
        <v>1</v>
      </c>
      <c r="P1128" s="192">
        <v>0</v>
      </c>
      <c r="Q1128" s="192">
        <v>0</v>
      </c>
      <c r="R1128" s="192">
        <f t="shared" si="2"/>
        <v>0</v>
      </c>
      <c r="S1128" s="193">
        <f t="shared" si="3"/>
        <v>0</v>
      </c>
      <c r="T1128" s="186" t="s">
        <v>15</v>
      </c>
      <c r="U1128" s="186" t="s">
        <v>297</v>
      </c>
      <c r="V1128" s="200">
        <f>VLOOKUP(B1128,orig_GT_results_full_summary!$B$3:$AK$25,24, FALSE)</f>
        <v>1</v>
      </c>
      <c r="W1128" s="192">
        <v>0</v>
      </c>
      <c r="X1128" s="192">
        <v>0</v>
      </c>
      <c r="Y1128" s="192">
        <f t="shared" si="4"/>
        <v>0</v>
      </c>
      <c r="Z1128" s="193">
        <f t="shared" si="5"/>
        <v>0</v>
      </c>
      <c r="AA1128" s="186" t="s">
        <v>464</v>
      </c>
      <c r="AB1128" s="186" t="s">
        <v>297</v>
      </c>
      <c r="AC1128" s="192">
        <f>VLOOKUP(B1128,orig_GT_results_full_summary!$B$3:$AK$25,33, FALSE)</f>
        <v>2</v>
      </c>
      <c r="AD1128" s="192">
        <v>0</v>
      </c>
      <c r="AE1128" s="192">
        <v>0</v>
      </c>
      <c r="AF1128" s="194">
        <f t="shared" si="6"/>
        <v>0</v>
      </c>
      <c r="AG1128" s="53">
        <f t="shared" si="7"/>
        <v>0</v>
      </c>
    </row>
    <row r="1129" spans="2:33" ht="16">
      <c r="B1129" s="186" t="s">
        <v>130</v>
      </c>
      <c r="C1129" s="192">
        <v>451</v>
      </c>
      <c r="D1129" s="186" t="s">
        <v>516</v>
      </c>
      <c r="E1129" s="193">
        <v>3</v>
      </c>
      <c r="F1129" s="186" t="s">
        <v>284</v>
      </c>
      <c r="G1129" s="186" t="s">
        <v>297</v>
      </c>
      <c r="H1129" s="198">
        <f>VLOOKUP(B1129,orig_GT_results_full_summary!$B$3:$AK$25,7, FALSE)</f>
        <v>3</v>
      </c>
      <c r="I1129" s="192">
        <v>0</v>
      </c>
      <c r="J1129" s="192">
        <v>0</v>
      </c>
      <c r="K1129" s="192">
        <f t="shared" si="0"/>
        <v>0</v>
      </c>
      <c r="L1129" s="193">
        <f t="shared" si="1"/>
        <v>0</v>
      </c>
      <c r="M1129" s="186" t="s">
        <v>449</v>
      </c>
      <c r="N1129" s="186" t="s">
        <v>297</v>
      </c>
      <c r="O1129" s="199">
        <f>VLOOKUP(B1129,orig_GT_results_full_summary!$B$3:$AK$25,15, FALSE)</f>
        <v>1</v>
      </c>
      <c r="P1129" s="192">
        <v>0</v>
      </c>
      <c r="Q1129" s="192">
        <v>0</v>
      </c>
      <c r="R1129" s="192">
        <f t="shared" si="2"/>
        <v>0</v>
      </c>
      <c r="S1129" s="193">
        <f t="shared" si="3"/>
        <v>0</v>
      </c>
      <c r="T1129" s="186" t="s">
        <v>15</v>
      </c>
      <c r="U1129" s="186" t="s">
        <v>297</v>
      </c>
      <c r="V1129" s="200">
        <f>VLOOKUP(B1129,orig_GT_results_full_summary!$B$3:$AK$25,24, FALSE)</f>
        <v>1</v>
      </c>
      <c r="W1129" s="192">
        <v>0</v>
      </c>
      <c r="X1129" s="192">
        <v>0</v>
      </c>
      <c r="Y1129" s="192">
        <f t="shared" si="4"/>
        <v>0</v>
      </c>
      <c r="Z1129" s="193">
        <f t="shared" si="5"/>
        <v>0</v>
      </c>
      <c r="AA1129" s="186" t="s">
        <v>464</v>
      </c>
      <c r="AB1129" s="186" t="s">
        <v>297</v>
      </c>
      <c r="AC1129" s="192">
        <f>VLOOKUP(B1129,orig_GT_results_full_summary!$B$3:$AK$25,33, FALSE)</f>
        <v>2</v>
      </c>
      <c r="AD1129" s="192">
        <v>0</v>
      </c>
      <c r="AE1129" s="192">
        <v>0</v>
      </c>
      <c r="AF1129" s="194">
        <f t="shared" si="6"/>
        <v>0</v>
      </c>
      <c r="AG1129" s="53">
        <f t="shared" si="7"/>
        <v>0</v>
      </c>
    </row>
    <row r="1130" spans="2:33" ht="16">
      <c r="B1130" s="186" t="s">
        <v>130</v>
      </c>
      <c r="C1130" s="192">
        <v>452</v>
      </c>
      <c r="D1130" s="186" t="s">
        <v>516</v>
      </c>
      <c r="E1130" s="193">
        <v>3</v>
      </c>
      <c r="F1130" s="186" t="s">
        <v>284</v>
      </c>
      <c r="G1130" s="186" t="s">
        <v>297</v>
      </c>
      <c r="H1130" s="198">
        <f>VLOOKUP(B1130,orig_GT_results_full_summary!$B$3:$AK$25,7, FALSE)</f>
        <v>3</v>
      </c>
      <c r="I1130" s="192">
        <v>0</v>
      </c>
      <c r="J1130" s="192">
        <v>0</v>
      </c>
      <c r="K1130" s="192">
        <f t="shared" si="0"/>
        <v>0</v>
      </c>
      <c r="L1130" s="193">
        <f t="shared" si="1"/>
        <v>0</v>
      </c>
      <c r="M1130" s="186" t="s">
        <v>449</v>
      </c>
      <c r="N1130" s="186" t="s">
        <v>297</v>
      </c>
      <c r="O1130" s="199">
        <f>VLOOKUP(B1130,orig_GT_results_full_summary!$B$3:$AK$25,15, FALSE)</f>
        <v>1</v>
      </c>
      <c r="P1130" s="192">
        <v>0</v>
      </c>
      <c r="Q1130" s="192">
        <v>0</v>
      </c>
      <c r="R1130" s="192">
        <f t="shared" si="2"/>
        <v>0</v>
      </c>
      <c r="S1130" s="193">
        <f t="shared" si="3"/>
        <v>0</v>
      </c>
      <c r="T1130" s="186" t="s">
        <v>15</v>
      </c>
      <c r="U1130" s="186" t="s">
        <v>297</v>
      </c>
      <c r="V1130" s="200">
        <f>VLOOKUP(B1130,orig_GT_results_full_summary!$B$3:$AK$25,24, FALSE)</f>
        <v>1</v>
      </c>
      <c r="W1130" s="192">
        <v>0</v>
      </c>
      <c r="X1130" s="192">
        <v>0</v>
      </c>
      <c r="Y1130" s="192">
        <f t="shared" si="4"/>
        <v>0</v>
      </c>
      <c r="Z1130" s="193">
        <f t="shared" si="5"/>
        <v>0</v>
      </c>
      <c r="AA1130" s="186" t="s">
        <v>464</v>
      </c>
      <c r="AB1130" s="186" t="s">
        <v>297</v>
      </c>
      <c r="AC1130" s="192">
        <f>VLOOKUP(B1130,orig_GT_results_full_summary!$B$3:$AK$25,33, FALSE)</f>
        <v>2</v>
      </c>
      <c r="AD1130" s="192">
        <v>0</v>
      </c>
      <c r="AE1130" s="192">
        <v>0</v>
      </c>
      <c r="AF1130" s="194">
        <f t="shared" si="6"/>
        <v>0</v>
      </c>
      <c r="AG1130" s="53">
        <f t="shared" si="7"/>
        <v>0</v>
      </c>
    </row>
    <row r="1131" spans="2:33" ht="16">
      <c r="B1131" s="186" t="s">
        <v>130</v>
      </c>
      <c r="C1131" s="192">
        <v>453</v>
      </c>
      <c r="D1131" s="186" t="s">
        <v>516</v>
      </c>
      <c r="E1131" s="193">
        <v>3</v>
      </c>
      <c r="F1131" s="186" t="s">
        <v>284</v>
      </c>
      <c r="G1131" s="186" t="s">
        <v>297</v>
      </c>
      <c r="H1131" s="198">
        <f>VLOOKUP(B1131,orig_GT_results_full_summary!$B$3:$AK$25,7, FALSE)</f>
        <v>3</v>
      </c>
      <c r="I1131" s="192">
        <v>0</v>
      </c>
      <c r="J1131" s="192">
        <v>0</v>
      </c>
      <c r="K1131" s="192">
        <f t="shared" si="0"/>
        <v>0</v>
      </c>
      <c r="L1131" s="193">
        <f t="shared" si="1"/>
        <v>0</v>
      </c>
      <c r="M1131" s="186" t="s">
        <v>449</v>
      </c>
      <c r="N1131" s="186" t="s">
        <v>297</v>
      </c>
      <c r="O1131" s="199">
        <f>VLOOKUP(B1131,orig_GT_results_full_summary!$B$3:$AK$25,15, FALSE)</f>
        <v>1</v>
      </c>
      <c r="P1131" s="192">
        <v>0</v>
      </c>
      <c r="Q1131" s="192">
        <v>0</v>
      </c>
      <c r="R1131" s="192">
        <f t="shared" si="2"/>
        <v>0</v>
      </c>
      <c r="S1131" s="193">
        <f t="shared" si="3"/>
        <v>0</v>
      </c>
      <c r="T1131" s="186" t="s">
        <v>15</v>
      </c>
      <c r="U1131" s="186" t="s">
        <v>297</v>
      </c>
      <c r="V1131" s="200">
        <f>VLOOKUP(B1131,orig_GT_results_full_summary!$B$3:$AK$25,24, FALSE)</f>
        <v>1</v>
      </c>
      <c r="W1131" s="192">
        <v>0</v>
      </c>
      <c r="X1131" s="192">
        <v>0</v>
      </c>
      <c r="Y1131" s="192">
        <f t="shared" si="4"/>
        <v>0</v>
      </c>
      <c r="Z1131" s="193">
        <f t="shared" si="5"/>
        <v>0</v>
      </c>
      <c r="AA1131" s="186" t="s">
        <v>464</v>
      </c>
      <c r="AB1131" s="186" t="s">
        <v>297</v>
      </c>
      <c r="AC1131" s="192">
        <f>VLOOKUP(B1131,orig_GT_results_full_summary!$B$3:$AK$25,33, FALSE)</f>
        <v>2</v>
      </c>
      <c r="AD1131" s="192">
        <v>0</v>
      </c>
      <c r="AE1131" s="192">
        <v>0</v>
      </c>
      <c r="AF1131" s="194">
        <f t="shared" si="6"/>
        <v>0</v>
      </c>
      <c r="AG1131" s="53">
        <f t="shared" si="7"/>
        <v>0</v>
      </c>
    </row>
    <row r="1132" spans="2:33" ht="16">
      <c r="B1132" s="186" t="s">
        <v>130</v>
      </c>
      <c r="C1132" s="192">
        <v>454</v>
      </c>
      <c r="D1132" s="186" t="s">
        <v>517</v>
      </c>
      <c r="E1132" s="193">
        <v>3</v>
      </c>
      <c r="F1132" s="186" t="s">
        <v>284</v>
      </c>
      <c r="G1132" s="186" t="s">
        <v>297</v>
      </c>
      <c r="H1132" s="198">
        <f>VLOOKUP(B1132,orig_GT_results_full_summary!$B$3:$AK$25,7, FALSE)</f>
        <v>3</v>
      </c>
      <c r="I1132" s="192">
        <v>0</v>
      </c>
      <c r="J1132" s="192">
        <v>0</v>
      </c>
      <c r="K1132" s="192">
        <f t="shared" si="0"/>
        <v>0</v>
      </c>
      <c r="L1132" s="193">
        <f t="shared" si="1"/>
        <v>0</v>
      </c>
      <c r="M1132" s="186" t="s">
        <v>449</v>
      </c>
      <c r="N1132" s="186" t="s">
        <v>297</v>
      </c>
      <c r="O1132" s="199">
        <f>VLOOKUP(B1132,orig_GT_results_full_summary!$B$3:$AK$25,15, FALSE)</f>
        <v>1</v>
      </c>
      <c r="P1132" s="192">
        <v>0</v>
      </c>
      <c r="Q1132" s="192">
        <v>0</v>
      </c>
      <c r="R1132" s="192">
        <f t="shared" si="2"/>
        <v>0</v>
      </c>
      <c r="S1132" s="193">
        <f t="shared" si="3"/>
        <v>0</v>
      </c>
      <c r="T1132" s="186" t="s">
        <v>15</v>
      </c>
      <c r="U1132" s="186" t="s">
        <v>297</v>
      </c>
      <c r="V1132" s="200">
        <f>VLOOKUP(B1132,orig_GT_results_full_summary!$B$3:$AK$25,24, FALSE)</f>
        <v>1</v>
      </c>
      <c r="W1132" s="192">
        <v>0</v>
      </c>
      <c r="X1132" s="192">
        <v>0</v>
      </c>
      <c r="Y1132" s="192">
        <f t="shared" si="4"/>
        <v>0</v>
      </c>
      <c r="Z1132" s="193">
        <f t="shared" si="5"/>
        <v>0</v>
      </c>
      <c r="AA1132" s="186" t="s">
        <v>464</v>
      </c>
      <c r="AB1132" s="186" t="s">
        <v>297</v>
      </c>
      <c r="AC1132" s="192">
        <f>VLOOKUP(B1132,orig_GT_results_full_summary!$B$3:$AK$25,33, FALSE)</f>
        <v>2</v>
      </c>
      <c r="AD1132" s="192">
        <v>0</v>
      </c>
      <c r="AE1132" s="192">
        <v>0</v>
      </c>
      <c r="AF1132" s="194">
        <f t="shared" si="6"/>
        <v>0</v>
      </c>
      <c r="AG1132" s="53">
        <f t="shared" si="7"/>
        <v>0</v>
      </c>
    </row>
    <row r="1133" spans="2:33" ht="16">
      <c r="B1133" s="186" t="s">
        <v>130</v>
      </c>
      <c r="C1133" s="192">
        <v>455</v>
      </c>
      <c r="D1133" s="186" t="s">
        <v>517</v>
      </c>
      <c r="E1133" s="193">
        <v>3</v>
      </c>
      <c r="F1133" s="186" t="s">
        <v>284</v>
      </c>
      <c r="G1133" s="186" t="s">
        <v>297</v>
      </c>
      <c r="H1133" s="198">
        <f>VLOOKUP(B1133,orig_GT_results_full_summary!$B$3:$AK$25,7, FALSE)</f>
        <v>3</v>
      </c>
      <c r="I1133" s="192">
        <v>0</v>
      </c>
      <c r="J1133" s="192">
        <v>0</v>
      </c>
      <c r="K1133" s="192">
        <f t="shared" si="0"/>
        <v>0</v>
      </c>
      <c r="L1133" s="193">
        <f t="shared" si="1"/>
        <v>0</v>
      </c>
      <c r="M1133" s="186" t="s">
        <v>449</v>
      </c>
      <c r="N1133" s="186" t="s">
        <v>297</v>
      </c>
      <c r="O1133" s="199">
        <f>VLOOKUP(B1133,orig_GT_results_full_summary!$B$3:$AK$25,15, FALSE)</f>
        <v>1</v>
      </c>
      <c r="P1133" s="192">
        <v>0</v>
      </c>
      <c r="Q1133" s="192">
        <v>0</v>
      </c>
      <c r="R1133" s="192">
        <f t="shared" si="2"/>
        <v>0</v>
      </c>
      <c r="S1133" s="193">
        <f t="shared" si="3"/>
        <v>0</v>
      </c>
      <c r="T1133" s="186" t="s">
        <v>15</v>
      </c>
      <c r="U1133" s="186" t="s">
        <v>297</v>
      </c>
      <c r="V1133" s="200">
        <f>VLOOKUP(B1133,orig_GT_results_full_summary!$B$3:$AK$25,24, FALSE)</f>
        <v>1</v>
      </c>
      <c r="W1133" s="192">
        <v>0</v>
      </c>
      <c r="X1133" s="192">
        <v>0</v>
      </c>
      <c r="Y1133" s="192">
        <f t="shared" si="4"/>
        <v>0</v>
      </c>
      <c r="Z1133" s="193">
        <f t="shared" si="5"/>
        <v>0</v>
      </c>
      <c r="AA1133" s="186" t="s">
        <v>464</v>
      </c>
      <c r="AB1133" s="186" t="s">
        <v>297</v>
      </c>
      <c r="AC1133" s="192">
        <f>VLOOKUP(B1133,orig_GT_results_full_summary!$B$3:$AK$25,33, FALSE)</f>
        <v>2</v>
      </c>
      <c r="AD1133" s="192">
        <v>0</v>
      </c>
      <c r="AE1133" s="192">
        <v>0</v>
      </c>
      <c r="AF1133" s="194">
        <f t="shared" si="6"/>
        <v>0</v>
      </c>
      <c r="AG1133" s="53">
        <f t="shared" si="7"/>
        <v>0</v>
      </c>
    </row>
    <row r="1134" spans="2:33" ht="16">
      <c r="B1134" s="186" t="s">
        <v>130</v>
      </c>
      <c r="C1134" s="192">
        <v>456</v>
      </c>
      <c r="D1134" s="186" t="s">
        <v>517</v>
      </c>
      <c r="E1134" s="193">
        <v>3</v>
      </c>
      <c r="F1134" s="186" t="s">
        <v>284</v>
      </c>
      <c r="G1134" s="186" t="s">
        <v>297</v>
      </c>
      <c r="H1134" s="198">
        <f>VLOOKUP(B1134,orig_GT_results_full_summary!$B$3:$AK$25,7, FALSE)</f>
        <v>3</v>
      </c>
      <c r="I1134" s="192">
        <v>0</v>
      </c>
      <c r="J1134" s="192">
        <v>0</v>
      </c>
      <c r="K1134" s="192">
        <f t="shared" si="0"/>
        <v>0</v>
      </c>
      <c r="L1134" s="193">
        <f t="shared" si="1"/>
        <v>0</v>
      </c>
      <c r="M1134" s="186" t="s">
        <v>449</v>
      </c>
      <c r="N1134" s="186" t="s">
        <v>297</v>
      </c>
      <c r="O1134" s="199">
        <f>VLOOKUP(B1134,orig_GT_results_full_summary!$B$3:$AK$25,15, FALSE)</f>
        <v>1</v>
      </c>
      <c r="P1134" s="192">
        <v>0</v>
      </c>
      <c r="Q1134" s="192">
        <v>0</v>
      </c>
      <c r="R1134" s="192">
        <f t="shared" si="2"/>
        <v>0</v>
      </c>
      <c r="S1134" s="193">
        <f t="shared" si="3"/>
        <v>0</v>
      </c>
      <c r="T1134" s="186" t="s">
        <v>15</v>
      </c>
      <c r="U1134" s="186" t="s">
        <v>297</v>
      </c>
      <c r="V1134" s="200">
        <f>VLOOKUP(B1134,orig_GT_results_full_summary!$B$3:$AK$25,24, FALSE)</f>
        <v>1</v>
      </c>
      <c r="W1134" s="192">
        <v>0</v>
      </c>
      <c r="X1134" s="192">
        <v>0</v>
      </c>
      <c r="Y1134" s="192">
        <f t="shared" si="4"/>
        <v>0</v>
      </c>
      <c r="Z1134" s="193">
        <f t="shared" si="5"/>
        <v>0</v>
      </c>
      <c r="AA1134" s="186" t="s">
        <v>464</v>
      </c>
      <c r="AB1134" s="186" t="s">
        <v>297</v>
      </c>
      <c r="AC1134" s="192">
        <f>VLOOKUP(B1134,orig_GT_results_full_summary!$B$3:$AK$25,33, FALSE)</f>
        <v>2</v>
      </c>
      <c r="AD1134" s="192">
        <v>0</v>
      </c>
      <c r="AE1134" s="192">
        <v>0</v>
      </c>
      <c r="AF1134" s="194">
        <f t="shared" si="6"/>
        <v>0</v>
      </c>
      <c r="AG1134" s="53">
        <f t="shared" si="7"/>
        <v>0</v>
      </c>
    </row>
    <row r="1135" spans="2:33" ht="16">
      <c r="B1135" s="186" t="s">
        <v>130</v>
      </c>
      <c r="C1135" s="192">
        <v>460</v>
      </c>
      <c r="D1135" s="186" t="s">
        <v>518</v>
      </c>
      <c r="E1135" s="193">
        <v>3</v>
      </c>
      <c r="F1135" s="186" t="s">
        <v>284</v>
      </c>
      <c r="G1135" s="186" t="s">
        <v>303</v>
      </c>
      <c r="H1135" s="198">
        <f>VLOOKUP(B1135,orig_GT_results_full_summary!$B$3:$AK$25,7, FALSE)</f>
        <v>3</v>
      </c>
      <c r="I1135" s="192">
        <v>1</v>
      </c>
      <c r="J1135" s="192">
        <v>0.33</v>
      </c>
      <c r="K1135" s="192">
        <f t="shared" si="0"/>
        <v>0.33333333333333331</v>
      </c>
      <c r="L1135" s="193">
        <f t="shared" si="1"/>
        <v>0.33033033033033032</v>
      </c>
      <c r="M1135" s="186" t="s">
        <v>449</v>
      </c>
      <c r="N1135" s="186" t="s">
        <v>297</v>
      </c>
      <c r="O1135" s="199">
        <f>VLOOKUP(B1135,orig_GT_results_full_summary!$B$3:$AK$25,15, FALSE)</f>
        <v>1</v>
      </c>
      <c r="P1135" s="192">
        <v>0</v>
      </c>
      <c r="Q1135" s="192">
        <v>0</v>
      </c>
      <c r="R1135" s="192">
        <f t="shared" si="2"/>
        <v>0</v>
      </c>
      <c r="S1135" s="193">
        <f t="shared" si="3"/>
        <v>0</v>
      </c>
      <c r="T1135" s="186" t="s">
        <v>15</v>
      </c>
      <c r="U1135" s="186" t="s">
        <v>297</v>
      </c>
      <c r="V1135" s="200">
        <f>VLOOKUP(B1135,orig_GT_results_full_summary!$B$3:$AK$25,24, FALSE)</f>
        <v>1</v>
      </c>
      <c r="W1135" s="192">
        <v>0</v>
      </c>
      <c r="X1135" s="192">
        <v>0</v>
      </c>
      <c r="Y1135" s="192">
        <f t="shared" si="4"/>
        <v>0</v>
      </c>
      <c r="Z1135" s="193">
        <f t="shared" si="5"/>
        <v>0</v>
      </c>
      <c r="AA1135" s="186" t="s">
        <v>464</v>
      </c>
      <c r="AB1135" s="186" t="s">
        <v>303</v>
      </c>
      <c r="AC1135" s="192">
        <f>VLOOKUP(B1135,orig_GT_results_full_summary!$B$3:$AK$25,33, FALSE)</f>
        <v>2</v>
      </c>
      <c r="AD1135" s="192">
        <v>1</v>
      </c>
      <c r="AE1135" s="192">
        <v>0.33</v>
      </c>
      <c r="AF1135" s="194">
        <f t="shared" si="6"/>
        <v>0.5</v>
      </c>
      <c r="AG1135" s="53">
        <f t="shared" si="7"/>
        <v>0.34161490683229817</v>
      </c>
    </row>
    <row r="1136" spans="2:33" ht="16">
      <c r="B1136" s="186" t="s">
        <v>130</v>
      </c>
      <c r="C1136" s="192">
        <v>461</v>
      </c>
      <c r="D1136" s="186" t="s">
        <v>518</v>
      </c>
      <c r="E1136" s="193">
        <v>3</v>
      </c>
      <c r="F1136" s="186" t="s">
        <v>284</v>
      </c>
      <c r="G1136" s="186" t="s">
        <v>303</v>
      </c>
      <c r="H1136" s="198">
        <f>VLOOKUP(B1136,orig_GT_results_full_summary!$B$3:$AK$25,7, FALSE)</f>
        <v>3</v>
      </c>
      <c r="I1136" s="192">
        <v>1</v>
      </c>
      <c r="J1136" s="192">
        <v>0.33</v>
      </c>
      <c r="K1136" s="192">
        <f t="shared" si="0"/>
        <v>0.33333333333333331</v>
      </c>
      <c r="L1136" s="193">
        <f t="shared" si="1"/>
        <v>0.33033033033033032</v>
      </c>
      <c r="M1136" s="186" t="s">
        <v>449</v>
      </c>
      <c r="N1136" s="186" t="s">
        <v>297</v>
      </c>
      <c r="O1136" s="199">
        <f>VLOOKUP(B1136,orig_GT_results_full_summary!$B$3:$AK$25,15, FALSE)</f>
        <v>1</v>
      </c>
      <c r="P1136" s="192">
        <v>0</v>
      </c>
      <c r="Q1136" s="192">
        <v>0</v>
      </c>
      <c r="R1136" s="192">
        <f t="shared" si="2"/>
        <v>0</v>
      </c>
      <c r="S1136" s="193">
        <f t="shared" si="3"/>
        <v>0</v>
      </c>
      <c r="T1136" s="186" t="s">
        <v>15</v>
      </c>
      <c r="U1136" s="186" t="s">
        <v>297</v>
      </c>
      <c r="V1136" s="200">
        <f>VLOOKUP(B1136,orig_GT_results_full_summary!$B$3:$AK$25,24, FALSE)</f>
        <v>1</v>
      </c>
      <c r="W1136" s="192">
        <v>0</v>
      </c>
      <c r="X1136" s="192">
        <v>0</v>
      </c>
      <c r="Y1136" s="192">
        <f t="shared" si="4"/>
        <v>0</v>
      </c>
      <c r="Z1136" s="193">
        <f t="shared" si="5"/>
        <v>0</v>
      </c>
      <c r="AA1136" s="186" t="s">
        <v>464</v>
      </c>
      <c r="AB1136" s="186" t="s">
        <v>303</v>
      </c>
      <c r="AC1136" s="192">
        <f>VLOOKUP(B1136,orig_GT_results_full_summary!$B$3:$AK$25,33, FALSE)</f>
        <v>2</v>
      </c>
      <c r="AD1136" s="192">
        <v>1</v>
      </c>
      <c r="AE1136" s="192">
        <v>0.33</v>
      </c>
      <c r="AF1136" s="194">
        <f t="shared" si="6"/>
        <v>0.5</v>
      </c>
      <c r="AG1136" s="53">
        <f t="shared" si="7"/>
        <v>0.34161490683229817</v>
      </c>
    </row>
    <row r="1137" spans="2:33" ht="16">
      <c r="B1137" s="186" t="s">
        <v>130</v>
      </c>
      <c r="C1137" s="192">
        <v>462</v>
      </c>
      <c r="D1137" s="186" t="s">
        <v>519</v>
      </c>
      <c r="E1137" s="193">
        <v>3</v>
      </c>
      <c r="F1137" s="186" t="s">
        <v>284</v>
      </c>
      <c r="G1137" s="186" t="s">
        <v>297</v>
      </c>
      <c r="H1137" s="198">
        <f>VLOOKUP(B1137,orig_GT_results_full_summary!$B$3:$AK$25,7, FALSE)</f>
        <v>3</v>
      </c>
      <c r="I1137" s="192">
        <v>0</v>
      </c>
      <c r="J1137" s="192">
        <v>0</v>
      </c>
      <c r="K1137" s="192">
        <f t="shared" si="0"/>
        <v>0</v>
      </c>
      <c r="L1137" s="193">
        <f t="shared" si="1"/>
        <v>0</v>
      </c>
      <c r="M1137" s="186" t="s">
        <v>449</v>
      </c>
      <c r="N1137" s="186" t="s">
        <v>297</v>
      </c>
      <c r="O1137" s="199">
        <f>VLOOKUP(B1137,orig_GT_results_full_summary!$B$3:$AK$25,15, FALSE)</f>
        <v>1</v>
      </c>
      <c r="P1137" s="192">
        <v>0</v>
      </c>
      <c r="Q1137" s="192">
        <v>0</v>
      </c>
      <c r="R1137" s="192">
        <f t="shared" si="2"/>
        <v>0</v>
      </c>
      <c r="S1137" s="193">
        <f t="shared" si="3"/>
        <v>0</v>
      </c>
      <c r="T1137" s="186" t="s">
        <v>15</v>
      </c>
      <c r="U1137" s="186" t="s">
        <v>297</v>
      </c>
      <c r="V1137" s="200">
        <f>VLOOKUP(B1137,orig_GT_results_full_summary!$B$3:$AK$25,24, FALSE)</f>
        <v>1</v>
      </c>
      <c r="W1137" s="192">
        <v>0</v>
      </c>
      <c r="X1137" s="192">
        <v>0</v>
      </c>
      <c r="Y1137" s="192">
        <f t="shared" si="4"/>
        <v>0</v>
      </c>
      <c r="Z1137" s="193">
        <f t="shared" si="5"/>
        <v>0</v>
      </c>
      <c r="AA1137" s="186" t="s">
        <v>464</v>
      </c>
      <c r="AB1137" s="186" t="s">
        <v>297</v>
      </c>
      <c r="AC1137" s="192">
        <f>VLOOKUP(B1137,orig_GT_results_full_summary!$B$3:$AK$25,33, FALSE)</f>
        <v>2</v>
      </c>
      <c r="AD1137" s="192">
        <v>0</v>
      </c>
      <c r="AE1137" s="192">
        <v>0</v>
      </c>
      <c r="AF1137" s="194">
        <f t="shared" si="6"/>
        <v>0</v>
      </c>
      <c r="AG1137" s="53">
        <f t="shared" si="7"/>
        <v>0</v>
      </c>
    </row>
    <row r="1138" spans="2:33" ht="16">
      <c r="B1138" s="186" t="s">
        <v>130</v>
      </c>
      <c r="C1138" s="192">
        <v>463</v>
      </c>
      <c r="D1138" s="186" t="s">
        <v>519</v>
      </c>
      <c r="E1138" s="193">
        <v>3</v>
      </c>
      <c r="F1138" s="186" t="s">
        <v>284</v>
      </c>
      <c r="G1138" s="186" t="s">
        <v>297</v>
      </c>
      <c r="H1138" s="198">
        <f>VLOOKUP(B1138,orig_GT_results_full_summary!$B$3:$AK$25,7, FALSE)</f>
        <v>3</v>
      </c>
      <c r="I1138" s="192">
        <v>0</v>
      </c>
      <c r="J1138" s="192">
        <v>0</v>
      </c>
      <c r="K1138" s="192">
        <f t="shared" si="0"/>
        <v>0</v>
      </c>
      <c r="L1138" s="193">
        <f t="shared" si="1"/>
        <v>0</v>
      </c>
      <c r="M1138" s="186" t="s">
        <v>449</v>
      </c>
      <c r="N1138" s="186" t="s">
        <v>297</v>
      </c>
      <c r="O1138" s="199">
        <f>VLOOKUP(B1138,orig_GT_results_full_summary!$B$3:$AK$25,15, FALSE)</f>
        <v>1</v>
      </c>
      <c r="P1138" s="192">
        <v>0</v>
      </c>
      <c r="Q1138" s="192">
        <v>0</v>
      </c>
      <c r="R1138" s="192">
        <f t="shared" si="2"/>
        <v>0</v>
      </c>
      <c r="S1138" s="193">
        <f t="shared" si="3"/>
        <v>0</v>
      </c>
      <c r="T1138" s="186" t="s">
        <v>15</v>
      </c>
      <c r="U1138" s="186" t="s">
        <v>297</v>
      </c>
      <c r="V1138" s="200">
        <f>VLOOKUP(B1138,orig_GT_results_full_summary!$B$3:$AK$25,24, FALSE)</f>
        <v>1</v>
      </c>
      <c r="W1138" s="192">
        <v>0</v>
      </c>
      <c r="X1138" s="192">
        <v>0</v>
      </c>
      <c r="Y1138" s="192">
        <f t="shared" si="4"/>
        <v>0</v>
      </c>
      <c r="Z1138" s="193">
        <f t="shared" si="5"/>
        <v>0</v>
      </c>
      <c r="AA1138" s="186" t="s">
        <v>464</v>
      </c>
      <c r="AB1138" s="186" t="s">
        <v>297</v>
      </c>
      <c r="AC1138" s="192">
        <f>VLOOKUP(B1138,orig_GT_results_full_summary!$B$3:$AK$25,33, FALSE)</f>
        <v>2</v>
      </c>
      <c r="AD1138" s="192">
        <v>0</v>
      </c>
      <c r="AE1138" s="192">
        <v>0</v>
      </c>
      <c r="AF1138" s="194">
        <f t="shared" si="6"/>
        <v>0</v>
      </c>
      <c r="AG1138" s="53">
        <f t="shared" si="7"/>
        <v>0</v>
      </c>
    </row>
    <row r="1139" spans="2:33" ht="16">
      <c r="B1139" s="186" t="s">
        <v>130</v>
      </c>
      <c r="C1139" s="192">
        <v>464</v>
      </c>
      <c r="D1139" s="186" t="s">
        <v>519</v>
      </c>
      <c r="E1139" s="193">
        <v>3</v>
      </c>
      <c r="F1139" s="186" t="s">
        <v>284</v>
      </c>
      <c r="G1139" s="186" t="s">
        <v>297</v>
      </c>
      <c r="H1139" s="198">
        <f>VLOOKUP(B1139,orig_GT_results_full_summary!$B$3:$AK$25,7, FALSE)</f>
        <v>3</v>
      </c>
      <c r="I1139" s="192">
        <v>0</v>
      </c>
      <c r="J1139" s="192">
        <v>0</v>
      </c>
      <c r="K1139" s="192">
        <f t="shared" si="0"/>
        <v>0</v>
      </c>
      <c r="L1139" s="193">
        <f t="shared" si="1"/>
        <v>0</v>
      </c>
      <c r="M1139" s="186" t="s">
        <v>449</v>
      </c>
      <c r="N1139" s="186" t="s">
        <v>297</v>
      </c>
      <c r="O1139" s="199">
        <f>VLOOKUP(B1139,orig_GT_results_full_summary!$B$3:$AK$25,15, FALSE)</f>
        <v>1</v>
      </c>
      <c r="P1139" s="192">
        <v>0</v>
      </c>
      <c r="Q1139" s="192">
        <v>0</v>
      </c>
      <c r="R1139" s="192">
        <f t="shared" si="2"/>
        <v>0</v>
      </c>
      <c r="S1139" s="193">
        <f t="shared" si="3"/>
        <v>0</v>
      </c>
      <c r="T1139" s="186" t="s">
        <v>15</v>
      </c>
      <c r="U1139" s="186" t="s">
        <v>297</v>
      </c>
      <c r="V1139" s="200">
        <f>VLOOKUP(B1139,orig_GT_results_full_summary!$B$3:$AK$25,24, FALSE)</f>
        <v>1</v>
      </c>
      <c r="W1139" s="192">
        <v>0</v>
      </c>
      <c r="X1139" s="192">
        <v>0</v>
      </c>
      <c r="Y1139" s="192">
        <f t="shared" si="4"/>
        <v>0</v>
      </c>
      <c r="Z1139" s="193">
        <f t="shared" si="5"/>
        <v>0</v>
      </c>
      <c r="AA1139" s="186" t="s">
        <v>464</v>
      </c>
      <c r="AB1139" s="186" t="s">
        <v>297</v>
      </c>
      <c r="AC1139" s="192">
        <f>VLOOKUP(B1139,orig_GT_results_full_summary!$B$3:$AK$25,33, FALSE)</f>
        <v>2</v>
      </c>
      <c r="AD1139" s="192">
        <v>0</v>
      </c>
      <c r="AE1139" s="192">
        <v>0</v>
      </c>
      <c r="AF1139" s="194">
        <f t="shared" si="6"/>
        <v>0</v>
      </c>
      <c r="AG1139" s="53">
        <f t="shared" si="7"/>
        <v>0</v>
      </c>
    </row>
    <row r="1140" spans="2:33" ht="16">
      <c r="B1140" s="186" t="s">
        <v>130</v>
      </c>
      <c r="C1140" s="192">
        <v>465</v>
      </c>
      <c r="D1140" s="186" t="s">
        <v>519</v>
      </c>
      <c r="E1140" s="193">
        <v>3</v>
      </c>
      <c r="F1140" s="186" t="s">
        <v>284</v>
      </c>
      <c r="G1140" s="186" t="s">
        <v>297</v>
      </c>
      <c r="H1140" s="198">
        <f>VLOOKUP(B1140,orig_GT_results_full_summary!$B$3:$AK$25,7, FALSE)</f>
        <v>3</v>
      </c>
      <c r="I1140" s="192">
        <v>0</v>
      </c>
      <c r="J1140" s="192">
        <v>0</v>
      </c>
      <c r="K1140" s="192">
        <f t="shared" si="0"/>
        <v>0</v>
      </c>
      <c r="L1140" s="193">
        <f t="shared" si="1"/>
        <v>0</v>
      </c>
      <c r="M1140" s="186" t="s">
        <v>449</v>
      </c>
      <c r="N1140" s="186" t="s">
        <v>297</v>
      </c>
      <c r="O1140" s="199">
        <f>VLOOKUP(B1140,orig_GT_results_full_summary!$B$3:$AK$25,15, FALSE)</f>
        <v>1</v>
      </c>
      <c r="P1140" s="192">
        <v>0</v>
      </c>
      <c r="Q1140" s="192">
        <v>0</v>
      </c>
      <c r="R1140" s="192">
        <f t="shared" si="2"/>
        <v>0</v>
      </c>
      <c r="S1140" s="193">
        <f t="shared" si="3"/>
        <v>0</v>
      </c>
      <c r="T1140" s="186" t="s">
        <v>15</v>
      </c>
      <c r="U1140" s="186" t="s">
        <v>297</v>
      </c>
      <c r="V1140" s="200">
        <f>VLOOKUP(B1140,orig_GT_results_full_summary!$B$3:$AK$25,24, FALSE)</f>
        <v>1</v>
      </c>
      <c r="W1140" s="192">
        <v>0</v>
      </c>
      <c r="X1140" s="192">
        <v>0</v>
      </c>
      <c r="Y1140" s="192">
        <f t="shared" si="4"/>
        <v>0</v>
      </c>
      <c r="Z1140" s="193">
        <f t="shared" si="5"/>
        <v>0</v>
      </c>
      <c r="AA1140" s="186" t="s">
        <v>464</v>
      </c>
      <c r="AB1140" s="186" t="s">
        <v>297</v>
      </c>
      <c r="AC1140" s="192">
        <f>VLOOKUP(B1140,orig_GT_results_full_summary!$B$3:$AK$25,33, FALSE)</f>
        <v>2</v>
      </c>
      <c r="AD1140" s="192">
        <v>0</v>
      </c>
      <c r="AE1140" s="192">
        <v>0</v>
      </c>
      <c r="AF1140" s="194">
        <f t="shared" si="6"/>
        <v>0</v>
      </c>
      <c r="AG1140" s="53">
        <f t="shared" si="7"/>
        <v>0</v>
      </c>
    </row>
    <row r="1141" spans="2:33" ht="16">
      <c r="B1141" s="186" t="s">
        <v>130</v>
      </c>
      <c r="C1141" s="192">
        <v>466</v>
      </c>
      <c r="D1141" s="186" t="s">
        <v>519</v>
      </c>
      <c r="E1141" s="193">
        <v>3</v>
      </c>
      <c r="F1141" s="186" t="s">
        <v>284</v>
      </c>
      <c r="G1141" s="186" t="s">
        <v>297</v>
      </c>
      <c r="H1141" s="198">
        <f>VLOOKUP(B1141,orig_GT_results_full_summary!$B$3:$AK$25,7, FALSE)</f>
        <v>3</v>
      </c>
      <c r="I1141" s="192">
        <v>0</v>
      </c>
      <c r="J1141" s="192">
        <v>0</v>
      </c>
      <c r="K1141" s="192">
        <f t="shared" si="0"/>
        <v>0</v>
      </c>
      <c r="L1141" s="193">
        <f t="shared" si="1"/>
        <v>0</v>
      </c>
      <c r="M1141" s="186" t="s">
        <v>449</v>
      </c>
      <c r="N1141" s="186" t="s">
        <v>297</v>
      </c>
      <c r="O1141" s="199">
        <f>VLOOKUP(B1141,orig_GT_results_full_summary!$B$3:$AK$25,15, FALSE)</f>
        <v>1</v>
      </c>
      <c r="P1141" s="192">
        <v>0</v>
      </c>
      <c r="Q1141" s="192">
        <v>0</v>
      </c>
      <c r="R1141" s="192">
        <f t="shared" si="2"/>
        <v>0</v>
      </c>
      <c r="S1141" s="193">
        <f t="shared" si="3"/>
        <v>0</v>
      </c>
      <c r="T1141" s="186" t="s">
        <v>15</v>
      </c>
      <c r="U1141" s="186" t="s">
        <v>297</v>
      </c>
      <c r="V1141" s="200">
        <f>VLOOKUP(B1141,orig_GT_results_full_summary!$B$3:$AK$25,24, FALSE)</f>
        <v>1</v>
      </c>
      <c r="W1141" s="192">
        <v>0</v>
      </c>
      <c r="X1141" s="192">
        <v>0</v>
      </c>
      <c r="Y1141" s="192">
        <f t="shared" si="4"/>
        <v>0</v>
      </c>
      <c r="Z1141" s="193">
        <f t="shared" si="5"/>
        <v>0</v>
      </c>
      <c r="AA1141" s="186" t="s">
        <v>464</v>
      </c>
      <c r="AB1141" s="186" t="s">
        <v>297</v>
      </c>
      <c r="AC1141" s="192">
        <f>VLOOKUP(B1141,orig_GT_results_full_summary!$B$3:$AK$25,33, FALSE)</f>
        <v>2</v>
      </c>
      <c r="AD1141" s="192">
        <v>0</v>
      </c>
      <c r="AE1141" s="192">
        <v>0</v>
      </c>
      <c r="AF1141" s="194">
        <f t="shared" si="6"/>
        <v>0</v>
      </c>
      <c r="AG1141" s="53">
        <f t="shared" si="7"/>
        <v>0</v>
      </c>
    </row>
    <row r="1142" spans="2:33" ht="16">
      <c r="B1142" s="186" t="s">
        <v>130</v>
      </c>
      <c r="C1142" s="192">
        <v>467</v>
      </c>
      <c r="D1142" s="186" t="s">
        <v>506</v>
      </c>
      <c r="E1142" s="193">
        <v>3</v>
      </c>
      <c r="F1142" s="186" t="s">
        <v>284</v>
      </c>
      <c r="G1142" s="186" t="s">
        <v>304</v>
      </c>
      <c r="H1142" s="198">
        <f>VLOOKUP(B1142,orig_GT_results_full_summary!$B$3:$AK$25,7, FALSE)</f>
        <v>3</v>
      </c>
      <c r="I1142" s="192">
        <v>1</v>
      </c>
      <c r="J1142" s="192">
        <v>0.33</v>
      </c>
      <c r="K1142" s="192">
        <f t="shared" si="0"/>
        <v>0.33333333333333331</v>
      </c>
      <c r="L1142" s="193">
        <f t="shared" si="1"/>
        <v>0.33033033033033032</v>
      </c>
      <c r="M1142" s="186" t="s">
        <v>449</v>
      </c>
      <c r="N1142" s="186" t="s">
        <v>297</v>
      </c>
      <c r="O1142" s="199">
        <f>VLOOKUP(B1142,orig_GT_results_full_summary!$B$3:$AK$25,15, FALSE)</f>
        <v>1</v>
      </c>
      <c r="P1142" s="192">
        <v>0</v>
      </c>
      <c r="Q1142" s="192">
        <v>0</v>
      </c>
      <c r="R1142" s="192">
        <f t="shared" si="2"/>
        <v>0</v>
      </c>
      <c r="S1142" s="193">
        <f t="shared" si="3"/>
        <v>0</v>
      </c>
      <c r="T1142" s="186" t="s">
        <v>15</v>
      </c>
      <c r="U1142" s="186" t="s">
        <v>297</v>
      </c>
      <c r="V1142" s="200">
        <f>VLOOKUP(B1142,orig_GT_results_full_summary!$B$3:$AK$25,24, FALSE)</f>
        <v>1</v>
      </c>
      <c r="W1142" s="192">
        <v>0</v>
      </c>
      <c r="X1142" s="192">
        <v>0</v>
      </c>
      <c r="Y1142" s="192">
        <f t="shared" si="4"/>
        <v>0</v>
      </c>
      <c r="Z1142" s="193">
        <f t="shared" si="5"/>
        <v>0</v>
      </c>
      <c r="AA1142" s="186" t="s">
        <v>464</v>
      </c>
      <c r="AB1142" s="186" t="s">
        <v>297</v>
      </c>
      <c r="AC1142" s="192">
        <f>VLOOKUP(B1142,orig_GT_results_full_summary!$B$3:$AK$25,33, FALSE)</f>
        <v>2</v>
      </c>
      <c r="AD1142" s="192">
        <v>0</v>
      </c>
      <c r="AE1142" s="192">
        <v>0</v>
      </c>
      <c r="AF1142" s="194">
        <f t="shared" si="6"/>
        <v>0</v>
      </c>
      <c r="AG1142" s="53">
        <f t="shared" si="7"/>
        <v>0</v>
      </c>
    </row>
    <row r="1143" spans="2:33" ht="16">
      <c r="B1143" s="186" t="s">
        <v>130</v>
      </c>
      <c r="C1143" s="192">
        <v>468</v>
      </c>
      <c r="D1143" s="186" t="s">
        <v>520</v>
      </c>
      <c r="E1143" s="193">
        <v>3</v>
      </c>
      <c r="F1143" s="186" t="s">
        <v>284</v>
      </c>
      <c r="G1143" s="186" t="s">
        <v>297</v>
      </c>
      <c r="H1143" s="198">
        <f>VLOOKUP(B1143,orig_GT_results_full_summary!$B$3:$AK$25,7, FALSE)</f>
        <v>3</v>
      </c>
      <c r="I1143" s="192">
        <v>0</v>
      </c>
      <c r="J1143" s="192">
        <v>0</v>
      </c>
      <c r="K1143" s="192">
        <f t="shared" si="0"/>
        <v>0</v>
      </c>
      <c r="L1143" s="193">
        <f t="shared" si="1"/>
        <v>0</v>
      </c>
      <c r="M1143" s="186" t="s">
        <v>449</v>
      </c>
      <c r="N1143" s="186" t="s">
        <v>297</v>
      </c>
      <c r="O1143" s="199">
        <f>VLOOKUP(B1143,orig_GT_results_full_summary!$B$3:$AK$25,15, FALSE)</f>
        <v>1</v>
      </c>
      <c r="P1143" s="192">
        <v>0</v>
      </c>
      <c r="Q1143" s="192">
        <v>0</v>
      </c>
      <c r="R1143" s="192">
        <f t="shared" si="2"/>
        <v>0</v>
      </c>
      <c r="S1143" s="193">
        <f t="shared" si="3"/>
        <v>0</v>
      </c>
      <c r="T1143" s="186" t="s">
        <v>15</v>
      </c>
      <c r="U1143" s="186" t="s">
        <v>303</v>
      </c>
      <c r="V1143" s="200">
        <f>VLOOKUP(B1143,orig_GT_results_full_summary!$B$3:$AK$25,24, FALSE)</f>
        <v>1</v>
      </c>
      <c r="W1143" s="192">
        <v>1</v>
      </c>
      <c r="X1143" s="192">
        <v>0.33</v>
      </c>
      <c r="Y1143" s="192">
        <f t="shared" si="4"/>
        <v>1</v>
      </c>
      <c r="Z1143" s="193">
        <f t="shared" si="5"/>
        <v>0.3536977491961415</v>
      </c>
      <c r="AA1143" s="186" t="s">
        <v>464</v>
      </c>
      <c r="AB1143" s="186" t="s">
        <v>297</v>
      </c>
      <c r="AC1143" s="192">
        <f>VLOOKUP(B1143,orig_GT_results_full_summary!$B$3:$AK$25,33, FALSE)</f>
        <v>2</v>
      </c>
      <c r="AD1143" s="192">
        <v>0</v>
      </c>
      <c r="AE1143" s="192">
        <v>0</v>
      </c>
      <c r="AF1143" s="194">
        <f t="shared" si="6"/>
        <v>0</v>
      </c>
      <c r="AG1143" s="53">
        <f t="shared" si="7"/>
        <v>0</v>
      </c>
    </row>
    <row r="1144" spans="2:33" ht="16">
      <c r="B1144" s="186" t="s">
        <v>130</v>
      </c>
      <c r="C1144" s="192">
        <v>470</v>
      </c>
      <c r="D1144" s="186" t="s">
        <v>520</v>
      </c>
      <c r="E1144" s="193">
        <v>3</v>
      </c>
      <c r="F1144" s="186" t="s">
        <v>284</v>
      </c>
      <c r="G1144" s="186" t="s">
        <v>297</v>
      </c>
      <c r="H1144" s="198">
        <f>VLOOKUP(B1144,orig_GT_results_full_summary!$B$3:$AK$25,7, FALSE)</f>
        <v>3</v>
      </c>
      <c r="I1144" s="192">
        <v>0</v>
      </c>
      <c r="J1144" s="192">
        <v>0</v>
      </c>
      <c r="K1144" s="192">
        <f t="shared" si="0"/>
        <v>0</v>
      </c>
      <c r="L1144" s="193">
        <f t="shared" si="1"/>
        <v>0</v>
      </c>
      <c r="M1144" s="186" t="s">
        <v>449</v>
      </c>
      <c r="N1144" s="186" t="s">
        <v>297</v>
      </c>
      <c r="O1144" s="199">
        <f>VLOOKUP(B1144,orig_GT_results_full_summary!$B$3:$AK$25,15, FALSE)</f>
        <v>1</v>
      </c>
      <c r="P1144" s="192">
        <v>0</v>
      </c>
      <c r="Q1144" s="192">
        <v>0</v>
      </c>
      <c r="R1144" s="192">
        <f t="shared" si="2"/>
        <v>0</v>
      </c>
      <c r="S1144" s="193">
        <f t="shared" si="3"/>
        <v>0</v>
      </c>
      <c r="T1144" s="186" t="s">
        <v>15</v>
      </c>
      <c r="U1144" s="186" t="s">
        <v>303</v>
      </c>
      <c r="V1144" s="200">
        <f>VLOOKUP(B1144,orig_GT_results_full_summary!$B$3:$AK$25,24, FALSE)</f>
        <v>1</v>
      </c>
      <c r="W1144" s="192">
        <v>1</v>
      </c>
      <c r="X1144" s="192">
        <v>0.33</v>
      </c>
      <c r="Y1144" s="192">
        <f t="shared" si="4"/>
        <v>1</v>
      </c>
      <c r="Z1144" s="193">
        <f t="shared" si="5"/>
        <v>0.3536977491961415</v>
      </c>
      <c r="AA1144" s="186" t="s">
        <v>464</v>
      </c>
      <c r="AB1144" s="186" t="s">
        <v>297</v>
      </c>
      <c r="AC1144" s="192">
        <f>VLOOKUP(B1144,orig_GT_results_full_summary!$B$3:$AK$25,33, FALSE)</f>
        <v>2</v>
      </c>
      <c r="AD1144" s="192">
        <v>0</v>
      </c>
      <c r="AE1144" s="192">
        <v>0</v>
      </c>
      <c r="AF1144" s="194">
        <f t="shared" si="6"/>
        <v>0</v>
      </c>
      <c r="AG1144" s="53">
        <f t="shared" si="7"/>
        <v>0</v>
      </c>
    </row>
    <row r="1145" spans="2:33" ht="16">
      <c r="B1145" s="186" t="s">
        <v>130</v>
      </c>
      <c r="C1145" s="192">
        <v>471</v>
      </c>
      <c r="D1145" s="186" t="s">
        <v>520</v>
      </c>
      <c r="E1145" s="193">
        <v>3</v>
      </c>
      <c r="F1145" s="186" t="s">
        <v>284</v>
      </c>
      <c r="G1145" s="186" t="s">
        <v>297</v>
      </c>
      <c r="H1145" s="198">
        <f>VLOOKUP(B1145,orig_GT_results_full_summary!$B$3:$AK$25,7, FALSE)</f>
        <v>3</v>
      </c>
      <c r="I1145" s="192">
        <v>0</v>
      </c>
      <c r="J1145" s="192">
        <v>0</v>
      </c>
      <c r="K1145" s="192">
        <f t="shared" si="0"/>
        <v>0</v>
      </c>
      <c r="L1145" s="193">
        <f t="shared" si="1"/>
        <v>0</v>
      </c>
      <c r="M1145" s="186" t="s">
        <v>449</v>
      </c>
      <c r="N1145" s="186" t="s">
        <v>297</v>
      </c>
      <c r="O1145" s="199">
        <f>VLOOKUP(B1145,orig_GT_results_full_summary!$B$3:$AK$25,15, FALSE)</f>
        <v>1</v>
      </c>
      <c r="P1145" s="192">
        <v>0</v>
      </c>
      <c r="Q1145" s="192">
        <v>0</v>
      </c>
      <c r="R1145" s="192">
        <f t="shared" si="2"/>
        <v>0</v>
      </c>
      <c r="S1145" s="193">
        <f t="shared" si="3"/>
        <v>0</v>
      </c>
      <c r="T1145" s="186" t="s">
        <v>15</v>
      </c>
      <c r="U1145" s="186" t="s">
        <v>303</v>
      </c>
      <c r="V1145" s="200">
        <f>VLOOKUP(B1145,orig_GT_results_full_summary!$B$3:$AK$25,24, FALSE)</f>
        <v>1</v>
      </c>
      <c r="W1145" s="192">
        <v>1</v>
      </c>
      <c r="X1145" s="192">
        <v>0.33</v>
      </c>
      <c r="Y1145" s="192">
        <f t="shared" si="4"/>
        <v>1</v>
      </c>
      <c r="Z1145" s="193">
        <f t="shared" si="5"/>
        <v>0.3536977491961415</v>
      </c>
      <c r="AA1145" s="186" t="s">
        <v>464</v>
      </c>
      <c r="AB1145" s="186" t="s">
        <v>297</v>
      </c>
      <c r="AC1145" s="192">
        <f>VLOOKUP(B1145,orig_GT_results_full_summary!$B$3:$AK$25,33, FALSE)</f>
        <v>2</v>
      </c>
      <c r="AD1145" s="192">
        <v>0</v>
      </c>
      <c r="AE1145" s="192">
        <v>0</v>
      </c>
      <c r="AF1145" s="194">
        <f t="shared" si="6"/>
        <v>0</v>
      </c>
      <c r="AG1145" s="53">
        <f t="shared" si="7"/>
        <v>0</v>
      </c>
    </row>
    <row r="1146" spans="2:33" ht="16">
      <c r="B1146" s="186" t="s">
        <v>130</v>
      </c>
      <c r="C1146" s="192">
        <v>472</v>
      </c>
      <c r="D1146" s="186" t="s">
        <v>520</v>
      </c>
      <c r="E1146" s="193">
        <v>3</v>
      </c>
      <c r="F1146" s="186" t="s">
        <v>284</v>
      </c>
      <c r="G1146" s="186" t="s">
        <v>297</v>
      </c>
      <c r="H1146" s="198">
        <f>VLOOKUP(B1146,orig_GT_results_full_summary!$B$3:$AK$25,7, FALSE)</f>
        <v>3</v>
      </c>
      <c r="I1146" s="192">
        <v>0</v>
      </c>
      <c r="J1146" s="192">
        <v>0</v>
      </c>
      <c r="K1146" s="192">
        <f t="shared" si="0"/>
        <v>0</v>
      </c>
      <c r="L1146" s="193">
        <f t="shared" si="1"/>
        <v>0</v>
      </c>
      <c r="M1146" s="186" t="s">
        <v>449</v>
      </c>
      <c r="N1146" s="186" t="s">
        <v>297</v>
      </c>
      <c r="O1146" s="199">
        <f>VLOOKUP(B1146,orig_GT_results_full_summary!$B$3:$AK$25,15, FALSE)</f>
        <v>1</v>
      </c>
      <c r="P1146" s="192">
        <v>0</v>
      </c>
      <c r="Q1146" s="192">
        <v>0</v>
      </c>
      <c r="R1146" s="192">
        <f t="shared" si="2"/>
        <v>0</v>
      </c>
      <c r="S1146" s="193">
        <f t="shared" si="3"/>
        <v>0</v>
      </c>
      <c r="T1146" s="186" t="s">
        <v>15</v>
      </c>
      <c r="U1146" s="186" t="s">
        <v>303</v>
      </c>
      <c r="V1146" s="200">
        <f>VLOOKUP(B1146,orig_GT_results_full_summary!$B$3:$AK$25,24, FALSE)</f>
        <v>1</v>
      </c>
      <c r="W1146" s="192">
        <v>1</v>
      </c>
      <c r="X1146" s="192">
        <v>0.33</v>
      </c>
      <c r="Y1146" s="192">
        <f t="shared" si="4"/>
        <v>1</v>
      </c>
      <c r="Z1146" s="193">
        <f t="shared" si="5"/>
        <v>0.3536977491961415</v>
      </c>
      <c r="AA1146" s="186" t="s">
        <v>464</v>
      </c>
      <c r="AB1146" s="186" t="s">
        <v>297</v>
      </c>
      <c r="AC1146" s="192">
        <f>VLOOKUP(B1146,orig_GT_results_full_summary!$B$3:$AK$25,33, FALSE)</f>
        <v>2</v>
      </c>
      <c r="AD1146" s="192">
        <v>0</v>
      </c>
      <c r="AE1146" s="192">
        <v>0</v>
      </c>
      <c r="AF1146" s="194">
        <f t="shared" si="6"/>
        <v>0</v>
      </c>
      <c r="AG1146" s="53">
        <f t="shared" si="7"/>
        <v>0</v>
      </c>
    </row>
    <row r="1147" spans="2:33" ht="16">
      <c r="B1147" s="186" t="s">
        <v>130</v>
      </c>
      <c r="C1147" s="192">
        <v>473</v>
      </c>
      <c r="D1147" s="186" t="s">
        <v>520</v>
      </c>
      <c r="E1147" s="193">
        <v>3</v>
      </c>
      <c r="F1147" s="186" t="s">
        <v>284</v>
      </c>
      <c r="G1147" s="186" t="s">
        <v>297</v>
      </c>
      <c r="H1147" s="198">
        <f>VLOOKUP(B1147,orig_GT_results_full_summary!$B$3:$AK$25,7, FALSE)</f>
        <v>3</v>
      </c>
      <c r="I1147" s="192">
        <v>0</v>
      </c>
      <c r="J1147" s="192">
        <v>0</v>
      </c>
      <c r="K1147" s="192">
        <f t="shared" si="0"/>
        <v>0</v>
      </c>
      <c r="L1147" s="193">
        <f t="shared" si="1"/>
        <v>0</v>
      </c>
      <c r="M1147" s="186" t="s">
        <v>449</v>
      </c>
      <c r="N1147" s="186" t="s">
        <v>297</v>
      </c>
      <c r="O1147" s="199">
        <f>VLOOKUP(B1147,orig_GT_results_full_summary!$B$3:$AK$25,15, FALSE)</f>
        <v>1</v>
      </c>
      <c r="P1147" s="192">
        <v>0</v>
      </c>
      <c r="Q1147" s="192">
        <v>0</v>
      </c>
      <c r="R1147" s="192">
        <f t="shared" si="2"/>
        <v>0</v>
      </c>
      <c r="S1147" s="193">
        <f t="shared" si="3"/>
        <v>0</v>
      </c>
      <c r="T1147" s="186" t="s">
        <v>15</v>
      </c>
      <c r="U1147" s="186" t="s">
        <v>303</v>
      </c>
      <c r="V1147" s="200">
        <f>VLOOKUP(B1147,orig_GT_results_full_summary!$B$3:$AK$25,24, FALSE)</f>
        <v>1</v>
      </c>
      <c r="W1147" s="192">
        <v>1</v>
      </c>
      <c r="X1147" s="192">
        <v>0.33</v>
      </c>
      <c r="Y1147" s="192">
        <f t="shared" si="4"/>
        <v>1</v>
      </c>
      <c r="Z1147" s="193">
        <f t="shared" si="5"/>
        <v>0.3536977491961415</v>
      </c>
      <c r="AA1147" s="186" t="s">
        <v>464</v>
      </c>
      <c r="AB1147" s="186" t="s">
        <v>297</v>
      </c>
      <c r="AC1147" s="192">
        <f>VLOOKUP(B1147,orig_GT_results_full_summary!$B$3:$AK$25,33, FALSE)</f>
        <v>2</v>
      </c>
      <c r="AD1147" s="192">
        <v>0</v>
      </c>
      <c r="AE1147" s="192">
        <v>0</v>
      </c>
      <c r="AF1147" s="194">
        <f t="shared" si="6"/>
        <v>0</v>
      </c>
      <c r="AG1147" s="53">
        <f t="shared" si="7"/>
        <v>0</v>
      </c>
    </row>
    <row r="1148" spans="2:33" ht="16">
      <c r="B1148" s="186" t="s">
        <v>130</v>
      </c>
      <c r="C1148" s="192">
        <v>474</v>
      </c>
      <c r="D1148" s="186" t="s">
        <v>520</v>
      </c>
      <c r="E1148" s="193">
        <v>3</v>
      </c>
      <c r="F1148" s="186" t="s">
        <v>284</v>
      </c>
      <c r="G1148" s="186" t="s">
        <v>297</v>
      </c>
      <c r="H1148" s="198">
        <f>VLOOKUP(B1148,orig_GT_results_full_summary!$B$3:$AK$25,7, FALSE)</f>
        <v>3</v>
      </c>
      <c r="I1148" s="192">
        <v>0</v>
      </c>
      <c r="J1148" s="192">
        <v>0</v>
      </c>
      <c r="K1148" s="192">
        <f t="shared" si="0"/>
        <v>0</v>
      </c>
      <c r="L1148" s="193">
        <f t="shared" si="1"/>
        <v>0</v>
      </c>
      <c r="M1148" s="186" t="s">
        <v>449</v>
      </c>
      <c r="N1148" s="186" t="s">
        <v>297</v>
      </c>
      <c r="O1148" s="199">
        <f>VLOOKUP(B1148,orig_GT_results_full_summary!$B$3:$AK$25,15, FALSE)</f>
        <v>1</v>
      </c>
      <c r="P1148" s="192">
        <v>0</v>
      </c>
      <c r="Q1148" s="192">
        <v>0</v>
      </c>
      <c r="R1148" s="192">
        <f t="shared" si="2"/>
        <v>0</v>
      </c>
      <c r="S1148" s="193">
        <f t="shared" si="3"/>
        <v>0</v>
      </c>
      <c r="T1148" s="186" t="s">
        <v>15</v>
      </c>
      <c r="U1148" s="186" t="s">
        <v>303</v>
      </c>
      <c r="V1148" s="200">
        <f>VLOOKUP(B1148,orig_GT_results_full_summary!$B$3:$AK$25,24, FALSE)</f>
        <v>1</v>
      </c>
      <c r="W1148" s="192">
        <v>1</v>
      </c>
      <c r="X1148" s="192">
        <v>0.33</v>
      </c>
      <c r="Y1148" s="192">
        <f t="shared" si="4"/>
        <v>1</v>
      </c>
      <c r="Z1148" s="193">
        <f t="shared" si="5"/>
        <v>0.3536977491961415</v>
      </c>
      <c r="AA1148" s="186" t="s">
        <v>464</v>
      </c>
      <c r="AB1148" s="186" t="s">
        <v>297</v>
      </c>
      <c r="AC1148" s="192">
        <f>VLOOKUP(B1148,orig_GT_results_full_summary!$B$3:$AK$25,33, FALSE)</f>
        <v>2</v>
      </c>
      <c r="AD1148" s="192">
        <v>0</v>
      </c>
      <c r="AE1148" s="192">
        <v>0</v>
      </c>
      <c r="AF1148" s="194">
        <f t="shared" si="6"/>
        <v>0</v>
      </c>
      <c r="AG1148" s="53">
        <f t="shared" si="7"/>
        <v>0</v>
      </c>
    </row>
    <row r="1149" spans="2:33" ht="16">
      <c r="B1149" s="186" t="s">
        <v>130</v>
      </c>
      <c r="C1149" s="192">
        <v>475</v>
      </c>
      <c r="D1149" s="186" t="s">
        <v>520</v>
      </c>
      <c r="E1149" s="193">
        <v>3</v>
      </c>
      <c r="F1149" s="186" t="s">
        <v>284</v>
      </c>
      <c r="G1149" s="186" t="s">
        <v>297</v>
      </c>
      <c r="H1149" s="198">
        <f>VLOOKUP(B1149,orig_GT_results_full_summary!$B$3:$AK$25,7, FALSE)</f>
        <v>3</v>
      </c>
      <c r="I1149" s="192">
        <v>0</v>
      </c>
      <c r="J1149" s="192">
        <v>0</v>
      </c>
      <c r="K1149" s="192">
        <f t="shared" si="0"/>
        <v>0</v>
      </c>
      <c r="L1149" s="193">
        <f t="shared" si="1"/>
        <v>0</v>
      </c>
      <c r="M1149" s="186" t="s">
        <v>449</v>
      </c>
      <c r="N1149" s="186" t="s">
        <v>297</v>
      </c>
      <c r="O1149" s="199">
        <f>VLOOKUP(B1149,orig_GT_results_full_summary!$B$3:$AK$25,15, FALSE)</f>
        <v>1</v>
      </c>
      <c r="P1149" s="192">
        <v>0</v>
      </c>
      <c r="Q1149" s="192">
        <v>0</v>
      </c>
      <c r="R1149" s="192">
        <f t="shared" si="2"/>
        <v>0</v>
      </c>
      <c r="S1149" s="193">
        <f t="shared" si="3"/>
        <v>0</v>
      </c>
      <c r="T1149" s="186" t="s">
        <v>15</v>
      </c>
      <c r="U1149" s="186" t="s">
        <v>303</v>
      </c>
      <c r="V1149" s="200">
        <f>VLOOKUP(B1149,orig_GT_results_full_summary!$B$3:$AK$25,24, FALSE)</f>
        <v>1</v>
      </c>
      <c r="W1149" s="192">
        <v>1</v>
      </c>
      <c r="X1149" s="192">
        <v>0.33</v>
      </c>
      <c r="Y1149" s="192">
        <f t="shared" si="4"/>
        <v>1</v>
      </c>
      <c r="Z1149" s="193">
        <f t="shared" si="5"/>
        <v>0.3536977491961415</v>
      </c>
      <c r="AA1149" s="186" t="s">
        <v>464</v>
      </c>
      <c r="AB1149" s="186" t="s">
        <v>297</v>
      </c>
      <c r="AC1149" s="192">
        <f>VLOOKUP(B1149,orig_GT_results_full_summary!$B$3:$AK$25,33, FALSE)</f>
        <v>2</v>
      </c>
      <c r="AD1149" s="192">
        <v>0</v>
      </c>
      <c r="AE1149" s="192">
        <v>0</v>
      </c>
      <c r="AF1149" s="194">
        <f t="shared" si="6"/>
        <v>0</v>
      </c>
      <c r="AG1149" s="53">
        <f t="shared" si="7"/>
        <v>0</v>
      </c>
    </row>
    <row r="1150" spans="2:33" ht="16">
      <c r="B1150" s="186" t="s">
        <v>130</v>
      </c>
      <c r="C1150" s="192">
        <v>477</v>
      </c>
      <c r="D1150" s="186" t="s">
        <v>520</v>
      </c>
      <c r="E1150" s="193">
        <v>3</v>
      </c>
      <c r="F1150" s="186" t="s">
        <v>284</v>
      </c>
      <c r="G1150" s="186" t="s">
        <v>297</v>
      </c>
      <c r="H1150" s="198">
        <f>VLOOKUP(B1150,orig_GT_results_full_summary!$B$3:$AK$25,7, FALSE)</f>
        <v>3</v>
      </c>
      <c r="I1150" s="192">
        <v>0</v>
      </c>
      <c r="J1150" s="192">
        <v>0</v>
      </c>
      <c r="K1150" s="192">
        <f t="shared" si="0"/>
        <v>0</v>
      </c>
      <c r="L1150" s="193">
        <f t="shared" si="1"/>
        <v>0</v>
      </c>
      <c r="M1150" s="186" t="s">
        <v>449</v>
      </c>
      <c r="N1150" s="186" t="s">
        <v>297</v>
      </c>
      <c r="O1150" s="199">
        <f>VLOOKUP(B1150,orig_GT_results_full_summary!$B$3:$AK$25,15, FALSE)</f>
        <v>1</v>
      </c>
      <c r="P1150" s="192">
        <v>0</v>
      </c>
      <c r="Q1150" s="192">
        <v>0</v>
      </c>
      <c r="R1150" s="192">
        <f t="shared" si="2"/>
        <v>0</v>
      </c>
      <c r="S1150" s="193">
        <f t="shared" si="3"/>
        <v>0</v>
      </c>
      <c r="T1150" s="186" t="s">
        <v>15</v>
      </c>
      <c r="U1150" s="186" t="s">
        <v>303</v>
      </c>
      <c r="V1150" s="200">
        <f>VLOOKUP(B1150,orig_GT_results_full_summary!$B$3:$AK$25,24, FALSE)</f>
        <v>1</v>
      </c>
      <c r="W1150" s="192">
        <v>1</v>
      </c>
      <c r="X1150" s="192">
        <v>0.33</v>
      </c>
      <c r="Y1150" s="192">
        <f t="shared" si="4"/>
        <v>1</v>
      </c>
      <c r="Z1150" s="193">
        <f t="shared" si="5"/>
        <v>0.3536977491961415</v>
      </c>
      <c r="AA1150" s="186" t="s">
        <v>464</v>
      </c>
      <c r="AB1150" s="186" t="s">
        <v>297</v>
      </c>
      <c r="AC1150" s="192">
        <f>VLOOKUP(B1150,orig_GT_results_full_summary!$B$3:$AK$25,33, FALSE)</f>
        <v>2</v>
      </c>
      <c r="AD1150" s="192">
        <v>0</v>
      </c>
      <c r="AE1150" s="192">
        <v>0</v>
      </c>
      <c r="AF1150" s="194">
        <f t="shared" si="6"/>
        <v>0</v>
      </c>
      <c r="AG1150" s="53">
        <f t="shared" si="7"/>
        <v>0</v>
      </c>
    </row>
    <row r="1151" spans="2:33" ht="16">
      <c r="B1151" s="186" t="s">
        <v>130</v>
      </c>
      <c r="C1151" s="192">
        <v>478</v>
      </c>
      <c r="D1151" s="186" t="s">
        <v>520</v>
      </c>
      <c r="E1151" s="193">
        <v>3</v>
      </c>
      <c r="F1151" s="186" t="s">
        <v>284</v>
      </c>
      <c r="G1151" s="186" t="s">
        <v>297</v>
      </c>
      <c r="H1151" s="198">
        <f>VLOOKUP(B1151,orig_GT_results_full_summary!$B$3:$AK$25,7, FALSE)</f>
        <v>3</v>
      </c>
      <c r="I1151" s="192">
        <v>0</v>
      </c>
      <c r="J1151" s="192">
        <v>0</v>
      </c>
      <c r="K1151" s="192">
        <f t="shared" si="0"/>
        <v>0</v>
      </c>
      <c r="L1151" s="193">
        <f t="shared" si="1"/>
        <v>0</v>
      </c>
      <c r="M1151" s="186" t="s">
        <v>449</v>
      </c>
      <c r="N1151" s="186" t="s">
        <v>297</v>
      </c>
      <c r="O1151" s="199">
        <f>VLOOKUP(B1151,orig_GT_results_full_summary!$B$3:$AK$25,15, FALSE)</f>
        <v>1</v>
      </c>
      <c r="P1151" s="192">
        <v>0</v>
      </c>
      <c r="Q1151" s="192">
        <v>0</v>
      </c>
      <c r="R1151" s="192">
        <f t="shared" si="2"/>
        <v>0</v>
      </c>
      <c r="S1151" s="193">
        <f t="shared" si="3"/>
        <v>0</v>
      </c>
      <c r="T1151" s="186" t="s">
        <v>15</v>
      </c>
      <c r="U1151" s="186" t="s">
        <v>303</v>
      </c>
      <c r="V1151" s="200">
        <f>VLOOKUP(B1151,orig_GT_results_full_summary!$B$3:$AK$25,24, FALSE)</f>
        <v>1</v>
      </c>
      <c r="W1151" s="192">
        <v>1</v>
      </c>
      <c r="X1151" s="192">
        <v>0.33</v>
      </c>
      <c r="Y1151" s="192">
        <f t="shared" si="4"/>
        <v>1</v>
      </c>
      <c r="Z1151" s="193">
        <f t="shared" si="5"/>
        <v>0.3536977491961415</v>
      </c>
      <c r="AA1151" s="186" t="s">
        <v>464</v>
      </c>
      <c r="AB1151" s="186" t="s">
        <v>297</v>
      </c>
      <c r="AC1151" s="192">
        <f>VLOOKUP(B1151,orig_GT_results_full_summary!$B$3:$AK$25,33, FALSE)</f>
        <v>2</v>
      </c>
      <c r="AD1151" s="192">
        <v>0</v>
      </c>
      <c r="AE1151" s="192">
        <v>0</v>
      </c>
      <c r="AF1151" s="194">
        <f t="shared" si="6"/>
        <v>0</v>
      </c>
      <c r="AG1151" s="53">
        <f t="shared" si="7"/>
        <v>0</v>
      </c>
    </row>
    <row r="1152" spans="2:33" ht="16">
      <c r="B1152" s="186" t="s">
        <v>130</v>
      </c>
      <c r="C1152" s="192">
        <v>479</v>
      </c>
      <c r="D1152" s="186" t="s">
        <v>520</v>
      </c>
      <c r="E1152" s="193">
        <v>3</v>
      </c>
      <c r="F1152" s="186" t="s">
        <v>284</v>
      </c>
      <c r="G1152" s="186" t="s">
        <v>297</v>
      </c>
      <c r="H1152" s="198">
        <f>VLOOKUP(B1152,orig_GT_results_full_summary!$B$3:$AK$25,7, FALSE)</f>
        <v>3</v>
      </c>
      <c r="I1152" s="192">
        <v>0</v>
      </c>
      <c r="J1152" s="192">
        <v>0</v>
      </c>
      <c r="K1152" s="192">
        <f t="shared" si="0"/>
        <v>0</v>
      </c>
      <c r="L1152" s="193">
        <f t="shared" si="1"/>
        <v>0</v>
      </c>
      <c r="M1152" s="186" t="s">
        <v>449</v>
      </c>
      <c r="N1152" s="186" t="s">
        <v>297</v>
      </c>
      <c r="O1152" s="199">
        <f>VLOOKUP(B1152,orig_GT_results_full_summary!$B$3:$AK$25,15, FALSE)</f>
        <v>1</v>
      </c>
      <c r="P1152" s="192">
        <v>0</v>
      </c>
      <c r="Q1152" s="192">
        <v>0</v>
      </c>
      <c r="R1152" s="192">
        <f t="shared" si="2"/>
        <v>0</v>
      </c>
      <c r="S1152" s="193">
        <f t="shared" si="3"/>
        <v>0</v>
      </c>
      <c r="T1152" s="186" t="s">
        <v>15</v>
      </c>
      <c r="U1152" s="186" t="s">
        <v>303</v>
      </c>
      <c r="V1152" s="200">
        <f>VLOOKUP(B1152,orig_GT_results_full_summary!$B$3:$AK$25,24, FALSE)</f>
        <v>1</v>
      </c>
      <c r="W1152" s="192">
        <v>1</v>
      </c>
      <c r="X1152" s="192">
        <v>0.33</v>
      </c>
      <c r="Y1152" s="192">
        <f t="shared" si="4"/>
        <v>1</v>
      </c>
      <c r="Z1152" s="193">
        <f t="shared" si="5"/>
        <v>0.3536977491961415</v>
      </c>
      <c r="AA1152" s="186" t="s">
        <v>464</v>
      </c>
      <c r="AB1152" s="186" t="s">
        <v>297</v>
      </c>
      <c r="AC1152" s="192">
        <f>VLOOKUP(B1152,orig_GT_results_full_summary!$B$3:$AK$25,33, FALSE)</f>
        <v>2</v>
      </c>
      <c r="AD1152" s="192">
        <v>0</v>
      </c>
      <c r="AE1152" s="192">
        <v>0</v>
      </c>
      <c r="AF1152" s="194">
        <f t="shared" si="6"/>
        <v>0</v>
      </c>
      <c r="AG1152" s="53">
        <f t="shared" si="7"/>
        <v>0</v>
      </c>
    </row>
    <row r="1153" spans="1:33" ht="16">
      <c r="B1153" s="186" t="s">
        <v>130</v>
      </c>
      <c r="C1153" s="192">
        <v>480</v>
      </c>
      <c r="D1153" s="186" t="s">
        <v>521</v>
      </c>
      <c r="E1153" s="193">
        <v>3</v>
      </c>
      <c r="F1153" s="186" t="s">
        <v>284</v>
      </c>
      <c r="G1153" s="186" t="s">
        <v>297</v>
      </c>
      <c r="H1153" s="198">
        <f>VLOOKUP(B1153,orig_GT_results_full_summary!$B$3:$AK$25,7, FALSE)</f>
        <v>3</v>
      </c>
      <c r="I1153" s="192">
        <v>0</v>
      </c>
      <c r="J1153" s="192">
        <v>0</v>
      </c>
      <c r="K1153" s="192">
        <f t="shared" si="0"/>
        <v>0</v>
      </c>
      <c r="L1153" s="193">
        <f t="shared" si="1"/>
        <v>0</v>
      </c>
      <c r="M1153" s="186" t="s">
        <v>449</v>
      </c>
      <c r="N1153" s="186" t="s">
        <v>297</v>
      </c>
      <c r="O1153" s="199">
        <f>VLOOKUP(B1153,orig_GT_results_full_summary!$B$3:$AK$25,15, FALSE)</f>
        <v>1</v>
      </c>
      <c r="P1153" s="192">
        <v>0</v>
      </c>
      <c r="Q1153" s="192">
        <v>0</v>
      </c>
      <c r="R1153" s="192">
        <f t="shared" si="2"/>
        <v>0</v>
      </c>
      <c r="S1153" s="193">
        <f t="shared" si="3"/>
        <v>0</v>
      </c>
      <c r="T1153" s="186" t="s">
        <v>15</v>
      </c>
      <c r="U1153" s="186" t="s">
        <v>297</v>
      </c>
      <c r="V1153" s="200">
        <f>VLOOKUP(B1153,orig_GT_results_full_summary!$B$3:$AK$25,24, FALSE)</f>
        <v>1</v>
      </c>
      <c r="W1153" s="192">
        <v>0</v>
      </c>
      <c r="X1153" s="192">
        <v>0</v>
      </c>
      <c r="Y1153" s="192">
        <f t="shared" si="4"/>
        <v>0</v>
      </c>
      <c r="Z1153" s="193">
        <f t="shared" si="5"/>
        <v>0</v>
      </c>
      <c r="AA1153" s="186" t="s">
        <v>464</v>
      </c>
      <c r="AB1153" s="186" t="s">
        <v>297</v>
      </c>
      <c r="AC1153" s="192">
        <f>VLOOKUP(B1153,orig_GT_results_full_summary!$B$3:$AK$25,33, FALSE)</f>
        <v>2</v>
      </c>
      <c r="AD1153" s="192">
        <v>0</v>
      </c>
      <c r="AE1153" s="192">
        <v>0</v>
      </c>
      <c r="AF1153" s="194">
        <f t="shared" si="6"/>
        <v>0</v>
      </c>
      <c r="AG1153" s="53">
        <f t="shared" si="7"/>
        <v>0</v>
      </c>
    </row>
    <row r="1154" spans="1:33" ht="16">
      <c r="B1154" s="186" t="s">
        <v>130</v>
      </c>
      <c r="C1154" s="192">
        <v>481</v>
      </c>
      <c r="D1154" s="186" t="s">
        <v>521</v>
      </c>
      <c r="E1154" s="193">
        <v>3</v>
      </c>
      <c r="F1154" s="186" t="s">
        <v>284</v>
      </c>
      <c r="G1154" s="186" t="s">
        <v>297</v>
      </c>
      <c r="H1154" s="198">
        <f>VLOOKUP(B1154,orig_GT_results_full_summary!$B$3:$AK$25,7, FALSE)</f>
        <v>3</v>
      </c>
      <c r="I1154" s="192">
        <v>0</v>
      </c>
      <c r="J1154" s="192">
        <v>0</v>
      </c>
      <c r="K1154" s="192">
        <f t="shared" si="0"/>
        <v>0</v>
      </c>
      <c r="L1154" s="193">
        <f t="shared" si="1"/>
        <v>0</v>
      </c>
      <c r="M1154" s="186" t="s">
        <v>449</v>
      </c>
      <c r="N1154" s="186" t="s">
        <v>297</v>
      </c>
      <c r="O1154" s="199">
        <f>VLOOKUP(B1154,orig_GT_results_full_summary!$B$3:$AK$25,15, FALSE)</f>
        <v>1</v>
      </c>
      <c r="P1154" s="192">
        <v>0</v>
      </c>
      <c r="Q1154" s="192">
        <v>0</v>
      </c>
      <c r="R1154" s="192">
        <f t="shared" si="2"/>
        <v>0</v>
      </c>
      <c r="S1154" s="193">
        <f t="shared" si="3"/>
        <v>0</v>
      </c>
      <c r="T1154" s="186" t="s">
        <v>15</v>
      </c>
      <c r="U1154" s="186" t="s">
        <v>297</v>
      </c>
      <c r="V1154" s="200">
        <f>VLOOKUP(B1154,orig_GT_results_full_summary!$B$3:$AK$25,24, FALSE)</f>
        <v>1</v>
      </c>
      <c r="W1154" s="192">
        <v>0</v>
      </c>
      <c r="X1154" s="192">
        <v>0</v>
      </c>
      <c r="Y1154" s="192">
        <f t="shared" si="4"/>
        <v>0</v>
      </c>
      <c r="Z1154" s="193">
        <f t="shared" si="5"/>
        <v>0</v>
      </c>
      <c r="AA1154" s="186" t="s">
        <v>464</v>
      </c>
      <c r="AB1154" s="186" t="s">
        <v>297</v>
      </c>
      <c r="AC1154" s="192">
        <f>VLOOKUP(B1154,orig_GT_results_full_summary!$B$3:$AK$25,33, FALSE)</f>
        <v>2</v>
      </c>
      <c r="AD1154" s="192">
        <v>0</v>
      </c>
      <c r="AE1154" s="192">
        <v>0</v>
      </c>
      <c r="AF1154" s="194">
        <f t="shared" si="6"/>
        <v>0</v>
      </c>
      <c r="AG1154" s="53">
        <f t="shared" si="7"/>
        <v>0</v>
      </c>
    </row>
    <row r="1155" spans="1:33" ht="16">
      <c r="B1155" s="186" t="s">
        <v>130</v>
      </c>
      <c r="C1155" s="192">
        <v>482</v>
      </c>
      <c r="D1155" s="186" t="s">
        <v>471</v>
      </c>
      <c r="E1155" s="193">
        <v>2</v>
      </c>
      <c r="F1155" s="186" t="s">
        <v>284</v>
      </c>
      <c r="G1155" s="186" t="s">
        <v>288</v>
      </c>
      <c r="H1155" s="198">
        <f>VLOOKUP(B1155,orig_GT_results_full_summary!$B$3:$AK$25,7, FALSE)</f>
        <v>3</v>
      </c>
      <c r="I1155" s="192">
        <v>0</v>
      </c>
      <c r="J1155" s="192">
        <v>0</v>
      </c>
      <c r="K1155" s="192">
        <f t="shared" si="0"/>
        <v>0</v>
      </c>
      <c r="L1155" s="193">
        <f t="shared" si="1"/>
        <v>0</v>
      </c>
      <c r="M1155" s="186" t="s">
        <v>449</v>
      </c>
      <c r="N1155" s="186" t="s">
        <v>288</v>
      </c>
      <c r="O1155" s="199">
        <f>VLOOKUP(B1155,orig_GT_results_full_summary!$B$3:$AK$25,15, FALSE)</f>
        <v>1</v>
      </c>
      <c r="P1155" s="192">
        <v>0</v>
      </c>
      <c r="Q1155" s="192">
        <v>0</v>
      </c>
      <c r="R1155" s="192">
        <f t="shared" si="2"/>
        <v>0</v>
      </c>
      <c r="S1155" s="193">
        <f t="shared" si="3"/>
        <v>0</v>
      </c>
      <c r="T1155" s="186" t="s">
        <v>15</v>
      </c>
      <c r="U1155" s="186" t="s">
        <v>288</v>
      </c>
      <c r="V1155" s="200">
        <f>VLOOKUP(B1155,orig_GT_results_full_summary!$B$3:$AK$25,24, FALSE)</f>
        <v>1</v>
      </c>
      <c r="W1155" s="192">
        <v>0</v>
      </c>
      <c r="X1155" s="192">
        <v>0</v>
      </c>
      <c r="Y1155" s="192">
        <f t="shared" si="4"/>
        <v>0</v>
      </c>
      <c r="Z1155" s="193">
        <f t="shared" si="5"/>
        <v>0</v>
      </c>
      <c r="AA1155" s="186" t="s">
        <v>464</v>
      </c>
      <c r="AB1155" s="186" t="s">
        <v>288</v>
      </c>
      <c r="AC1155" s="192">
        <f>VLOOKUP(B1155,orig_GT_results_full_summary!$B$3:$AK$25,33, FALSE)</f>
        <v>2</v>
      </c>
      <c r="AD1155" s="192">
        <v>0</v>
      </c>
      <c r="AE1155" s="192">
        <v>0</v>
      </c>
      <c r="AF1155" s="194">
        <f t="shared" si="6"/>
        <v>0</v>
      </c>
      <c r="AG1155" s="53">
        <f t="shared" si="7"/>
        <v>0</v>
      </c>
    </row>
    <row r="1156" spans="1:33" ht="16">
      <c r="A1156" s="166" t="s">
        <v>37</v>
      </c>
      <c r="B1156" s="33" t="s">
        <v>123</v>
      </c>
      <c r="C1156" s="192">
        <v>0</v>
      </c>
      <c r="D1156" s="4" t="s">
        <v>121</v>
      </c>
      <c r="E1156" s="208">
        <v>1</v>
      </c>
      <c r="F1156" s="4" t="s">
        <v>124</v>
      </c>
      <c r="G1156" s="166">
        <v>0</v>
      </c>
      <c r="H1156" s="65">
        <f t="shared" ref="H1156:H1176" si="8">LEN(F1156)-LEN(SUBSTITUTE(F1156,"|",""))+1</f>
        <v>4</v>
      </c>
      <c r="I1156" s="4">
        <v>0</v>
      </c>
      <c r="J1156" s="4">
        <v>0</v>
      </c>
      <c r="K1156" s="209">
        <v>0</v>
      </c>
      <c r="L1156" s="210">
        <v>0</v>
      </c>
      <c r="M1156" s="4" t="s">
        <v>120</v>
      </c>
      <c r="N1156" s="166">
        <v>0</v>
      </c>
      <c r="O1156" s="65">
        <f t="shared" ref="O1156:O1157" si="9">LEN(M1156)-LEN(SUBSTITUTE(M1156,"|",""))+1</f>
        <v>1</v>
      </c>
      <c r="P1156" s="4">
        <v>0</v>
      </c>
      <c r="Q1156" s="4">
        <v>0</v>
      </c>
      <c r="R1156" s="65">
        <v>0</v>
      </c>
      <c r="S1156" s="56">
        <v>0</v>
      </c>
      <c r="T1156" s="4" t="s">
        <v>121</v>
      </c>
      <c r="U1156" s="166">
        <v>1</v>
      </c>
      <c r="V1156" s="65">
        <f t="shared" ref="V1156:V1157" si="10">LEN(T1156)-LEN(SUBSTITUTE(T1156,"|",""))+1</f>
        <v>1</v>
      </c>
      <c r="W1156" s="4">
        <v>1</v>
      </c>
      <c r="X1156" s="4">
        <v>1</v>
      </c>
      <c r="Y1156" s="65">
        <v>1</v>
      </c>
      <c r="Z1156" s="53">
        <v>1</v>
      </c>
      <c r="AA1156" s="4" t="s">
        <v>120</v>
      </c>
      <c r="AB1156" s="166">
        <v>0</v>
      </c>
      <c r="AC1156" s="65">
        <f t="shared" ref="AC1156:AC1157" si="11">LEN(AA1156)-LEN(SUBSTITUTE(AA1156,"|",""))+1</f>
        <v>1</v>
      </c>
      <c r="AD1156" s="4">
        <v>0</v>
      </c>
      <c r="AE1156" s="4">
        <v>0</v>
      </c>
      <c r="AF1156" s="65">
        <v>0</v>
      </c>
      <c r="AG1156" s="56">
        <v>0</v>
      </c>
    </row>
    <row r="1157" spans="1:33" ht="16">
      <c r="A1157" s="166" t="s">
        <v>43</v>
      </c>
      <c r="B1157" s="33" t="s">
        <v>130</v>
      </c>
      <c r="C1157" s="192">
        <v>0</v>
      </c>
      <c r="D1157" s="4" t="s">
        <v>127</v>
      </c>
      <c r="E1157" s="208">
        <v>1</v>
      </c>
      <c r="F1157" s="4" t="s">
        <v>132</v>
      </c>
      <c r="G1157" s="166">
        <v>0</v>
      </c>
      <c r="H1157" s="65">
        <f t="shared" si="8"/>
        <v>3</v>
      </c>
      <c r="I1157" s="4">
        <v>0</v>
      </c>
      <c r="J1157" s="4">
        <v>0</v>
      </c>
      <c r="K1157" s="209">
        <v>0</v>
      </c>
      <c r="L1157" s="210">
        <v>0</v>
      </c>
      <c r="M1157" s="4" t="s">
        <v>127</v>
      </c>
      <c r="N1157" s="166">
        <v>1</v>
      </c>
      <c r="O1157" s="65">
        <f t="shared" si="9"/>
        <v>1</v>
      </c>
      <c r="P1157" s="4">
        <v>1</v>
      </c>
      <c r="Q1157" s="4">
        <v>1</v>
      </c>
      <c r="R1157" s="65">
        <v>1</v>
      </c>
      <c r="S1157" s="53">
        <v>1</v>
      </c>
      <c r="T1157" s="4" t="s">
        <v>128</v>
      </c>
      <c r="U1157" s="166">
        <v>0</v>
      </c>
      <c r="V1157" s="65">
        <f t="shared" si="10"/>
        <v>1</v>
      </c>
      <c r="W1157" s="4">
        <v>0</v>
      </c>
      <c r="X1157" s="4">
        <v>0</v>
      </c>
      <c r="Y1157" s="65">
        <v>0</v>
      </c>
      <c r="Z1157" s="56">
        <v>0</v>
      </c>
      <c r="AA1157" s="4" t="s">
        <v>129</v>
      </c>
      <c r="AB1157" s="166">
        <v>1</v>
      </c>
      <c r="AC1157" s="65">
        <f t="shared" si="11"/>
        <v>2</v>
      </c>
      <c r="AD1157" s="4">
        <v>1</v>
      </c>
      <c r="AE1157" s="4">
        <v>1</v>
      </c>
      <c r="AF1157" s="65">
        <v>0.5</v>
      </c>
      <c r="AG1157" s="207">
        <v>0.90909090909090906</v>
      </c>
    </row>
    <row r="1158" spans="1:33" ht="16">
      <c r="A1158" s="166" t="s">
        <v>49</v>
      </c>
      <c r="B1158" s="33" t="s">
        <v>134</v>
      </c>
      <c r="C1158" s="192">
        <v>0</v>
      </c>
      <c r="D1158" s="4" t="s">
        <v>120</v>
      </c>
      <c r="E1158" s="208">
        <v>1</v>
      </c>
      <c r="F1158" s="4" t="s">
        <v>135</v>
      </c>
      <c r="G1158" s="166">
        <v>1</v>
      </c>
      <c r="H1158" s="65">
        <f t="shared" si="8"/>
        <v>3</v>
      </c>
      <c r="I1158" s="4">
        <v>1</v>
      </c>
      <c r="J1158" s="4">
        <v>1</v>
      </c>
      <c r="K1158" s="209">
        <v>0.33333333333333331</v>
      </c>
      <c r="L1158" s="211">
        <v>0.83333333333333326</v>
      </c>
      <c r="M1158" s="4" t="s">
        <v>80</v>
      </c>
      <c r="N1158" s="166">
        <v>0</v>
      </c>
      <c r="O1158" s="4">
        <v>0</v>
      </c>
      <c r="P1158" s="4">
        <v>0</v>
      </c>
      <c r="Q1158" s="4">
        <v>0</v>
      </c>
      <c r="R1158" s="4">
        <v>0</v>
      </c>
      <c r="S1158" s="56">
        <v>0</v>
      </c>
      <c r="T1158" s="4" t="s">
        <v>52</v>
      </c>
      <c r="U1158" s="166">
        <v>0</v>
      </c>
      <c r="V1158" s="4">
        <v>0</v>
      </c>
      <c r="W1158" s="4">
        <v>0</v>
      </c>
      <c r="X1158" s="4">
        <v>0</v>
      </c>
      <c r="Y1158" s="4">
        <v>0</v>
      </c>
      <c r="Z1158" s="56">
        <v>0</v>
      </c>
      <c r="AA1158" s="4" t="s">
        <v>80</v>
      </c>
      <c r="AB1158" s="166">
        <v>0</v>
      </c>
      <c r="AC1158" s="4">
        <v>0</v>
      </c>
      <c r="AD1158" s="4">
        <v>0</v>
      </c>
      <c r="AE1158" s="4">
        <v>0</v>
      </c>
      <c r="AF1158" s="4">
        <v>0</v>
      </c>
      <c r="AG1158" s="56">
        <v>0</v>
      </c>
    </row>
    <row r="1159" spans="1:33" ht="16">
      <c r="A1159" s="166" t="s">
        <v>54</v>
      </c>
      <c r="B1159" s="33" t="s">
        <v>137</v>
      </c>
      <c r="C1159" s="192">
        <v>0</v>
      </c>
      <c r="D1159" s="4" t="s">
        <v>138</v>
      </c>
      <c r="E1159" s="208">
        <v>1</v>
      </c>
      <c r="F1159" s="4" t="s">
        <v>139</v>
      </c>
      <c r="G1159" s="166">
        <v>1</v>
      </c>
      <c r="H1159" s="65">
        <f t="shared" si="8"/>
        <v>4</v>
      </c>
      <c r="I1159" s="4">
        <v>1</v>
      </c>
      <c r="J1159" s="4">
        <v>1</v>
      </c>
      <c r="K1159" s="209">
        <v>0.25</v>
      </c>
      <c r="L1159" s="211">
        <v>0.76923076923076927</v>
      </c>
      <c r="M1159" s="4" t="s">
        <v>80</v>
      </c>
      <c r="N1159" s="166">
        <v>0</v>
      </c>
      <c r="O1159" s="4">
        <v>0</v>
      </c>
      <c r="P1159" s="4">
        <v>0</v>
      </c>
      <c r="Q1159" s="4">
        <v>0</v>
      </c>
      <c r="R1159" s="4">
        <v>0</v>
      </c>
      <c r="S1159" s="56">
        <v>0</v>
      </c>
      <c r="T1159" s="4" t="s">
        <v>80</v>
      </c>
      <c r="U1159" s="166">
        <v>0</v>
      </c>
      <c r="V1159" s="4">
        <v>0</v>
      </c>
      <c r="W1159" s="4">
        <v>0</v>
      </c>
      <c r="X1159" s="4">
        <v>0</v>
      </c>
      <c r="Y1159" s="4">
        <v>0</v>
      </c>
      <c r="Z1159" s="56">
        <v>0</v>
      </c>
      <c r="AA1159" s="4" t="s">
        <v>80</v>
      </c>
      <c r="AB1159" s="166">
        <v>0</v>
      </c>
      <c r="AC1159" s="4">
        <v>0</v>
      </c>
      <c r="AD1159" s="4">
        <v>0</v>
      </c>
      <c r="AE1159" s="4">
        <v>0</v>
      </c>
      <c r="AF1159" s="4">
        <v>0</v>
      </c>
      <c r="AG1159" s="56">
        <v>0</v>
      </c>
    </row>
    <row r="1160" spans="1:33" ht="16">
      <c r="A1160" s="166" t="s">
        <v>57</v>
      </c>
      <c r="B1160" s="33" t="s">
        <v>140</v>
      </c>
      <c r="C1160" s="192">
        <v>0</v>
      </c>
      <c r="D1160" s="4" t="s">
        <v>141</v>
      </c>
      <c r="E1160" s="208">
        <v>1</v>
      </c>
      <c r="F1160" s="4" t="s">
        <v>142</v>
      </c>
      <c r="G1160" s="166">
        <v>0</v>
      </c>
      <c r="H1160" s="65">
        <f t="shared" si="8"/>
        <v>3</v>
      </c>
      <c r="I1160" s="4">
        <v>0</v>
      </c>
      <c r="J1160" s="4">
        <v>0</v>
      </c>
      <c r="K1160" s="209">
        <v>0</v>
      </c>
      <c r="L1160" s="210">
        <v>0</v>
      </c>
      <c r="M1160" s="4" t="s">
        <v>80</v>
      </c>
      <c r="N1160" s="166">
        <v>0</v>
      </c>
      <c r="O1160" s="4">
        <v>0</v>
      </c>
      <c r="P1160" s="4">
        <v>0</v>
      </c>
      <c r="Q1160" s="4">
        <v>0</v>
      </c>
      <c r="R1160" s="4">
        <v>0</v>
      </c>
      <c r="S1160" s="56">
        <v>0</v>
      </c>
      <c r="T1160" s="4" t="s">
        <v>80</v>
      </c>
      <c r="U1160" s="166">
        <v>0</v>
      </c>
      <c r="V1160" s="4">
        <v>0</v>
      </c>
      <c r="W1160" s="4">
        <v>0</v>
      </c>
      <c r="X1160" s="4">
        <v>0</v>
      </c>
      <c r="Y1160" s="4">
        <v>0</v>
      </c>
      <c r="Z1160" s="56">
        <v>0</v>
      </c>
      <c r="AA1160" s="4" t="s">
        <v>80</v>
      </c>
      <c r="AB1160" s="166">
        <v>0</v>
      </c>
      <c r="AC1160" s="4">
        <v>0</v>
      </c>
      <c r="AD1160" s="4">
        <v>0</v>
      </c>
      <c r="AE1160" s="4">
        <v>0</v>
      </c>
      <c r="AF1160" s="4">
        <v>0</v>
      </c>
      <c r="AG1160" s="56">
        <v>0</v>
      </c>
    </row>
    <row r="1161" spans="1:33" ht="16">
      <c r="A1161" s="166" t="s">
        <v>59</v>
      </c>
      <c r="B1161" s="33" t="s">
        <v>144</v>
      </c>
      <c r="C1161" s="192">
        <v>0</v>
      </c>
      <c r="D1161" s="4" t="s">
        <v>145</v>
      </c>
      <c r="E1161" s="208">
        <v>1</v>
      </c>
      <c r="F1161" s="4" t="s">
        <v>146</v>
      </c>
      <c r="G1161" s="166">
        <v>0</v>
      </c>
      <c r="H1161" s="65">
        <f t="shared" si="8"/>
        <v>4</v>
      </c>
      <c r="I1161" s="4">
        <v>0</v>
      </c>
      <c r="J1161" s="4">
        <v>0</v>
      </c>
      <c r="K1161" s="209">
        <v>0</v>
      </c>
      <c r="L1161" s="210">
        <v>0</v>
      </c>
      <c r="M1161" s="4" t="s">
        <v>80</v>
      </c>
      <c r="N1161" s="166">
        <v>0</v>
      </c>
      <c r="O1161" s="4">
        <v>0</v>
      </c>
      <c r="P1161" s="4">
        <v>0</v>
      </c>
      <c r="Q1161" s="4">
        <v>0</v>
      </c>
      <c r="R1161" s="4">
        <v>0</v>
      </c>
      <c r="S1161" s="56">
        <v>0</v>
      </c>
      <c r="T1161" s="4" t="s">
        <v>143</v>
      </c>
      <c r="U1161" s="166">
        <v>1</v>
      </c>
      <c r="V1161" s="65">
        <f>LEN(T1161)-LEN(SUBSTITUTE(T1161,"|",""))+1</f>
        <v>1</v>
      </c>
      <c r="W1161" s="4">
        <v>1</v>
      </c>
      <c r="X1161" s="4">
        <v>1</v>
      </c>
      <c r="Y1161" s="65">
        <v>1</v>
      </c>
      <c r="Z1161" s="53">
        <v>1</v>
      </c>
      <c r="AA1161" s="4" t="s">
        <v>80</v>
      </c>
      <c r="AB1161" s="166">
        <v>0</v>
      </c>
      <c r="AC1161" s="4">
        <v>0</v>
      </c>
      <c r="AD1161" s="4">
        <v>0</v>
      </c>
      <c r="AE1161" s="4">
        <v>0</v>
      </c>
      <c r="AF1161" s="4">
        <v>0</v>
      </c>
      <c r="AG1161" s="56">
        <v>0</v>
      </c>
    </row>
    <row r="1162" spans="1:33" ht="16">
      <c r="A1162" s="166" t="s">
        <v>63</v>
      </c>
      <c r="B1162" s="33" t="s">
        <v>147</v>
      </c>
      <c r="C1162" s="192">
        <v>0</v>
      </c>
      <c r="D1162" s="4" t="s">
        <v>148</v>
      </c>
      <c r="E1162" s="208">
        <v>1</v>
      </c>
      <c r="F1162" s="4" t="s">
        <v>149</v>
      </c>
      <c r="G1162" s="166">
        <v>0</v>
      </c>
      <c r="H1162" s="65">
        <f t="shared" si="8"/>
        <v>3</v>
      </c>
      <c r="I1162" s="4">
        <v>0</v>
      </c>
      <c r="J1162" s="4">
        <v>0</v>
      </c>
      <c r="K1162" s="209">
        <v>0</v>
      </c>
      <c r="L1162" s="210">
        <v>0</v>
      </c>
      <c r="M1162" s="4" t="s">
        <v>80</v>
      </c>
      <c r="N1162" s="166">
        <v>0</v>
      </c>
      <c r="O1162" s="4">
        <v>0</v>
      </c>
      <c r="P1162" s="4">
        <v>0</v>
      </c>
      <c r="Q1162" s="4">
        <v>0</v>
      </c>
      <c r="R1162" s="4">
        <v>0</v>
      </c>
      <c r="S1162" s="56">
        <v>0</v>
      </c>
      <c r="T1162" s="4" t="s">
        <v>80</v>
      </c>
      <c r="U1162" s="166">
        <v>0</v>
      </c>
      <c r="V1162" s="4">
        <v>0</v>
      </c>
      <c r="W1162" s="4">
        <v>0</v>
      </c>
      <c r="X1162" s="4">
        <v>0</v>
      </c>
      <c r="Y1162" s="4">
        <v>0</v>
      </c>
      <c r="Z1162" s="56">
        <v>0</v>
      </c>
      <c r="AA1162" s="4" t="s">
        <v>80</v>
      </c>
      <c r="AB1162" s="166">
        <v>0</v>
      </c>
      <c r="AC1162" s="4">
        <v>0</v>
      </c>
      <c r="AD1162" s="4">
        <v>0</v>
      </c>
      <c r="AE1162" s="4">
        <v>0</v>
      </c>
      <c r="AF1162" s="4">
        <v>0</v>
      </c>
      <c r="AG1162" s="56">
        <v>0</v>
      </c>
    </row>
    <row r="1163" spans="1:33" ht="16">
      <c r="A1163" s="166" t="s">
        <v>66</v>
      </c>
      <c r="B1163" s="33" t="s">
        <v>150</v>
      </c>
      <c r="C1163" s="192">
        <v>0</v>
      </c>
      <c r="D1163" s="4" t="s">
        <v>138</v>
      </c>
      <c r="E1163" s="208">
        <v>1</v>
      </c>
      <c r="F1163" s="4" t="s">
        <v>151</v>
      </c>
      <c r="G1163" s="166">
        <v>0</v>
      </c>
      <c r="H1163" s="65">
        <f t="shared" si="8"/>
        <v>3</v>
      </c>
      <c r="I1163" s="4">
        <v>0</v>
      </c>
      <c r="J1163" s="4">
        <v>0</v>
      </c>
      <c r="K1163" s="209">
        <v>0</v>
      </c>
      <c r="L1163" s="210">
        <v>0</v>
      </c>
      <c r="M1163" s="4" t="s">
        <v>138</v>
      </c>
      <c r="N1163" s="166">
        <v>1</v>
      </c>
      <c r="O1163" s="65">
        <f>LEN(M1163)-LEN(SUBSTITUTE(M1163,"|",""))+1</f>
        <v>1</v>
      </c>
      <c r="P1163" s="4">
        <v>1</v>
      </c>
      <c r="Q1163" s="4">
        <v>1</v>
      </c>
      <c r="R1163" s="4">
        <v>1</v>
      </c>
      <c r="S1163" s="53">
        <v>1</v>
      </c>
      <c r="T1163" s="4" t="s">
        <v>128</v>
      </c>
      <c r="U1163" s="166">
        <v>0</v>
      </c>
      <c r="V1163" s="65">
        <f>LEN(T1163)-LEN(SUBSTITUTE(T1163,"|",""))+1</f>
        <v>1</v>
      </c>
      <c r="W1163" s="4">
        <v>0</v>
      </c>
      <c r="X1163" s="4">
        <v>0</v>
      </c>
      <c r="Y1163" s="65">
        <v>0</v>
      </c>
      <c r="Z1163" s="56">
        <v>0</v>
      </c>
      <c r="AA1163" s="4" t="s">
        <v>138</v>
      </c>
      <c r="AB1163" s="166">
        <v>1</v>
      </c>
      <c r="AC1163" s="65">
        <f t="shared" ref="AC1163:AC1164" si="12">LEN(AA1163)-LEN(SUBSTITUTE(AA1163,"|",""))+1</f>
        <v>1</v>
      </c>
      <c r="AD1163" s="4">
        <v>1</v>
      </c>
      <c r="AE1163" s="4">
        <v>1</v>
      </c>
      <c r="AF1163" s="65">
        <v>1</v>
      </c>
      <c r="AG1163" s="53">
        <v>1</v>
      </c>
    </row>
    <row r="1164" spans="1:33" ht="16">
      <c r="A1164" s="166" t="s">
        <v>68</v>
      </c>
      <c r="B1164" s="33" t="s">
        <v>153</v>
      </c>
      <c r="C1164" s="192">
        <v>0</v>
      </c>
      <c r="D1164" s="4" t="s">
        <v>120</v>
      </c>
      <c r="E1164" s="208">
        <v>1</v>
      </c>
      <c r="F1164" s="4" t="s">
        <v>151</v>
      </c>
      <c r="G1164" s="166">
        <v>0</v>
      </c>
      <c r="H1164" s="65">
        <f t="shared" si="8"/>
        <v>3</v>
      </c>
      <c r="I1164" s="4">
        <v>0</v>
      </c>
      <c r="J1164" s="4">
        <v>0</v>
      </c>
      <c r="K1164" s="209">
        <v>0</v>
      </c>
      <c r="L1164" s="210">
        <v>0</v>
      </c>
      <c r="M1164" s="4" t="s">
        <v>80</v>
      </c>
      <c r="N1164" s="166">
        <v>0</v>
      </c>
      <c r="O1164" s="4">
        <v>0</v>
      </c>
      <c r="P1164" s="4">
        <v>0</v>
      </c>
      <c r="Q1164" s="4">
        <v>0</v>
      </c>
      <c r="R1164" s="4">
        <v>0</v>
      </c>
      <c r="S1164" s="56">
        <v>0</v>
      </c>
      <c r="T1164" s="4" t="s">
        <v>52</v>
      </c>
      <c r="U1164" s="166">
        <v>0</v>
      </c>
      <c r="V1164" s="4">
        <v>0</v>
      </c>
      <c r="W1164" s="4">
        <v>0</v>
      </c>
      <c r="X1164" s="4">
        <v>0</v>
      </c>
      <c r="Y1164" s="4">
        <v>0</v>
      </c>
      <c r="Z1164" s="56">
        <v>0</v>
      </c>
      <c r="AA1164" s="4" t="s">
        <v>120</v>
      </c>
      <c r="AB1164" s="166">
        <v>1</v>
      </c>
      <c r="AC1164" s="65">
        <f t="shared" si="12"/>
        <v>1</v>
      </c>
      <c r="AD1164" s="4">
        <v>1</v>
      </c>
      <c r="AE1164" s="4">
        <v>1</v>
      </c>
      <c r="AF1164" s="65">
        <v>1</v>
      </c>
      <c r="AG1164" s="53">
        <v>1</v>
      </c>
    </row>
    <row r="1165" spans="1:33" ht="16">
      <c r="A1165" s="166" t="s">
        <v>70</v>
      </c>
      <c r="B1165" s="33" t="s">
        <v>155</v>
      </c>
      <c r="C1165" s="192">
        <v>0</v>
      </c>
      <c r="D1165" s="4" t="s">
        <v>128</v>
      </c>
      <c r="E1165" s="208">
        <v>1</v>
      </c>
      <c r="F1165" s="4" t="s">
        <v>156</v>
      </c>
      <c r="G1165" s="166">
        <v>1</v>
      </c>
      <c r="H1165" s="65">
        <f t="shared" si="8"/>
        <v>2</v>
      </c>
      <c r="I1165" s="4">
        <v>1</v>
      </c>
      <c r="J1165" s="4">
        <v>1</v>
      </c>
      <c r="K1165" s="209">
        <v>0.5</v>
      </c>
      <c r="L1165" s="211">
        <v>0.90909090909090906</v>
      </c>
      <c r="M1165" s="4" t="s">
        <v>154</v>
      </c>
      <c r="N1165" s="166">
        <v>0</v>
      </c>
      <c r="O1165" s="65">
        <f>LEN(M1165)-LEN(SUBSTITUTE(M1165,"|",""))+1</f>
        <v>1</v>
      </c>
      <c r="P1165" s="4">
        <v>0</v>
      </c>
      <c r="Q1165" s="4">
        <v>0</v>
      </c>
      <c r="R1165" s="65">
        <v>0</v>
      </c>
      <c r="S1165" s="56">
        <v>0</v>
      </c>
      <c r="T1165" s="4" t="s">
        <v>128</v>
      </c>
      <c r="U1165" s="166">
        <v>1</v>
      </c>
      <c r="V1165" s="65">
        <f>LEN(T1165)-LEN(SUBSTITUTE(T1165,"|",""))+1</f>
        <v>1</v>
      </c>
      <c r="W1165" s="4">
        <v>1</v>
      </c>
      <c r="X1165" s="4">
        <v>1</v>
      </c>
      <c r="Y1165" s="65">
        <v>1</v>
      </c>
      <c r="Z1165" s="53">
        <v>1</v>
      </c>
      <c r="AA1165" s="4" t="s">
        <v>80</v>
      </c>
      <c r="AB1165" s="166">
        <v>0</v>
      </c>
      <c r="AC1165" s="4">
        <v>0</v>
      </c>
      <c r="AD1165" s="4">
        <v>0</v>
      </c>
      <c r="AE1165" s="4">
        <v>0</v>
      </c>
      <c r="AF1165" s="4">
        <v>0</v>
      </c>
      <c r="AG1165" s="56">
        <v>0</v>
      </c>
    </row>
    <row r="1166" spans="1:33" ht="16">
      <c r="A1166" s="166" t="s">
        <v>74</v>
      </c>
      <c r="B1166" s="33" t="s">
        <v>157</v>
      </c>
      <c r="C1166" s="192">
        <v>0</v>
      </c>
      <c r="D1166" s="4" t="s">
        <v>158</v>
      </c>
      <c r="E1166" s="208">
        <v>1</v>
      </c>
      <c r="F1166" s="4" t="s">
        <v>159</v>
      </c>
      <c r="G1166" s="166">
        <v>1</v>
      </c>
      <c r="H1166" s="65">
        <f t="shared" si="8"/>
        <v>3</v>
      </c>
      <c r="I1166" s="4">
        <v>1</v>
      </c>
      <c r="J1166" s="4">
        <v>1</v>
      </c>
      <c r="K1166" s="209">
        <v>0.33333333333333331</v>
      </c>
      <c r="L1166" s="211">
        <v>0.83333333333333326</v>
      </c>
      <c r="M1166" s="4" t="s">
        <v>80</v>
      </c>
      <c r="N1166" s="166">
        <v>0</v>
      </c>
      <c r="O1166" s="4">
        <v>0</v>
      </c>
      <c r="P1166" s="4">
        <v>0</v>
      </c>
      <c r="Q1166" s="4">
        <v>0</v>
      </c>
      <c r="R1166" s="4">
        <v>0</v>
      </c>
      <c r="S1166" s="56">
        <v>0</v>
      </c>
      <c r="T1166" s="4" t="s">
        <v>80</v>
      </c>
      <c r="U1166" s="166">
        <v>0</v>
      </c>
      <c r="V1166" s="4">
        <v>0</v>
      </c>
      <c r="W1166" s="4">
        <v>0</v>
      </c>
      <c r="X1166" s="4">
        <v>0</v>
      </c>
      <c r="Y1166" s="4">
        <v>0</v>
      </c>
      <c r="Z1166" s="56">
        <v>0</v>
      </c>
      <c r="AA1166" s="4" t="s">
        <v>80</v>
      </c>
      <c r="AB1166" s="166">
        <v>0</v>
      </c>
      <c r="AC1166" s="4">
        <v>0</v>
      </c>
      <c r="AD1166" s="4">
        <v>0</v>
      </c>
      <c r="AE1166" s="4">
        <v>0</v>
      </c>
      <c r="AF1166" s="4">
        <v>0</v>
      </c>
      <c r="AG1166" s="56">
        <v>0</v>
      </c>
    </row>
    <row r="1167" spans="1:33" ht="16">
      <c r="A1167" s="166" t="s">
        <v>76</v>
      </c>
      <c r="B1167" s="33" t="s">
        <v>160</v>
      </c>
      <c r="C1167" s="192">
        <v>0</v>
      </c>
      <c r="D1167" s="4" t="s">
        <v>121</v>
      </c>
      <c r="E1167" s="208">
        <v>1</v>
      </c>
      <c r="F1167" s="4" t="s">
        <v>161</v>
      </c>
      <c r="G1167" s="166">
        <v>0</v>
      </c>
      <c r="H1167" s="65">
        <f t="shared" si="8"/>
        <v>4</v>
      </c>
      <c r="I1167" s="4">
        <v>0</v>
      </c>
      <c r="J1167" s="4">
        <v>0</v>
      </c>
      <c r="K1167" s="209">
        <v>0</v>
      </c>
      <c r="L1167" s="210">
        <v>0</v>
      </c>
      <c r="M1167" s="4" t="s">
        <v>80</v>
      </c>
      <c r="N1167" s="166">
        <v>0</v>
      </c>
      <c r="O1167" s="4">
        <v>0</v>
      </c>
      <c r="P1167" s="4">
        <v>0</v>
      </c>
      <c r="Q1167" s="4">
        <v>0</v>
      </c>
      <c r="R1167" s="4">
        <v>0</v>
      </c>
      <c r="S1167" s="56">
        <v>0</v>
      </c>
      <c r="T1167" s="4" t="s">
        <v>121</v>
      </c>
      <c r="U1167" s="166">
        <v>1</v>
      </c>
      <c r="V1167" s="65">
        <f t="shared" ref="V1167:V1169" si="13">LEN(T1167)-LEN(SUBSTITUTE(T1167,"|",""))+1</f>
        <v>1</v>
      </c>
      <c r="W1167" s="4">
        <v>1</v>
      </c>
      <c r="X1167" s="4">
        <v>1</v>
      </c>
      <c r="Y1167" s="65">
        <v>1</v>
      </c>
      <c r="Z1167" s="53">
        <v>1</v>
      </c>
      <c r="AA1167" s="4" t="s">
        <v>80</v>
      </c>
      <c r="AB1167" s="166">
        <v>0</v>
      </c>
      <c r="AC1167" s="4">
        <v>0</v>
      </c>
      <c r="AD1167" s="4">
        <v>0</v>
      </c>
      <c r="AE1167" s="4">
        <v>0</v>
      </c>
      <c r="AF1167" s="4">
        <v>0</v>
      </c>
      <c r="AG1167" s="56">
        <v>0</v>
      </c>
    </row>
    <row r="1168" spans="1:33" ht="16">
      <c r="A1168" s="166" t="s">
        <v>77</v>
      </c>
      <c r="B1168" s="33" t="s">
        <v>162</v>
      </c>
      <c r="C1168" s="192">
        <v>0</v>
      </c>
      <c r="D1168" s="4" t="s">
        <v>138</v>
      </c>
      <c r="E1168" s="208">
        <v>1</v>
      </c>
      <c r="F1168" s="4" t="s">
        <v>151</v>
      </c>
      <c r="G1168" s="166">
        <v>0</v>
      </c>
      <c r="H1168" s="65">
        <f t="shared" si="8"/>
        <v>3</v>
      </c>
      <c r="I1168" s="4">
        <v>0</v>
      </c>
      <c r="J1168" s="4">
        <v>0</v>
      </c>
      <c r="K1168" s="209">
        <v>0</v>
      </c>
      <c r="L1168" s="210">
        <v>0</v>
      </c>
      <c r="M1168" s="4" t="s">
        <v>138</v>
      </c>
      <c r="N1168" s="166">
        <v>1</v>
      </c>
      <c r="O1168" s="65">
        <f>LEN(M1168)-LEN(SUBSTITUTE(M1168,"|",""))+1</f>
        <v>1</v>
      </c>
      <c r="P1168" s="4">
        <v>1</v>
      </c>
      <c r="Q1168" s="4">
        <v>1</v>
      </c>
      <c r="R1168" s="65">
        <v>1</v>
      </c>
      <c r="S1168" s="53">
        <v>1</v>
      </c>
      <c r="T1168" s="4" t="s">
        <v>128</v>
      </c>
      <c r="U1168" s="166">
        <v>0</v>
      </c>
      <c r="V1168" s="65">
        <f t="shared" si="13"/>
        <v>1</v>
      </c>
      <c r="W1168" s="4">
        <v>0</v>
      </c>
      <c r="X1168" s="4">
        <v>0</v>
      </c>
      <c r="Y1168" s="65">
        <v>0</v>
      </c>
      <c r="Z1168" s="56">
        <v>0</v>
      </c>
      <c r="AA1168" s="4" t="s">
        <v>138</v>
      </c>
      <c r="AB1168" s="166">
        <v>1</v>
      </c>
      <c r="AC1168" s="65">
        <f>LEN(AA1168)-LEN(SUBSTITUTE(AA1168,"|",""))+1</f>
        <v>1</v>
      </c>
      <c r="AD1168" s="4">
        <v>1</v>
      </c>
      <c r="AE1168" s="4">
        <v>1</v>
      </c>
      <c r="AF1168" s="65">
        <v>1</v>
      </c>
      <c r="AG1168" s="53">
        <v>1</v>
      </c>
    </row>
    <row r="1169" spans="1:33" ht="18">
      <c r="A1169" s="33">
        <v>31880720</v>
      </c>
      <c r="B1169" s="33" t="s">
        <v>164</v>
      </c>
      <c r="C1169" s="192">
        <v>0</v>
      </c>
      <c r="D1169" s="4" t="s">
        <v>127</v>
      </c>
      <c r="E1169" s="208">
        <v>1</v>
      </c>
      <c r="F1169" s="4" t="s">
        <v>165</v>
      </c>
      <c r="G1169" s="166">
        <v>1</v>
      </c>
      <c r="H1169" s="65">
        <f t="shared" si="8"/>
        <v>1</v>
      </c>
      <c r="I1169" s="4">
        <v>1</v>
      </c>
      <c r="J1169" s="4">
        <v>1</v>
      </c>
      <c r="K1169" s="209">
        <v>1</v>
      </c>
      <c r="L1169" s="211">
        <v>1</v>
      </c>
      <c r="M1169" s="173"/>
      <c r="N1169" s="174"/>
      <c r="O1169" s="65">
        <f>LEN(M1170)-LEN(SUBSTITUTE(M1170,"|",""))+1</f>
        <v>1</v>
      </c>
      <c r="P1169" s="4">
        <v>0</v>
      </c>
      <c r="Q1169" s="4">
        <v>0</v>
      </c>
      <c r="R1169" s="65">
        <v>0</v>
      </c>
      <c r="S1169" s="56">
        <v>0</v>
      </c>
      <c r="T1169" s="4" t="s">
        <v>128</v>
      </c>
      <c r="U1169" s="166">
        <v>0</v>
      </c>
      <c r="V1169" s="65">
        <f t="shared" si="13"/>
        <v>1</v>
      </c>
      <c r="W1169" s="4">
        <v>0</v>
      </c>
      <c r="X1169" s="4">
        <v>0</v>
      </c>
      <c r="Y1169" s="65">
        <v>0</v>
      </c>
      <c r="Z1169" s="56">
        <v>0</v>
      </c>
      <c r="AA1169" s="4" t="s">
        <v>80</v>
      </c>
      <c r="AB1169" s="166">
        <v>0</v>
      </c>
      <c r="AC1169" s="4">
        <v>0</v>
      </c>
      <c r="AD1169" s="4">
        <v>0</v>
      </c>
      <c r="AE1169" s="4">
        <v>0</v>
      </c>
      <c r="AF1169" s="4">
        <v>0</v>
      </c>
      <c r="AG1169" s="56">
        <v>0</v>
      </c>
    </row>
    <row r="1170" spans="1:33" ht="16">
      <c r="A1170" s="33">
        <v>41600519</v>
      </c>
      <c r="B1170" s="33" t="s">
        <v>170</v>
      </c>
      <c r="C1170" s="192">
        <v>0</v>
      </c>
      <c r="D1170" s="4" t="s">
        <v>171</v>
      </c>
      <c r="E1170" s="208">
        <v>3</v>
      </c>
      <c r="F1170" s="4" t="s">
        <v>165</v>
      </c>
      <c r="G1170" s="166" t="s">
        <v>169</v>
      </c>
      <c r="H1170" s="65">
        <f t="shared" si="8"/>
        <v>1</v>
      </c>
      <c r="I1170" s="4">
        <v>0</v>
      </c>
      <c r="J1170" s="4">
        <v>0</v>
      </c>
      <c r="K1170" s="209">
        <v>0</v>
      </c>
      <c r="L1170" s="210">
        <v>0</v>
      </c>
      <c r="M1170" s="4" t="s">
        <v>120</v>
      </c>
      <c r="N1170" s="166">
        <v>0</v>
      </c>
      <c r="O1170" s="4">
        <v>0</v>
      </c>
      <c r="P1170" s="4">
        <v>0</v>
      </c>
      <c r="Q1170" s="4">
        <v>0</v>
      </c>
      <c r="R1170" s="4">
        <v>0</v>
      </c>
      <c r="S1170" s="56">
        <v>0</v>
      </c>
      <c r="T1170" s="4" t="s">
        <v>80</v>
      </c>
      <c r="U1170" s="166" t="s">
        <v>169</v>
      </c>
      <c r="V1170" s="4">
        <v>0</v>
      </c>
      <c r="W1170" s="4">
        <v>0</v>
      </c>
      <c r="X1170" s="4">
        <v>0</v>
      </c>
      <c r="Y1170" s="4">
        <v>0</v>
      </c>
      <c r="Z1170" s="56">
        <v>0</v>
      </c>
      <c r="AA1170" s="4" t="s">
        <v>127</v>
      </c>
      <c r="AB1170" s="166">
        <v>0</v>
      </c>
      <c r="AC1170" s="65">
        <f>LEN(AA1170)-LEN(SUBSTITUTE(AA1170,"|",""))+1</f>
        <v>1</v>
      </c>
      <c r="AD1170" s="4">
        <v>0</v>
      </c>
      <c r="AE1170" s="4">
        <v>0</v>
      </c>
      <c r="AF1170" s="65">
        <v>0</v>
      </c>
      <c r="AG1170" s="56">
        <v>0</v>
      </c>
    </row>
    <row r="1171" spans="1:33" ht="16">
      <c r="A1171" s="33">
        <v>45442843</v>
      </c>
      <c r="B1171" s="33" t="s">
        <v>178</v>
      </c>
      <c r="C1171" s="192">
        <v>0</v>
      </c>
      <c r="D1171" s="4" t="s">
        <v>179</v>
      </c>
      <c r="E1171" s="208">
        <v>5</v>
      </c>
      <c r="F1171" s="4" t="s">
        <v>181</v>
      </c>
      <c r="G1171" s="166" t="s">
        <v>180</v>
      </c>
      <c r="H1171" s="65">
        <f t="shared" si="8"/>
        <v>2</v>
      </c>
      <c r="I1171" s="4">
        <v>1</v>
      </c>
      <c r="J1171" s="4">
        <v>0.2</v>
      </c>
      <c r="K1171" s="209">
        <v>0.5</v>
      </c>
      <c r="L1171" s="211">
        <v>0.21276595744680851</v>
      </c>
      <c r="M1171" s="4" t="s">
        <v>80</v>
      </c>
      <c r="N1171" s="166" t="s">
        <v>169</v>
      </c>
      <c r="O1171" s="4">
        <v>0</v>
      </c>
      <c r="P1171" s="4">
        <v>0</v>
      </c>
      <c r="Q1171" s="4">
        <v>0</v>
      </c>
      <c r="R1171" s="4">
        <v>0</v>
      </c>
      <c r="S1171" s="56">
        <v>0</v>
      </c>
      <c r="T1171" s="4" t="s">
        <v>176</v>
      </c>
      <c r="U1171" s="166" t="s">
        <v>175</v>
      </c>
      <c r="V1171" s="65">
        <f t="shared" ref="V1171:V1173" si="14">LEN(T1171)-LEN(SUBSTITUTE(T1171,"|",""))+1</f>
        <v>3</v>
      </c>
      <c r="W1171" s="4">
        <v>2</v>
      </c>
      <c r="X1171" s="4">
        <v>0.4</v>
      </c>
      <c r="Y1171" s="167">
        <v>0.66666666666666663</v>
      </c>
      <c r="Z1171" s="207">
        <v>0.41666666666666663</v>
      </c>
      <c r="AA1171" s="4" t="s">
        <v>80</v>
      </c>
      <c r="AB1171" s="166" t="s">
        <v>174</v>
      </c>
      <c r="AC1171" s="4">
        <v>0</v>
      </c>
      <c r="AD1171" s="4">
        <v>0</v>
      </c>
      <c r="AE1171" s="4">
        <v>0</v>
      </c>
      <c r="AF1171" s="4">
        <v>0</v>
      </c>
      <c r="AG1171" s="56">
        <v>0</v>
      </c>
    </row>
    <row r="1172" spans="1:33" ht="16">
      <c r="A1172" s="33">
        <v>48385830</v>
      </c>
      <c r="B1172" s="33" t="s">
        <v>189</v>
      </c>
      <c r="C1172" s="192">
        <v>0</v>
      </c>
      <c r="D1172" s="4" t="s">
        <v>190</v>
      </c>
      <c r="E1172" s="208">
        <v>3</v>
      </c>
      <c r="F1172" s="4" t="s">
        <v>158</v>
      </c>
      <c r="G1172" s="166" t="s">
        <v>169</v>
      </c>
      <c r="H1172" s="65">
        <f t="shared" si="8"/>
        <v>1</v>
      </c>
      <c r="I1172" s="4">
        <v>0</v>
      </c>
      <c r="J1172" s="4">
        <v>0</v>
      </c>
      <c r="K1172" s="209">
        <v>0</v>
      </c>
      <c r="L1172" s="210">
        <v>0</v>
      </c>
      <c r="M1172" s="4" t="s">
        <v>80</v>
      </c>
      <c r="N1172" s="166" t="s">
        <v>174</v>
      </c>
      <c r="O1172" s="65">
        <f>LEN(M1173)-LEN(SUBSTITUTE(M1173,"|",""))+1</f>
        <v>1</v>
      </c>
      <c r="P1172" s="4">
        <v>1</v>
      </c>
      <c r="Q1172" s="4">
        <v>0.33</v>
      </c>
      <c r="R1172" s="65">
        <v>1</v>
      </c>
      <c r="S1172" s="207">
        <v>0.3536977491961415</v>
      </c>
      <c r="T1172" s="4" t="s">
        <v>186</v>
      </c>
      <c r="U1172" s="166" t="s">
        <v>184</v>
      </c>
      <c r="V1172" s="65">
        <f t="shared" si="14"/>
        <v>2</v>
      </c>
      <c r="W1172" s="4">
        <v>1</v>
      </c>
      <c r="X1172" s="4">
        <v>0.33</v>
      </c>
      <c r="Y1172" s="65">
        <v>0.5</v>
      </c>
      <c r="Z1172" s="207">
        <v>0.34161490683229817</v>
      </c>
      <c r="AA1172" s="4" t="s">
        <v>188</v>
      </c>
      <c r="AB1172" s="166" t="s">
        <v>187</v>
      </c>
      <c r="AC1172" s="65">
        <f>LEN(AA1172)-LEN(SUBSTITUTE(AA1172,"|",""))+1</f>
        <v>2</v>
      </c>
      <c r="AD1172" s="4">
        <v>2</v>
      </c>
      <c r="AE1172" s="4">
        <v>0.67</v>
      </c>
      <c r="AF1172" s="65">
        <v>1</v>
      </c>
      <c r="AG1172" s="207">
        <v>0.69286452947259569</v>
      </c>
    </row>
    <row r="1173" spans="1:33" ht="16">
      <c r="A1173" s="33">
        <v>48594888</v>
      </c>
      <c r="B1173" s="33" t="s">
        <v>195</v>
      </c>
      <c r="C1173" s="192">
        <v>0</v>
      </c>
      <c r="D1173" s="4" t="s">
        <v>196</v>
      </c>
      <c r="E1173" s="208">
        <v>2</v>
      </c>
      <c r="F1173" s="4" t="s">
        <v>197</v>
      </c>
      <c r="G1173" s="166" t="s">
        <v>193</v>
      </c>
      <c r="H1173" s="65">
        <f t="shared" si="8"/>
        <v>2</v>
      </c>
      <c r="I1173" s="4">
        <v>0</v>
      </c>
      <c r="J1173" s="4">
        <v>0</v>
      </c>
      <c r="K1173" s="209">
        <v>0</v>
      </c>
      <c r="L1173" s="210">
        <v>0</v>
      </c>
      <c r="M1173" s="4" t="s">
        <v>185</v>
      </c>
      <c r="N1173" s="166" t="s">
        <v>184</v>
      </c>
      <c r="O1173" s="4">
        <v>0</v>
      </c>
      <c r="P1173" s="4">
        <v>0</v>
      </c>
      <c r="Q1173" s="4">
        <v>0</v>
      </c>
      <c r="R1173" s="4">
        <v>0</v>
      </c>
      <c r="S1173" s="56">
        <v>0</v>
      </c>
      <c r="T1173" s="4" t="s">
        <v>194</v>
      </c>
      <c r="U1173" s="166" t="s">
        <v>193</v>
      </c>
      <c r="V1173" s="65">
        <f t="shared" si="14"/>
        <v>1</v>
      </c>
      <c r="W1173" s="4">
        <v>0</v>
      </c>
      <c r="X1173" s="4">
        <v>0</v>
      </c>
      <c r="Y1173" s="65">
        <v>0</v>
      </c>
      <c r="Z1173" s="56">
        <v>0</v>
      </c>
      <c r="AA1173" s="4" t="s">
        <v>80</v>
      </c>
      <c r="AB1173" s="166" t="s">
        <v>193</v>
      </c>
      <c r="AC1173" s="4">
        <v>0</v>
      </c>
      <c r="AD1173" s="4">
        <v>0</v>
      </c>
      <c r="AE1173" s="4">
        <v>0</v>
      </c>
      <c r="AF1173" s="4">
        <v>0</v>
      </c>
      <c r="AG1173" s="56">
        <v>0</v>
      </c>
    </row>
    <row r="1174" spans="1:33" ht="16">
      <c r="A1174" s="33">
        <v>50306988</v>
      </c>
      <c r="B1174" s="33" t="s">
        <v>202</v>
      </c>
      <c r="C1174" s="192">
        <v>0</v>
      </c>
      <c r="D1174" s="4" t="s">
        <v>203</v>
      </c>
      <c r="E1174" s="208">
        <v>4</v>
      </c>
      <c r="F1174" s="4" t="s">
        <v>132</v>
      </c>
      <c r="G1174" s="166" t="s">
        <v>204</v>
      </c>
      <c r="H1174" s="65">
        <f t="shared" si="8"/>
        <v>3</v>
      </c>
      <c r="I1174" s="4">
        <v>2</v>
      </c>
      <c r="J1174" s="4">
        <v>0.5</v>
      </c>
      <c r="K1174" s="209">
        <v>0.66666666666666663</v>
      </c>
      <c r="L1174" s="211">
        <v>0.51282051282051277</v>
      </c>
      <c r="M1174" s="4" t="s">
        <v>80</v>
      </c>
      <c r="N1174" s="166" t="s">
        <v>193</v>
      </c>
      <c r="O1174" s="4">
        <v>0</v>
      </c>
      <c r="P1174" s="4">
        <v>0</v>
      </c>
      <c r="Q1174" s="4">
        <v>0</v>
      </c>
      <c r="R1174" s="4">
        <v>0</v>
      </c>
      <c r="S1174" s="56">
        <v>0</v>
      </c>
      <c r="T1174" s="4" t="s">
        <v>80</v>
      </c>
      <c r="U1174" s="166" t="s">
        <v>201</v>
      </c>
      <c r="V1174" s="4">
        <v>0</v>
      </c>
      <c r="W1174" s="4">
        <v>0</v>
      </c>
      <c r="X1174" s="4">
        <v>0</v>
      </c>
      <c r="Y1174" s="4">
        <v>0</v>
      </c>
      <c r="Z1174" s="56">
        <v>0</v>
      </c>
      <c r="AA1174" s="4" t="s">
        <v>80</v>
      </c>
      <c r="AB1174" s="166" t="s">
        <v>201</v>
      </c>
      <c r="AC1174" s="4">
        <v>0</v>
      </c>
      <c r="AD1174" s="4">
        <v>0</v>
      </c>
      <c r="AE1174" s="4">
        <v>0</v>
      </c>
      <c r="AF1174" s="4">
        <v>0</v>
      </c>
      <c r="AG1174" s="56">
        <v>0</v>
      </c>
    </row>
    <row r="1175" spans="1:33" ht="16">
      <c r="A1175" s="33">
        <v>51181393</v>
      </c>
      <c r="B1175" s="33" t="s">
        <v>205</v>
      </c>
      <c r="C1175" s="192">
        <v>0</v>
      </c>
      <c r="D1175" s="4" t="s">
        <v>120</v>
      </c>
      <c r="E1175" s="208">
        <v>1</v>
      </c>
      <c r="F1175" s="4" t="s">
        <v>128</v>
      </c>
      <c r="G1175" s="166">
        <v>0</v>
      </c>
      <c r="H1175" s="65">
        <f t="shared" si="8"/>
        <v>1</v>
      </c>
      <c r="I1175" s="4">
        <v>0</v>
      </c>
      <c r="J1175" s="4">
        <v>0</v>
      </c>
      <c r="K1175" s="209">
        <v>0</v>
      </c>
      <c r="L1175" s="210">
        <v>0</v>
      </c>
      <c r="M1175" s="4" t="s">
        <v>80</v>
      </c>
      <c r="N1175" s="166" t="s">
        <v>201</v>
      </c>
      <c r="O1175" s="4">
        <v>0</v>
      </c>
      <c r="P1175" s="4">
        <v>0</v>
      </c>
      <c r="Q1175" s="4">
        <v>0</v>
      </c>
      <c r="R1175" s="4">
        <v>0</v>
      </c>
      <c r="S1175" s="56">
        <v>0</v>
      </c>
      <c r="T1175" s="4" t="s">
        <v>52</v>
      </c>
      <c r="U1175" s="166">
        <v>0</v>
      </c>
      <c r="V1175" s="4">
        <v>0</v>
      </c>
      <c r="W1175" s="4">
        <v>0</v>
      </c>
      <c r="X1175" s="4">
        <v>0</v>
      </c>
      <c r="Y1175" s="4">
        <v>0</v>
      </c>
      <c r="Z1175" s="56">
        <v>0</v>
      </c>
      <c r="AA1175" s="4" t="s">
        <v>80</v>
      </c>
      <c r="AB1175" s="166">
        <v>0</v>
      </c>
      <c r="AC1175" s="4">
        <v>0</v>
      </c>
      <c r="AD1175" s="4">
        <v>0</v>
      </c>
      <c r="AE1175" s="4">
        <v>0</v>
      </c>
      <c r="AF1175" s="4">
        <v>0</v>
      </c>
      <c r="AG1175" s="56">
        <v>0</v>
      </c>
    </row>
    <row r="1176" spans="1:33" ht="16">
      <c r="A1176" s="33">
        <v>56380303</v>
      </c>
      <c r="B1176" s="33" t="s">
        <v>208</v>
      </c>
      <c r="C1176" s="192">
        <v>0</v>
      </c>
      <c r="D1176" s="4" t="s">
        <v>181</v>
      </c>
      <c r="E1176" s="208">
        <v>2</v>
      </c>
      <c r="F1176" s="4" t="s">
        <v>210</v>
      </c>
      <c r="G1176" s="166" t="s">
        <v>209</v>
      </c>
      <c r="H1176" s="65">
        <f t="shared" si="8"/>
        <v>4</v>
      </c>
      <c r="I1176" s="4">
        <v>2</v>
      </c>
      <c r="J1176" s="4">
        <v>1</v>
      </c>
      <c r="K1176" s="209">
        <v>0.5</v>
      </c>
      <c r="L1176" s="211">
        <v>0.90909090909090906</v>
      </c>
      <c r="M1176" s="4" t="s">
        <v>80</v>
      </c>
      <c r="N1176" s="166">
        <v>0</v>
      </c>
      <c r="O1176" s="4">
        <v>0</v>
      </c>
      <c r="P1176" s="4">
        <v>0</v>
      </c>
      <c r="Q1176" s="4">
        <v>0</v>
      </c>
      <c r="R1176" s="4">
        <v>0</v>
      </c>
      <c r="S1176" s="56">
        <v>0</v>
      </c>
      <c r="T1176" s="4" t="s">
        <v>80</v>
      </c>
      <c r="U1176" s="166" t="s">
        <v>193</v>
      </c>
      <c r="V1176" s="4">
        <v>0</v>
      </c>
      <c r="W1176" s="4">
        <v>0</v>
      </c>
      <c r="X1176" s="4">
        <v>0</v>
      </c>
      <c r="Y1176" s="4">
        <v>0</v>
      </c>
      <c r="Z1176" s="56">
        <v>0</v>
      </c>
      <c r="AA1176" s="4" t="s">
        <v>80</v>
      </c>
      <c r="AB1176" s="166" t="s">
        <v>193</v>
      </c>
      <c r="AC1176" s="4">
        <v>0</v>
      </c>
      <c r="AD1176" s="4">
        <v>0</v>
      </c>
      <c r="AE1176" s="4">
        <v>0</v>
      </c>
      <c r="AF1176" s="4">
        <v>0</v>
      </c>
      <c r="AG1176" s="56">
        <v>0</v>
      </c>
    </row>
    <row r="1177" spans="1:33" ht="16">
      <c r="A1177" s="33">
        <v>59325381</v>
      </c>
      <c r="B1177" s="33" t="s">
        <v>224</v>
      </c>
      <c r="C1177" s="192">
        <v>0</v>
      </c>
      <c r="D1177" s="4" t="s">
        <v>225</v>
      </c>
      <c r="E1177" s="208">
        <v>3</v>
      </c>
      <c r="F1177" s="4" t="s">
        <v>52</v>
      </c>
      <c r="G1177" s="166" t="s">
        <v>169</v>
      </c>
      <c r="H1177" s="4">
        <v>0</v>
      </c>
      <c r="I1177" s="4">
        <v>0</v>
      </c>
      <c r="J1177" s="4">
        <v>0</v>
      </c>
      <c r="K1177" s="209">
        <v>0</v>
      </c>
      <c r="L1177" s="210">
        <v>0</v>
      </c>
      <c r="M1177" s="4" t="s">
        <v>80</v>
      </c>
      <c r="N1177" s="166" t="s">
        <v>193</v>
      </c>
      <c r="O1177" s="4">
        <v>0</v>
      </c>
      <c r="P1177" s="4">
        <v>0</v>
      </c>
      <c r="Q1177" s="4">
        <v>0</v>
      </c>
      <c r="R1177" s="4">
        <v>0</v>
      </c>
      <c r="S1177" s="56">
        <v>0</v>
      </c>
      <c r="T1177" s="4" t="s">
        <v>226</v>
      </c>
      <c r="U1177" s="166" t="s">
        <v>169</v>
      </c>
      <c r="V1177" s="65">
        <f>LEN(T1177)-LEN(SUBSTITUTE(T1177,"|",""))+1</f>
        <v>2</v>
      </c>
      <c r="W1177" s="4">
        <v>0</v>
      </c>
      <c r="X1177" s="4">
        <v>0</v>
      </c>
      <c r="Y1177" s="65">
        <v>0</v>
      </c>
      <c r="Z1177" s="56">
        <v>0</v>
      </c>
      <c r="AA1177" s="4" t="s">
        <v>227</v>
      </c>
      <c r="AB1177" s="166" t="s">
        <v>169</v>
      </c>
      <c r="AC1177" s="65">
        <f>LEN(AA1177)-LEN(SUBSTITUTE(AA1177,"|",""))+1</f>
        <v>1</v>
      </c>
      <c r="AD1177" s="4">
        <v>0</v>
      </c>
      <c r="AE1177" s="4">
        <v>0</v>
      </c>
      <c r="AF1177" s="65">
        <v>0</v>
      </c>
      <c r="AG1177" s="56">
        <v>0</v>
      </c>
    </row>
  </sheetData>
  <autoFilter ref="A1:AK1177" xr:uid="{00000000-0009-0000-0000-000007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170"/>
  <sheetViews>
    <sheetView topLeftCell="A30" workbookViewId="0">
      <pane xSplit="1" topLeftCell="B1" activePane="topRight" state="frozen"/>
      <selection activeCell="K67" sqref="K67"/>
      <selection pane="topRight" activeCell="W81" sqref="W81"/>
    </sheetView>
  </sheetViews>
  <sheetFormatPr baseColWidth="10" defaultColWidth="12.6640625" defaultRowHeight="15.75" customHeight="1"/>
  <sheetData>
    <row r="1" spans="1:28" ht="16">
      <c r="A1" s="201" t="s">
        <v>111</v>
      </c>
      <c r="C1" s="202" t="s">
        <v>249</v>
      </c>
      <c r="D1" s="203" t="s">
        <v>111</v>
      </c>
      <c r="E1" s="202" t="s">
        <v>522</v>
      </c>
      <c r="F1" s="202" t="s">
        <v>523</v>
      </c>
      <c r="G1" s="202" t="s">
        <v>524</v>
      </c>
      <c r="H1" s="202" t="s">
        <v>525</v>
      </c>
      <c r="I1" s="202" t="s">
        <v>526</v>
      </c>
      <c r="J1" s="202" t="s">
        <v>527</v>
      </c>
      <c r="K1" s="202" t="s">
        <v>528</v>
      </c>
      <c r="L1" s="202" t="s">
        <v>529</v>
      </c>
      <c r="M1" s="4" t="s">
        <v>551</v>
      </c>
    </row>
    <row r="2" spans="1:28" ht="15.75" customHeight="1">
      <c r="A2" s="4" t="s">
        <v>195</v>
      </c>
      <c r="C2" s="192">
        <v>48594888</v>
      </c>
      <c r="D2" s="33" t="s">
        <v>195</v>
      </c>
      <c r="E2" s="192">
        <v>0</v>
      </c>
      <c r="F2" s="192">
        <v>0</v>
      </c>
      <c r="G2" s="192">
        <v>0</v>
      </c>
      <c r="H2" s="192">
        <v>0</v>
      </c>
      <c r="I2" s="192">
        <v>0</v>
      </c>
      <c r="J2" s="192">
        <v>0</v>
      </c>
      <c r="K2" s="192">
        <v>0</v>
      </c>
      <c r="L2" s="192">
        <v>0</v>
      </c>
      <c r="AB2" s="271" t="s">
        <v>576</v>
      </c>
    </row>
    <row r="3" spans="1:28" ht="15.75" customHeight="1">
      <c r="A3" s="4" t="s">
        <v>202</v>
      </c>
      <c r="C3" s="192">
        <v>50306988</v>
      </c>
      <c r="D3" s="33" t="s">
        <v>202</v>
      </c>
      <c r="E3" s="192">
        <v>0.5</v>
      </c>
      <c r="F3" s="192">
        <v>1</v>
      </c>
      <c r="G3" s="192">
        <v>0</v>
      </c>
      <c r="H3" s="192">
        <v>0</v>
      </c>
      <c r="I3" s="192">
        <v>0</v>
      </c>
      <c r="J3" s="192">
        <v>0</v>
      </c>
      <c r="K3" s="192">
        <v>0</v>
      </c>
      <c r="L3" s="192">
        <v>0</v>
      </c>
      <c r="AB3" s="272"/>
    </row>
    <row r="4" spans="1:28" ht="15.75" customHeight="1">
      <c r="A4" s="4" t="s">
        <v>189</v>
      </c>
      <c r="C4" s="192">
        <v>48385830</v>
      </c>
      <c r="D4" s="33" t="s">
        <v>189</v>
      </c>
      <c r="E4" s="192">
        <v>0</v>
      </c>
      <c r="F4" s="192">
        <v>0</v>
      </c>
      <c r="G4" s="192">
        <v>0.33333332999999998</v>
      </c>
      <c r="H4" s="192">
        <v>0.33</v>
      </c>
      <c r="I4" s="192">
        <v>0.33333332999999998</v>
      </c>
      <c r="J4" s="192">
        <v>1</v>
      </c>
      <c r="K4" s="192">
        <v>0.66666667000000002</v>
      </c>
      <c r="L4" s="192">
        <v>1</v>
      </c>
      <c r="AB4" s="272"/>
    </row>
    <row r="5" spans="1:28" ht="15.75" customHeight="1">
      <c r="A5" s="4" t="s">
        <v>178</v>
      </c>
      <c r="C5" s="192">
        <v>45442843</v>
      </c>
      <c r="D5" s="33" t="s">
        <v>178</v>
      </c>
      <c r="E5" s="192">
        <v>0.2</v>
      </c>
      <c r="F5" s="192">
        <v>1</v>
      </c>
      <c r="G5" s="192">
        <v>0</v>
      </c>
      <c r="H5" s="192">
        <v>0</v>
      </c>
      <c r="I5" s="192">
        <v>0.4</v>
      </c>
      <c r="J5" s="192">
        <v>0.5</v>
      </c>
      <c r="K5" s="192">
        <v>0</v>
      </c>
      <c r="L5" s="192">
        <v>0</v>
      </c>
      <c r="AB5" s="272"/>
    </row>
    <row r="6" spans="1:28" ht="15.75" customHeight="1">
      <c r="A6" s="4" t="s">
        <v>208</v>
      </c>
      <c r="C6" s="192">
        <v>56380303</v>
      </c>
      <c r="D6" s="33" t="s">
        <v>208</v>
      </c>
      <c r="E6" s="192">
        <v>1</v>
      </c>
      <c r="F6" s="192">
        <v>0.5</v>
      </c>
      <c r="G6" s="192">
        <v>0</v>
      </c>
      <c r="H6" s="192">
        <v>0</v>
      </c>
      <c r="I6" s="192">
        <v>0</v>
      </c>
      <c r="J6" s="192">
        <v>0</v>
      </c>
      <c r="K6" s="192">
        <v>0</v>
      </c>
      <c r="L6" s="192">
        <v>0</v>
      </c>
      <c r="AB6" s="272"/>
    </row>
    <row r="7" spans="1:28" ht="15.75" customHeight="1">
      <c r="A7" s="4" t="s">
        <v>205</v>
      </c>
      <c r="C7" s="192">
        <v>51181393</v>
      </c>
      <c r="D7" s="33" t="s">
        <v>205</v>
      </c>
      <c r="E7" s="192">
        <v>0</v>
      </c>
      <c r="F7" s="192">
        <v>0.5</v>
      </c>
      <c r="G7" s="192">
        <v>0</v>
      </c>
      <c r="H7" s="192">
        <v>0</v>
      </c>
      <c r="I7" s="192">
        <v>0</v>
      </c>
      <c r="J7" s="192">
        <v>0</v>
      </c>
      <c r="K7" s="192">
        <v>0</v>
      </c>
      <c r="L7" s="192">
        <v>0</v>
      </c>
      <c r="AB7" s="272"/>
    </row>
    <row r="8" spans="1:28" ht="15.75" customHeight="1">
      <c r="A8" s="4" t="s">
        <v>164</v>
      </c>
      <c r="C8" s="192">
        <v>31880720</v>
      </c>
      <c r="D8" s="33" t="s">
        <v>164</v>
      </c>
      <c r="E8" s="192">
        <v>1</v>
      </c>
      <c r="F8" s="192">
        <v>1</v>
      </c>
      <c r="G8" s="192">
        <v>0</v>
      </c>
      <c r="H8" s="192">
        <v>0.5</v>
      </c>
      <c r="I8" s="192">
        <v>0</v>
      </c>
      <c r="J8" s="192">
        <v>0.5</v>
      </c>
      <c r="K8" s="192">
        <v>0</v>
      </c>
      <c r="L8" s="192">
        <v>0</v>
      </c>
      <c r="AB8" s="272"/>
    </row>
    <row r="9" spans="1:28" ht="15.75" customHeight="1">
      <c r="A9" s="4" t="s">
        <v>144</v>
      </c>
      <c r="D9" s="204" t="s">
        <v>144</v>
      </c>
      <c r="E9" s="192">
        <v>0</v>
      </c>
      <c r="F9" s="192">
        <v>1</v>
      </c>
      <c r="G9" s="192">
        <v>0</v>
      </c>
      <c r="H9" s="192">
        <v>0</v>
      </c>
      <c r="I9" s="192">
        <v>1</v>
      </c>
      <c r="J9" s="192">
        <v>0</v>
      </c>
      <c r="K9" s="192">
        <v>0</v>
      </c>
      <c r="L9" s="192">
        <v>0</v>
      </c>
      <c r="AB9" s="272"/>
    </row>
    <row r="10" spans="1:28" ht="15.75" customHeight="1">
      <c r="A10" s="4" t="s">
        <v>137</v>
      </c>
      <c r="D10" s="204" t="s">
        <v>137</v>
      </c>
      <c r="E10" s="192">
        <v>1</v>
      </c>
      <c r="F10" s="192">
        <v>1</v>
      </c>
      <c r="G10" s="192">
        <v>0</v>
      </c>
      <c r="H10" s="192">
        <v>0</v>
      </c>
      <c r="I10" s="192">
        <v>0</v>
      </c>
      <c r="J10" s="192">
        <v>0</v>
      </c>
      <c r="K10" s="192">
        <v>0</v>
      </c>
      <c r="L10" s="192">
        <v>0</v>
      </c>
      <c r="AB10" s="272"/>
    </row>
    <row r="11" spans="1:28" ht="15.75" customHeight="1">
      <c r="A11" s="4" t="s">
        <v>140</v>
      </c>
      <c r="D11" s="204" t="s">
        <v>140</v>
      </c>
      <c r="E11" s="192">
        <v>0</v>
      </c>
      <c r="F11" s="192">
        <v>0</v>
      </c>
      <c r="G11" s="192">
        <v>0</v>
      </c>
      <c r="H11" s="192">
        <v>0</v>
      </c>
      <c r="I11" s="192">
        <v>0</v>
      </c>
      <c r="J11" s="192">
        <v>0</v>
      </c>
      <c r="K11" s="192">
        <v>0</v>
      </c>
      <c r="L11" s="192">
        <v>0</v>
      </c>
      <c r="AB11" s="272"/>
    </row>
    <row r="12" spans="1:28" ht="15.75" customHeight="1">
      <c r="A12" s="4" t="s">
        <v>150</v>
      </c>
      <c r="D12" s="204" t="s">
        <v>150</v>
      </c>
      <c r="E12" s="192">
        <v>0</v>
      </c>
      <c r="F12" s="192">
        <v>1</v>
      </c>
      <c r="G12" s="192">
        <v>1</v>
      </c>
      <c r="H12" s="192">
        <v>1</v>
      </c>
      <c r="I12" s="192">
        <v>0</v>
      </c>
      <c r="J12" s="192">
        <v>1</v>
      </c>
      <c r="K12" s="192">
        <v>1</v>
      </c>
      <c r="L12" s="192">
        <v>1</v>
      </c>
      <c r="AB12" s="272"/>
    </row>
    <row r="13" spans="1:28" ht="15.75" customHeight="1">
      <c r="A13" s="4" t="s">
        <v>155</v>
      </c>
      <c r="D13" s="204" t="s">
        <v>155</v>
      </c>
      <c r="E13" s="192">
        <v>1</v>
      </c>
      <c r="F13" s="192">
        <v>1</v>
      </c>
      <c r="G13" s="192">
        <v>0</v>
      </c>
      <c r="H13" s="192">
        <v>0</v>
      </c>
      <c r="I13" s="192">
        <v>1</v>
      </c>
      <c r="J13" s="192">
        <v>1</v>
      </c>
      <c r="K13" s="192">
        <v>0</v>
      </c>
      <c r="L13" s="192">
        <v>0</v>
      </c>
      <c r="AB13" s="272"/>
    </row>
    <row r="14" spans="1:28" ht="15.75" customHeight="1">
      <c r="A14" s="4" t="s">
        <v>123</v>
      </c>
      <c r="D14" s="204" t="s">
        <v>123</v>
      </c>
      <c r="E14" s="192">
        <v>0</v>
      </c>
      <c r="F14" s="192">
        <v>0.67</v>
      </c>
      <c r="G14" s="192">
        <v>0</v>
      </c>
      <c r="H14" s="192">
        <v>0.5</v>
      </c>
      <c r="I14" s="192">
        <v>1</v>
      </c>
      <c r="J14" s="192">
        <v>0.5</v>
      </c>
      <c r="K14" s="192">
        <v>0</v>
      </c>
      <c r="L14" s="192">
        <v>0.5</v>
      </c>
      <c r="AB14" s="272"/>
    </row>
    <row r="15" spans="1:28" ht="15.75" customHeight="1">
      <c r="A15" s="4" t="s">
        <v>134</v>
      </c>
      <c r="D15" s="204" t="s">
        <v>134</v>
      </c>
      <c r="E15" s="192">
        <v>1</v>
      </c>
      <c r="F15" s="192">
        <v>1</v>
      </c>
      <c r="G15" s="192">
        <v>0</v>
      </c>
      <c r="H15" s="192">
        <v>0</v>
      </c>
      <c r="I15" s="192">
        <v>0</v>
      </c>
      <c r="J15" s="192">
        <v>0</v>
      </c>
      <c r="K15" s="192">
        <v>0</v>
      </c>
      <c r="L15" s="192">
        <v>0</v>
      </c>
      <c r="AB15" s="272"/>
    </row>
    <row r="16" spans="1:28" ht="15.75" customHeight="1">
      <c r="A16" s="4" t="s">
        <v>160</v>
      </c>
      <c r="D16" s="204" t="s">
        <v>160</v>
      </c>
      <c r="E16" s="192">
        <v>0</v>
      </c>
      <c r="F16" s="192">
        <v>0.5</v>
      </c>
      <c r="G16" s="192">
        <v>0</v>
      </c>
      <c r="H16" s="192">
        <v>0</v>
      </c>
      <c r="I16" s="192">
        <v>1</v>
      </c>
      <c r="J16" s="192">
        <v>1</v>
      </c>
      <c r="K16" s="192">
        <v>0</v>
      </c>
      <c r="L16" s="192">
        <v>0</v>
      </c>
      <c r="AB16" s="272"/>
    </row>
    <row r="17" spans="1:28" ht="15.75" customHeight="1">
      <c r="A17" s="4" t="s">
        <v>157</v>
      </c>
      <c r="D17" s="204" t="s">
        <v>157</v>
      </c>
      <c r="E17" s="192">
        <v>1</v>
      </c>
      <c r="F17" s="192">
        <v>1</v>
      </c>
      <c r="G17" s="192">
        <v>0</v>
      </c>
      <c r="H17" s="192">
        <v>0</v>
      </c>
      <c r="I17" s="192">
        <v>0</v>
      </c>
      <c r="J17" s="192">
        <v>0</v>
      </c>
      <c r="K17" s="192">
        <v>0</v>
      </c>
      <c r="L17" s="192">
        <v>0</v>
      </c>
      <c r="AB17" s="272"/>
    </row>
    <row r="18" spans="1:28" ht="15.75" customHeight="1">
      <c r="A18" s="4" t="s">
        <v>162</v>
      </c>
      <c r="D18" s="204" t="s">
        <v>162</v>
      </c>
      <c r="E18" s="192">
        <v>0</v>
      </c>
      <c r="F18" s="192">
        <v>1</v>
      </c>
      <c r="G18" s="192">
        <v>1</v>
      </c>
      <c r="H18" s="192">
        <v>1</v>
      </c>
      <c r="I18" s="192">
        <v>0</v>
      </c>
      <c r="J18" s="192">
        <v>1</v>
      </c>
      <c r="K18" s="192">
        <v>1</v>
      </c>
      <c r="L18" s="192">
        <v>1</v>
      </c>
      <c r="AB18" s="272"/>
    </row>
    <row r="19" spans="1:28" ht="15.75" customHeight="1">
      <c r="A19" s="4" t="s">
        <v>130</v>
      </c>
      <c r="D19" s="204" t="s">
        <v>130</v>
      </c>
      <c r="E19" s="192">
        <v>0</v>
      </c>
      <c r="F19" s="192">
        <v>0.67</v>
      </c>
      <c r="G19" s="192">
        <v>1</v>
      </c>
      <c r="H19" s="192">
        <v>0.5</v>
      </c>
      <c r="I19" s="192">
        <v>0</v>
      </c>
      <c r="J19" s="192">
        <v>0.5</v>
      </c>
      <c r="K19" s="192">
        <v>1</v>
      </c>
      <c r="L19" s="192">
        <v>0.5</v>
      </c>
      <c r="AB19" s="272"/>
    </row>
    <row r="20" spans="1:28" ht="15.75" customHeight="1">
      <c r="AB20" s="272"/>
    </row>
    <row r="21" spans="1:28"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3" spans="1:28" ht="15.75" customHeight="1">
      <c r="A23" s="201" t="s">
        <v>111</v>
      </c>
      <c r="B23" s="201" t="s">
        <v>530</v>
      </c>
      <c r="C23" s="201" t="s">
        <v>531</v>
      </c>
      <c r="D23" s="201" t="s">
        <v>532</v>
      </c>
      <c r="E23" s="201" t="s">
        <v>533</v>
      </c>
      <c r="F23" s="201" t="s">
        <v>534</v>
      </c>
      <c r="G23" s="201" t="s">
        <v>535</v>
      </c>
      <c r="H23" s="201" t="s">
        <v>536</v>
      </c>
      <c r="I23" s="201" t="s">
        <v>537</v>
      </c>
      <c r="J23" s="201" t="s">
        <v>538</v>
      </c>
      <c r="K23" s="201" t="s">
        <v>539</v>
      </c>
      <c r="L23" s="201" t="s">
        <v>540</v>
      </c>
      <c r="M23" s="201" t="s">
        <v>541</v>
      </c>
      <c r="AB23" s="271" t="s">
        <v>577</v>
      </c>
    </row>
    <row r="24" spans="1:28" ht="15.75" customHeight="1">
      <c r="A24" s="4" t="s">
        <v>195</v>
      </c>
      <c r="B24" s="65">
        <f>SUMPRODUCT(MAX(((orig_altGT_results_full!$B$2:$B$1177=A24) * (orig_altGT_results_full!$J$2:$J$1177))))</f>
        <v>0</v>
      </c>
      <c r="C24" s="65">
        <f>AVERAGEIFS(orig_altGT_results_full!$K$2:$K$1177, orig_altGT_results_full!$B$2:$B$1177, A24, orig_altGT_results_full!$J$2:$J$1177, "="&amp;B24)</f>
        <v>0</v>
      </c>
      <c r="D24" s="65">
        <f>AVERAGEIFS(orig_altGT_results_full!$L$2:$L$1177, orig_altGT_results_full!$B$2:$B$1177, A24, orig_altGT_results_full!$J$2:$J$1177, "="&amp;B24)</f>
        <v>0</v>
      </c>
      <c r="E24" s="65">
        <f>SUMPRODUCT(MAX(((orig_altGT_results_full!$B$2:$B$1177=A24) * (orig_altGT_results_full!$Q$2:$Q$1177))))</f>
        <v>0</v>
      </c>
      <c r="F24" s="65">
        <f>AVERAGEIFS(orig_altGT_results_full!$R$2:$R$1177, orig_altGT_results_full!$B$2:$B$1177, A24, orig_altGT_results_full!$Q$2:$Q$1177, "="&amp;E24)</f>
        <v>0</v>
      </c>
      <c r="G24" s="65">
        <f>AVERAGEIFS(orig_altGT_results_full!$S$2:$S$1177, orig_altGT_results_full!$B$2:$B$1177, A24, orig_altGT_results_full!$Q$2:$Q$1177, "="&amp;E24)</f>
        <v>0</v>
      </c>
      <c r="H24" s="65">
        <f>SUMPRODUCT(MAX(((orig_altGT_results_full!$B$2:$B$1177=A24) * (orig_altGT_results_full!$X$2:$X$1177))))</f>
        <v>0</v>
      </c>
      <c r="I24" s="65">
        <f>AVERAGEIFS(orig_altGT_results_full!$Y$2:$Y$1177, orig_altGT_results_full!$B$2:$B$1177, A24, orig_altGT_results_full!$X$2:$X$1177, "="&amp;H24)</f>
        <v>0</v>
      </c>
      <c r="J24" s="65">
        <f>AVERAGEIFS(orig_altGT_results_full!$Z$2:$Z$1177, orig_altGT_results_full!$B$2:$B$1177, A24, orig_altGT_results_full!$X$2:$X$1177, "="&amp;H24)</f>
        <v>0</v>
      </c>
      <c r="K24" s="65">
        <f>SUMPRODUCT(MAX(((orig_altGT_results_full!$B$2:$B$1177=A24) * (orig_altGT_results_full!$AE$2:$AE$1177))))</f>
        <v>0</v>
      </c>
      <c r="L24" s="65">
        <f>AVERAGEIFS(orig_altGT_results_full!$AF$2:$AF$1177, orig_altGT_results_full!$B$2:$B$1177, A24, orig_altGT_results_full!$AE$2:$AE$1177, "="&amp;K24)</f>
        <v>0</v>
      </c>
      <c r="M24" s="65">
        <f>AVERAGEIFS(orig_altGT_results_full!$AG$2:$AG$1177, orig_altGT_results_full!$B$2:$B$1177, A24, orig_altGT_results_full!$AE$2:$AE$1177, "="&amp;K24)</f>
        <v>0</v>
      </c>
      <c r="O24" s="65"/>
      <c r="P24" s="65"/>
      <c r="Q24" s="65"/>
      <c r="R24" s="65"/>
      <c r="S24" s="65"/>
      <c r="T24" s="65"/>
      <c r="U24" s="65"/>
      <c r="V24" s="65"/>
      <c r="W24" s="65"/>
      <c r="X24" s="65"/>
      <c r="Y24" s="65"/>
      <c r="Z24" s="65"/>
      <c r="AB24" s="272"/>
    </row>
    <row r="25" spans="1:28" ht="15.75" customHeight="1">
      <c r="A25" s="4" t="s">
        <v>202</v>
      </c>
      <c r="B25" s="65">
        <f>SUMPRODUCT(MAX(((orig_altGT_results_full!$B$2:$B$1177=A25) * (orig_altGT_results_full!$J$2:$J$1177))))</f>
        <v>1</v>
      </c>
      <c r="C25" s="65">
        <f>AVERAGEIFS(orig_altGT_results_full!$K$2:$K$1177, orig_altGT_results_full!$B$2:$B$1177, A25, orig_altGT_results_full!$J$2:$J$1177, "="&amp;B25)</f>
        <v>0.5</v>
      </c>
      <c r="D25" s="167">
        <f>AVERAGEIFS(orig_altGT_results_full!$L$2:$L$1177, orig_altGT_results_full!$B$2:$B$1177, A25, orig_altGT_results_full!$J$2:$J$1177, "="&amp;B25)</f>
        <v>0.89285714285714279</v>
      </c>
      <c r="E25" s="65">
        <f>SUMPRODUCT(MAX(((orig_altGT_results_full!$B$2:$B$1177=A25) * (orig_altGT_results_full!$Q$2:$Q$1177))))</f>
        <v>0</v>
      </c>
      <c r="F25" s="65">
        <f>AVERAGEIFS(orig_altGT_results_full!$R$2:$R$1177, orig_altGT_results_full!$B$2:$B$1177, A25, orig_altGT_results_full!$Q$2:$Q$1177, "="&amp;E25)</f>
        <v>0</v>
      </c>
      <c r="G25" s="65">
        <f>AVERAGEIFS(orig_altGT_results_full!$S$2:$S$1177, orig_altGT_results_full!$B$2:$B$1177, A25, orig_altGT_results_full!$Q$2:$Q$1177, "="&amp;E25)</f>
        <v>0</v>
      </c>
      <c r="H25" s="65">
        <f>SUMPRODUCT(MAX(((orig_altGT_results_full!$B$2:$B$1177=A25) * (orig_altGT_results_full!$X$2:$X$1177))))</f>
        <v>0</v>
      </c>
      <c r="I25" s="65">
        <f>AVERAGEIFS(orig_altGT_results_full!$Y$2:$Y$1177, orig_altGT_results_full!$B$2:$B$1177, A25, orig_altGT_results_full!$X$2:$X$1177, "="&amp;H25)</f>
        <v>0</v>
      </c>
      <c r="J25" s="65">
        <f>AVERAGEIFS(orig_altGT_results_full!$Z$2:$Z$1177, orig_altGT_results_full!$B$2:$B$1177, A25, orig_altGT_results_full!$X$2:$X$1177, "="&amp;H25)</f>
        <v>0</v>
      </c>
      <c r="K25" s="65">
        <f>SUMPRODUCT(MAX(((orig_altGT_results_full!$B$2:$B$1177=A25) * (orig_altGT_results_full!$AE$2:$AE$1177))))</f>
        <v>0</v>
      </c>
      <c r="L25" s="65">
        <f>AVERAGEIFS(orig_altGT_results_full!$AF$2:$AF$1177, orig_altGT_results_full!$B$2:$B$1177, A25, orig_altGT_results_full!$AE$2:$AE$1177, "="&amp;K25)</f>
        <v>0</v>
      </c>
      <c r="M25" s="65">
        <f>AVERAGEIFS(orig_altGT_results_full!$AG$2:$AG$1177, orig_altGT_results_full!$B$2:$B$1177, A25, orig_altGT_results_full!$AE$2:$AE$1177, "="&amp;K25)</f>
        <v>0</v>
      </c>
      <c r="O25" s="65"/>
      <c r="P25" s="65"/>
      <c r="Q25" s="65"/>
      <c r="R25" s="65"/>
      <c r="S25" s="65"/>
      <c r="T25" s="65"/>
      <c r="U25" s="65"/>
      <c r="V25" s="65"/>
      <c r="W25" s="65"/>
      <c r="X25" s="65"/>
      <c r="Y25" s="65"/>
      <c r="Z25" s="65"/>
      <c r="AB25" s="272"/>
    </row>
    <row r="26" spans="1:28" ht="15.75" customHeight="1">
      <c r="A26" s="4" t="s">
        <v>189</v>
      </c>
      <c r="B26" s="65">
        <f>SUMPRODUCT(MAX(((orig_altGT_results_full!$B$2:$B$1177=A26) * (orig_altGT_results_full!$J$2:$J$1177))))</f>
        <v>0</v>
      </c>
      <c r="C26" s="65">
        <f>AVERAGEIFS(orig_altGT_results_full!$K$2:$K$1177, orig_altGT_results_full!$B$2:$B$1177, A26, orig_altGT_results_full!$J$2:$J$1177, "="&amp;B26)</f>
        <v>0</v>
      </c>
      <c r="D26" s="65">
        <f>AVERAGEIFS(orig_altGT_results_full!$L$2:$L$1177, orig_altGT_results_full!$B$2:$B$1177, A26, orig_altGT_results_full!$J$2:$J$1177, "="&amp;B26)</f>
        <v>0</v>
      </c>
      <c r="E26" s="65">
        <f>SUMPRODUCT(MAX(((orig_altGT_results_full!$B$2:$B$1177=A26) * (orig_altGT_results_full!$Q$2:$Q$1177))))</f>
        <v>0.33</v>
      </c>
      <c r="F26" s="65">
        <f>AVERAGEIFS(orig_altGT_results_full!$R$2:$R$1177, orig_altGT_results_full!$B$2:$B$1177, A26, orig_altGT_results_full!$Q$2:$Q$1177, "="&amp;E26)</f>
        <v>1</v>
      </c>
      <c r="G26" s="167">
        <f>AVERAGEIFS(orig_altGT_results_full!$S$2:$S$1177, orig_altGT_results_full!$B$2:$B$1177, A26, orig_altGT_results_full!$Q$2:$Q$1177, "="&amp;E26)</f>
        <v>0.3536977491961415</v>
      </c>
      <c r="H26" s="65">
        <f>SUMPRODUCT(MAX(((orig_altGT_results_full!$B$2:$B$1177=A26) * (orig_altGT_results_full!$X$2:$X$1177))))</f>
        <v>1</v>
      </c>
      <c r="I26" s="65">
        <f>AVERAGEIFS(orig_altGT_results_full!$Y$2:$Y$1177, orig_altGT_results_full!$B$2:$B$1177, A26, orig_altGT_results_full!$X$2:$X$1177, "="&amp;H26)</f>
        <v>0.5</v>
      </c>
      <c r="J26" s="167">
        <f>AVERAGEIFS(orig_altGT_results_full!$Z$2:$Z$1177, orig_altGT_results_full!$B$2:$B$1177, A26, orig_altGT_results_full!$X$2:$X$1177, "="&amp;H26)</f>
        <v>0.90909090909090906</v>
      </c>
      <c r="K26" s="65">
        <f>SUMPRODUCT(MAX(((orig_altGT_results_full!$B$2:$B$1177=A26) * (orig_altGT_results_full!$AE$2:$AE$1177))))</f>
        <v>1</v>
      </c>
      <c r="L26" s="65">
        <f>AVERAGEIFS(orig_altGT_results_full!$AF$2:$AF$1177, orig_altGT_results_full!$B$2:$B$1177, A26, orig_altGT_results_full!$AE$2:$AE$1177, "="&amp;K26)</f>
        <v>0.5</v>
      </c>
      <c r="M26" s="167">
        <f>AVERAGEIFS(orig_altGT_results_full!$AG$2:$AG$1177, orig_altGT_results_full!$B$2:$B$1177, A26, orig_altGT_results_full!$AE$2:$AE$1177, "="&amp;K26)</f>
        <v>0.90909090909090906</v>
      </c>
      <c r="O26" s="65"/>
      <c r="P26" s="65"/>
      <c r="Q26" s="65"/>
      <c r="R26" s="65"/>
      <c r="S26" s="65"/>
      <c r="T26" s="65"/>
      <c r="U26" s="65"/>
      <c r="V26" s="65"/>
      <c r="W26" s="65"/>
      <c r="X26" s="65"/>
      <c r="Y26" s="65"/>
      <c r="Z26" s="65"/>
      <c r="AB26" s="272"/>
    </row>
    <row r="27" spans="1:28" ht="15.75" customHeight="1">
      <c r="A27" s="4" t="s">
        <v>178</v>
      </c>
      <c r="B27" s="65">
        <f>SUMPRODUCT(MAX(((orig_altGT_results_full!$B$2:$B$1177=A27) * (orig_altGT_results_full!$J$2:$J$1177))))</f>
        <v>1</v>
      </c>
      <c r="C27" s="65">
        <f>AVERAGEIFS(orig_altGT_results_full!$K$2:$K$1177, orig_altGT_results_full!$B$2:$B$1177, A27, orig_altGT_results_full!$J$2:$J$1177, "="&amp;B27)</f>
        <v>0.5</v>
      </c>
      <c r="D27" s="167">
        <f>AVERAGEIFS(orig_altGT_results_full!$L$2:$L$1177, orig_altGT_results_full!$B$2:$B$1177, A27, orig_altGT_results_full!$J$2:$J$1177, "="&amp;B27)</f>
        <v>0.90909090909090906</v>
      </c>
      <c r="E27" s="65">
        <f>SUMPRODUCT(MAX(((orig_altGT_results_full!$B$2:$B$1177=A27) * (orig_altGT_results_full!$Q$2:$Q$1177))))</f>
        <v>0</v>
      </c>
      <c r="F27" s="65">
        <f>AVERAGEIFS(orig_altGT_results_full!$R$2:$R$1177, orig_altGT_results_full!$B$2:$B$1177, A27, orig_altGT_results_full!$Q$2:$Q$1177, "="&amp;E27)</f>
        <v>0</v>
      </c>
      <c r="G27" s="65">
        <f>AVERAGEIFS(orig_altGT_results_full!$S$2:$S$1177, orig_altGT_results_full!$B$2:$B$1177, A27, orig_altGT_results_full!$Q$2:$Q$1177, "="&amp;E27)</f>
        <v>0</v>
      </c>
      <c r="H27" s="65">
        <f>SUMPRODUCT(MAX(((orig_altGT_results_full!$B$2:$B$1177=A27) * (orig_altGT_results_full!$X$2:$X$1177))))</f>
        <v>0.5</v>
      </c>
      <c r="I27" s="167">
        <f>AVERAGEIFS(orig_altGT_results_full!$Y$2:$Y$1177, orig_altGT_results_full!$B$2:$B$1177, A27, orig_altGT_results_full!$X$2:$X$1177, "="&amp;H27)</f>
        <v>0.33333333333333326</v>
      </c>
      <c r="J27" s="167">
        <f>AVERAGEIFS(orig_altGT_results_full!$Z$2:$Z$1177, orig_altGT_results_full!$B$2:$B$1177, A27, orig_altGT_results_full!$X$2:$X$1177, "="&amp;H27)</f>
        <v>0.47619047619047616</v>
      </c>
      <c r="K27" s="65">
        <f>SUMPRODUCT(MAX(((orig_altGT_results_full!$B$2:$B$1177=A27) * (orig_altGT_results_full!$AE$2:$AE$1177))))</f>
        <v>0</v>
      </c>
      <c r="L27" s="65">
        <f>AVERAGEIFS(orig_altGT_results_full!$AF$2:$AF$1177, orig_altGT_results_full!$B$2:$B$1177, A27, orig_altGT_results_full!$AE$2:$AE$1177, "="&amp;K27)</f>
        <v>0</v>
      </c>
      <c r="M27" s="65">
        <f>AVERAGEIFS(orig_altGT_results_full!$AG$2:$AG$1177, orig_altGT_results_full!$B$2:$B$1177, A27, orig_altGT_results_full!$AE$2:$AE$1177, "="&amp;K27)</f>
        <v>0</v>
      </c>
      <c r="O27" s="65"/>
      <c r="P27" s="65"/>
      <c r="Q27" s="65"/>
      <c r="R27" s="65"/>
      <c r="S27" s="65"/>
      <c r="T27" s="65"/>
      <c r="U27" s="65"/>
      <c r="V27" s="65"/>
      <c r="W27" s="65"/>
      <c r="X27" s="65"/>
      <c r="Y27" s="65"/>
      <c r="Z27" s="65"/>
      <c r="AB27" s="272"/>
    </row>
    <row r="28" spans="1:28" ht="15.75" customHeight="1">
      <c r="A28" s="4" t="s">
        <v>208</v>
      </c>
      <c r="B28" s="65">
        <f>SUMPRODUCT(MAX(((orig_altGT_results_full!$B$2:$B$1177=A28) * (orig_altGT_results_full!$J$2:$J$1177))))</f>
        <v>1</v>
      </c>
      <c r="C28" s="65">
        <f>AVERAGEIFS(orig_altGT_results_full!$K$2:$K$1177, orig_altGT_results_full!$B$2:$B$1177, A28, orig_altGT_results_full!$J$2:$J$1177, "="&amp;B28)</f>
        <v>0.5</v>
      </c>
      <c r="D28" s="167">
        <f>AVERAGEIFS(orig_altGT_results_full!$L$2:$L$1177, orig_altGT_results_full!$B$2:$B$1177, A28, orig_altGT_results_full!$J$2:$J$1177, "="&amp;B28)</f>
        <v>0.90909090909090906</v>
      </c>
      <c r="E28" s="65">
        <f>SUMPRODUCT(MAX(((orig_altGT_results_full!$B$2:$B$1177=A28) * (orig_altGT_results_full!$Q$2:$Q$1177))))</f>
        <v>0</v>
      </c>
      <c r="F28" s="65">
        <f>AVERAGEIFS(orig_altGT_results_full!$R$2:$R$1177, orig_altGT_results_full!$B$2:$B$1177, A28, orig_altGT_results_full!$Q$2:$Q$1177, "="&amp;E28)</f>
        <v>0</v>
      </c>
      <c r="G28" s="65">
        <f>AVERAGEIFS(orig_altGT_results_full!$S$2:$S$1177, orig_altGT_results_full!$B$2:$B$1177, A28, orig_altGT_results_full!$Q$2:$Q$1177, "="&amp;E28)</f>
        <v>0</v>
      </c>
      <c r="H28" s="65">
        <f>SUMPRODUCT(MAX(((orig_altGT_results_full!$B$2:$B$1177=A28) * (orig_altGT_results_full!$X$2:$X$1177))))</f>
        <v>0</v>
      </c>
      <c r="I28" s="65">
        <f>AVERAGEIFS(orig_altGT_results_full!$Y$2:$Y$1177, orig_altGT_results_full!$B$2:$B$1177, A28, orig_altGT_results_full!$X$2:$X$1177, "="&amp;H28)</f>
        <v>0</v>
      </c>
      <c r="J28" s="65">
        <f>AVERAGEIFS(orig_altGT_results_full!$Z$2:$Z$1177, orig_altGT_results_full!$B$2:$B$1177, A28, orig_altGT_results_full!$X$2:$X$1177, "="&amp;H28)</f>
        <v>0</v>
      </c>
      <c r="K28" s="65">
        <f>SUMPRODUCT(MAX(((orig_altGT_results_full!$B$2:$B$1177=A28) * (orig_altGT_results_full!$AE$2:$AE$1177))))</f>
        <v>0</v>
      </c>
      <c r="L28" s="65">
        <f>AVERAGEIFS(orig_altGT_results_full!$AF$2:$AF$1177, orig_altGT_results_full!$B$2:$B$1177, A28, orig_altGT_results_full!$AE$2:$AE$1177, "="&amp;K28)</f>
        <v>0</v>
      </c>
      <c r="M28" s="65">
        <f>AVERAGEIFS(orig_altGT_results_full!$AG$2:$AG$1177, orig_altGT_results_full!$B$2:$B$1177, A28, orig_altGT_results_full!$AE$2:$AE$1177, "="&amp;K28)</f>
        <v>0</v>
      </c>
      <c r="O28" s="65"/>
      <c r="P28" s="65"/>
      <c r="Q28" s="65"/>
      <c r="R28" s="65"/>
      <c r="S28" s="65"/>
      <c r="T28" s="65"/>
      <c r="U28" s="65"/>
      <c r="V28" s="65"/>
      <c r="W28" s="65"/>
      <c r="X28" s="65"/>
      <c r="Y28" s="65"/>
      <c r="Z28" s="65"/>
      <c r="AB28" s="272"/>
    </row>
    <row r="29" spans="1:28" ht="15.75" customHeight="1">
      <c r="A29" s="4" t="s">
        <v>205</v>
      </c>
      <c r="B29" s="65">
        <f>SUMPRODUCT(MAX(((orig_altGT_results_full!$B$2:$B$1177=A29) * (orig_altGT_results_full!$J$2:$J$1177))))</f>
        <v>0.5</v>
      </c>
      <c r="C29" s="65">
        <f>AVERAGEIFS(orig_altGT_results_full!$K$2:$K$1177, orig_altGT_results_full!$B$2:$B$1177, A29, orig_altGT_results_full!$J$2:$J$1177, "="&amp;B29)</f>
        <v>1</v>
      </c>
      <c r="D29" s="167">
        <f>AVERAGEIFS(orig_altGT_results_full!$L$2:$L$1177, orig_altGT_results_full!$B$2:$B$1177, A29, orig_altGT_results_full!$J$2:$J$1177, "="&amp;B29)</f>
        <v>0.52631578947368418</v>
      </c>
      <c r="E29" s="65">
        <f>SUMPRODUCT(MAX(((orig_altGT_results_full!$B$2:$B$1177=A29) * (orig_altGT_results_full!$Q$2:$Q$1177))))</f>
        <v>0</v>
      </c>
      <c r="F29" s="65">
        <f>AVERAGEIFS(orig_altGT_results_full!$R$2:$R$1177, orig_altGT_results_full!$B$2:$B$1177, A29, orig_altGT_results_full!$Q$2:$Q$1177, "="&amp;E29)</f>
        <v>0</v>
      </c>
      <c r="G29" s="65">
        <f>AVERAGEIFS(orig_altGT_results_full!$S$2:$S$1177, orig_altGT_results_full!$B$2:$B$1177, A29, orig_altGT_results_full!$Q$2:$Q$1177, "="&amp;E29)</f>
        <v>0</v>
      </c>
      <c r="H29" s="65">
        <f>SUMPRODUCT(MAX(((orig_altGT_results_full!$B$2:$B$1177=A29) * (orig_altGT_results_full!$X$2:$X$1177))))</f>
        <v>0</v>
      </c>
      <c r="I29" s="65">
        <f>AVERAGEIFS(orig_altGT_results_full!$Y$2:$Y$1177, orig_altGT_results_full!$B$2:$B$1177, A29, orig_altGT_results_full!$X$2:$X$1177, "="&amp;H29)</f>
        <v>0</v>
      </c>
      <c r="J29" s="65">
        <f>AVERAGEIFS(orig_altGT_results_full!$Z$2:$Z$1177, orig_altGT_results_full!$B$2:$B$1177, A29, orig_altGT_results_full!$X$2:$X$1177, "="&amp;H29)</f>
        <v>0</v>
      </c>
      <c r="K29" s="65">
        <f>SUMPRODUCT(MAX(((orig_altGT_results_full!$B$2:$B$1177=A29) * (orig_altGT_results_full!$AE$2:$AE$1177))))</f>
        <v>0</v>
      </c>
      <c r="L29" s="65">
        <f>AVERAGEIFS(orig_altGT_results_full!$AF$2:$AF$1177, orig_altGT_results_full!$B$2:$B$1177, A29, orig_altGT_results_full!$AE$2:$AE$1177, "="&amp;K29)</f>
        <v>0</v>
      </c>
      <c r="M29" s="65">
        <f>AVERAGEIFS(orig_altGT_results_full!$AG$2:$AG$1177, orig_altGT_results_full!$B$2:$B$1177, A29, orig_altGT_results_full!$AE$2:$AE$1177, "="&amp;K29)</f>
        <v>0</v>
      </c>
      <c r="O29" s="65"/>
      <c r="P29" s="65"/>
      <c r="Q29" s="65"/>
      <c r="R29" s="65"/>
      <c r="S29" s="65"/>
      <c r="T29" s="65"/>
      <c r="U29" s="65"/>
      <c r="V29" s="65"/>
      <c r="W29" s="65"/>
      <c r="X29" s="65"/>
      <c r="Y29" s="65"/>
      <c r="Z29" s="65"/>
      <c r="AB29" s="272"/>
    </row>
    <row r="30" spans="1:28" ht="15.75" customHeight="1">
      <c r="A30" s="4" t="s">
        <v>164</v>
      </c>
      <c r="B30" s="65">
        <f>SUMPRODUCT(MAX(((orig_altGT_results_full!$B$2:$B$1177=A30) * (orig_altGT_results_full!$J$2:$J$1177))))</f>
        <v>1</v>
      </c>
      <c r="C30" s="212">
        <f>AVERAGEIFS(orig_altGT_results_full!$K$2:$K$1177, orig_altGT_results_full!$B$2:$B$1177, A30, orig_altGT_results_full!$J$2:$J$1177, "="&amp;B30)</f>
        <v>1</v>
      </c>
      <c r="D30" s="213">
        <f>AVERAGEIFS(orig_altGT_results_full!$L$2:$L$1177, orig_altGT_results_full!$B$2:$B$1177, A30, orig_altGT_results_full!$J$2:$J$1177, "="&amp;B30)</f>
        <v>1</v>
      </c>
      <c r="E30" s="65">
        <f>SUMPRODUCT(MAX(((orig_altGT_results_full!$B$2:$B$1177=A30) * (orig_altGT_results_full!$Q$2:$Q$1177))))</f>
        <v>0.5</v>
      </c>
      <c r="F30" s="65">
        <f>AVERAGEIFS(orig_altGT_results_full!$R$2:$R$1177, orig_altGT_results_full!$B$2:$B$1177, A30, orig_altGT_results_full!$Q$2:$Q$1177, "="&amp;E30)</f>
        <v>1</v>
      </c>
      <c r="G30" s="167">
        <f>AVERAGEIFS(orig_altGT_results_full!$S$2:$S$1177, orig_altGT_results_full!$B$2:$B$1177, A30, orig_altGT_results_full!$Q$2:$Q$1177, "="&amp;E30)</f>
        <v>0.52631578947368418</v>
      </c>
      <c r="H30" s="65">
        <f>SUMPRODUCT(MAX(((orig_altGT_results_full!$B$2:$B$1177=A30) * (orig_altGT_results_full!$X$2:$X$1177))))</f>
        <v>0.5</v>
      </c>
      <c r="I30" s="65">
        <f>AVERAGEIFS(orig_altGT_results_full!$Y$2:$Y$1177, orig_altGT_results_full!$B$2:$B$1177, A30, orig_altGT_results_full!$X$2:$X$1177, "="&amp;H30)</f>
        <v>1</v>
      </c>
      <c r="J30" s="167">
        <f>AVERAGEIFS(orig_altGT_results_full!$Z$2:$Z$1177, orig_altGT_results_full!$B$2:$B$1177, A30, orig_altGT_results_full!$X$2:$X$1177, "="&amp;H30)</f>
        <v>0.52631578947368429</v>
      </c>
      <c r="K30" s="65">
        <f>SUMPRODUCT(MAX(((orig_altGT_results_full!$B$2:$B$1177=A30) * (orig_altGT_results_full!$AE$2:$AE$1177))))</f>
        <v>0</v>
      </c>
      <c r="L30" s="65">
        <f>AVERAGEIFS(orig_altGT_results_full!$AF$2:$AF$1177, orig_altGT_results_full!$B$2:$B$1177, A30, orig_altGT_results_full!$AE$2:$AE$1177, "="&amp;K30)</f>
        <v>0</v>
      </c>
      <c r="M30" s="65">
        <f>AVERAGEIFS(orig_altGT_results_full!$AG$2:$AG$1177, orig_altGT_results_full!$B$2:$B$1177, A30, orig_altGT_results_full!$AE$2:$AE$1177, "="&amp;K30)</f>
        <v>0</v>
      </c>
      <c r="O30" s="65"/>
      <c r="P30" s="65"/>
      <c r="Q30" s="65"/>
      <c r="R30" s="65"/>
      <c r="S30" s="65"/>
      <c r="T30" s="65"/>
      <c r="U30" s="65"/>
      <c r="V30" s="65"/>
      <c r="W30" s="65"/>
      <c r="X30" s="65"/>
      <c r="Y30" s="65"/>
      <c r="Z30" s="65"/>
      <c r="AB30" s="272"/>
    </row>
    <row r="31" spans="1:28" ht="15.75" customHeight="1">
      <c r="A31" s="4" t="s">
        <v>144</v>
      </c>
      <c r="B31" s="65">
        <f>SUMPRODUCT(MAX(((orig_altGT_results_full!$B$2:$B$1177=A31) * (orig_altGT_results_full!$J$2:$J$1177))))</f>
        <v>1</v>
      </c>
      <c r="C31" s="65">
        <f>AVERAGEIFS(orig_altGT_results_full!$K$2:$K$1177, orig_altGT_results_full!$B$2:$B$1177, A31, orig_altGT_results_full!$J$2:$J$1177, "="&amp;B31)</f>
        <v>0.25</v>
      </c>
      <c r="D31" s="167">
        <f>AVERAGEIFS(orig_altGT_results_full!$L$2:$L$1177, orig_altGT_results_full!$B$2:$B$1177, A31, orig_altGT_results_full!$J$2:$J$1177, "="&amp;B31)</f>
        <v>0.76923076923076927</v>
      </c>
      <c r="E31" s="65">
        <f>SUMPRODUCT(MAX(((orig_altGT_results_full!$B$2:$B$1177=A31) * (orig_altGT_results_full!$Q$2:$Q$1177))))</f>
        <v>0</v>
      </c>
      <c r="F31" s="65">
        <f>AVERAGEIFS(orig_altGT_results_full!$R$2:$R$1177, orig_altGT_results_full!$B$2:$B$1177, A31, orig_altGT_results_full!$Q$2:$Q$1177, "="&amp;E31)</f>
        <v>0</v>
      </c>
      <c r="G31" s="65">
        <f>AVERAGEIFS(orig_altGT_results_full!$S$2:$S$1177, orig_altGT_results_full!$B$2:$B$1177, A31, orig_altGT_results_full!$Q$2:$Q$1177, "="&amp;E31)</f>
        <v>0</v>
      </c>
      <c r="H31" s="65">
        <f>SUMPRODUCT(MAX(((orig_altGT_results_full!$B$2:$B$1177=A31) * (orig_altGT_results_full!$X$2:$X$1177))))</f>
        <v>1</v>
      </c>
      <c r="I31" s="65">
        <f>AVERAGEIFS(orig_altGT_results_full!$Y$2:$Y$1177, orig_altGT_results_full!$B$2:$B$1177, A31, orig_altGT_results_full!$X$2:$X$1177, "="&amp;H31)</f>
        <v>1</v>
      </c>
      <c r="J31" s="65">
        <f>AVERAGEIFS(orig_altGT_results_full!$Z$2:$Z$1177, orig_altGT_results_full!$B$2:$B$1177, A31, orig_altGT_results_full!$X$2:$X$1177, "="&amp;H31)</f>
        <v>1</v>
      </c>
      <c r="K31" s="65">
        <f>SUMPRODUCT(MAX(((orig_altGT_results_full!$B$2:$B$1177=A31) * (orig_altGT_results_full!$AE$2:$AE$1177))))</f>
        <v>0</v>
      </c>
      <c r="L31" s="65">
        <f>AVERAGEIFS(orig_altGT_results_full!$AF$2:$AF$1177, orig_altGT_results_full!$B$2:$B$1177, A31, orig_altGT_results_full!$AE$2:$AE$1177, "="&amp;K31)</f>
        <v>0</v>
      </c>
      <c r="M31" s="65">
        <f>AVERAGEIFS(orig_altGT_results_full!$AG$2:$AG$1177, orig_altGT_results_full!$B$2:$B$1177, A31, orig_altGT_results_full!$AE$2:$AE$1177, "="&amp;K31)</f>
        <v>0</v>
      </c>
      <c r="O31" s="65"/>
      <c r="P31" s="65"/>
      <c r="Q31" s="65"/>
      <c r="R31" s="65"/>
      <c r="S31" s="65"/>
      <c r="T31" s="65"/>
      <c r="U31" s="65"/>
      <c r="V31" s="65"/>
      <c r="W31" s="65"/>
      <c r="X31" s="65"/>
      <c r="Y31" s="65"/>
      <c r="Z31" s="65"/>
      <c r="AB31" s="272"/>
    </row>
    <row r="32" spans="1:28" ht="15.75" customHeight="1">
      <c r="A32" s="4" t="s">
        <v>137</v>
      </c>
      <c r="B32" s="65">
        <f>SUMPRODUCT(MAX(((orig_altGT_results_full!$B$2:$B$1177=A32) * (orig_altGT_results_full!$J$2:$J$1177))))</f>
        <v>1</v>
      </c>
      <c r="C32" s="65">
        <f>AVERAGEIFS(orig_altGT_results_full!$K$2:$K$1177, orig_altGT_results_full!$B$2:$B$1177, A32, orig_altGT_results_full!$J$2:$J$1177, "="&amp;B32)</f>
        <v>0.39285714285714285</v>
      </c>
      <c r="D32" s="167">
        <f>AVERAGEIFS(orig_altGT_results_full!$L$2:$L$1177, orig_altGT_results_full!$B$2:$B$1177, A32, orig_altGT_results_full!$J$2:$J$1177, "="&amp;B32)</f>
        <v>0.84915084915084915</v>
      </c>
      <c r="E32" s="65">
        <f>SUMPRODUCT(MAX(((orig_altGT_results_full!$B$2:$B$1177=A32) * (orig_altGT_results_full!$Q$2:$Q$1177))))</f>
        <v>0</v>
      </c>
      <c r="F32" s="65">
        <f>AVERAGEIFS(orig_altGT_results_full!$R$2:$R$1177, orig_altGT_results_full!$B$2:$B$1177, A32, orig_altGT_results_full!$Q$2:$Q$1177, "="&amp;E32)</f>
        <v>0</v>
      </c>
      <c r="G32" s="65">
        <f>AVERAGEIFS(orig_altGT_results_full!$S$2:$S$1177, orig_altGT_results_full!$B$2:$B$1177, A32, orig_altGT_results_full!$Q$2:$Q$1177, "="&amp;E32)</f>
        <v>0</v>
      </c>
      <c r="H32" s="65">
        <f>SUMPRODUCT(MAX(((orig_altGT_results_full!$B$2:$B$1177=A32) * (orig_altGT_results_full!$X$2:$X$1177))))</f>
        <v>0</v>
      </c>
      <c r="I32" s="65">
        <f>AVERAGEIFS(orig_altGT_results_full!$Y$2:$Y$1177, orig_altGT_results_full!$B$2:$B$1177, A32, orig_altGT_results_full!$X$2:$X$1177, "="&amp;H32)</f>
        <v>0</v>
      </c>
      <c r="J32" s="65">
        <f>AVERAGEIFS(orig_altGT_results_full!$Z$2:$Z$1177, orig_altGT_results_full!$B$2:$B$1177, A32, orig_altGT_results_full!$X$2:$X$1177, "="&amp;H32)</f>
        <v>0</v>
      </c>
      <c r="K32" s="65">
        <f>SUMPRODUCT(MAX(((orig_altGT_results_full!$B$2:$B$1177=A32) * (orig_altGT_results_full!$AE$2:$AE$1177))))</f>
        <v>0</v>
      </c>
      <c r="L32" s="65">
        <f>AVERAGEIFS(orig_altGT_results_full!$AF$2:$AF$1177, orig_altGT_results_full!$B$2:$B$1177, A32, orig_altGT_results_full!$AE$2:$AE$1177, "="&amp;K32)</f>
        <v>0</v>
      </c>
      <c r="M32" s="65">
        <f>AVERAGEIFS(orig_altGT_results_full!$AG$2:$AG$1177, orig_altGT_results_full!$B$2:$B$1177, A32, orig_altGT_results_full!$AE$2:$AE$1177, "="&amp;K32)</f>
        <v>0</v>
      </c>
      <c r="O32" s="65"/>
      <c r="P32" s="65"/>
      <c r="Q32" s="65"/>
      <c r="R32" s="65"/>
      <c r="S32" s="65"/>
      <c r="T32" s="65"/>
      <c r="U32" s="65"/>
      <c r="V32" s="65"/>
      <c r="W32" s="65"/>
      <c r="X32" s="65"/>
      <c r="Y32" s="65"/>
      <c r="Z32" s="65"/>
      <c r="AB32" s="272"/>
    </row>
    <row r="33" spans="1:28" ht="15.75" customHeight="1">
      <c r="A33" s="4" t="s">
        <v>140</v>
      </c>
      <c r="B33" s="65">
        <f>SUMPRODUCT(MAX(((orig_altGT_results_full!$B$2:$B$1177=A33) * (orig_altGT_results_full!$J$2:$J$1177))))</f>
        <v>0</v>
      </c>
      <c r="C33" s="65">
        <f>AVERAGEIFS(orig_altGT_results_full!$K$2:$K$1177, orig_altGT_results_full!$B$2:$B$1177, A33, orig_altGT_results_full!$J$2:$J$1177, "="&amp;B33)</f>
        <v>0</v>
      </c>
      <c r="D33" s="65">
        <f>AVERAGEIFS(orig_altGT_results_full!$L$2:$L$1177, orig_altGT_results_full!$B$2:$B$1177, A33, orig_altGT_results_full!$J$2:$J$1177, "="&amp;B33)</f>
        <v>0</v>
      </c>
      <c r="E33" s="65">
        <f>SUMPRODUCT(MAX(((orig_altGT_results_full!$B$2:$B$1177=A33) * (orig_altGT_results_full!$Q$2:$Q$1177))))</f>
        <v>0</v>
      </c>
      <c r="F33" s="65">
        <f>AVERAGEIFS(orig_altGT_results_full!$R$2:$R$1177, orig_altGT_results_full!$B$2:$B$1177, A33, orig_altGT_results_full!$Q$2:$Q$1177, "="&amp;E33)</f>
        <v>0</v>
      </c>
      <c r="G33" s="65">
        <f>AVERAGEIFS(orig_altGT_results_full!$S$2:$S$1177, orig_altGT_results_full!$B$2:$B$1177, A33, orig_altGT_results_full!$Q$2:$Q$1177, "="&amp;E33)</f>
        <v>0</v>
      </c>
      <c r="H33" s="65">
        <f>SUMPRODUCT(MAX(((orig_altGT_results_full!$B$2:$B$1177=A33) * (orig_altGT_results_full!$X$2:$X$1177))))</f>
        <v>0</v>
      </c>
      <c r="I33" s="65">
        <f>AVERAGEIFS(orig_altGT_results_full!$Y$2:$Y$1177, orig_altGT_results_full!$B$2:$B$1177, A33, orig_altGT_results_full!$X$2:$X$1177, "="&amp;H33)</f>
        <v>0</v>
      </c>
      <c r="J33" s="65">
        <f>AVERAGEIFS(orig_altGT_results_full!$Z$2:$Z$1177, orig_altGT_results_full!$B$2:$B$1177, A33, orig_altGT_results_full!$X$2:$X$1177, "="&amp;H33)</f>
        <v>0</v>
      </c>
      <c r="K33" s="65">
        <f>SUMPRODUCT(MAX(((orig_altGT_results_full!$B$2:$B$1177=A33) * (orig_altGT_results_full!$AE$2:$AE$1177))))</f>
        <v>0</v>
      </c>
      <c r="L33" s="65">
        <f>AVERAGEIFS(orig_altGT_results_full!$AF$2:$AF$1177, orig_altGT_results_full!$B$2:$B$1177, A33, orig_altGT_results_full!$AE$2:$AE$1177, "="&amp;K33)</f>
        <v>0</v>
      </c>
      <c r="M33" s="65">
        <f>AVERAGEIFS(orig_altGT_results_full!$AG$2:$AG$1177, orig_altGT_results_full!$B$2:$B$1177, A33, orig_altGT_results_full!$AE$2:$AE$1177, "="&amp;K33)</f>
        <v>0</v>
      </c>
      <c r="O33" s="65"/>
      <c r="P33" s="65"/>
      <c r="Q33" s="65"/>
      <c r="R33" s="65"/>
      <c r="S33" s="65"/>
      <c r="T33" s="65"/>
      <c r="U33" s="65"/>
      <c r="V33" s="65"/>
      <c r="W33" s="65"/>
      <c r="X33" s="65"/>
      <c r="Y33" s="65"/>
      <c r="Z33" s="65"/>
      <c r="AB33" s="272"/>
    </row>
    <row r="34" spans="1:28" ht="15.75" customHeight="1">
      <c r="A34" s="4" t="s">
        <v>150</v>
      </c>
      <c r="B34" s="65">
        <f>SUMPRODUCT(MAX(((orig_altGT_results_full!$B$2:$B$1177=A34) * (orig_altGT_results_full!$J$2:$J$1177))))</f>
        <v>1</v>
      </c>
      <c r="C34" s="65">
        <f>AVERAGEIFS(orig_altGT_results_full!$K$2:$K$1177, orig_altGT_results_full!$B$2:$B$1177, A34, orig_altGT_results_full!$J$2:$J$1177, "="&amp;B34)</f>
        <v>0.55555555555555547</v>
      </c>
      <c r="D34" s="167">
        <f>AVERAGEIFS(orig_altGT_results_full!$L$2:$L$1177, orig_altGT_results_full!$B$2:$B$1177, A34, orig_altGT_results_full!$J$2:$J$1177, "="&amp;B34)</f>
        <v>0.91269841269841268</v>
      </c>
      <c r="E34" s="65">
        <f>SUMPRODUCT(MAX(((orig_altGT_results_full!$B$2:$B$1177=A34) * (orig_altGT_results_full!$Q$2:$Q$1177))))</f>
        <v>1</v>
      </c>
      <c r="F34" s="65">
        <f>AVERAGEIFS(orig_altGT_results_full!$R$2:$R$1177, orig_altGT_results_full!$B$2:$B$1177, A34, orig_altGT_results_full!$Q$2:$Q$1177, "="&amp;E34)</f>
        <v>1</v>
      </c>
      <c r="G34" s="65">
        <f>AVERAGEIFS(orig_altGT_results_full!$S$2:$S$1177, orig_altGT_results_full!$B$2:$B$1177, A34, orig_altGT_results_full!$Q$2:$Q$1177, "="&amp;E34)</f>
        <v>1</v>
      </c>
      <c r="H34" s="65">
        <f>SUMPRODUCT(MAX(((orig_altGT_results_full!$B$2:$B$1177=A34) * (orig_altGT_results_full!$X$2:$X$1177))))</f>
        <v>1</v>
      </c>
      <c r="I34" s="65">
        <f>AVERAGEIFS(orig_altGT_results_full!$Y$2:$Y$1177, orig_altGT_results_full!$B$2:$B$1177, A34, orig_altGT_results_full!$X$2:$X$1177, "="&amp;H34)</f>
        <v>1</v>
      </c>
      <c r="J34" s="65">
        <f>AVERAGEIFS(orig_altGT_results_full!$Z$2:$Z$1177, orig_altGT_results_full!$B$2:$B$1177, A34, orig_altGT_results_full!$X$2:$X$1177, "="&amp;H34)</f>
        <v>1</v>
      </c>
      <c r="K34" s="65">
        <f>SUMPRODUCT(MAX(((orig_altGT_results_full!$B$2:$B$1177=A34) * (orig_altGT_results_full!$AE$2:$AE$1177))))</f>
        <v>1</v>
      </c>
      <c r="L34" s="65">
        <f>AVERAGEIFS(orig_altGT_results_full!$AF$2:$AF$1177, orig_altGT_results_full!$B$2:$B$1177, A34, orig_altGT_results_full!$AE$2:$AE$1177, "="&amp;K34)</f>
        <v>1</v>
      </c>
      <c r="M34" s="65">
        <f>AVERAGEIFS(orig_altGT_results_full!$AG$2:$AG$1177, orig_altGT_results_full!$B$2:$B$1177, A34, orig_altGT_results_full!$AE$2:$AE$1177, "="&amp;K34)</f>
        <v>1</v>
      </c>
      <c r="O34" s="65"/>
      <c r="P34" s="65"/>
      <c r="Q34" s="65"/>
      <c r="R34" s="65"/>
      <c r="S34" s="65"/>
      <c r="T34" s="65"/>
      <c r="U34" s="65"/>
      <c r="V34" s="65"/>
      <c r="W34" s="65"/>
      <c r="X34" s="65"/>
      <c r="Y34" s="65"/>
      <c r="Z34" s="65"/>
      <c r="AB34" s="272"/>
    </row>
    <row r="35" spans="1:28" ht="15.75" customHeight="1">
      <c r="A35" s="4" t="s">
        <v>155</v>
      </c>
      <c r="B35" s="65">
        <f>SUMPRODUCT(MAX(((orig_altGT_results_full!$B$2:$B$1177=A35) * (orig_altGT_results_full!$J$2:$J$1177))))</f>
        <v>1</v>
      </c>
      <c r="C35" s="65">
        <f>AVERAGEIFS(orig_altGT_results_full!$K$2:$K$1177, orig_altGT_results_full!$B$2:$B$1177, A35, orig_altGT_results_full!$J$2:$J$1177, "="&amp;B35)</f>
        <v>0.5714285714285714</v>
      </c>
      <c r="D35" s="167">
        <f>AVERAGEIFS(orig_altGT_results_full!$L$2:$L$1177, orig_altGT_results_full!$B$2:$B$1177, A35, orig_altGT_results_full!$J$2:$J$1177, "="&amp;B35)</f>
        <v>0.92207792207792205</v>
      </c>
      <c r="E35" s="65">
        <f>SUMPRODUCT(MAX(((orig_altGT_results_full!$B$2:$B$1177=A35) * (orig_altGT_results_full!$Q$2:$Q$1177))))</f>
        <v>0</v>
      </c>
      <c r="F35" s="65">
        <f>AVERAGEIFS(orig_altGT_results_full!$R$2:$R$1177, orig_altGT_results_full!$B$2:$B$1177, A35, orig_altGT_results_full!$Q$2:$Q$1177, "="&amp;E35)</f>
        <v>0</v>
      </c>
      <c r="G35" s="65">
        <f>AVERAGEIFS(orig_altGT_results_full!$S$2:$S$1177, orig_altGT_results_full!$B$2:$B$1177, A35, orig_altGT_results_full!$Q$2:$Q$1177, "="&amp;E35)</f>
        <v>0</v>
      </c>
      <c r="H35" s="65">
        <f>SUMPRODUCT(MAX(((orig_altGT_results_full!$B$2:$B$1177=A35) * (orig_altGT_results_full!$X$2:$X$1177))))</f>
        <v>1</v>
      </c>
      <c r="I35" s="65">
        <f>AVERAGEIFS(orig_altGT_results_full!$Y$2:$Y$1177, orig_altGT_results_full!$B$2:$B$1177, A35, orig_altGT_results_full!$X$2:$X$1177, "="&amp;H35)</f>
        <v>1</v>
      </c>
      <c r="J35" s="65">
        <f>AVERAGEIFS(orig_altGT_results_full!$Z$2:$Z$1177, orig_altGT_results_full!$B$2:$B$1177, A35, orig_altGT_results_full!$X$2:$X$1177, "="&amp;H35)</f>
        <v>1</v>
      </c>
      <c r="K35" s="65">
        <f>SUMPRODUCT(MAX(((orig_altGT_results_full!$B$2:$B$1177=A35) * (orig_altGT_results_full!$AE$2:$AE$1177))))</f>
        <v>0</v>
      </c>
      <c r="L35" s="65">
        <f>AVERAGEIFS(orig_altGT_results_full!$AF$2:$AF$1177, orig_altGT_results_full!$B$2:$B$1177, A35, orig_altGT_results_full!$AE$2:$AE$1177, "="&amp;K35)</f>
        <v>0</v>
      </c>
      <c r="M35" s="65">
        <f>AVERAGEIFS(orig_altGT_results_full!$AG$2:$AG$1177, orig_altGT_results_full!$B$2:$B$1177, A35, orig_altGT_results_full!$AE$2:$AE$1177, "="&amp;K35)</f>
        <v>0</v>
      </c>
      <c r="O35" s="65"/>
      <c r="P35" s="65"/>
      <c r="Q35" s="65"/>
      <c r="R35" s="65"/>
      <c r="S35" s="65"/>
      <c r="T35" s="65"/>
      <c r="U35" s="65"/>
      <c r="V35" s="65"/>
      <c r="W35" s="65"/>
      <c r="X35" s="65"/>
      <c r="Y35" s="65"/>
      <c r="Z35" s="65"/>
      <c r="AB35" s="272"/>
    </row>
    <row r="36" spans="1:28" ht="15.75" customHeight="1">
      <c r="A36" s="4" t="s">
        <v>123</v>
      </c>
      <c r="B36" s="65">
        <f>SUMPRODUCT(MAX(((orig_altGT_results_full!$B$2:$B$1177=A36) * (orig_altGT_results_full!$J$2:$J$1177))))</f>
        <v>0.67</v>
      </c>
      <c r="C36" s="65">
        <f>AVERAGEIFS(orig_altGT_results_full!$K$2:$K$1177, orig_altGT_results_full!$B$2:$B$1177, A36, orig_altGT_results_full!$J$2:$J$1177, "="&amp;B36)</f>
        <v>0.5</v>
      </c>
      <c r="D36" s="167">
        <f>AVERAGEIFS(orig_altGT_results_full!$L$2:$L$1177, orig_altGT_results_full!$B$2:$B$1177, A36, orig_altGT_results_full!$J$2:$J$1177, "="&amp;B36)</f>
        <v>0.6479690522243714</v>
      </c>
      <c r="E36" s="65">
        <f>SUMPRODUCT(MAX(((orig_altGT_results_full!$B$2:$B$1177=A36) * (orig_altGT_results_full!$Q$2:$Q$1177))))</f>
        <v>0.5</v>
      </c>
      <c r="F36" s="65">
        <f>AVERAGEIFS(orig_altGT_results_full!$R$2:$R$1177, orig_altGT_results_full!$B$2:$B$1177, A36, orig_altGT_results_full!$Q$2:$Q$1177, "="&amp;E36)</f>
        <v>1</v>
      </c>
      <c r="G36" s="167">
        <f>AVERAGEIFS(orig_altGT_results_full!$S$2:$S$1177, orig_altGT_results_full!$B$2:$B$1177, A36, orig_altGT_results_full!$Q$2:$Q$1177, "="&amp;E36)</f>
        <v>0.52631578947368418</v>
      </c>
      <c r="H36" s="65">
        <f>SUMPRODUCT(MAX(((orig_altGT_results_full!$B$2:$B$1177=A36) * (orig_altGT_results_full!$X$2:$X$1177))))</f>
        <v>1</v>
      </c>
      <c r="I36" s="65">
        <f>AVERAGEIFS(orig_altGT_results_full!$Y$2:$Y$1177, orig_altGT_results_full!$B$2:$B$1177, A36, orig_altGT_results_full!$X$2:$X$1177, "="&amp;H36)</f>
        <v>1</v>
      </c>
      <c r="J36" s="167">
        <f>AVERAGEIFS(orig_altGT_results_full!$Z$2:$Z$1177, orig_altGT_results_full!$B$2:$B$1177, A36, orig_altGT_results_full!$X$2:$X$1177, "="&amp;H36)</f>
        <v>1</v>
      </c>
      <c r="K36" s="65">
        <f>SUMPRODUCT(MAX(((orig_altGT_results_full!$B$2:$B$1177=A36) * (orig_altGT_results_full!$AE$2:$AE$1177))))</f>
        <v>0.5</v>
      </c>
      <c r="L36" s="65">
        <f>AVERAGEIFS(orig_altGT_results_full!$AF$2:$AF$1177, orig_altGT_results_full!$B$2:$B$1177, A36, orig_altGT_results_full!$AE$2:$AE$1177, "="&amp;K36)</f>
        <v>1</v>
      </c>
      <c r="M36" s="167">
        <f>AVERAGEIFS(orig_altGT_results_full!$AG$2:$AG$1177, orig_altGT_results_full!$B$2:$B$1177, A36, orig_altGT_results_full!$AE$2:$AE$1177, "="&amp;K36)</f>
        <v>0.52631578947368418</v>
      </c>
      <c r="O36" s="65"/>
      <c r="P36" s="65"/>
      <c r="Q36" s="65"/>
      <c r="R36" s="65"/>
      <c r="S36" s="65"/>
      <c r="T36" s="65"/>
      <c r="U36" s="65"/>
      <c r="V36" s="65"/>
      <c r="W36" s="65"/>
      <c r="X36" s="65"/>
      <c r="Y36" s="65"/>
      <c r="Z36" s="65"/>
      <c r="AB36" s="272"/>
    </row>
    <row r="37" spans="1:28" ht="15.75" customHeight="1">
      <c r="A37" s="4" t="s">
        <v>134</v>
      </c>
      <c r="B37" s="65">
        <f>SUMPRODUCT(MAX(((orig_altGT_results_full!$B$2:$B$1177=A37) * (orig_altGT_results_full!$J$2:$J$1177))))</f>
        <v>1</v>
      </c>
      <c r="C37" s="65">
        <f>AVERAGEIFS(orig_altGT_results_full!$K$2:$K$1177, orig_altGT_results_full!$B$2:$B$1177, A37, orig_altGT_results_full!$J$2:$J$1177, "="&amp;B37)</f>
        <v>0.46666666666666667</v>
      </c>
      <c r="D37" s="167">
        <f>AVERAGEIFS(orig_altGT_results_full!$L$2:$L$1177, orig_altGT_results_full!$B$2:$B$1177, A37, orig_altGT_results_full!$J$2:$J$1177, "="&amp;B37)</f>
        <v>0.88095238095238082</v>
      </c>
      <c r="E37" s="65">
        <f>SUMPRODUCT(MAX(((orig_altGT_results_full!$B$2:$B$1177=A37) * (orig_altGT_results_full!$Q$2:$Q$1177))))</f>
        <v>0</v>
      </c>
      <c r="F37" s="65">
        <f>AVERAGEIFS(orig_altGT_results_full!$R$2:$R$1177, orig_altGT_results_full!$B$2:$B$1177, A37, orig_altGT_results_full!$Q$2:$Q$1177, "="&amp;E37)</f>
        <v>0</v>
      </c>
      <c r="G37" s="65">
        <f>AVERAGEIFS(orig_altGT_results_full!$S$2:$S$1177, orig_altGT_results_full!$B$2:$B$1177, A37, orig_altGT_results_full!$Q$2:$Q$1177, "="&amp;E37)</f>
        <v>0</v>
      </c>
      <c r="H37" s="65">
        <f>SUMPRODUCT(MAX(((orig_altGT_results_full!$B$2:$B$1177=A37) * (orig_altGT_results_full!$X$2:$X$1177))))</f>
        <v>0</v>
      </c>
      <c r="I37" s="65">
        <f>AVERAGEIFS(orig_altGT_results_full!$Y$2:$Y$1177, orig_altGT_results_full!$B$2:$B$1177, A37, orig_altGT_results_full!$X$2:$X$1177, "="&amp;H37)</f>
        <v>0</v>
      </c>
      <c r="J37" s="65">
        <f>AVERAGEIFS(orig_altGT_results_full!$Z$2:$Z$1177, orig_altGT_results_full!$B$2:$B$1177, A37, orig_altGT_results_full!$X$2:$X$1177, "="&amp;H37)</f>
        <v>0</v>
      </c>
      <c r="K37" s="65">
        <f>SUMPRODUCT(MAX(((orig_altGT_results_full!$B$2:$B$1177=A37) * (orig_altGT_results_full!$AE$2:$AE$1177))))</f>
        <v>0</v>
      </c>
      <c r="L37" s="65">
        <f>AVERAGEIFS(orig_altGT_results_full!$AF$2:$AF$1177, orig_altGT_results_full!$B$2:$B$1177, A37, orig_altGT_results_full!$AE$2:$AE$1177, "="&amp;K37)</f>
        <v>0</v>
      </c>
      <c r="M37" s="65">
        <f>AVERAGEIFS(orig_altGT_results_full!$AG$2:$AG$1177, orig_altGT_results_full!$B$2:$B$1177, A37, orig_altGT_results_full!$AE$2:$AE$1177, "="&amp;K37)</f>
        <v>0</v>
      </c>
      <c r="O37" s="65"/>
      <c r="P37" s="65"/>
      <c r="Q37" s="65"/>
      <c r="R37" s="65"/>
      <c r="S37" s="65"/>
      <c r="T37" s="65"/>
      <c r="U37" s="65"/>
      <c r="V37" s="65"/>
      <c r="W37" s="65"/>
      <c r="X37" s="65"/>
      <c r="Y37" s="65"/>
      <c r="Z37" s="65"/>
      <c r="AB37" s="272"/>
    </row>
    <row r="38" spans="1:28" ht="15.75" customHeight="1">
      <c r="A38" s="4" t="s">
        <v>160</v>
      </c>
      <c r="B38" s="65">
        <f>SUMPRODUCT(MAX(((orig_altGT_results_full!$B$2:$B$1177=A38) * (orig_altGT_results_full!$J$2:$J$1177))))</f>
        <v>0.5</v>
      </c>
      <c r="C38" s="65">
        <f>AVERAGEIFS(orig_altGT_results_full!$K$2:$K$1177, orig_altGT_results_full!$B$2:$B$1177, A38, orig_altGT_results_full!$J$2:$J$1177, "="&amp;B38)</f>
        <v>0.25</v>
      </c>
      <c r="D38" s="167">
        <f>AVERAGEIFS(orig_altGT_results_full!$L$2:$L$1177, orig_altGT_results_full!$B$2:$B$1177, A38, orig_altGT_results_full!$J$2:$J$1177, "="&amp;B38)</f>
        <v>0.45454545454545453</v>
      </c>
      <c r="E38" s="65">
        <f>SUMPRODUCT(MAX(((orig_altGT_results_full!$B$2:$B$1177=A38) * (orig_altGT_results_full!$Q$2:$Q$1177))))</f>
        <v>0</v>
      </c>
      <c r="F38" s="65">
        <f>AVERAGEIFS(orig_altGT_results_full!$R$2:$R$1177, orig_altGT_results_full!$B$2:$B$1177, A38, orig_altGT_results_full!$Q$2:$Q$1177, "="&amp;E38)</f>
        <v>0</v>
      </c>
      <c r="G38" s="65">
        <f>AVERAGEIFS(orig_altGT_results_full!$S$2:$S$1177, orig_altGT_results_full!$B$2:$B$1177, A38, orig_altGT_results_full!$Q$2:$Q$1177, "="&amp;E38)</f>
        <v>0</v>
      </c>
      <c r="H38" s="65">
        <f>SUMPRODUCT(MAX(((orig_altGT_results_full!$B$2:$B$1177=A38) * (orig_altGT_results_full!$X$2:$X$1177))))</f>
        <v>1</v>
      </c>
      <c r="I38" s="65">
        <f>AVERAGEIFS(orig_altGT_results_full!$Y$2:$Y$1177, orig_altGT_results_full!$B$2:$B$1177, A38, orig_altGT_results_full!$X$2:$X$1177, "="&amp;H38)</f>
        <v>1</v>
      </c>
      <c r="J38" s="65">
        <f>AVERAGEIFS(orig_altGT_results_full!$Z$2:$Z$1177, orig_altGT_results_full!$B$2:$B$1177, A38, orig_altGT_results_full!$X$2:$X$1177, "="&amp;H38)</f>
        <v>1</v>
      </c>
      <c r="K38" s="65">
        <f>SUMPRODUCT(MAX(((orig_altGT_results_full!$B$2:$B$1177=A38) * (orig_altGT_results_full!$AE$2:$AE$1177))))</f>
        <v>0</v>
      </c>
      <c r="L38" s="65">
        <f>AVERAGEIFS(orig_altGT_results_full!$AF$2:$AF$1177, orig_altGT_results_full!$B$2:$B$1177, A38, orig_altGT_results_full!$AE$2:$AE$1177, "="&amp;K38)</f>
        <v>0</v>
      </c>
      <c r="M38" s="65">
        <f>AVERAGEIFS(orig_altGT_results_full!$AG$2:$AG$1177, orig_altGT_results_full!$B$2:$B$1177, A38, orig_altGT_results_full!$AE$2:$AE$1177, "="&amp;K38)</f>
        <v>0</v>
      </c>
      <c r="O38" s="65"/>
      <c r="P38" s="65"/>
      <c r="Q38" s="65"/>
      <c r="R38" s="65"/>
      <c r="S38" s="65"/>
      <c r="T38" s="65"/>
      <c r="U38" s="65"/>
      <c r="V38" s="65"/>
      <c r="W38" s="65"/>
      <c r="X38" s="65"/>
      <c r="Y38" s="65"/>
      <c r="Z38" s="65"/>
      <c r="AB38" s="272"/>
    </row>
    <row r="39" spans="1:28" ht="15.75" customHeight="1">
      <c r="A39" s="4" t="s">
        <v>157</v>
      </c>
      <c r="B39" s="65">
        <f>SUMPRODUCT(MAX(((orig_altGT_results_full!$B$2:$B$1177=A39) * (orig_altGT_results_full!$J$2:$J$1177))))</f>
        <v>1</v>
      </c>
      <c r="C39" s="65">
        <f>AVERAGEIFS(orig_altGT_results_full!$K$2:$K$1177, orig_altGT_results_full!$B$2:$B$1177, A39, orig_altGT_results_full!$J$2:$J$1177, "="&amp;B39)</f>
        <v>0.5</v>
      </c>
      <c r="D39" s="167">
        <f>AVERAGEIFS(orig_altGT_results_full!$L$2:$L$1177, orig_altGT_results_full!$B$2:$B$1177, A39, orig_altGT_results_full!$J$2:$J$1177, "="&amp;B39)</f>
        <v>0.89285714285714279</v>
      </c>
      <c r="E39" s="65">
        <f>SUMPRODUCT(MAX(((orig_altGT_results_full!$B$2:$B$1177=A39) * (orig_altGT_results_full!$Q$2:$Q$1177))))</f>
        <v>0</v>
      </c>
      <c r="F39" s="65">
        <f>AVERAGEIFS(orig_altGT_results_full!$R$2:$R$1177, orig_altGT_results_full!$B$2:$B$1177, A39, orig_altGT_results_full!$Q$2:$Q$1177, "="&amp;E39)</f>
        <v>0</v>
      </c>
      <c r="G39" s="65">
        <f>AVERAGEIFS(orig_altGT_results_full!$S$2:$S$1177, orig_altGT_results_full!$B$2:$B$1177, A39, orig_altGT_results_full!$Q$2:$Q$1177, "="&amp;E39)</f>
        <v>0</v>
      </c>
      <c r="H39" s="65">
        <f>SUMPRODUCT(MAX(((orig_altGT_results_full!$B$2:$B$1177=A39) * (orig_altGT_results_full!$X$2:$X$1177))))</f>
        <v>0</v>
      </c>
      <c r="I39" s="65">
        <f>AVERAGEIFS(orig_altGT_results_full!$Y$2:$Y$1177, orig_altGT_results_full!$B$2:$B$1177, A39, orig_altGT_results_full!$X$2:$X$1177, "="&amp;H39)</f>
        <v>0</v>
      </c>
      <c r="J39" s="65">
        <f>AVERAGEIFS(orig_altGT_results_full!$Z$2:$Z$1177, orig_altGT_results_full!$B$2:$B$1177, A39, orig_altGT_results_full!$X$2:$X$1177, "="&amp;H39)</f>
        <v>0</v>
      </c>
      <c r="K39" s="65">
        <f>SUMPRODUCT(MAX(((orig_altGT_results_full!$B$2:$B$1177=A39) * (orig_altGT_results_full!$AE$2:$AE$1177))))</f>
        <v>0</v>
      </c>
      <c r="L39" s="65">
        <f>AVERAGEIFS(orig_altGT_results_full!$AF$2:$AF$1177, orig_altGT_results_full!$B$2:$B$1177, A39, orig_altGT_results_full!$AE$2:$AE$1177, "="&amp;K39)</f>
        <v>0</v>
      </c>
      <c r="M39" s="65">
        <f>AVERAGEIFS(orig_altGT_results_full!$AG$2:$AG$1177, orig_altGT_results_full!$B$2:$B$1177, A39, orig_altGT_results_full!$AE$2:$AE$1177, "="&amp;K39)</f>
        <v>0</v>
      </c>
      <c r="O39" s="65"/>
      <c r="P39" s="65"/>
      <c r="Q39" s="65"/>
      <c r="R39" s="65"/>
      <c r="S39" s="65"/>
      <c r="T39" s="65"/>
      <c r="U39" s="65"/>
      <c r="V39" s="65"/>
      <c r="W39" s="65"/>
      <c r="X39" s="65"/>
      <c r="Y39" s="65"/>
      <c r="Z39" s="65"/>
      <c r="AB39" s="272"/>
    </row>
    <row r="40" spans="1:28" ht="15.75" customHeight="1">
      <c r="A40" s="4" t="s">
        <v>162</v>
      </c>
      <c r="B40" s="65">
        <f>SUMPRODUCT(MAX(((orig_altGT_results_full!$B$2:$B$1177=A40) * (orig_altGT_results_full!$J$2:$J$1177))))</f>
        <v>1</v>
      </c>
      <c r="C40" s="65">
        <f>AVERAGEIFS(orig_altGT_results_full!$K$2:$K$1177, orig_altGT_results_full!$B$2:$B$1177, A40, orig_altGT_results_full!$J$2:$J$1177, "="&amp;B40)</f>
        <v>0.49999999999999994</v>
      </c>
      <c r="D40" s="167">
        <f>AVERAGEIFS(orig_altGT_results_full!$L$2:$L$1177, orig_altGT_results_full!$B$2:$B$1177, A40, orig_altGT_results_full!$J$2:$J$1177, "="&amp;B40)</f>
        <v>0.8928571428571429</v>
      </c>
      <c r="E40" s="65">
        <f>SUMPRODUCT(MAX(((orig_altGT_results_full!$B$2:$B$1177=A40) * (orig_altGT_results_full!$Q$2:$Q$1177))))</f>
        <v>1</v>
      </c>
      <c r="F40" s="65">
        <f>AVERAGEIFS(orig_altGT_results_full!$R$2:$R$1177, orig_altGT_results_full!$B$2:$B$1177, A40, orig_altGT_results_full!$Q$2:$Q$1177, "="&amp;E40)</f>
        <v>1</v>
      </c>
      <c r="G40" s="65">
        <f>AVERAGEIFS(orig_altGT_results_full!$S$2:$S$1177, orig_altGT_results_full!$B$2:$B$1177, A40, orig_altGT_results_full!$Q$2:$Q$1177, "="&amp;E40)</f>
        <v>1</v>
      </c>
      <c r="H40" s="65">
        <f>SUMPRODUCT(MAX(((orig_altGT_results_full!$B$2:$B$1177=A40) * (orig_altGT_results_full!$X$2:$X$1177))))</f>
        <v>1</v>
      </c>
      <c r="I40" s="65">
        <f>AVERAGEIFS(orig_altGT_results_full!$Y$2:$Y$1177, orig_altGT_results_full!$B$2:$B$1177, A40, orig_altGT_results_full!$X$2:$X$1177, "="&amp;H40)</f>
        <v>1</v>
      </c>
      <c r="J40" s="65">
        <f>AVERAGEIFS(orig_altGT_results_full!$Z$2:$Z$1177, orig_altGT_results_full!$B$2:$B$1177, A40, orig_altGT_results_full!$X$2:$X$1177, "="&amp;H40)</f>
        <v>1</v>
      </c>
      <c r="K40" s="65">
        <f>SUMPRODUCT(MAX(((orig_altGT_results_full!$B$2:$B$1177=A40) * (orig_altGT_results_full!$AE$2:$AE$1177))))</f>
        <v>1</v>
      </c>
      <c r="L40" s="65">
        <f>AVERAGEIFS(orig_altGT_results_full!$AF$2:$AF$1177, orig_altGT_results_full!$B$2:$B$1177, A40, orig_altGT_results_full!$AE$2:$AE$1177, "="&amp;K40)</f>
        <v>1</v>
      </c>
      <c r="M40" s="65">
        <f>AVERAGEIFS(orig_altGT_results_full!$AG$2:$AG$1177, orig_altGT_results_full!$B$2:$B$1177, A40, orig_altGT_results_full!$AE$2:$AE$1177, "="&amp;K40)</f>
        <v>1</v>
      </c>
      <c r="O40" s="65"/>
      <c r="P40" s="65"/>
      <c r="Q40" s="65"/>
      <c r="R40" s="65"/>
      <c r="S40" s="65"/>
      <c r="T40" s="65"/>
      <c r="U40" s="65"/>
      <c r="V40" s="65"/>
      <c r="W40" s="65"/>
      <c r="X40" s="65"/>
      <c r="Y40" s="65"/>
      <c r="Z40" s="65"/>
      <c r="AB40" s="272"/>
    </row>
    <row r="41" spans="1:28" ht="15.75" customHeight="1">
      <c r="A41" s="4" t="s">
        <v>130</v>
      </c>
      <c r="B41" s="65">
        <f>SUMPRODUCT(MAX(((orig_altGT_results_full!$B$2:$B$1177=A41) * (orig_altGT_results_full!$J$2:$J$1177))))</f>
        <v>0.67</v>
      </c>
      <c r="C41" s="65">
        <f>AVERAGEIFS(orig_altGT_results_full!$K$2:$K$1177, orig_altGT_results_full!$B$2:$B$1177, A41, orig_altGT_results_full!$J$2:$J$1177, "="&amp;B41)</f>
        <v>0.66666666666666663</v>
      </c>
      <c r="D41" s="167">
        <f>AVERAGEIFS(orig_altGT_results_full!$L$2:$L$1177, orig_altGT_results_full!$B$2:$B$1177, A41, orig_altGT_results_full!$J$2:$J$1177, "="&amp;B41)</f>
        <v>0.6696651674162919</v>
      </c>
      <c r="E41" s="65">
        <f>SUMPRODUCT(MAX(((orig_altGT_results_full!$B$2:$B$1177=A41) * (orig_altGT_results_full!$Q$2:$Q$1177))))</f>
        <v>1</v>
      </c>
      <c r="F41" s="65">
        <f>AVERAGEIFS(orig_altGT_results_full!$R$2:$R$1177, orig_altGT_results_full!$B$2:$B$1177, A41, orig_altGT_results_full!$Q$2:$Q$1177, "="&amp;E41)</f>
        <v>1</v>
      </c>
      <c r="G41" s="167">
        <f>AVERAGEIFS(orig_altGT_results_full!$S$2:$S$1177, orig_altGT_results_full!$B$2:$B$1177, A41, orig_altGT_results_full!$Q$2:$Q$1177, "="&amp;E41)</f>
        <v>1</v>
      </c>
      <c r="H41" s="65">
        <f>SUMPRODUCT(MAX(((orig_altGT_results_full!$B$2:$B$1177=A41) * (orig_altGT_results_full!$X$2:$X$1177))))</f>
        <v>0.5</v>
      </c>
      <c r="I41" s="65">
        <f>AVERAGEIFS(orig_altGT_results_full!$Y$2:$Y$1177, orig_altGT_results_full!$B$2:$B$1177, A41, orig_altGT_results_full!$X$2:$X$1177, "="&amp;H41)</f>
        <v>1</v>
      </c>
      <c r="J41" s="167">
        <f>AVERAGEIFS(orig_altGT_results_full!$Z$2:$Z$1177, orig_altGT_results_full!$B$2:$B$1177, A41, orig_altGT_results_full!$X$2:$X$1177, "="&amp;H41)</f>
        <v>0.52631578947368429</v>
      </c>
      <c r="K41" s="65">
        <f>SUMPRODUCT(MAX(((orig_altGT_results_full!$B$2:$B$1177=A41) * (orig_altGT_results_full!$AE$2:$AE$1177))))</f>
        <v>1</v>
      </c>
      <c r="L41" s="65">
        <f>AVERAGEIFS(orig_altGT_results_full!$AF$2:$AF$1177, orig_altGT_results_full!$B$2:$B$1177, A41, orig_altGT_results_full!$AE$2:$AE$1177, "="&amp;K41)</f>
        <v>0.5</v>
      </c>
      <c r="M41" s="65">
        <f>AVERAGEIFS(orig_altGT_results_full!$AG$2:$AG$1177, orig_altGT_results_full!$B$2:$B$1177, A41, orig_altGT_results_full!$AE$2:$AE$1177, "="&amp;K41)</f>
        <v>0.90909090909090906</v>
      </c>
      <c r="O41" s="65"/>
      <c r="P41" s="65"/>
      <c r="Q41" s="65"/>
      <c r="R41" s="65"/>
      <c r="S41" s="65"/>
      <c r="T41" s="65"/>
      <c r="U41" s="65"/>
      <c r="V41" s="65"/>
      <c r="W41" s="65"/>
      <c r="X41" s="65"/>
      <c r="Y41" s="65"/>
      <c r="Z41" s="65"/>
      <c r="AB41" s="272"/>
    </row>
    <row r="43" spans="1:28"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5" spans="1:28" ht="15.75" customHeight="1">
      <c r="A45" s="201" t="s">
        <v>111</v>
      </c>
      <c r="B45" s="201" t="s">
        <v>530</v>
      </c>
      <c r="C45" s="201" t="s">
        <v>522</v>
      </c>
      <c r="D45" s="201" t="s">
        <v>531</v>
      </c>
      <c r="E45" s="201" t="s">
        <v>542</v>
      </c>
      <c r="F45" s="201" t="s">
        <v>532</v>
      </c>
      <c r="G45" s="205" t="s">
        <v>543</v>
      </c>
      <c r="H45" s="201" t="s">
        <v>533</v>
      </c>
      <c r="I45" s="201" t="s">
        <v>524</v>
      </c>
      <c r="J45" s="201" t="s">
        <v>534</v>
      </c>
      <c r="K45" s="201" t="s">
        <v>544</v>
      </c>
      <c r="L45" s="201" t="s">
        <v>535</v>
      </c>
      <c r="M45" s="205" t="s">
        <v>545</v>
      </c>
      <c r="N45" s="201" t="s">
        <v>536</v>
      </c>
      <c r="O45" s="201" t="s">
        <v>526</v>
      </c>
      <c r="P45" s="201" t="s">
        <v>537</v>
      </c>
      <c r="Q45" s="201" t="s">
        <v>546</v>
      </c>
      <c r="R45" s="201" t="s">
        <v>538</v>
      </c>
      <c r="S45" s="205" t="s">
        <v>547</v>
      </c>
      <c r="T45" s="201" t="s">
        <v>539</v>
      </c>
      <c r="U45" s="201" t="s">
        <v>528</v>
      </c>
      <c r="V45" s="201" t="s">
        <v>540</v>
      </c>
      <c r="W45" s="201" t="s">
        <v>548</v>
      </c>
      <c r="X45" s="201" t="s">
        <v>541</v>
      </c>
      <c r="Y45" s="201" t="s">
        <v>549</v>
      </c>
      <c r="Z45" s="206"/>
      <c r="AB45" s="271" t="s">
        <v>578</v>
      </c>
    </row>
    <row r="46" spans="1:28" ht="15.75" customHeight="1">
      <c r="A46" s="4" t="s">
        <v>195</v>
      </c>
      <c r="B46" s="65">
        <f>SUMPRODUCT(MAX(((orig_altGT_results_full!$B$2:$B$1177=A46) * (orig_altGT_results_full!$J$2:$J$1177))))</f>
        <v>0</v>
      </c>
      <c r="C46" s="4">
        <v>0</v>
      </c>
      <c r="D46" s="167">
        <v>0</v>
      </c>
      <c r="E46" s="167">
        <f>VLOOKUP(A46,orig_GT_results_full_summary!$B$3:$AK$25,9, FALSE)</f>
        <v>0</v>
      </c>
      <c r="F46" s="65">
        <v>0</v>
      </c>
      <c r="G46" s="207">
        <f>VLOOKUP(A46,orig_GT_results_full_summary!$B$3:$AK$25,10, FALSE)</f>
        <v>0</v>
      </c>
      <c r="H46" s="65">
        <v>0</v>
      </c>
      <c r="I46" s="4">
        <v>0</v>
      </c>
      <c r="J46" s="65">
        <v>0</v>
      </c>
      <c r="K46" s="65">
        <f>VLOOKUP(A46,orig_GT_results_full_summary!$B$3:$AK$25,17, FALSE)</f>
        <v>0</v>
      </c>
      <c r="L46" s="65">
        <v>0</v>
      </c>
      <c r="M46" s="53">
        <f>VLOOKUP(A46,orig_GT_results_full_summary!$B$3:$AK$25,18, FALSE)</f>
        <v>0</v>
      </c>
      <c r="N46" s="65">
        <v>0</v>
      </c>
      <c r="O46" s="4">
        <v>0</v>
      </c>
      <c r="P46" s="65">
        <v>0</v>
      </c>
      <c r="Q46" s="65">
        <f>VLOOKUP(A46,orig_GT_results_full_summary!$B$3:$AK$25,26, FALSE)</f>
        <v>0</v>
      </c>
      <c r="R46" s="65">
        <v>0</v>
      </c>
      <c r="S46" s="53">
        <f>VLOOKUP(A46,orig_GT_results_full_summary!$B$3:$AK$25,27, FALSE)</f>
        <v>0</v>
      </c>
      <c r="T46" s="65">
        <v>0</v>
      </c>
      <c r="U46" s="4">
        <v>0</v>
      </c>
      <c r="V46" s="65">
        <v>0</v>
      </c>
      <c r="W46" s="65">
        <f>VLOOKUP(A46,orig_GT_results_full_summary!$B$3:$AK$25,35, FALSE)</f>
        <v>0</v>
      </c>
      <c r="X46" s="65">
        <v>0</v>
      </c>
      <c r="Y46" s="65">
        <f>VLOOKUP(A46,orig_GT_results_full_summary!$B$3:$AK$25,36, FALSE)</f>
        <v>0</v>
      </c>
      <c r="AB46" s="272"/>
    </row>
    <row r="47" spans="1:28" ht="15.75" customHeight="1">
      <c r="A47" s="4" t="s">
        <v>202</v>
      </c>
      <c r="B47" s="65">
        <f>SUMPRODUCT(MAX(((orig_altGT_results_full!$B$2:$B$1177=A47) * (orig_altGT_results_full!$J$2:$J$1177))))</f>
        <v>1</v>
      </c>
      <c r="C47" s="4">
        <v>0.5</v>
      </c>
      <c r="D47" s="167">
        <v>0.5</v>
      </c>
      <c r="E47" s="167">
        <f>VLOOKUP(A47,orig_GT_results_full_summary!$B$3:$AK$25,9, FALSE)</f>
        <v>0.66666666666666663</v>
      </c>
      <c r="F47" s="167">
        <v>0.89285714285714279</v>
      </c>
      <c r="G47" s="207">
        <f>VLOOKUP(A47,orig_GT_results_full_summary!$B$3:$AK$25,10, FALSE)</f>
        <v>0.51282051282051277</v>
      </c>
      <c r="H47" s="65">
        <v>0</v>
      </c>
      <c r="I47" s="4">
        <v>0</v>
      </c>
      <c r="J47" s="65">
        <v>0</v>
      </c>
      <c r="K47" s="65">
        <f>VLOOKUP(A47,orig_GT_results_full_summary!$B$3:$AK$25,17, FALSE)</f>
        <v>0</v>
      </c>
      <c r="L47" s="65">
        <v>0</v>
      </c>
      <c r="M47" s="53">
        <f>VLOOKUP(A47,orig_GT_results_full_summary!$B$3:$AK$25,18, FALSE)</f>
        <v>0</v>
      </c>
      <c r="N47" s="65">
        <v>0</v>
      </c>
      <c r="O47" s="4">
        <v>0</v>
      </c>
      <c r="P47" s="65">
        <v>0</v>
      </c>
      <c r="Q47" s="65">
        <f>VLOOKUP(A47,orig_GT_results_full_summary!$B$3:$AK$25,26, FALSE)</f>
        <v>0</v>
      </c>
      <c r="R47" s="65">
        <v>0</v>
      </c>
      <c r="S47" s="53">
        <f>VLOOKUP(A47,orig_GT_results_full_summary!$B$3:$AK$25,27, FALSE)</f>
        <v>0</v>
      </c>
      <c r="T47" s="65">
        <v>0</v>
      </c>
      <c r="U47" s="4">
        <v>0</v>
      </c>
      <c r="V47" s="65">
        <v>0</v>
      </c>
      <c r="W47" s="65">
        <f>VLOOKUP(A47,orig_GT_results_full_summary!$B$3:$AK$25,35, FALSE)</f>
        <v>0</v>
      </c>
      <c r="X47" s="65">
        <v>0</v>
      </c>
      <c r="Y47" s="65">
        <f>VLOOKUP(A47,orig_GT_results_full_summary!$B$3:$AK$25,36, FALSE)</f>
        <v>0</v>
      </c>
      <c r="AB47" s="272"/>
    </row>
    <row r="48" spans="1:28" ht="15.75" customHeight="1">
      <c r="A48" s="4" t="s">
        <v>189</v>
      </c>
      <c r="B48" s="65">
        <f>SUMPRODUCT(MAX(((orig_altGT_results_full!$B$2:$B$1177=A48) * (orig_altGT_results_full!$J$2:$J$1177))))</f>
        <v>0</v>
      </c>
      <c r="C48" s="4">
        <v>0</v>
      </c>
      <c r="D48" s="167">
        <v>0</v>
      </c>
      <c r="E48" s="167">
        <f>VLOOKUP(A48,orig_GT_results_full_summary!$B$3:$AK$25,9, FALSE)</f>
        <v>0</v>
      </c>
      <c r="F48" s="65">
        <v>0</v>
      </c>
      <c r="G48" s="207">
        <f>VLOOKUP(A48,orig_GT_results_full_summary!$B$3:$AK$25,10, FALSE)</f>
        <v>0</v>
      </c>
      <c r="H48" s="65">
        <v>0.33</v>
      </c>
      <c r="I48" s="214">
        <v>0.33333332999999998</v>
      </c>
      <c r="J48" s="65">
        <v>1</v>
      </c>
      <c r="K48" s="65">
        <f>VLOOKUP(A48,orig_GT_results_full_summary!$B$3:$AK$25,17, FALSE)</f>
        <v>1</v>
      </c>
      <c r="L48" s="167">
        <v>0.3536977491961415</v>
      </c>
      <c r="M48" s="207">
        <f>VLOOKUP(A48,orig_GT_results_full_summary!$B$3:$AK$25,18, FALSE)</f>
        <v>0.3536977491961415</v>
      </c>
      <c r="N48" s="65">
        <v>1</v>
      </c>
      <c r="O48" s="214">
        <v>0.33333332999999998</v>
      </c>
      <c r="P48" s="65">
        <v>0.5</v>
      </c>
      <c r="Q48" s="65">
        <f>VLOOKUP(A48,orig_GT_results_full_summary!$B$3:$AK$25,26, FALSE)</f>
        <v>0.5</v>
      </c>
      <c r="R48" s="167">
        <v>0.90909090909090906</v>
      </c>
      <c r="S48" s="207">
        <f>VLOOKUP(A48,orig_GT_results_full_summary!$B$3:$AK$25,27, FALSE)</f>
        <v>0.34161490683229817</v>
      </c>
      <c r="T48" s="65">
        <v>1</v>
      </c>
      <c r="U48" s="214">
        <v>0.66666667000000002</v>
      </c>
      <c r="V48" s="65">
        <v>0.5</v>
      </c>
      <c r="W48" s="65">
        <f>VLOOKUP(A48,orig_GT_results_full_summary!$B$3:$AK$25,35, FALSE)</f>
        <v>1</v>
      </c>
      <c r="X48" s="167">
        <v>0.90909090909090906</v>
      </c>
      <c r="Y48" s="167">
        <f>VLOOKUP(A48,orig_GT_results_full_summary!$B$3:$AK$25,36, FALSE)</f>
        <v>0.69286452947259569</v>
      </c>
      <c r="AB48" s="272"/>
    </row>
    <row r="49" spans="1:28" ht="15.75" customHeight="1">
      <c r="A49" s="4" t="s">
        <v>178</v>
      </c>
      <c r="B49" s="65">
        <f>SUMPRODUCT(MAX(((orig_altGT_results_full!$B$2:$B$1177=A49) * (orig_altGT_results_full!$J$2:$J$1177))))</f>
        <v>1</v>
      </c>
      <c r="C49" s="4">
        <v>0.2</v>
      </c>
      <c r="D49" s="167">
        <v>0.5</v>
      </c>
      <c r="E49" s="167">
        <f>VLOOKUP(A49,orig_GT_results_full_summary!$B$3:$AK$25,9, FALSE)</f>
        <v>0.5</v>
      </c>
      <c r="F49" s="167">
        <v>0.90909090909090906</v>
      </c>
      <c r="G49" s="207">
        <f>VLOOKUP(A49,orig_GT_results_full_summary!$B$3:$AK$25,10, FALSE)</f>
        <v>0.21276595744680851</v>
      </c>
      <c r="H49" s="65">
        <v>0</v>
      </c>
      <c r="I49" s="4">
        <v>0</v>
      </c>
      <c r="J49" s="65">
        <v>0</v>
      </c>
      <c r="K49" s="65">
        <f>VLOOKUP(A49,orig_GT_results_full_summary!$B$3:$AK$25,17, FALSE)</f>
        <v>0</v>
      </c>
      <c r="L49" s="65">
        <v>0</v>
      </c>
      <c r="M49" s="53">
        <f>VLOOKUP(A49,orig_GT_results_full_summary!$B$3:$AK$25,18, FALSE)</f>
        <v>0</v>
      </c>
      <c r="N49" s="65">
        <v>0.5</v>
      </c>
      <c r="O49" s="4">
        <v>0.4</v>
      </c>
      <c r="P49" s="167">
        <v>0.33333333333333326</v>
      </c>
      <c r="Q49" s="167">
        <f>VLOOKUP(A49,orig_GT_results_full_summary!$B$3:$AK$25,26, FALSE)</f>
        <v>0.66666666666666663</v>
      </c>
      <c r="R49" s="167">
        <v>0.47619047619047616</v>
      </c>
      <c r="S49" s="207">
        <f>VLOOKUP(A49,orig_GT_results_full_summary!$B$3:$AK$25,27, FALSE)</f>
        <v>0.41666666666666663</v>
      </c>
      <c r="T49" s="65">
        <v>0</v>
      </c>
      <c r="U49" s="4">
        <v>0</v>
      </c>
      <c r="V49" s="65">
        <v>0</v>
      </c>
      <c r="W49" s="65">
        <f>VLOOKUP(A49,orig_GT_results_full_summary!$B$3:$AK$25,35, FALSE)</f>
        <v>0</v>
      </c>
      <c r="X49" s="65">
        <v>0</v>
      </c>
      <c r="Y49" s="65">
        <f>VLOOKUP(A49,orig_GT_results_full_summary!$B$3:$AK$25,36, FALSE)</f>
        <v>0</v>
      </c>
      <c r="AB49" s="272"/>
    </row>
    <row r="50" spans="1:28" ht="15.75" customHeight="1">
      <c r="A50" s="4" t="s">
        <v>208</v>
      </c>
      <c r="B50" s="65">
        <f>SUMPRODUCT(MAX(((orig_altGT_results_full!$B$2:$B$1177=A50) * (orig_altGT_results_full!$J$2:$J$1177))))</f>
        <v>1</v>
      </c>
      <c r="C50" s="4">
        <v>1</v>
      </c>
      <c r="D50" s="167">
        <v>0.5</v>
      </c>
      <c r="E50" s="167">
        <f>VLOOKUP(A50,orig_GT_results_full_summary!$B$3:$AK$25,9, FALSE)</f>
        <v>0.5</v>
      </c>
      <c r="F50" s="167">
        <v>0.90909090909090906</v>
      </c>
      <c r="G50" s="207">
        <f>VLOOKUP(A50,orig_GT_results_full_summary!$B$3:$AK$25,10, FALSE)</f>
        <v>0.90909090909090906</v>
      </c>
      <c r="H50" s="65">
        <v>0</v>
      </c>
      <c r="I50" s="4">
        <v>0</v>
      </c>
      <c r="J50" s="65">
        <v>0</v>
      </c>
      <c r="K50" s="65">
        <f>VLOOKUP(A50,orig_GT_results_full_summary!$B$3:$AK$25,17, FALSE)</f>
        <v>0</v>
      </c>
      <c r="L50" s="65">
        <v>0</v>
      </c>
      <c r="M50" s="53">
        <f>VLOOKUP(A50,orig_GT_results_full_summary!$B$3:$AK$25,18, FALSE)</f>
        <v>0</v>
      </c>
      <c r="N50" s="65">
        <v>0</v>
      </c>
      <c r="O50" s="4">
        <v>0</v>
      </c>
      <c r="P50" s="65">
        <v>0</v>
      </c>
      <c r="Q50" s="65">
        <f>VLOOKUP(A50,orig_GT_results_full_summary!$B$3:$AK$25,26, FALSE)</f>
        <v>0</v>
      </c>
      <c r="R50" s="65">
        <v>0</v>
      </c>
      <c r="S50" s="53">
        <f>VLOOKUP(A50,orig_GT_results_full_summary!$B$3:$AK$25,27, FALSE)</f>
        <v>0</v>
      </c>
      <c r="T50" s="65">
        <v>0</v>
      </c>
      <c r="U50" s="4">
        <v>0</v>
      </c>
      <c r="V50" s="65">
        <v>0</v>
      </c>
      <c r="W50" s="65">
        <f>VLOOKUP(A50,orig_GT_results_full_summary!$B$3:$AK$25,35, FALSE)</f>
        <v>0</v>
      </c>
      <c r="X50" s="65">
        <v>0</v>
      </c>
      <c r="Y50" s="65">
        <f>VLOOKUP(A50,orig_GT_results_full_summary!$B$3:$AK$25,36, FALSE)</f>
        <v>0</v>
      </c>
      <c r="AB50" s="272"/>
    </row>
    <row r="51" spans="1:28" ht="15.75" customHeight="1">
      <c r="A51" s="4" t="s">
        <v>205</v>
      </c>
      <c r="B51" s="65">
        <f>SUMPRODUCT(MAX(((orig_altGT_results_full!$B$2:$B$1177=A51) * (orig_altGT_results_full!$J$2:$J$1177))))</f>
        <v>0.5</v>
      </c>
      <c r="C51" s="4">
        <v>0</v>
      </c>
      <c r="D51" s="167">
        <v>1</v>
      </c>
      <c r="E51" s="167">
        <f>VLOOKUP(A51,orig_GT_results_full_summary!$B$3:$AK$25,9, FALSE)</f>
        <v>0</v>
      </c>
      <c r="F51" s="167">
        <v>0.52631578947368418</v>
      </c>
      <c r="G51" s="207">
        <f>VLOOKUP(A51,orig_GT_results_full_summary!$B$3:$AK$25,10, FALSE)</f>
        <v>0</v>
      </c>
      <c r="H51" s="65">
        <v>0</v>
      </c>
      <c r="I51" s="4">
        <v>0</v>
      </c>
      <c r="J51" s="65">
        <v>0</v>
      </c>
      <c r="K51" s="65">
        <f>VLOOKUP(A51,orig_GT_results_full_summary!$B$3:$AK$25,17, FALSE)</f>
        <v>0</v>
      </c>
      <c r="L51" s="65">
        <v>0</v>
      </c>
      <c r="M51" s="53">
        <f>VLOOKUP(A51,orig_GT_results_full_summary!$B$3:$AK$25,18, FALSE)</f>
        <v>0</v>
      </c>
      <c r="N51" s="65">
        <v>0</v>
      </c>
      <c r="O51" s="4">
        <v>0</v>
      </c>
      <c r="P51" s="65">
        <v>0</v>
      </c>
      <c r="Q51" s="65">
        <f>VLOOKUP(A51,orig_GT_results_full_summary!$B$3:$AK$25,26, FALSE)</f>
        <v>0</v>
      </c>
      <c r="R51" s="65">
        <v>0</v>
      </c>
      <c r="S51" s="53">
        <f>VLOOKUP(A51,orig_GT_results_full_summary!$B$3:$AK$25,27, FALSE)</f>
        <v>0</v>
      </c>
      <c r="T51" s="65">
        <v>0</v>
      </c>
      <c r="U51" s="4">
        <v>0</v>
      </c>
      <c r="V51" s="65">
        <v>0</v>
      </c>
      <c r="W51" s="65">
        <f>VLOOKUP(A51,orig_GT_results_full_summary!$B$3:$AK$25,35, FALSE)</f>
        <v>0</v>
      </c>
      <c r="X51" s="65">
        <v>0</v>
      </c>
      <c r="Y51" s="65">
        <f>VLOOKUP(A51,orig_GT_results_full_summary!$B$3:$AK$25,36, FALSE)</f>
        <v>0</v>
      </c>
      <c r="AB51" s="272"/>
    </row>
    <row r="52" spans="1:28" ht="15.75" customHeight="1">
      <c r="A52" s="4" t="s">
        <v>164</v>
      </c>
      <c r="B52" s="65">
        <f>SUMPRODUCT(MAX(((orig_altGT_results_full!$B$2:$B$1177=A52) * (orig_altGT_results_full!$J$2:$J$1177))))</f>
        <v>1</v>
      </c>
      <c r="C52" s="4">
        <v>1</v>
      </c>
      <c r="D52" s="167">
        <v>1</v>
      </c>
      <c r="E52" s="167">
        <f>VLOOKUP(A52,orig_GT_results_full_summary!$B$3:$AK$25,9, FALSE)</f>
        <v>1</v>
      </c>
      <c r="F52" s="167">
        <v>1</v>
      </c>
      <c r="G52" s="207">
        <f>VLOOKUP(A52,orig_GT_results_full_summary!$B$3:$AK$25,10, FALSE)</f>
        <v>1</v>
      </c>
      <c r="H52" s="65">
        <v>0.5</v>
      </c>
      <c r="I52" s="4">
        <v>0</v>
      </c>
      <c r="J52" s="65">
        <v>1</v>
      </c>
      <c r="K52" s="65">
        <f>VLOOKUP(A52,orig_GT_results_full_summary!$B$3:$AK$25,17, FALSE)</f>
        <v>0</v>
      </c>
      <c r="L52" s="167">
        <v>0.52631578947368418</v>
      </c>
      <c r="M52" s="53">
        <f>VLOOKUP(A52,orig_GT_results_full_summary!$B$3:$AK$25,18, FALSE)</f>
        <v>0</v>
      </c>
      <c r="N52" s="65">
        <v>0.5</v>
      </c>
      <c r="O52" s="4">
        <v>0</v>
      </c>
      <c r="P52" s="65">
        <v>1</v>
      </c>
      <c r="Q52" s="65">
        <f>VLOOKUP(A52,orig_GT_results_full_summary!$B$3:$AK$25,26, FALSE)</f>
        <v>0</v>
      </c>
      <c r="R52" s="167">
        <v>0.52631578947368429</v>
      </c>
      <c r="S52" s="53">
        <f>VLOOKUP(A52,orig_GT_results_full_summary!$B$3:$AK$25,27, FALSE)</f>
        <v>0</v>
      </c>
      <c r="T52" s="65">
        <v>0</v>
      </c>
      <c r="U52" s="4">
        <v>0</v>
      </c>
      <c r="V52" s="65">
        <v>0</v>
      </c>
      <c r="W52" s="65">
        <f>VLOOKUP(A52,orig_GT_results_full_summary!$B$3:$AK$25,35, FALSE)</f>
        <v>0</v>
      </c>
      <c r="X52" s="65">
        <v>0</v>
      </c>
      <c r="Y52" s="65">
        <f>VLOOKUP(A52,orig_GT_results_full_summary!$B$3:$AK$25,36, FALSE)</f>
        <v>0</v>
      </c>
      <c r="AB52" s="272"/>
    </row>
    <row r="53" spans="1:28" ht="15.75" customHeight="1">
      <c r="A53" s="4" t="s">
        <v>144</v>
      </c>
      <c r="B53" s="65">
        <f>SUMPRODUCT(MAX(((orig_altGT_results_full!$B$2:$B$1177=A53) * (orig_altGT_results_full!$J$2:$J$1177))))</f>
        <v>1</v>
      </c>
      <c r="C53" s="4">
        <v>0</v>
      </c>
      <c r="D53" s="167">
        <v>0.25</v>
      </c>
      <c r="E53" s="167">
        <f>VLOOKUP(A53,orig_GT_results_full_summary!$B$3:$AK$25,9, FALSE)</f>
        <v>0</v>
      </c>
      <c r="F53" s="167">
        <v>0.76923076923076927</v>
      </c>
      <c r="G53" s="207">
        <f>VLOOKUP(A53,orig_GT_results_full_summary!$B$3:$AK$25,10, FALSE)</f>
        <v>0</v>
      </c>
      <c r="H53" s="65">
        <v>0</v>
      </c>
      <c r="I53" s="4">
        <v>0</v>
      </c>
      <c r="J53" s="65">
        <v>0</v>
      </c>
      <c r="K53" s="65">
        <f>VLOOKUP(A53,orig_GT_results_full_summary!$B$3:$AK$25,17, FALSE)</f>
        <v>0</v>
      </c>
      <c r="L53" s="65">
        <v>0</v>
      </c>
      <c r="M53" s="53">
        <f>VLOOKUP(A53,orig_GT_results_full_summary!$B$3:$AK$25,18, FALSE)</f>
        <v>0</v>
      </c>
      <c r="N53" s="65">
        <v>1</v>
      </c>
      <c r="O53" s="4">
        <v>1</v>
      </c>
      <c r="P53" s="65">
        <v>1</v>
      </c>
      <c r="Q53" s="65">
        <f>VLOOKUP(A53,orig_GT_results_full_summary!$B$3:$AK$25,26, FALSE)</f>
        <v>1</v>
      </c>
      <c r="R53" s="65">
        <v>1</v>
      </c>
      <c r="S53" s="53">
        <f>VLOOKUP(A53,orig_GT_results_full_summary!$B$3:$AK$25,27, FALSE)</f>
        <v>1</v>
      </c>
      <c r="T53" s="65">
        <v>0</v>
      </c>
      <c r="U53" s="4">
        <v>0</v>
      </c>
      <c r="V53" s="65">
        <v>0</v>
      </c>
      <c r="W53" s="65">
        <f>VLOOKUP(A53,orig_GT_results_full_summary!$B$3:$AK$25,35, FALSE)</f>
        <v>0</v>
      </c>
      <c r="X53" s="65">
        <v>0</v>
      </c>
      <c r="Y53" s="65">
        <f>VLOOKUP(A53,orig_GT_results_full_summary!$B$3:$AK$25,36, FALSE)</f>
        <v>0</v>
      </c>
      <c r="AB53" s="272"/>
    </row>
    <row r="54" spans="1:28" ht="15.75" customHeight="1">
      <c r="A54" s="4" t="s">
        <v>137</v>
      </c>
      <c r="B54" s="65">
        <f>SUMPRODUCT(MAX(((orig_altGT_results_full!$B$2:$B$1177=A54) * (orig_altGT_results_full!$J$2:$J$1177))))</f>
        <v>1</v>
      </c>
      <c r="C54" s="4">
        <v>1</v>
      </c>
      <c r="D54" s="167">
        <v>0.39285714285714285</v>
      </c>
      <c r="E54" s="167">
        <f>VLOOKUP(A54,orig_GT_results_full_summary!$B$3:$AK$25,9, FALSE)</f>
        <v>0.25</v>
      </c>
      <c r="F54" s="167">
        <v>0.84915084915084915</v>
      </c>
      <c r="G54" s="207">
        <f>VLOOKUP(A54,orig_GT_results_full_summary!$B$3:$AK$25,10, FALSE)</f>
        <v>0.76923076923076927</v>
      </c>
      <c r="H54" s="65">
        <v>0</v>
      </c>
      <c r="I54" s="4">
        <v>0</v>
      </c>
      <c r="J54" s="65">
        <v>0</v>
      </c>
      <c r="K54" s="65">
        <f>VLOOKUP(A54,orig_GT_results_full_summary!$B$3:$AK$25,17, FALSE)</f>
        <v>0</v>
      </c>
      <c r="L54" s="65">
        <v>0</v>
      </c>
      <c r="M54" s="53">
        <f>VLOOKUP(A54,orig_GT_results_full_summary!$B$3:$AK$25,18, FALSE)</f>
        <v>0</v>
      </c>
      <c r="N54" s="65">
        <v>0</v>
      </c>
      <c r="O54" s="4">
        <v>0</v>
      </c>
      <c r="P54" s="65">
        <v>0</v>
      </c>
      <c r="Q54" s="65">
        <f>VLOOKUP(A54,orig_GT_results_full_summary!$B$3:$AK$25,26, FALSE)</f>
        <v>0</v>
      </c>
      <c r="R54" s="65">
        <v>0</v>
      </c>
      <c r="S54" s="53">
        <f>VLOOKUP(A54,orig_GT_results_full_summary!$B$3:$AK$25,27, FALSE)</f>
        <v>0</v>
      </c>
      <c r="T54" s="65">
        <v>0</v>
      </c>
      <c r="U54" s="4">
        <v>0</v>
      </c>
      <c r="V54" s="65">
        <v>0</v>
      </c>
      <c r="W54" s="65">
        <f>VLOOKUP(A54,orig_GT_results_full_summary!$B$3:$AK$25,35, FALSE)</f>
        <v>0</v>
      </c>
      <c r="X54" s="65">
        <v>0</v>
      </c>
      <c r="Y54" s="65">
        <f>VLOOKUP(A54,orig_GT_results_full_summary!$B$3:$AK$25,36, FALSE)</f>
        <v>0</v>
      </c>
      <c r="AB54" s="272"/>
    </row>
    <row r="55" spans="1:28" ht="15.75" customHeight="1">
      <c r="A55" s="4" t="s">
        <v>140</v>
      </c>
      <c r="B55" s="65">
        <f>SUMPRODUCT(MAX(((orig_altGT_results_full!$B$2:$B$1177=A55) * (orig_altGT_results_full!$J$2:$J$1177))))</f>
        <v>0</v>
      </c>
      <c r="C55" s="4">
        <v>0</v>
      </c>
      <c r="D55" s="167">
        <v>0</v>
      </c>
      <c r="E55" s="167">
        <f>VLOOKUP(A55,orig_GT_results_full_summary!$B$3:$AK$25,9, FALSE)</f>
        <v>0</v>
      </c>
      <c r="F55" s="65">
        <v>0</v>
      </c>
      <c r="G55" s="207">
        <f>VLOOKUP(A55,orig_GT_results_full_summary!$B$3:$AK$25,10, FALSE)</f>
        <v>0</v>
      </c>
      <c r="H55" s="65">
        <v>0</v>
      </c>
      <c r="I55" s="4">
        <v>0</v>
      </c>
      <c r="J55" s="65">
        <v>0</v>
      </c>
      <c r="K55" s="65">
        <f>VLOOKUP(A55,orig_GT_results_full_summary!$B$3:$AK$25,17, FALSE)</f>
        <v>0</v>
      </c>
      <c r="L55" s="65">
        <v>0</v>
      </c>
      <c r="M55" s="53">
        <f>VLOOKUP(A55,orig_GT_results_full_summary!$B$3:$AK$25,18, FALSE)</f>
        <v>0</v>
      </c>
      <c r="N55" s="65">
        <v>0</v>
      </c>
      <c r="O55" s="4">
        <v>0</v>
      </c>
      <c r="P55" s="65">
        <v>0</v>
      </c>
      <c r="Q55" s="65">
        <f>VLOOKUP(A55,orig_GT_results_full_summary!$B$3:$AK$25,26, FALSE)</f>
        <v>0</v>
      </c>
      <c r="R55" s="65">
        <v>0</v>
      </c>
      <c r="S55" s="53">
        <f>VLOOKUP(A55,orig_GT_results_full_summary!$B$3:$AK$25,27, FALSE)</f>
        <v>0</v>
      </c>
      <c r="T55" s="65">
        <v>0</v>
      </c>
      <c r="U55" s="4">
        <v>0</v>
      </c>
      <c r="V55" s="65">
        <v>0</v>
      </c>
      <c r="W55" s="65">
        <f>VLOOKUP(A55,orig_GT_results_full_summary!$B$3:$AK$25,35, FALSE)</f>
        <v>0</v>
      </c>
      <c r="X55" s="65">
        <v>0</v>
      </c>
      <c r="Y55" s="65">
        <f>VLOOKUP(A55,orig_GT_results_full_summary!$B$3:$AK$25,36, FALSE)</f>
        <v>0</v>
      </c>
      <c r="AB55" s="272"/>
    </row>
    <row r="56" spans="1:28" ht="15.75" customHeight="1">
      <c r="A56" s="4" t="s">
        <v>150</v>
      </c>
      <c r="B56" s="65">
        <f>SUMPRODUCT(MAX(((orig_altGT_results_full!$B$2:$B$1177=A56) * (orig_altGT_results_full!$J$2:$J$1177))))</f>
        <v>1</v>
      </c>
      <c r="C56" s="4">
        <v>0</v>
      </c>
      <c r="D56" s="167">
        <v>0.55555555555555547</v>
      </c>
      <c r="E56" s="167">
        <f>VLOOKUP(A56,orig_GT_results_full_summary!$B$3:$AK$25,9, FALSE)</f>
        <v>0</v>
      </c>
      <c r="F56" s="167">
        <v>0.91269841269841268</v>
      </c>
      <c r="G56" s="207">
        <f>VLOOKUP(A56,orig_GT_results_full_summary!$B$3:$AK$25,10, FALSE)</f>
        <v>0</v>
      </c>
      <c r="H56" s="65">
        <v>1</v>
      </c>
      <c r="I56" s="4">
        <v>1</v>
      </c>
      <c r="J56" s="214">
        <v>1</v>
      </c>
      <c r="K56" s="65">
        <f>VLOOKUP(A56,orig_GT_results_full_summary!$B$3:$AK$25,17, FALSE)</f>
        <v>1</v>
      </c>
      <c r="L56" s="65">
        <v>1</v>
      </c>
      <c r="M56" s="53">
        <f>VLOOKUP(A56,orig_GT_results_full_summary!$B$3:$AK$25,18, FALSE)</f>
        <v>1</v>
      </c>
      <c r="N56" s="65">
        <v>1</v>
      </c>
      <c r="O56" s="4">
        <v>0</v>
      </c>
      <c r="P56" s="65">
        <v>1</v>
      </c>
      <c r="Q56" s="65">
        <f>VLOOKUP(A56,orig_GT_results_full_summary!$B$3:$AK$25,26, FALSE)</f>
        <v>0</v>
      </c>
      <c r="R56" s="65">
        <v>1</v>
      </c>
      <c r="S56" s="53">
        <f>VLOOKUP(A56,orig_GT_results_full_summary!$B$3:$AK$25,27, FALSE)</f>
        <v>0</v>
      </c>
      <c r="T56" s="65">
        <v>1</v>
      </c>
      <c r="U56" s="4">
        <v>1</v>
      </c>
      <c r="V56" s="65">
        <v>1</v>
      </c>
      <c r="W56" s="65">
        <f>VLOOKUP(A56,orig_GT_results_full_summary!$B$3:$AK$25,35, FALSE)</f>
        <v>1</v>
      </c>
      <c r="X56" s="65">
        <v>1</v>
      </c>
      <c r="Y56" s="65">
        <f>VLOOKUP(A56,orig_GT_results_full_summary!$B$3:$AK$25,36, FALSE)</f>
        <v>1</v>
      </c>
      <c r="AB56" s="272"/>
    </row>
    <row r="57" spans="1:28" ht="13">
      <c r="A57" s="4" t="s">
        <v>155</v>
      </c>
      <c r="B57" s="65">
        <f>SUMPRODUCT(MAX(((orig_altGT_results_full!$B$2:$B$1177=A57) * (orig_altGT_results_full!$J$2:$J$1177))))</f>
        <v>1</v>
      </c>
      <c r="C57" s="4">
        <v>1</v>
      </c>
      <c r="D57" s="167">
        <v>0.5714285714285714</v>
      </c>
      <c r="E57" s="167">
        <f>VLOOKUP(A57,orig_GT_results_full_summary!$B$3:$AK$25,9, FALSE)</f>
        <v>0.5</v>
      </c>
      <c r="F57" s="167">
        <v>0.92207792207792205</v>
      </c>
      <c r="G57" s="207">
        <f>VLOOKUP(A57,orig_GT_results_full_summary!$B$3:$AK$25,10, FALSE)</f>
        <v>0.90909090909090906</v>
      </c>
      <c r="H57" s="65">
        <v>0</v>
      </c>
      <c r="I57" s="4">
        <v>0</v>
      </c>
      <c r="J57" s="65">
        <v>0</v>
      </c>
      <c r="K57" s="65">
        <f>VLOOKUP(A57,orig_GT_results_full_summary!$B$3:$AK$25,17, FALSE)</f>
        <v>0</v>
      </c>
      <c r="L57" s="65">
        <v>0</v>
      </c>
      <c r="M57" s="53">
        <f>VLOOKUP(A57,orig_GT_results_full_summary!$B$3:$AK$25,18, FALSE)</f>
        <v>0</v>
      </c>
      <c r="N57" s="65">
        <v>1</v>
      </c>
      <c r="O57" s="4">
        <v>1</v>
      </c>
      <c r="P57" s="65">
        <v>1</v>
      </c>
      <c r="Q57" s="65">
        <f>VLOOKUP(A57,orig_GT_results_full_summary!$B$3:$AK$25,26, FALSE)</f>
        <v>1</v>
      </c>
      <c r="R57" s="65">
        <v>1</v>
      </c>
      <c r="S57" s="53">
        <f>VLOOKUP(A57,orig_GT_results_full_summary!$B$3:$AK$25,27, FALSE)</f>
        <v>1</v>
      </c>
      <c r="T57" s="65">
        <v>0</v>
      </c>
      <c r="U57" s="4">
        <v>0</v>
      </c>
      <c r="V57" s="65">
        <v>0</v>
      </c>
      <c r="W57" s="65">
        <f>VLOOKUP(A57,orig_GT_results_full_summary!$B$3:$AK$25,35, FALSE)</f>
        <v>0</v>
      </c>
      <c r="X57" s="65">
        <v>0</v>
      </c>
      <c r="Y57" s="65">
        <f>VLOOKUP(A57,orig_GT_results_full_summary!$B$3:$AK$25,36, FALSE)</f>
        <v>0</v>
      </c>
      <c r="AB57" s="272"/>
    </row>
    <row r="58" spans="1:28" ht="13">
      <c r="A58" s="4" t="s">
        <v>123</v>
      </c>
      <c r="B58" s="65">
        <f>SUMPRODUCT(MAX(((orig_altGT_results_full!$B$2:$B$1177=A58) * (orig_altGT_results_full!$J$2:$J$1177))))</f>
        <v>0.67</v>
      </c>
      <c r="C58" s="4">
        <v>0</v>
      </c>
      <c r="D58" s="167">
        <v>0.5</v>
      </c>
      <c r="E58" s="167">
        <f>VLOOKUP(A58,orig_GT_results_full_summary!$B$3:$AK$25,9, FALSE)</f>
        <v>0</v>
      </c>
      <c r="F58" s="167">
        <v>0.6479690522243714</v>
      </c>
      <c r="G58" s="207">
        <f>VLOOKUP(A58,orig_GT_results_full_summary!$B$3:$AK$25,10, FALSE)</f>
        <v>0</v>
      </c>
      <c r="H58" s="65">
        <v>0.5</v>
      </c>
      <c r="I58" s="4">
        <v>0</v>
      </c>
      <c r="J58" s="65">
        <v>1</v>
      </c>
      <c r="K58" s="65">
        <f>VLOOKUP(A58,orig_GT_results_full_summary!$B$3:$AK$25,17, FALSE)</f>
        <v>0</v>
      </c>
      <c r="L58" s="167">
        <v>0.52631578947368418</v>
      </c>
      <c r="M58" s="53">
        <f>VLOOKUP(A58,orig_GT_results_full_summary!$B$3:$AK$25,18, FALSE)</f>
        <v>0</v>
      </c>
      <c r="N58" s="65">
        <v>1</v>
      </c>
      <c r="O58" s="4">
        <v>1</v>
      </c>
      <c r="P58" s="65">
        <v>1</v>
      </c>
      <c r="Q58" s="65">
        <f>VLOOKUP(A58,orig_GT_results_full_summary!$B$3:$AK$25,26, FALSE)</f>
        <v>1</v>
      </c>
      <c r="R58" s="167">
        <v>1</v>
      </c>
      <c r="S58" s="53">
        <f>VLOOKUP(A58,orig_GT_results_full_summary!$B$3:$AK$25,27, FALSE)</f>
        <v>1</v>
      </c>
      <c r="T58" s="65">
        <v>0.5</v>
      </c>
      <c r="U58" s="4">
        <v>0</v>
      </c>
      <c r="V58" s="65">
        <v>1</v>
      </c>
      <c r="W58" s="65">
        <f>VLOOKUP(A58,orig_GT_results_full_summary!$B$3:$AK$25,35, FALSE)</f>
        <v>0</v>
      </c>
      <c r="X58" s="167">
        <v>0.52631578947368418</v>
      </c>
      <c r="Y58" s="65">
        <f>VLOOKUP(A58,orig_GT_results_full_summary!$B$3:$AK$25,36, FALSE)</f>
        <v>0</v>
      </c>
      <c r="AB58" s="272"/>
    </row>
    <row r="59" spans="1:28" ht="13">
      <c r="A59" s="4" t="s">
        <v>134</v>
      </c>
      <c r="B59" s="65">
        <f>SUMPRODUCT(MAX(((orig_altGT_results_full!$B$2:$B$1177=A59) * (orig_altGT_results_full!$J$2:$J$1177))))</f>
        <v>1</v>
      </c>
      <c r="C59" s="4">
        <v>1</v>
      </c>
      <c r="D59" s="167">
        <v>0.46666666666666667</v>
      </c>
      <c r="E59" s="167">
        <f>VLOOKUP(A59,orig_GT_results_full_summary!$B$3:$AK$25,9, FALSE)</f>
        <v>0.33333333333333331</v>
      </c>
      <c r="F59" s="167">
        <v>0.88095238095238082</v>
      </c>
      <c r="G59" s="207">
        <f>VLOOKUP(A59,orig_GT_results_full_summary!$B$3:$AK$25,10, FALSE)</f>
        <v>0.83333333333333326</v>
      </c>
      <c r="H59" s="65">
        <v>0</v>
      </c>
      <c r="I59" s="4">
        <v>0</v>
      </c>
      <c r="J59" s="65">
        <v>0</v>
      </c>
      <c r="K59" s="65">
        <f>VLOOKUP(A59,orig_GT_results_full_summary!$B$3:$AK$25,17, FALSE)</f>
        <v>0</v>
      </c>
      <c r="L59" s="65">
        <v>0</v>
      </c>
      <c r="M59" s="53">
        <f>VLOOKUP(A59,orig_GT_results_full_summary!$B$3:$AK$25,18, FALSE)</f>
        <v>0</v>
      </c>
      <c r="N59" s="65">
        <v>0</v>
      </c>
      <c r="O59" s="4">
        <v>0</v>
      </c>
      <c r="P59" s="65">
        <v>0</v>
      </c>
      <c r="Q59" s="65">
        <f>VLOOKUP(A59,orig_GT_results_full_summary!$B$3:$AK$25,26, FALSE)</f>
        <v>0</v>
      </c>
      <c r="R59" s="65">
        <v>0</v>
      </c>
      <c r="S59" s="53">
        <f>VLOOKUP(A59,orig_GT_results_full_summary!$B$3:$AK$25,27, FALSE)</f>
        <v>0</v>
      </c>
      <c r="T59" s="65">
        <v>0</v>
      </c>
      <c r="U59" s="4">
        <v>0</v>
      </c>
      <c r="V59" s="65">
        <v>0</v>
      </c>
      <c r="W59" s="65">
        <f>VLOOKUP(A59,orig_GT_results_full_summary!$B$3:$AK$25,35, FALSE)</f>
        <v>0</v>
      </c>
      <c r="X59" s="65">
        <v>0</v>
      </c>
      <c r="Y59" s="65">
        <f>VLOOKUP(A59,orig_GT_results_full_summary!$B$3:$AK$25,36, FALSE)</f>
        <v>0</v>
      </c>
      <c r="AB59" s="272"/>
    </row>
    <row r="60" spans="1:28" ht="13">
      <c r="A60" s="4" t="s">
        <v>160</v>
      </c>
      <c r="B60" s="65">
        <f>SUMPRODUCT(MAX(((orig_altGT_results_full!$B$2:$B$1177=A60) * (orig_altGT_results_full!$J$2:$J$1177))))</f>
        <v>0.5</v>
      </c>
      <c r="C60" s="4">
        <v>0</v>
      </c>
      <c r="D60" s="167">
        <v>0.25</v>
      </c>
      <c r="E60" s="167">
        <f>VLOOKUP(A60,orig_GT_results_full_summary!$B$3:$AK$25,9, FALSE)</f>
        <v>0</v>
      </c>
      <c r="F60" s="167">
        <v>0.45454545454545453</v>
      </c>
      <c r="G60" s="207">
        <f>VLOOKUP(A60,orig_GT_results_full_summary!$B$3:$AK$25,10, FALSE)</f>
        <v>0</v>
      </c>
      <c r="H60" s="65">
        <v>0</v>
      </c>
      <c r="I60" s="4">
        <v>0</v>
      </c>
      <c r="J60" s="65">
        <v>0</v>
      </c>
      <c r="K60" s="65">
        <f>VLOOKUP(A60,orig_GT_results_full_summary!$B$3:$AK$25,17, FALSE)</f>
        <v>0</v>
      </c>
      <c r="L60" s="65">
        <v>0</v>
      </c>
      <c r="M60" s="53">
        <f>VLOOKUP(A60,orig_GT_results_full_summary!$B$3:$AK$25,18, FALSE)</f>
        <v>0</v>
      </c>
      <c r="N60" s="65">
        <v>1</v>
      </c>
      <c r="O60" s="4">
        <v>1</v>
      </c>
      <c r="P60" s="65">
        <v>1</v>
      </c>
      <c r="Q60" s="65">
        <f>VLOOKUP(A60,orig_GT_results_full_summary!$B$3:$AK$25,26, FALSE)</f>
        <v>1</v>
      </c>
      <c r="R60" s="65">
        <v>1</v>
      </c>
      <c r="S60" s="53">
        <f>VLOOKUP(A60,orig_GT_results_full_summary!$B$3:$AK$25,27, FALSE)</f>
        <v>1</v>
      </c>
      <c r="T60" s="65">
        <v>0</v>
      </c>
      <c r="U60" s="4">
        <v>0</v>
      </c>
      <c r="V60" s="65">
        <v>0</v>
      </c>
      <c r="W60" s="65">
        <f>VLOOKUP(A60,orig_GT_results_full_summary!$B$3:$AK$25,35, FALSE)</f>
        <v>0</v>
      </c>
      <c r="X60" s="65">
        <v>0</v>
      </c>
      <c r="Y60" s="65">
        <f>VLOOKUP(A60,orig_GT_results_full_summary!$B$3:$AK$25,36, FALSE)</f>
        <v>0</v>
      </c>
      <c r="AB60" s="272"/>
    </row>
    <row r="61" spans="1:28" ht="13">
      <c r="A61" s="4" t="s">
        <v>157</v>
      </c>
      <c r="B61" s="65">
        <f>SUMPRODUCT(MAX(((orig_altGT_results_full!$B$2:$B$1177=A61) * (orig_altGT_results_full!$J$2:$J$1177))))</f>
        <v>1</v>
      </c>
      <c r="C61" s="4">
        <v>1</v>
      </c>
      <c r="D61" s="167">
        <v>0.5</v>
      </c>
      <c r="E61" s="167">
        <f>VLOOKUP(A61,orig_GT_results_full_summary!$B$3:$AK$25,9, FALSE)</f>
        <v>0.33333333333333331</v>
      </c>
      <c r="F61" s="167">
        <v>0.89285714285714279</v>
      </c>
      <c r="G61" s="207">
        <f>VLOOKUP(A61,orig_GT_results_full_summary!$B$3:$AK$25,10, FALSE)</f>
        <v>0.83333333333333326</v>
      </c>
      <c r="H61" s="65">
        <v>0</v>
      </c>
      <c r="I61" s="4">
        <v>0</v>
      </c>
      <c r="J61" s="65">
        <v>0</v>
      </c>
      <c r="K61" s="65">
        <f>VLOOKUP(A61,orig_GT_results_full_summary!$B$3:$AK$25,17, FALSE)</f>
        <v>0</v>
      </c>
      <c r="L61" s="65">
        <v>0</v>
      </c>
      <c r="M61" s="53">
        <f>VLOOKUP(A61,orig_GT_results_full_summary!$B$3:$AK$25,18, FALSE)</f>
        <v>0</v>
      </c>
      <c r="N61" s="65">
        <v>0</v>
      </c>
      <c r="O61" s="4">
        <v>0</v>
      </c>
      <c r="P61" s="65">
        <v>0</v>
      </c>
      <c r="Q61" s="65">
        <f>VLOOKUP(A61,orig_GT_results_full_summary!$B$3:$AK$25,26, FALSE)</f>
        <v>0</v>
      </c>
      <c r="R61" s="65">
        <v>0</v>
      </c>
      <c r="S61" s="53">
        <f>VLOOKUP(A61,orig_GT_results_full_summary!$B$3:$AK$25,27, FALSE)</f>
        <v>0</v>
      </c>
      <c r="T61" s="65">
        <v>0</v>
      </c>
      <c r="U61" s="4">
        <v>0</v>
      </c>
      <c r="V61" s="65">
        <v>0</v>
      </c>
      <c r="W61" s="65">
        <f>VLOOKUP(A61,orig_GT_results_full_summary!$B$3:$AK$25,35, FALSE)</f>
        <v>0</v>
      </c>
      <c r="X61" s="65">
        <v>0</v>
      </c>
      <c r="Y61" s="65">
        <f>VLOOKUP(A61,orig_GT_results_full_summary!$B$3:$AK$25,36, FALSE)</f>
        <v>0</v>
      </c>
      <c r="AB61" s="272"/>
    </row>
    <row r="62" spans="1:28" ht="13">
      <c r="A62" s="4" t="s">
        <v>162</v>
      </c>
      <c r="B62" s="65">
        <f>SUMPRODUCT(MAX(((orig_altGT_results_full!$B$2:$B$1177=A62) * (orig_altGT_results_full!$J$2:$J$1177))))</f>
        <v>1</v>
      </c>
      <c r="C62" s="4">
        <v>0</v>
      </c>
      <c r="D62" s="167">
        <v>0.49999999999999994</v>
      </c>
      <c r="E62" s="167">
        <f>VLOOKUP(A62,orig_GT_results_full_summary!$B$3:$AK$25,9, FALSE)</f>
        <v>0</v>
      </c>
      <c r="F62" s="167">
        <v>0.8928571428571429</v>
      </c>
      <c r="G62" s="207">
        <f>VLOOKUP(A62,orig_GT_results_full_summary!$B$3:$AK$25,10, FALSE)</f>
        <v>0</v>
      </c>
      <c r="H62" s="65">
        <v>1</v>
      </c>
      <c r="I62" s="4">
        <v>1</v>
      </c>
      <c r="J62" s="65">
        <v>1</v>
      </c>
      <c r="K62" s="65">
        <f>VLOOKUP(A62,orig_GT_results_full_summary!$B$3:$AK$25,17, FALSE)</f>
        <v>1</v>
      </c>
      <c r="L62" s="65">
        <v>1</v>
      </c>
      <c r="M62" s="53">
        <f>VLOOKUP(A62,orig_GT_results_full_summary!$B$3:$AK$25,18, FALSE)</f>
        <v>1</v>
      </c>
      <c r="N62" s="65">
        <v>1</v>
      </c>
      <c r="O62" s="4">
        <v>0</v>
      </c>
      <c r="P62" s="65">
        <v>1</v>
      </c>
      <c r="Q62" s="65">
        <f>VLOOKUP(A62,orig_GT_results_full_summary!$B$3:$AK$25,26, FALSE)</f>
        <v>0</v>
      </c>
      <c r="R62" s="65">
        <v>1</v>
      </c>
      <c r="S62" s="53">
        <f>VLOOKUP(A62,orig_GT_results_full_summary!$B$3:$AK$25,27, FALSE)</f>
        <v>0</v>
      </c>
      <c r="T62" s="65">
        <v>1</v>
      </c>
      <c r="U62" s="4">
        <v>1</v>
      </c>
      <c r="V62" s="65">
        <v>1</v>
      </c>
      <c r="W62" s="65">
        <f>VLOOKUP(A62,orig_GT_results_full_summary!$B$3:$AK$25,35, FALSE)</f>
        <v>1</v>
      </c>
      <c r="X62" s="65">
        <v>1</v>
      </c>
      <c r="Y62" s="65">
        <f>VLOOKUP(A62,orig_GT_results_full_summary!$B$3:$AK$25,36, FALSE)</f>
        <v>1</v>
      </c>
      <c r="AB62" s="272"/>
    </row>
    <row r="63" spans="1:28" ht="13">
      <c r="A63" s="4" t="s">
        <v>130</v>
      </c>
      <c r="B63" s="65">
        <f>SUMPRODUCT(MAX(((orig_altGT_results_full!$B$2:$B$1177=A63) * (orig_altGT_results_full!$J$2:$J$1177))))</f>
        <v>0.67</v>
      </c>
      <c r="C63" s="4">
        <v>0</v>
      </c>
      <c r="D63" s="167">
        <v>0.66666666666666663</v>
      </c>
      <c r="E63" s="167">
        <f>VLOOKUP(A63,orig_GT_results_full_summary!$B$3:$AK$25,9, FALSE)</f>
        <v>0</v>
      </c>
      <c r="F63" s="167">
        <v>0.6696651674162919</v>
      </c>
      <c r="G63" s="207">
        <f>VLOOKUP(A63,orig_GT_results_full_summary!$B$3:$AK$25,10, FALSE)</f>
        <v>0</v>
      </c>
      <c r="H63" s="65">
        <v>1</v>
      </c>
      <c r="I63" s="4">
        <v>1</v>
      </c>
      <c r="J63" s="65">
        <v>1</v>
      </c>
      <c r="K63" s="65">
        <f>VLOOKUP(A63,orig_GT_results_full_summary!$B$3:$AK$25,17, FALSE)</f>
        <v>1</v>
      </c>
      <c r="L63" s="167">
        <v>1</v>
      </c>
      <c r="M63" s="53">
        <f>VLOOKUP(A63,orig_GT_results_full_summary!$B$3:$AK$25,18, FALSE)</f>
        <v>1</v>
      </c>
      <c r="N63" s="65">
        <v>0.5</v>
      </c>
      <c r="O63" s="4">
        <v>0</v>
      </c>
      <c r="P63" s="65">
        <v>1</v>
      </c>
      <c r="Q63" s="65">
        <f>VLOOKUP(A63,orig_GT_results_full_summary!$B$3:$AK$25,26, FALSE)</f>
        <v>0</v>
      </c>
      <c r="R63" s="167">
        <v>0.52631578947368429</v>
      </c>
      <c r="S63" s="53">
        <f>VLOOKUP(A63,orig_GT_results_full_summary!$B$3:$AK$25,27, FALSE)</f>
        <v>0</v>
      </c>
      <c r="T63" s="65">
        <v>1</v>
      </c>
      <c r="U63" s="4">
        <v>1</v>
      </c>
      <c r="V63" s="65">
        <v>0.5</v>
      </c>
      <c r="W63" s="65">
        <f>VLOOKUP(A63,orig_GT_results_full_summary!$B$3:$AK$25,35, FALSE)</f>
        <v>0.5</v>
      </c>
      <c r="X63" s="167">
        <v>0.90909090909090906</v>
      </c>
      <c r="Y63" s="167">
        <f>VLOOKUP(A63,orig_GT_results_full_summary!$B$3:$AK$25,36, FALSE)</f>
        <v>0.90909090909090906</v>
      </c>
      <c r="AB63" s="272"/>
    </row>
    <row r="65" spans="1:28" ht="13">
      <c r="A65" s="201" t="s">
        <v>111</v>
      </c>
      <c r="B65" s="4" t="s">
        <v>552</v>
      </c>
      <c r="C65" s="4" t="s">
        <v>553</v>
      </c>
      <c r="D65" s="4" t="s">
        <v>554</v>
      </c>
      <c r="E65" s="4" t="s">
        <v>555</v>
      </c>
      <c r="F65" s="4" t="s">
        <v>556</v>
      </c>
      <c r="G65" s="4" t="s">
        <v>557</v>
      </c>
      <c r="H65" s="4" t="s">
        <v>558</v>
      </c>
      <c r="I65" s="4" t="s">
        <v>559</v>
      </c>
      <c r="J65" s="4" t="s">
        <v>560</v>
      </c>
      <c r="K65" s="4" t="s">
        <v>561</v>
      </c>
      <c r="L65" s="4" t="s">
        <v>562</v>
      </c>
      <c r="M65" s="4" t="s">
        <v>563</v>
      </c>
    </row>
    <row r="66" spans="1:28" ht="13">
      <c r="A66" s="4" t="s">
        <v>195</v>
      </c>
      <c r="B66" s="65">
        <f t="shared" ref="B66:B83" si="0">B46-C46</f>
        <v>0</v>
      </c>
      <c r="C66" s="167">
        <f t="shared" ref="C66:C83" si="1">D46-E46</f>
        <v>0</v>
      </c>
      <c r="D66" s="167">
        <f t="shared" ref="D66:D83" si="2">F46-G46</f>
        <v>0</v>
      </c>
      <c r="E66" s="65">
        <f t="shared" ref="E66:E83" si="3">H46-I46</f>
        <v>0</v>
      </c>
      <c r="F66" s="65">
        <f t="shared" ref="F66:F83" si="4">J46-K46</f>
        <v>0</v>
      </c>
      <c r="G66" s="65">
        <f t="shared" ref="G66:G83" si="5">L46-M46</f>
        <v>0</v>
      </c>
      <c r="H66" s="65">
        <f t="shared" ref="H66:H83" si="6">N46-O46</f>
        <v>0</v>
      </c>
      <c r="I66" s="65">
        <f t="shared" ref="I66:I83" si="7">P46-Q46</f>
        <v>0</v>
      </c>
      <c r="J66" s="65">
        <f t="shared" ref="J66:J83" si="8">R46-S46</f>
        <v>0</v>
      </c>
      <c r="K66" s="65">
        <f t="shared" ref="K66:K83" si="9">T46-U46</f>
        <v>0</v>
      </c>
      <c r="L66" s="65">
        <f t="shared" ref="L66:L83" si="10">V46-W46</f>
        <v>0</v>
      </c>
      <c r="M66" s="65">
        <f t="shared" ref="M66:M83" si="11">X46-Y46</f>
        <v>0</v>
      </c>
      <c r="AB66" s="271" t="s">
        <v>579</v>
      </c>
    </row>
    <row r="67" spans="1:28" ht="13">
      <c r="A67" s="4" t="s">
        <v>202</v>
      </c>
      <c r="B67" s="65">
        <f t="shared" si="0"/>
        <v>0.5</v>
      </c>
      <c r="C67" s="167">
        <f t="shared" si="1"/>
        <v>-0.16666666666666663</v>
      </c>
      <c r="D67" s="167">
        <f t="shared" si="2"/>
        <v>0.38003663003663002</v>
      </c>
      <c r="E67" s="65">
        <f t="shared" si="3"/>
        <v>0</v>
      </c>
      <c r="F67" s="65">
        <f t="shared" si="4"/>
        <v>0</v>
      </c>
      <c r="G67" s="65">
        <f t="shared" si="5"/>
        <v>0</v>
      </c>
      <c r="H67" s="65">
        <f t="shared" si="6"/>
        <v>0</v>
      </c>
      <c r="I67" s="65">
        <f t="shared" si="7"/>
        <v>0</v>
      </c>
      <c r="J67" s="65">
        <f t="shared" si="8"/>
        <v>0</v>
      </c>
      <c r="K67" s="65">
        <f t="shared" si="9"/>
        <v>0</v>
      </c>
      <c r="L67" s="65">
        <f t="shared" si="10"/>
        <v>0</v>
      </c>
      <c r="M67" s="65">
        <f t="shared" si="11"/>
        <v>0</v>
      </c>
      <c r="AB67" s="272"/>
    </row>
    <row r="68" spans="1:28" ht="13">
      <c r="A68" s="4" t="s">
        <v>189</v>
      </c>
      <c r="B68" s="65">
        <f t="shared" si="0"/>
        <v>0</v>
      </c>
      <c r="C68" s="167">
        <f t="shared" si="1"/>
        <v>0</v>
      </c>
      <c r="D68" s="167">
        <f t="shared" si="2"/>
        <v>0</v>
      </c>
      <c r="E68" s="167">
        <f t="shared" si="3"/>
        <v>-3.3333299999999677E-3</v>
      </c>
      <c r="F68" s="65">
        <f t="shared" si="4"/>
        <v>0</v>
      </c>
      <c r="G68" s="167">
        <f t="shared" si="5"/>
        <v>0</v>
      </c>
      <c r="H68" s="167">
        <f t="shared" si="6"/>
        <v>0.66666667000000002</v>
      </c>
      <c r="I68" s="65">
        <f t="shared" si="7"/>
        <v>0</v>
      </c>
      <c r="J68" s="167">
        <f t="shared" si="8"/>
        <v>0.56747600225861095</v>
      </c>
      <c r="K68" s="167">
        <f t="shared" si="9"/>
        <v>0.33333332999999998</v>
      </c>
      <c r="L68" s="65">
        <f t="shared" si="10"/>
        <v>-0.5</v>
      </c>
      <c r="M68" s="167">
        <f t="shared" si="11"/>
        <v>0.21622637961831337</v>
      </c>
      <c r="AB68" s="272"/>
    </row>
    <row r="69" spans="1:28" ht="13">
      <c r="A69" s="4" t="s">
        <v>178</v>
      </c>
      <c r="B69" s="65">
        <f t="shared" si="0"/>
        <v>0.8</v>
      </c>
      <c r="C69" s="167">
        <f t="shared" si="1"/>
        <v>0</v>
      </c>
      <c r="D69" s="167">
        <f t="shared" si="2"/>
        <v>0.69632495164410058</v>
      </c>
      <c r="E69" s="65">
        <f t="shared" si="3"/>
        <v>0</v>
      </c>
      <c r="F69" s="65">
        <f t="shared" si="4"/>
        <v>0</v>
      </c>
      <c r="G69" s="65">
        <f t="shared" si="5"/>
        <v>0</v>
      </c>
      <c r="H69" s="65">
        <f t="shared" si="6"/>
        <v>9.9999999999999978E-2</v>
      </c>
      <c r="I69" s="167">
        <f t="shared" si="7"/>
        <v>-0.33333333333333337</v>
      </c>
      <c r="J69" s="167">
        <f t="shared" si="8"/>
        <v>5.9523809523809534E-2</v>
      </c>
      <c r="K69" s="65">
        <f t="shared" si="9"/>
        <v>0</v>
      </c>
      <c r="L69" s="65">
        <f t="shared" si="10"/>
        <v>0</v>
      </c>
      <c r="M69" s="65">
        <f t="shared" si="11"/>
        <v>0</v>
      </c>
      <c r="AB69" s="272"/>
    </row>
    <row r="70" spans="1:28" ht="13">
      <c r="A70" s="4" t="s">
        <v>208</v>
      </c>
      <c r="B70" s="65">
        <f t="shared" si="0"/>
        <v>0</v>
      </c>
      <c r="C70" s="167">
        <f t="shared" si="1"/>
        <v>0</v>
      </c>
      <c r="D70" s="167">
        <f t="shared" si="2"/>
        <v>0</v>
      </c>
      <c r="E70" s="65">
        <f t="shared" si="3"/>
        <v>0</v>
      </c>
      <c r="F70" s="65">
        <f t="shared" si="4"/>
        <v>0</v>
      </c>
      <c r="G70" s="65">
        <f t="shared" si="5"/>
        <v>0</v>
      </c>
      <c r="H70" s="65">
        <f t="shared" si="6"/>
        <v>0</v>
      </c>
      <c r="I70" s="65">
        <f t="shared" si="7"/>
        <v>0</v>
      </c>
      <c r="J70" s="65">
        <f t="shared" si="8"/>
        <v>0</v>
      </c>
      <c r="K70" s="65">
        <f t="shared" si="9"/>
        <v>0</v>
      </c>
      <c r="L70" s="65">
        <f t="shared" si="10"/>
        <v>0</v>
      </c>
      <c r="M70" s="65">
        <f t="shared" si="11"/>
        <v>0</v>
      </c>
      <c r="AB70" s="272"/>
    </row>
    <row r="71" spans="1:28" ht="13">
      <c r="A71" s="4" t="s">
        <v>205</v>
      </c>
      <c r="B71" s="65">
        <f t="shared" si="0"/>
        <v>0.5</v>
      </c>
      <c r="C71" s="167">
        <f t="shared" si="1"/>
        <v>1</v>
      </c>
      <c r="D71" s="167">
        <f t="shared" si="2"/>
        <v>0.52631578947368418</v>
      </c>
      <c r="E71" s="65">
        <f t="shared" si="3"/>
        <v>0</v>
      </c>
      <c r="F71" s="65">
        <f t="shared" si="4"/>
        <v>0</v>
      </c>
      <c r="G71" s="65">
        <f t="shared" si="5"/>
        <v>0</v>
      </c>
      <c r="H71" s="65">
        <f t="shared" si="6"/>
        <v>0</v>
      </c>
      <c r="I71" s="65">
        <f t="shared" si="7"/>
        <v>0</v>
      </c>
      <c r="J71" s="65">
        <f t="shared" si="8"/>
        <v>0</v>
      </c>
      <c r="K71" s="65">
        <f t="shared" si="9"/>
        <v>0</v>
      </c>
      <c r="L71" s="65">
        <f t="shared" si="10"/>
        <v>0</v>
      </c>
      <c r="M71" s="65">
        <f t="shared" si="11"/>
        <v>0</v>
      </c>
      <c r="AB71" s="272"/>
    </row>
    <row r="72" spans="1:28" ht="13">
      <c r="A72" s="4" t="s">
        <v>164</v>
      </c>
      <c r="B72" s="65">
        <f t="shared" si="0"/>
        <v>0</v>
      </c>
      <c r="C72" s="167">
        <f t="shared" si="1"/>
        <v>0</v>
      </c>
      <c r="D72" s="167">
        <f t="shared" si="2"/>
        <v>0</v>
      </c>
      <c r="E72" s="65">
        <f t="shared" si="3"/>
        <v>0.5</v>
      </c>
      <c r="F72" s="65">
        <f t="shared" si="4"/>
        <v>1</v>
      </c>
      <c r="G72" s="167">
        <f t="shared" si="5"/>
        <v>0.52631578947368418</v>
      </c>
      <c r="H72" s="65">
        <f t="shared" si="6"/>
        <v>0.5</v>
      </c>
      <c r="I72" s="65">
        <f t="shared" si="7"/>
        <v>1</v>
      </c>
      <c r="J72" s="167">
        <f t="shared" si="8"/>
        <v>0.52631578947368429</v>
      </c>
      <c r="K72" s="65">
        <f t="shared" si="9"/>
        <v>0</v>
      </c>
      <c r="L72" s="65">
        <f t="shared" si="10"/>
        <v>0</v>
      </c>
      <c r="M72" s="65">
        <f t="shared" si="11"/>
        <v>0</v>
      </c>
      <c r="AB72" s="272"/>
    </row>
    <row r="73" spans="1:28" ht="13">
      <c r="A73" s="4" t="s">
        <v>144</v>
      </c>
      <c r="B73" s="65">
        <f t="shared" si="0"/>
        <v>1</v>
      </c>
      <c r="C73" s="167">
        <f t="shared" si="1"/>
        <v>0.25</v>
      </c>
      <c r="D73" s="167">
        <f t="shared" si="2"/>
        <v>0.76923076923076927</v>
      </c>
      <c r="E73" s="65">
        <f t="shared" si="3"/>
        <v>0</v>
      </c>
      <c r="F73" s="65">
        <f t="shared" si="4"/>
        <v>0</v>
      </c>
      <c r="G73" s="65">
        <f t="shared" si="5"/>
        <v>0</v>
      </c>
      <c r="H73" s="65">
        <f t="shared" si="6"/>
        <v>0</v>
      </c>
      <c r="I73" s="65">
        <f t="shared" si="7"/>
        <v>0</v>
      </c>
      <c r="J73" s="65">
        <f t="shared" si="8"/>
        <v>0</v>
      </c>
      <c r="K73" s="65">
        <f t="shared" si="9"/>
        <v>0</v>
      </c>
      <c r="L73" s="65">
        <f t="shared" si="10"/>
        <v>0</v>
      </c>
      <c r="M73" s="65">
        <f t="shared" si="11"/>
        <v>0</v>
      </c>
      <c r="AB73" s="272"/>
    </row>
    <row r="74" spans="1:28" ht="13">
      <c r="A74" s="4" t="s">
        <v>137</v>
      </c>
      <c r="B74" s="65">
        <f t="shared" si="0"/>
        <v>0</v>
      </c>
      <c r="C74" s="167">
        <f t="shared" si="1"/>
        <v>0.14285714285714285</v>
      </c>
      <c r="D74" s="167">
        <f t="shared" si="2"/>
        <v>7.9920079920079878E-2</v>
      </c>
      <c r="E74" s="65">
        <f t="shared" si="3"/>
        <v>0</v>
      </c>
      <c r="F74" s="65">
        <f t="shared" si="4"/>
        <v>0</v>
      </c>
      <c r="G74" s="65">
        <f t="shared" si="5"/>
        <v>0</v>
      </c>
      <c r="H74" s="65">
        <f t="shared" si="6"/>
        <v>0</v>
      </c>
      <c r="I74" s="65">
        <f t="shared" si="7"/>
        <v>0</v>
      </c>
      <c r="J74" s="65">
        <f t="shared" si="8"/>
        <v>0</v>
      </c>
      <c r="K74" s="65">
        <f t="shared" si="9"/>
        <v>0</v>
      </c>
      <c r="L74" s="65">
        <f t="shared" si="10"/>
        <v>0</v>
      </c>
      <c r="M74" s="65">
        <f t="shared" si="11"/>
        <v>0</v>
      </c>
      <c r="AB74" s="272"/>
    </row>
    <row r="75" spans="1:28" ht="13">
      <c r="A75" s="4" t="s">
        <v>140</v>
      </c>
      <c r="B75" s="65">
        <f t="shared" si="0"/>
        <v>0</v>
      </c>
      <c r="C75" s="167">
        <f t="shared" si="1"/>
        <v>0</v>
      </c>
      <c r="D75" s="167">
        <f t="shared" si="2"/>
        <v>0</v>
      </c>
      <c r="E75" s="65">
        <f t="shared" si="3"/>
        <v>0</v>
      </c>
      <c r="F75" s="65">
        <f t="shared" si="4"/>
        <v>0</v>
      </c>
      <c r="G75" s="65">
        <f t="shared" si="5"/>
        <v>0</v>
      </c>
      <c r="H75" s="65">
        <f t="shared" si="6"/>
        <v>0</v>
      </c>
      <c r="I75" s="65">
        <f t="shared" si="7"/>
        <v>0</v>
      </c>
      <c r="J75" s="65">
        <f t="shared" si="8"/>
        <v>0</v>
      </c>
      <c r="K75" s="65">
        <f t="shared" si="9"/>
        <v>0</v>
      </c>
      <c r="L75" s="65">
        <f t="shared" si="10"/>
        <v>0</v>
      </c>
      <c r="M75" s="65">
        <f t="shared" si="11"/>
        <v>0</v>
      </c>
      <c r="AB75" s="272"/>
    </row>
    <row r="76" spans="1:28" ht="13">
      <c r="A76" s="4" t="s">
        <v>150</v>
      </c>
      <c r="B76" s="65">
        <f t="shared" si="0"/>
        <v>1</v>
      </c>
      <c r="C76" s="167">
        <f t="shared" si="1"/>
        <v>0.55555555555555547</v>
      </c>
      <c r="D76" s="167">
        <f t="shared" si="2"/>
        <v>0.91269841269841268</v>
      </c>
      <c r="E76" s="65">
        <f t="shared" si="3"/>
        <v>0</v>
      </c>
      <c r="F76" s="167">
        <f t="shared" si="4"/>
        <v>0</v>
      </c>
      <c r="G76" s="65">
        <f t="shared" si="5"/>
        <v>0</v>
      </c>
      <c r="H76" s="65">
        <f t="shared" si="6"/>
        <v>1</v>
      </c>
      <c r="I76" s="65">
        <f t="shared" si="7"/>
        <v>1</v>
      </c>
      <c r="J76" s="65">
        <f t="shared" si="8"/>
        <v>1</v>
      </c>
      <c r="K76" s="65">
        <f t="shared" si="9"/>
        <v>0</v>
      </c>
      <c r="L76" s="65">
        <f t="shared" si="10"/>
        <v>0</v>
      </c>
      <c r="M76" s="65">
        <f t="shared" si="11"/>
        <v>0</v>
      </c>
      <c r="AB76" s="272"/>
    </row>
    <row r="77" spans="1:28" ht="13">
      <c r="A77" s="4" t="s">
        <v>155</v>
      </c>
      <c r="B77" s="65">
        <f t="shared" si="0"/>
        <v>0</v>
      </c>
      <c r="C77" s="167">
        <f t="shared" si="1"/>
        <v>7.1428571428571397E-2</v>
      </c>
      <c r="D77" s="167">
        <f t="shared" si="2"/>
        <v>1.2987012987012991E-2</v>
      </c>
      <c r="E77" s="65">
        <f t="shared" si="3"/>
        <v>0</v>
      </c>
      <c r="F77" s="65">
        <f t="shared" si="4"/>
        <v>0</v>
      </c>
      <c r="G77" s="65">
        <f t="shared" si="5"/>
        <v>0</v>
      </c>
      <c r="H77" s="65">
        <f t="shared" si="6"/>
        <v>0</v>
      </c>
      <c r="I77" s="65">
        <f t="shared" si="7"/>
        <v>0</v>
      </c>
      <c r="J77" s="65">
        <f t="shared" si="8"/>
        <v>0</v>
      </c>
      <c r="K77" s="65">
        <f t="shared" si="9"/>
        <v>0</v>
      </c>
      <c r="L77" s="65">
        <f t="shared" si="10"/>
        <v>0</v>
      </c>
      <c r="M77" s="65">
        <f t="shared" si="11"/>
        <v>0</v>
      </c>
      <c r="AB77" s="272"/>
    </row>
    <row r="78" spans="1:28" ht="13">
      <c r="A78" s="4" t="s">
        <v>123</v>
      </c>
      <c r="B78" s="65">
        <f t="shared" si="0"/>
        <v>0.67</v>
      </c>
      <c r="C78" s="167">
        <f t="shared" si="1"/>
        <v>0.5</v>
      </c>
      <c r="D78" s="167">
        <f t="shared" si="2"/>
        <v>0.6479690522243714</v>
      </c>
      <c r="E78" s="65">
        <f t="shared" si="3"/>
        <v>0.5</v>
      </c>
      <c r="F78" s="65">
        <f t="shared" si="4"/>
        <v>1</v>
      </c>
      <c r="G78" s="167">
        <f t="shared" si="5"/>
        <v>0.52631578947368418</v>
      </c>
      <c r="H78" s="65">
        <f t="shared" si="6"/>
        <v>0</v>
      </c>
      <c r="I78" s="65">
        <f t="shared" si="7"/>
        <v>0</v>
      </c>
      <c r="J78" s="167">
        <f t="shared" si="8"/>
        <v>0</v>
      </c>
      <c r="K78" s="65">
        <f t="shared" si="9"/>
        <v>0.5</v>
      </c>
      <c r="L78" s="65">
        <f t="shared" si="10"/>
        <v>1</v>
      </c>
      <c r="M78" s="167">
        <f t="shared" si="11"/>
        <v>0.52631578947368418</v>
      </c>
      <c r="AB78" s="272"/>
    </row>
    <row r="79" spans="1:28" ht="13">
      <c r="A79" s="4" t="s">
        <v>134</v>
      </c>
      <c r="B79" s="65">
        <f t="shared" si="0"/>
        <v>0</v>
      </c>
      <c r="C79" s="167">
        <f t="shared" si="1"/>
        <v>0.13333333333333336</v>
      </c>
      <c r="D79" s="167">
        <f t="shared" si="2"/>
        <v>4.7619047619047561E-2</v>
      </c>
      <c r="E79" s="65">
        <f t="shared" si="3"/>
        <v>0</v>
      </c>
      <c r="F79" s="65">
        <f t="shared" si="4"/>
        <v>0</v>
      </c>
      <c r="G79" s="65">
        <f t="shared" si="5"/>
        <v>0</v>
      </c>
      <c r="H79" s="65">
        <f t="shared" si="6"/>
        <v>0</v>
      </c>
      <c r="I79" s="65">
        <f t="shared" si="7"/>
        <v>0</v>
      </c>
      <c r="J79" s="65">
        <f t="shared" si="8"/>
        <v>0</v>
      </c>
      <c r="K79" s="65">
        <f t="shared" si="9"/>
        <v>0</v>
      </c>
      <c r="L79" s="65">
        <f t="shared" si="10"/>
        <v>0</v>
      </c>
      <c r="M79" s="65">
        <f t="shared" si="11"/>
        <v>0</v>
      </c>
      <c r="AB79" s="272"/>
    </row>
    <row r="80" spans="1:28" ht="13">
      <c r="A80" s="4" t="s">
        <v>160</v>
      </c>
      <c r="B80" s="65">
        <f t="shared" si="0"/>
        <v>0.5</v>
      </c>
      <c r="C80" s="167">
        <f t="shared" si="1"/>
        <v>0.25</v>
      </c>
      <c r="D80" s="167">
        <f t="shared" si="2"/>
        <v>0.45454545454545453</v>
      </c>
      <c r="E80" s="65">
        <f t="shared" si="3"/>
        <v>0</v>
      </c>
      <c r="F80" s="65">
        <f t="shared" si="4"/>
        <v>0</v>
      </c>
      <c r="G80" s="65">
        <f t="shared" si="5"/>
        <v>0</v>
      </c>
      <c r="H80" s="65">
        <f t="shared" si="6"/>
        <v>0</v>
      </c>
      <c r="I80" s="65">
        <f t="shared" si="7"/>
        <v>0</v>
      </c>
      <c r="J80" s="65">
        <f t="shared" si="8"/>
        <v>0</v>
      </c>
      <c r="K80" s="65">
        <f t="shared" si="9"/>
        <v>0</v>
      </c>
      <c r="L80" s="65">
        <f t="shared" si="10"/>
        <v>0</v>
      </c>
      <c r="M80" s="65">
        <f t="shared" si="11"/>
        <v>0</v>
      </c>
      <c r="AB80" s="272"/>
    </row>
    <row r="81" spans="1:28" ht="13">
      <c r="A81" s="4" t="s">
        <v>157</v>
      </c>
      <c r="B81" s="65">
        <f t="shared" si="0"/>
        <v>0</v>
      </c>
      <c r="C81" s="167">
        <f t="shared" si="1"/>
        <v>0.16666666666666669</v>
      </c>
      <c r="D81" s="167">
        <f t="shared" si="2"/>
        <v>5.9523809523809534E-2</v>
      </c>
      <c r="E81" s="65">
        <f t="shared" si="3"/>
        <v>0</v>
      </c>
      <c r="F81" s="65">
        <f t="shared" si="4"/>
        <v>0</v>
      </c>
      <c r="G81" s="65">
        <f t="shared" si="5"/>
        <v>0</v>
      </c>
      <c r="H81" s="65">
        <f t="shared" si="6"/>
        <v>0</v>
      </c>
      <c r="I81" s="65">
        <f t="shared" si="7"/>
        <v>0</v>
      </c>
      <c r="J81" s="65">
        <f t="shared" si="8"/>
        <v>0</v>
      </c>
      <c r="K81" s="65">
        <f t="shared" si="9"/>
        <v>0</v>
      </c>
      <c r="L81" s="65">
        <f t="shared" si="10"/>
        <v>0</v>
      </c>
      <c r="M81" s="65">
        <f t="shared" si="11"/>
        <v>0</v>
      </c>
      <c r="AB81" s="272"/>
    </row>
    <row r="82" spans="1:28" ht="13">
      <c r="A82" s="4" t="s">
        <v>162</v>
      </c>
      <c r="B82" s="65">
        <f t="shared" si="0"/>
        <v>1</v>
      </c>
      <c r="C82" s="167">
        <f t="shared" si="1"/>
        <v>0.49999999999999994</v>
      </c>
      <c r="D82" s="167">
        <f t="shared" si="2"/>
        <v>0.8928571428571429</v>
      </c>
      <c r="E82" s="65">
        <f t="shared" si="3"/>
        <v>0</v>
      </c>
      <c r="F82" s="65">
        <f t="shared" si="4"/>
        <v>0</v>
      </c>
      <c r="G82" s="65">
        <f t="shared" si="5"/>
        <v>0</v>
      </c>
      <c r="H82" s="65">
        <f t="shared" si="6"/>
        <v>1</v>
      </c>
      <c r="I82" s="65">
        <f t="shared" si="7"/>
        <v>1</v>
      </c>
      <c r="J82" s="65">
        <f t="shared" si="8"/>
        <v>1</v>
      </c>
      <c r="K82" s="65">
        <f t="shared" si="9"/>
        <v>0</v>
      </c>
      <c r="L82" s="65">
        <f t="shared" si="10"/>
        <v>0</v>
      </c>
      <c r="M82" s="65">
        <f t="shared" si="11"/>
        <v>0</v>
      </c>
      <c r="AB82" s="272"/>
    </row>
    <row r="83" spans="1:28" ht="13">
      <c r="A83" s="4" t="s">
        <v>130</v>
      </c>
      <c r="B83" s="65">
        <f t="shared" si="0"/>
        <v>0.67</v>
      </c>
      <c r="C83" s="167">
        <f t="shared" si="1"/>
        <v>0.66666666666666663</v>
      </c>
      <c r="D83" s="167">
        <f t="shared" si="2"/>
        <v>0.6696651674162919</v>
      </c>
      <c r="E83" s="65">
        <f t="shared" si="3"/>
        <v>0</v>
      </c>
      <c r="F83" s="65">
        <f t="shared" si="4"/>
        <v>0</v>
      </c>
      <c r="G83" s="167">
        <f t="shared" si="5"/>
        <v>0</v>
      </c>
      <c r="H83" s="65">
        <f t="shared" si="6"/>
        <v>0.5</v>
      </c>
      <c r="I83" s="65">
        <f t="shared" si="7"/>
        <v>1</v>
      </c>
      <c r="J83" s="167">
        <f t="shared" si="8"/>
        <v>0.52631578947368429</v>
      </c>
      <c r="K83" s="65">
        <f t="shared" si="9"/>
        <v>0</v>
      </c>
      <c r="L83" s="65">
        <f t="shared" si="10"/>
        <v>0</v>
      </c>
      <c r="M83" s="167">
        <f t="shared" si="11"/>
        <v>0</v>
      </c>
      <c r="AB83" s="272"/>
    </row>
    <row r="84" spans="1:28" ht="15.75" customHeight="1">
      <c r="AB84" s="272"/>
    </row>
    <row r="88" spans="1:28" ht="13">
      <c r="A88" s="201" t="s">
        <v>111</v>
      </c>
      <c r="B88" s="4" t="s">
        <v>552</v>
      </c>
      <c r="C88" s="4" t="s">
        <v>553</v>
      </c>
      <c r="D88" s="4" t="s">
        <v>554</v>
      </c>
      <c r="E88" s="4" t="s">
        <v>555</v>
      </c>
      <c r="F88" s="4" t="s">
        <v>556</v>
      </c>
      <c r="G88" s="4" t="s">
        <v>557</v>
      </c>
      <c r="H88" s="4" t="s">
        <v>558</v>
      </c>
      <c r="I88" s="4" t="s">
        <v>559</v>
      </c>
      <c r="J88" s="4" t="s">
        <v>560</v>
      </c>
      <c r="K88" s="4" t="s">
        <v>561</v>
      </c>
      <c r="L88" s="4" t="s">
        <v>562</v>
      </c>
      <c r="M88" s="4" t="s">
        <v>563</v>
      </c>
    </row>
    <row r="89" spans="1:28" ht="13">
      <c r="A89" s="4" t="s">
        <v>137</v>
      </c>
      <c r="B89" s="65">
        <v>0</v>
      </c>
      <c r="C89" s="167">
        <v>0.14285714285714285</v>
      </c>
      <c r="D89" s="167">
        <v>7.9920079920079878E-2</v>
      </c>
      <c r="E89" s="65">
        <v>0</v>
      </c>
      <c r="F89" s="65">
        <v>0</v>
      </c>
      <c r="G89" s="65">
        <v>0</v>
      </c>
      <c r="H89" s="65">
        <v>0</v>
      </c>
      <c r="I89" s="65">
        <v>0</v>
      </c>
      <c r="J89" s="65">
        <v>0</v>
      </c>
      <c r="K89" s="65">
        <v>0</v>
      </c>
      <c r="L89" s="65">
        <v>0</v>
      </c>
      <c r="M89" s="65">
        <v>0</v>
      </c>
    </row>
    <row r="90" spans="1:28" ht="13">
      <c r="A90" s="4" t="s">
        <v>140</v>
      </c>
      <c r="B90" s="65">
        <v>0</v>
      </c>
      <c r="C90" s="167">
        <v>0</v>
      </c>
      <c r="D90" s="167">
        <v>0</v>
      </c>
      <c r="E90" s="65">
        <v>0</v>
      </c>
      <c r="F90" s="65">
        <v>0</v>
      </c>
      <c r="G90" s="65">
        <v>0</v>
      </c>
      <c r="H90" s="65">
        <v>0</v>
      </c>
      <c r="I90" s="65">
        <v>0</v>
      </c>
      <c r="J90" s="65">
        <v>0</v>
      </c>
      <c r="K90" s="65">
        <v>0</v>
      </c>
      <c r="L90" s="65">
        <v>0</v>
      </c>
      <c r="M90" s="65">
        <v>0</v>
      </c>
    </row>
    <row r="91" spans="1:28" ht="13">
      <c r="A91" s="4" t="s">
        <v>144</v>
      </c>
      <c r="B91" s="65">
        <v>1</v>
      </c>
      <c r="C91" s="167">
        <v>0.25</v>
      </c>
      <c r="D91" s="167">
        <v>0.76923076923076927</v>
      </c>
      <c r="E91" s="65">
        <v>0</v>
      </c>
      <c r="F91" s="65">
        <v>0</v>
      </c>
      <c r="G91" s="65">
        <v>0</v>
      </c>
      <c r="H91" s="65">
        <v>0</v>
      </c>
      <c r="I91" s="65">
        <v>0</v>
      </c>
      <c r="J91" s="65">
        <v>0</v>
      </c>
      <c r="K91" s="65">
        <v>0</v>
      </c>
      <c r="L91" s="65">
        <v>0</v>
      </c>
      <c r="M91" s="65">
        <v>0</v>
      </c>
    </row>
    <row r="92" spans="1:28" ht="13">
      <c r="A92" s="4" t="s">
        <v>164</v>
      </c>
      <c r="B92" s="65">
        <v>0</v>
      </c>
      <c r="C92" s="167">
        <v>0</v>
      </c>
      <c r="D92" s="167">
        <v>0</v>
      </c>
      <c r="E92" s="65">
        <v>0.5</v>
      </c>
      <c r="F92" s="65">
        <v>1</v>
      </c>
      <c r="G92" s="167">
        <v>0.52631578947368418</v>
      </c>
      <c r="H92" s="65">
        <v>0.5</v>
      </c>
      <c r="I92" s="65">
        <v>1</v>
      </c>
      <c r="J92" s="167">
        <v>0.52631578947368429</v>
      </c>
      <c r="K92" s="65">
        <v>0</v>
      </c>
      <c r="L92" s="65">
        <v>0</v>
      </c>
      <c r="M92" s="65">
        <v>0</v>
      </c>
    </row>
    <row r="93" spans="1:28" ht="13">
      <c r="A93" s="4" t="s">
        <v>178</v>
      </c>
      <c r="B93" s="65">
        <v>0.8</v>
      </c>
      <c r="C93" s="167">
        <v>0</v>
      </c>
      <c r="D93" s="167">
        <v>0.69632495164410058</v>
      </c>
      <c r="E93" s="65">
        <v>0</v>
      </c>
      <c r="F93" s="65">
        <v>0</v>
      </c>
      <c r="G93" s="65">
        <v>0</v>
      </c>
      <c r="H93" s="65">
        <v>9.9999999999999978E-2</v>
      </c>
      <c r="I93" s="167">
        <v>-0.33333333333333337</v>
      </c>
      <c r="J93" s="167">
        <v>5.9523809523809534E-2</v>
      </c>
      <c r="K93" s="65">
        <v>0</v>
      </c>
      <c r="L93" s="65">
        <v>0</v>
      </c>
      <c r="M93" s="65">
        <v>0</v>
      </c>
    </row>
    <row r="94" spans="1:28" ht="13">
      <c r="A94" s="4" t="s">
        <v>189</v>
      </c>
      <c r="B94" s="65">
        <v>0</v>
      </c>
      <c r="C94" s="167">
        <v>0</v>
      </c>
      <c r="D94" s="167">
        <v>0</v>
      </c>
      <c r="E94" s="167">
        <v>-3.3333299999999677E-3</v>
      </c>
      <c r="F94" s="65">
        <v>0</v>
      </c>
      <c r="G94" s="167">
        <v>0</v>
      </c>
      <c r="H94" s="167">
        <v>0.66666667000000002</v>
      </c>
      <c r="I94" s="65">
        <v>0</v>
      </c>
      <c r="J94" s="167">
        <v>0.56747600225861095</v>
      </c>
      <c r="K94" s="167">
        <v>0.33333332999999998</v>
      </c>
      <c r="L94" s="65">
        <v>-0.5</v>
      </c>
      <c r="M94" s="167">
        <v>0.21622637961831337</v>
      </c>
    </row>
    <row r="95" spans="1:28" ht="13">
      <c r="A95" s="4" t="s">
        <v>195</v>
      </c>
      <c r="B95" s="65">
        <v>0</v>
      </c>
      <c r="C95" s="167">
        <v>0</v>
      </c>
      <c r="D95" s="167">
        <v>0</v>
      </c>
      <c r="E95" s="65">
        <v>0</v>
      </c>
      <c r="F95" s="65">
        <v>0</v>
      </c>
      <c r="G95" s="65">
        <v>0</v>
      </c>
      <c r="H95" s="65">
        <v>0</v>
      </c>
      <c r="I95" s="65">
        <v>0</v>
      </c>
      <c r="J95" s="65">
        <v>0</v>
      </c>
      <c r="K95" s="65">
        <v>0</v>
      </c>
      <c r="L95" s="65">
        <v>0</v>
      </c>
      <c r="M95" s="65">
        <v>0</v>
      </c>
    </row>
    <row r="96" spans="1:28" ht="13">
      <c r="A96" s="4" t="s">
        <v>202</v>
      </c>
      <c r="B96" s="65">
        <v>0.5</v>
      </c>
      <c r="C96" s="167">
        <v>-0.16666666666666663</v>
      </c>
      <c r="D96" s="167">
        <v>0.38003663003663002</v>
      </c>
      <c r="E96" s="65">
        <v>0</v>
      </c>
      <c r="F96" s="65">
        <v>0</v>
      </c>
      <c r="G96" s="65">
        <v>0</v>
      </c>
      <c r="H96" s="65">
        <v>0</v>
      </c>
      <c r="I96" s="65">
        <v>0</v>
      </c>
      <c r="J96" s="65">
        <v>0</v>
      </c>
      <c r="K96" s="65">
        <v>0</v>
      </c>
      <c r="L96" s="65">
        <v>0</v>
      </c>
      <c r="M96" s="65">
        <v>0</v>
      </c>
    </row>
    <row r="97" spans="1:13" ht="13">
      <c r="A97" s="4" t="s">
        <v>205</v>
      </c>
      <c r="B97" s="65">
        <v>0.5</v>
      </c>
      <c r="C97" s="167">
        <v>1</v>
      </c>
      <c r="D97" s="167">
        <v>0.52631578947368418</v>
      </c>
      <c r="E97" s="65">
        <v>0</v>
      </c>
      <c r="F97" s="65">
        <v>0</v>
      </c>
      <c r="G97" s="65">
        <v>0</v>
      </c>
      <c r="H97" s="65">
        <v>0</v>
      </c>
      <c r="I97" s="65">
        <v>0</v>
      </c>
      <c r="J97" s="65">
        <v>0</v>
      </c>
      <c r="K97" s="65">
        <v>0</v>
      </c>
      <c r="L97" s="65">
        <v>0</v>
      </c>
      <c r="M97" s="65">
        <v>0</v>
      </c>
    </row>
    <row r="98" spans="1:13" ht="13">
      <c r="A98" s="4" t="s">
        <v>208</v>
      </c>
      <c r="B98" s="65">
        <v>0</v>
      </c>
      <c r="C98" s="167">
        <v>0</v>
      </c>
      <c r="D98" s="167">
        <v>0</v>
      </c>
      <c r="E98" s="65">
        <v>0</v>
      </c>
      <c r="F98" s="65">
        <v>0</v>
      </c>
      <c r="G98" s="65">
        <v>0</v>
      </c>
      <c r="H98" s="65">
        <v>0</v>
      </c>
      <c r="I98" s="65">
        <v>0</v>
      </c>
      <c r="J98" s="65">
        <v>0</v>
      </c>
      <c r="K98" s="65">
        <v>0</v>
      </c>
      <c r="L98" s="65">
        <v>0</v>
      </c>
      <c r="M98" s="65">
        <v>0</v>
      </c>
    </row>
    <row r="99" spans="1:13" ht="13">
      <c r="A99" s="4" t="s">
        <v>123</v>
      </c>
      <c r="B99" s="65">
        <v>0.67</v>
      </c>
      <c r="C99" s="167">
        <v>0.5</v>
      </c>
      <c r="D99" s="167">
        <v>0.6479690522243714</v>
      </c>
      <c r="E99" s="65">
        <v>0.5</v>
      </c>
      <c r="F99" s="65">
        <v>1</v>
      </c>
      <c r="G99" s="167">
        <v>0.52631578947368418</v>
      </c>
      <c r="H99" s="65">
        <v>0</v>
      </c>
      <c r="I99" s="65">
        <v>0</v>
      </c>
      <c r="J99" s="167">
        <v>0</v>
      </c>
      <c r="K99" s="65">
        <v>0.5</v>
      </c>
      <c r="L99" s="65">
        <v>1</v>
      </c>
      <c r="M99" s="167">
        <v>0.52631578947368418</v>
      </c>
    </row>
    <row r="100" spans="1:13" ht="13">
      <c r="A100" s="4" t="s">
        <v>130</v>
      </c>
      <c r="B100" s="65">
        <v>0.67</v>
      </c>
      <c r="C100" s="167">
        <v>0.66666666666666663</v>
      </c>
      <c r="D100" s="167">
        <v>0.6696651674162919</v>
      </c>
      <c r="E100" s="65">
        <v>0</v>
      </c>
      <c r="F100" s="65">
        <v>0</v>
      </c>
      <c r="G100" s="167">
        <v>0</v>
      </c>
      <c r="H100" s="65">
        <v>0.5</v>
      </c>
      <c r="I100" s="65">
        <v>1</v>
      </c>
      <c r="J100" s="167">
        <v>0.52631578947368429</v>
      </c>
      <c r="K100" s="65">
        <v>0</v>
      </c>
      <c r="L100" s="65">
        <v>0</v>
      </c>
      <c r="M100" s="167">
        <v>0</v>
      </c>
    </row>
    <row r="101" spans="1:13" ht="13">
      <c r="A101" s="4" t="s">
        <v>134</v>
      </c>
      <c r="B101" s="65">
        <v>0</v>
      </c>
      <c r="C101" s="167">
        <v>0.13333333333333336</v>
      </c>
      <c r="D101" s="167">
        <v>4.7619047619047561E-2</v>
      </c>
      <c r="E101" s="65">
        <v>0</v>
      </c>
      <c r="F101" s="65">
        <v>0</v>
      </c>
      <c r="G101" s="65">
        <v>0</v>
      </c>
      <c r="H101" s="65">
        <v>0</v>
      </c>
      <c r="I101" s="65">
        <v>0</v>
      </c>
      <c r="J101" s="65">
        <v>0</v>
      </c>
      <c r="K101" s="65">
        <v>0</v>
      </c>
      <c r="L101" s="65">
        <v>0</v>
      </c>
      <c r="M101" s="65">
        <v>0</v>
      </c>
    </row>
    <row r="102" spans="1:13" ht="13">
      <c r="A102" s="4" t="s">
        <v>150</v>
      </c>
      <c r="B102" s="65">
        <v>1</v>
      </c>
      <c r="C102" s="167">
        <v>0.55555555555555547</v>
      </c>
      <c r="D102" s="167">
        <v>0.91269841269841268</v>
      </c>
      <c r="E102" s="65">
        <v>0</v>
      </c>
      <c r="F102" s="214">
        <v>0</v>
      </c>
      <c r="G102" s="65">
        <v>0</v>
      </c>
      <c r="H102" s="65">
        <v>1</v>
      </c>
      <c r="I102" s="65">
        <v>1</v>
      </c>
      <c r="J102" s="65">
        <v>1</v>
      </c>
      <c r="K102" s="65">
        <v>0</v>
      </c>
      <c r="L102" s="65">
        <v>0</v>
      </c>
      <c r="M102" s="65">
        <v>0</v>
      </c>
    </row>
    <row r="103" spans="1:13" ht="13">
      <c r="A103" s="4" t="s">
        <v>155</v>
      </c>
      <c r="B103" s="65">
        <v>0</v>
      </c>
      <c r="C103" s="167">
        <v>7.1428571428571397E-2</v>
      </c>
      <c r="D103" s="167">
        <v>1.2987012987012991E-2</v>
      </c>
      <c r="E103" s="65">
        <v>0</v>
      </c>
      <c r="F103" s="65">
        <v>0</v>
      </c>
      <c r="G103" s="65">
        <v>0</v>
      </c>
      <c r="H103" s="65">
        <v>0</v>
      </c>
      <c r="I103" s="65">
        <v>0</v>
      </c>
      <c r="J103" s="65">
        <v>0</v>
      </c>
      <c r="K103" s="65">
        <v>0</v>
      </c>
      <c r="L103" s="65">
        <v>0</v>
      </c>
      <c r="M103" s="65">
        <v>0</v>
      </c>
    </row>
    <row r="104" spans="1:13" ht="13">
      <c r="A104" s="4" t="s">
        <v>157</v>
      </c>
      <c r="B104" s="65">
        <v>0</v>
      </c>
      <c r="C104" s="167">
        <v>0.16666666666666669</v>
      </c>
      <c r="D104" s="167">
        <v>5.9523809523809534E-2</v>
      </c>
      <c r="E104" s="65">
        <v>0</v>
      </c>
      <c r="F104" s="65">
        <v>0</v>
      </c>
      <c r="G104" s="65">
        <v>0</v>
      </c>
      <c r="H104" s="65">
        <v>0</v>
      </c>
      <c r="I104" s="65">
        <v>0</v>
      </c>
      <c r="J104" s="65">
        <v>0</v>
      </c>
      <c r="K104" s="65">
        <v>0</v>
      </c>
      <c r="L104" s="65">
        <v>0</v>
      </c>
      <c r="M104" s="65">
        <v>0</v>
      </c>
    </row>
    <row r="105" spans="1:13" ht="13">
      <c r="A105" s="4" t="s">
        <v>160</v>
      </c>
      <c r="B105" s="65">
        <v>0.5</v>
      </c>
      <c r="C105" s="167">
        <v>0.25</v>
      </c>
      <c r="D105" s="167">
        <v>0.45454545454545453</v>
      </c>
      <c r="E105" s="65">
        <v>0</v>
      </c>
      <c r="F105" s="65">
        <v>0</v>
      </c>
      <c r="G105" s="65">
        <v>0</v>
      </c>
      <c r="H105" s="65">
        <v>0</v>
      </c>
      <c r="I105" s="65">
        <v>0</v>
      </c>
      <c r="J105" s="65">
        <v>0</v>
      </c>
      <c r="K105" s="65">
        <v>0</v>
      </c>
      <c r="L105" s="65">
        <v>0</v>
      </c>
      <c r="M105" s="65">
        <v>0</v>
      </c>
    </row>
    <row r="106" spans="1:13" ht="13">
      <c r="A106" s="4" t="s">
        <v>162</v>
      </c>
      <c r="B106" s="65">
        <v>1</v>
      </c>
      <c r="C106" s="167">
        <v>0.49999999999999994</v>
      </c>
      <c r="D106" s="167">
        <v>0.8928571428571429</v>
      </c>
      <c r="E106" s="65">
        <v>0</v>
      </c>
      <c r="F106" s="65">
        <v>0</v>
      </c>
      <c r="G106" s="65">
        <v>0</v>
      </c>
      <c r="H106" s="65">
        <v>1</v>
      </c>
      <c r="I106" s="65">
        <v>1</v>
      </c>
      <c r="J106" s="65">
        <v>1</v>
      </c>
      <c r="K106" s="65">
        <v>0</v>
      </c>
      <c r="L106" s="65">
        <v>0</v>
      </c>
      <c r="M106" s="65">
        <v>0</v>
      </c>
    </row>
    <row r="148" spans="8:8" ht="13">
      <c r="H148" s="4" t="s">
        <v>564</v>
      </c>
    </row>
    <row r="149" spans="8:8" ht="13">
      <c r="H149" s="4">
        <v>1</v>
      </c>
    </row>
    <row r="150" spans="8:8" ht="13">
      <c r="H150" s="4">
        <v>1</v>
      </c>
    </row>
    <row r="151" spans="8:8" ht="13">
      <c r="H151" s="4">
        <v>1</v>
      </c>
    </row>
    <row r="152" spans="8:8" ht="13">
      <c r="H152" s="4">
        <v>1</v>
      </c>
    </row>
    <row r="153" spans="8:8" ht="13">
      <c r="H153" s="4">
        <v>1</v>
      </c>
    </row>
    <row r="154" spans="8:8" ht="13">
      <c r="H154" s="4">
        <v>1</v>
      </c>
    </row>
    <row r="155" spans="8:8" ht="13">
      <c r="H155" s="4">
        <v>1</v>
      </c>
    </row>
    <row r="156" spans="8:8" ht="13">
      <c r="H156" s="4">
        <v>1</v>
      </c>
    </row>
    <row r="157" spans="8:8" ht="13">
      <c r="H157" s="4">
        <v>1</v>
      </c>
    </row>
    <row r="158" spans="8:8" ht="13">
      <c r="H158" s="4">
        <v>1</v>
      </c>
    </row>
    <row r="159" spans="8:8" ht="13">
      <c r="H159" s="4">
        <v>1</v>
      </c>
    </row>
    <row r="160" spans="8:8" ht="13">
      <c r="H160" s="4">
        <v>1</v>
      </c>
    </row>
    <row r="161" spans="8:8" ht="13">
      <c r="H161" s="4">
        <v>1</v>
      </c>
    </row>
    <row r="162" spans="8:8" ht="13">
      <c r="H162" s="4">
        <v>1</v>
      </c>
    </row>
    <row r="163" spans="8:8" ht="13">
      <c r="H163" s="4">
        <v>3</v>
      </c>
    </row>
    <row r="164" spans="8:8" ht="13">
      <c r="H164" s="4">
        <v>5</v>
      </c>
    </row>
    <row r="165" spans="8:8" ht="13">
      <c r="H165" s="4">
        <v>3</v>
      </c>
    </row>
    <row r="166" spans="8:8" ht="13">
      <c r="H166" s="4">
        <v>2</v>
      </c>
    </row>
    <row r="167" spans="8:8" ht="13">
      <c r="H167" s="4">
        <v>4</v>
      </c>
    </row>
    <row r="168" spans="8:8" ht="13">
      <c r="H168" s="4">
        <v>1</v>
      </c>
    </row>
    <row r="169" spans="8:8" ht="13">
      <c r="H169" s="4">
        <v>2</v>
      </c>
    </row>
    <row r="170" spans="8:8" ht="13">
      <c r="H170" s="4">
        <v>3</v>
      </c>
    </row>
  </sheetData>
  <mergeCells count="4">
    <mergeCell ref="AB2:AB20"/>
    <mergeCell ref="AB23:AB41"/>
    <mergeCell ref="AB45:AB63"/>
    <mergeCell ref="AB66:AB84"/>
  </mergeCells>
  <conditionalFormatting sqref="B66:M83 B89:M106">
    <cfRule type="cellIs" dxfId="1" priority="1" operator="greaterThan">
      <formula>0</formula>
    </cfRule>
  </conditionalFormatting>
  <conditionalFormatting sqref="B66:M83 B89:M106">
    <cfRule type="cellIs" dxfId="0" priority="2" operator="lessThan">
      <formula>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V124"/>
  <sheetViews>
    <sheetView workbookViewId="0">
      <selection activeCell="T26" sqref="T26"/>
    </sheetView>
  </sheetViews>
  <sheetFormatPr baseColWidth="10" defaultColWidth="12.6640625" defaultRowHeight="15.75" customHeight="1"/>
  <sheetData>
    <row r="1" spans="1:13" ht="13">
      <c r="A1" s="201" t="s">
        <v>111</v>
      </c>
      <c r="B1" s="201" t="s">
        <v>530</v>
      </c>
      <c r="C1" s="201" t="s">
        <v>531</v>
      </c>
      <c r="D1" s="201" t="s">
        <v>532</v>
      </c>
      <c r="E1" s="201" t="s">
        <v>533</v>
      </c>
      <c r="F1" s="201" t="s">
        <v>534</v>
      </c>
      <c r="G1" s="201" t="s">
        <v>535</v>
      </c>
      <c r="H1" s="201" t="s">
        <v>536</v>
      </c>
      <c r="I1" s="201" t="s">
        <v>537</v>
      </c>
      <c r="J1" s="201" t="s">
        <v>538</v>
      </c>
      <c r="K1" s="201" t="s">
        <v>539</v>
      </c>
      <c r="L1" s="201" t="s">
        <v>540</v>
      </c>
      <c r="M1" s="201" t="s">
        <v>541</v>
      </c>
    </row>
    <row r="2" spans="1:13" ht="13">
      <c r="A2" s="4" t="s">
        <v>195</v>
      </c>
      <c r="B2" s="65">
        <f>SUMPRODUCT(MAX(((orig_altGT_results_full!$B$2:$B$1177=A2) * (orig_altGT_results_full!$J$2:$J$1177))))</f>
        <v>0</v>
      </c>
      <c r="C2" s="65">
        <f>AVERAGEIFS(orig_altGT_results_full!$K$2:$K$1177, orig_altGT_results_full!$B$2:$B$1177, A2, orig_altGT_results_full!$J$2:$J$1177, "="&amp;B2)</f>
        <v>0</v>
      </c>
      <c r="D2" s="65">
        <f>AVERAGEIFS(orig_altGT_results_full!$L$2:$L$1177, orig_altGT_results_full!$B$2:$B$1177, A2, orig_altGT_results_full!$J$2:$J$1177, "="&amp;B2)</f>
        <v>0</v>
      </c>
      <c r="E2" s="65">
        <f>SUMPRODUCT(MAX(((orig_altGT_results_full!$B$2:$B$1177=A2) * (orig_altGT_results_full!$Q$2:$Q$1177))))</f>
        <v>0</v>
      </c>
      <c r="F2" s="65">
        <f>AVERAGEIFS(orig_altGT_results_full!$R$2:$R$1177, orig_altGT_results_full!$B$2:$B$1177, A2, orig_altGT_results_full!$Q$2:$Q$1177, "="&amp;E2)</f>
        <v>0</v>
      </c>
      <c r="G2" s="65">
        <f>AVERAGEIFS(orig_altGT_results_full!$S$2:$S$1177, orig_altGT_results_full!$B$2:$B$1177, A2, orig_altGT_results_full!$Q$2:$Q$1177, "="&amp;E2)</f>
        <v>0</v>
      </c>
      <c r="H2" s="65">
        <f>SUMPRODUCT(MAX(((orig_altGT_results_full!$B$2:$B$1177=A2) * (orig_altGT_results_full!$X$2:$X$1177))))</f>
        <v>0</v>
      </c>
      <c r="I2" s="65">
        <f>AVERAGEIFS(orig_altGT_results_full!$Y$2:$Y$1177, orig_altGT_results_full!$B$2:$B$1177, A2, orig_altGT_results_full!$X$2:$X$1177, "="&amp;H2)</f>
        <v>0</v>
      </c>
      <c r="J2" s="65">
        <f>AVERAGEIFS(orig_altGT_results_full!$Z$2:$Z$1177, orig_altGT_results_full!$B$2:$B$1177, A2, orig_altGT_results_full!$X$2:$X$1177, "="&amp;H2)</f>
        <v>0</v>
      </c>
      <c r="K2" s="65">
        <f>SUMPRODUCT(MAX(((orig_altGT_results_full!$B$2:$B$1177=A2) * (orig_altGT_results_full!$AE$2:$AE$1177))))</f>
        <v>0</v>
      </c>
      <c r="L2" s="65">
        <f>AVERAGEIFS(orig_altGT_results_full!$AF$2:$AF$1177, orig_altGT_results_full!$B$2:$B$1177, A2, orig_altGT_results_full!$AE$2:$AE$1177, "="&amp;K2)</f>
        <v>0</v>
      </c>
      <c r="M2" s="65">
        <f>AVERAGEIFS(orig_altGT_results_full!$AG$2:$AG$1177, orig_altGT_results_full!$B$2:$B$1177, A2, orig_altGT_results_full!$AE$2:$AE$1177, "="&amp;K2)</f>
        <v>0</v>
      </c>
    </row>
    <row r="3" spans="1:13" ht="13">
      <c r="A3" s="4" t="s">
        <v>202</v>
      </c>
      <c r="B3" s="65">
        <f>SUMPRODUCT(MAX(((orig_altGT_results_full!$B$2:$B$1177=A3) * (orig_altGT_results_full!$J$2:$J$1177))))</f>
        <v>1</v>
      </c>
      <c r="C3" s="65">
        <f>AVERAGEIFS(orig_altGT_results_full!$K$2:$K$1177, orig_altGT_results_full!$B$2:$B$1177, A3, orig_altGT_results_full!$J$2:$J$1177, "="&amp;B3)</f>
        <v>0.5</v>
      </c>
      <c r="D3" s="167">
        <f>AVERAGEIFS(orig_altGT_results_full!$L$2:$L$1177, orig_altGT_results_full!$B$2:$B$1177, A3, orig_altGT_results_full!$J$2:$J$1177, "="&amp;B3)</f>
        <v>0.89285714285714279</v>
      </c>
      <c r="E3" s="65">
        <f>SUMPRODUCT(MAX(((orig_altGT_results_full!$B$2:$B$1177=A3) * (orig_altGT_results_full!$Q$2:$Q$1177))))</f>
        <v>0</v>
      </c>
      <c r="F3" s="65">
        <f>AVERAGEIFS(orig_altGT_results_full!$R$2:$R$1177, orig_altGT_results_full!$B$2:$B$1177, A3, orig_altGT_results_full!$Q$2:$Q$1177, "="&amp;E3)</f>
        <v>0</v>
      </c>
      <c r="G3" s="65">
        <f>AVERAGEIFS(orig_altGT_results_full!$S$2:$S$1177, orig_altGT_results_full!$B$2:$B$1177, A3, orig_altGT_results_full!$Q$2:$Q$1177, "="&amp;E3)</f>
        <v>0</v>
      </c>
      <c r="H3" s="65">
        <f>SUMPRODUCT(MAX(((orig_altGT_results_full!$B$2:$B$1177=A3) * (orig_altGT_results_full!$X$2:$X$1177))))</f>
        <v>0</v>
      </c>
      <c r="I3" s="65">
        <f>AVERAGEIFS(orig_altGT_results_full!$Y$2:$Y$1177, orig_altGT_results_full!$B$2:$B$1177, A3, orig_altGT_results_full!$X$2:$X$1177, "="&amp;H3)</f>
        <v>0</v>
      </c>
      <c r="J3" s="65">
        <f>AVERAGEIFS(orig_altGT_results_full!$Z$2:$Z$1177, orig_altGT_results_full!$B$2:$B$1177, A3, orig_altGT_results_full!$X$2:$X$1177, "="&amp;H3)</f>
        <v>0</v>
      </c>
      <c r="K3" s="65">
        <f>SUMPRODUCT(MAX(((orig_altGT_results_full!$B$2:$B$1177=A3) * (orig_altGT_results_full!$AE$2:$AE$1177))))</f>
        <v>0</v>
      </c>
      <c r="L3" s="65">
        <f>AVERAGEIFS(orig_altGT_results_full!$AF$2:$AF$1177, orig_altGT_results_full!$B$2:$B$1177, A3, orig_altGT_results_full!$AE$2:$AE$1177, "="&amp;K3)</f>
        <v>0</v>
      </c>
      <c r="M3" s="65">
        <f>AVERAGEIFS(orig_altGT_results_full!$AG$2:$AG$1177, orig_altGT_results_full!$B$2:$B$1177, A3, orig_altGT_results_full!$AE$2:$AE$1177, "="&amp;K3)</f>
        <v>0</v>
      </c>
    </row>
    <row r="4" spans="1:13" ht="13">
      <c r="A4" s="4" t="s">
        <v>189</v>
      </c>
      <c r="B4" s="65">
        <f>SUMPRODUCT(MAX(((orig_altGT_results_full!$B$2:$B$1177=A4) * (orig_altGT_results_full!$J$2:$J$1177))))</f>
        <v>0</v>
      </c>
      <c r="C4" s="65">
        <f>AVERAGEIFS(orig_altGT_results_full!$K$2:$K$1177, orig_altGT_results_full!$B$2:$B$1177, A4, orig_altGT_results_full!$J$2:$J$1177, "="&amp;B4)</f>
        <v>0</v>
      </c>
      <c r="D4" s="65">
        <f>AVERAGEIFS(orig_altGT_results_full!$L$2:$L$1177, orig_altGT_results_full!$B$2:$B$1177, A4, orig_altGT_results_full!$J$2:$J$1177, "="&amp;B4)</f>
        <v>0</v>
      </c>
      <c r="E4" s="65">
        <f>SUMPRODUCT(MAX(((orig_altGT_results_full!$B$2:$B$1177=A4) * (orig_altGT_results_full!$Q$2:$Q$1177))))</f>
        <v>0.33</v>
      </c>
      <c r="F4" s="65">
        <f>AVERAGEIFS(orig_altGT_results_full!$R$2:$R$1177, orig_altGT_results_full!$B$2:$B$1177, A4, orig_altGT_results_full!$Q$2:$Q$1177, "="&amp;E4)</f>
        <v>1</v>
      </c>
      <c r="G4" s="167">
        <f>AVERAGEIFS(orig_altGT_results_full!$S$2:$S$1177, orig_altGT_results_full!$B$2:$B$1177, A4, orig_altGT_results_full!$Q$2:$Q$1177, "="&amp;E4)</f>
        <v>0.3536977491961415</v>
      </c>
      <c r="H4" s="65">
        <f>SUMPRODUCT(MAX(((orig_altGT_results_full!$B$2:$B$1177=A4) * (orig_altGT_results_full!$X$2:$X$1177))))</f>
        <v>1</v>
      </c>
      <c r="I4" s="65">
        <f>AVERAGEIFS(orig_altGT_results_full!$Y$2:$Y$1177, orig_altGT_results_full!$B$2:$B$1177, A4, orig_altGT_results_full!$X$2:$X$1177, "="&amp;H4)</f>
        <v>0.5</v>
      </c>
      <c r="J4" s="167">
        <f>AVERAGEIFS(orig_altGT_results_full!$Z$2:$Z$1177, orig_altGT_results_full!$B$2:$B$1177, A4, orig_altGT_results_full!$X$2:$X$1177, "="&amp;H4)</f>
        <v>0.90909090909090906</v>
      </c>
      <c r="K4" s="65">
        <f>SUMPRODUCT(MAX(((orig_altGT_results_full!$B$2:$B$1177=A4) * (orig_altGT_results_full!$AE$2:$AE$1177))))</f>
        <v>1</v>
      </c>
      <c r="L4" s="65">
        <f>AVERAGEIFS(orig_altGT_results_full!$AF$2:$AF$1177, orig_altGT_results_full!$B$2:$B$1177, A4, orig_altGT_results_full!$AE$2:$AE$1177, "="&amp;K4)</f>
        <v>0.5</v>
      </c>
      <c r="M4" s="167">
        <f>AVERAGEIFS(orig_altGT_results_full!$AG$2:$AG$1177, orig_altGT_results_full!$B$2:$B$1177, A4, orig_altGT_results_full!$AE$2:$AE$1177, "="&amp;K4)</f>
        <v>0.90909090909090906</v>
      </c>
    </row>
    <row r="5" spans="1:13" ht="13">
      <c r="A5" s="4" t="s">
        <v>178</v>
      </c>
      <c r="B5" s="65">
        <f>SUMPRODUCT(MAX(((orig_altGT_results_full!$B$2:$B$1177=A5) * (orig_altGT_results_full!$J$2:$J$1177))))</f>
        <v>1</v>
      </c>
      <c r="C5" s="65">
        <f>AVERAGEIFS(orig_altGT_results_full!$K$2:$K$1177, orig_altGT_results_full!$B$2:$B$1177, A5, orig_altGT_results_full!$J$2:$J$1177, "="&amp;B5)</f>
        <v>0.5</v>
      </c>
      <c r="D5" s="167">
        <f>AVERAGEIFS(orig_altGT_results_full!$L$2:$L$1177, orig_altGT_results_full!$B$2:$B$1177, A5, orig_altGT_results_full!$J$2:$J$1177, "="&amp;B5)</f>
        <v>0.90909090909090906</v>
      </c>
      <c r="E5" s="65">
        <f>SUMPRODUCT(MAX(((orig_altGT_results_full!$B$2:$B$1177=A5) * (orig_altGT_results_full!$Q$2:$Q$1177))))</f>
        <v>0</v>
      </c>
      <c r="F5" s="65">
        <f>AVERAGEIFS(orig_altGT_results_full!$R$2:$R$1177, orig_altGT_results_full!$B$2:$B$1177, A5, orig_altGT_results_full!$Q$2:$Q$1177, "="&amp;E5)</f>
        <v>0</v>
      </c>
      <c r="G5" s="65">
        <f>AVERAGEIFS(orig_altGT_results_full!$S$2:$S$1177, orig_altGT_results_full!$B$2:$B$1177, A5, orig_altGT_results_full!$Q$2:$Q$1177, "="&amp;E5)</f>
        <v>0</v>
      </c>
      <c r="H5" s="65">
        <f>SUMPRODUCT(MAX(((orig_altGT_results_full!$B$2:$B$1177=A5) * (orig_altGT_results_full!$X$2:$X$1177))))</f>
        <v>0.5</v>
      </c>
      <c r="I5" s="167">
        <f>AVERAGEIFS(orig_altGT_results_full!$Y$2:$Y$1177, orig_altGT_results_full!$B$2:$B$1177, A5, orig_altGT_results_full!$X$2:$X$1177, "="&amp;H5)</f>
        <v>0.33333333333333326</v>
      </c>
      <c r="J5" s="167">
        <f>AVERAGEIFS(orig_altGT_results_full!$Z$2:$Z$1177, orig_altGT_results_full!$B$2:$B$1177, A5, orig_altGT_results_full!$X$2:$X$1177, "="&amp;H5)</f>
        <v>0.47619047619047616</v>
      </c>
      <c r="K5" s="65">
        <f>SUMPRODUCT(MAX(((orig_altGT_results_full!$B$2:$B$1177=A5) * (orig_altGT_results_full!$AE$2:$AE$1177))))</f>
        <v>0</v>
      </c>
      <c r="L5" s="65">
        <f>AVERAGEIFS(orig_altGT_results_full!$AF$2:$AF$1177, orig_altGT_results_full!$B$2:$B$1177, A5, orig_altGT_results_full!$AE$2:$AE$1177, "="&amp;K5)</f>
        <v>0</v>
      </c>
      <c r="M5" s="65">
        <f>AVERAGEIFS(orig_altGT_results_full!$AG$2:$AG$1177, orig_altGT_results_full!$B$2:$B$1177, A5, orig_altGT_results_full!$AE$2:$AE$1177, "="&amp;K5)</f>
        <v>0</v>
      </c>
    </row>
    <row r="6" spans="1:13" ht="13">
      <c r="A6" s="4" t="s">
        <v>208</v>
      </c>
      <c r="B6" s="65">
        <f>SUMPRODUCT(MAX(((orig_altGT_results_full!$B$2:$B$1177=A6) * (orig_altGT_results_full!$J$2:$J$1177))))</f>
        <v>1</v>
      </c>
      <c r="C6" s="65">
        <f>AVERAGEIFS(orig_altGT_results_full!$K$2:$K$1177, orig_altGT_results_full!$B$2:$B$1177, A6, orig_altGT_results_full!$J$2:$J$1177, "="&amp;B6)</f>
        <v>0.5</v>
      </c>
      <c r="D6" s="167">
        <f>AVERAGEIFS(orig_altGT_results_full!$L$2:$L$1177, orig_altGT_results_full!$B$2:$B$1177, A6, orig_altGT_results_full!$J$2:$J$1177, "="&amp;B6)</f>
        <v>0.90909090909090906</v>
      </c>
      <c r="E6" s="65">
        <f>SUMPRODUCT(MAX(((orig_altGT_results_full!$B$2:$B$1177=A6) * (orig_altGT_results_full!$Q$2:$Q$1177))))</f>
        <v>0</v>
      </c>
      <c r="F6" s="65">
        <f>AVERAGEIFS(orig_altGT_results_full!$R$2:$R$1177, orig_altGT_results_full!$B$2:$B$1177, A6, orig_altGT_results_full!$Q$2:$Q$1177, "="&amp;E6)</f>
        <v>0</v>
      </c>
      <c r="G6" s="65">
        <f>AVERAGEIFS(orig_altGT_results_full!$S$2:$S$1177, orig_altGT_results_full!$B$2:$B$1177, A6, orig_altGT_results_full!$Q$2:$Q$1177, "="&amp;E6)</f>
        <v>0</v>
      </c>
      <c r="H6" s="65">
        <f>SUMPRODUCT(MAX(((orig_altGT_results_full!$B$2:$B$1177=A6) * (orig_altGT_results_full!$X$2:$X$1177))))</f>
        <v>0</v>
      </c>
      <c r="I6" s="65">
        <f>AVERAGEIFS(orig_altGT_results_full!$Y$2:$Y$1177, orig_altGT_results_full!$B$2:$B$1177, A6, orig_altGT_results_full!$X$2:$X$1177, "="&amp;H6)</f>
        <v>0</v>
      </c>
      <c r="J6" s="65">
        <f>AVERAGEIFS(orig_altGT_results_full!$Z$2:$Z$1177, orig_altGT_results_full!$B$2:$B$1177, A6, orig_altGT_results_full!$X$2:$X$1177, "="&amp;H6)</f>
        <v>0</v>
      </c>
      <c r="K6" s="65">
        <f>SUMPRODUCT(MAX(((orig_altGT_results_full!$B$2:$B$1177=A6) * (orig_altGT_results_full!$AE$2:$AE$1177))))</f>
        <v>0</v>
      </c>
      <c r="L6" s="65">
        <f>AVERAGEIFS(orig_altGT_results_full!$AF$2:$AF$1177, orig_altGT_results_full!$B$2:$B$1177, A6, orig_altGT_results_full!$AE$2:$AE$1177, "="&amp;K6)</f>
        <v>0</v>
      </c>
      <c r="M6" s="65">
        <f>AVERAGEIFS(orig_altGT_results_full!$AG$2:$AG$1177, orig_altGT_results_full!$B$2:$B$1177, A6, orig_altGT_results_full!$AE$2:$AE$1177, "="&amp;K6)</f>
        <v>0</v>
      </c>
    </row>
    <row r="7" spans="1:13" ht="13">
      <c r="A7" s="4" t="s">
        <v>205</v>
      </c>
      <c r="B7" s="65">
        <f>SUMPRODUCT(MAX(((orig_altGT_results_full!$B$2:$B$1177=A7) * (orig_altGT_results_full!$J$2:$J$1177))))</f>
        <v>0.5</v>
      </c>
      <c r="C7" s="65">
        <f>AVERAGEIFS(orig_altGT_results_full!$K$2:$K$1177, orig_altGT_results_full!$B$2:$B$1177, A7, orig_altGT_results_full!$J$2:$J$1177, "="&amp;B7)</f>
        <v>1</v>
      </c>
      <c r="D7" s="167">
        <f>AVERAGEIFS(orig_altGT_results_full!$L$2:$L$1177, orig_altGT_results_full!$B$2:$B$1177, A7, orig_altGT_results_full!$J$2:$J$1177, "="&amp;B7)</f>
        <v>0.52631578947368418</v>
      </c>
      <c r="E7" s="65">
        <f>SUMPRODUCT(MAX(((orig_altGT_results_full!$B$2:$B$1177=A7) * (orig_altGT_results_full!$Q$2:$Q$1177))))</f>
        <v>0</v>
      </c>
      <c r="F7" s="65">
        <f>AVERAGEIFS(orig_altGT_results_full!$R$2:$R$1177, orig_altGT_results_full!$B$2:$B$1177, A7, orig_altGT_results_full!$Q$2:$Q$1177, "="&amp;E7)</f>
        <v>0</v>
      </c>
      <c r="G7" s="65">
        <f>AVERAGEIFS(orig_altGT_results_full!$S$2:$S$1177, orig_altGT_results_full!$B$2:$B$1177, A7, orig_altGT_results_full!$Q$2:$Q$1177, "="&amp;E7)</f>
        <v>0</v>
      </c>
      <c r="H7" s="65">
        <f>SUMPRODUCT(MAX(((orig_altGT_results_full!$B$2:$B$1177=A7) * (orig_altGT_results_full!$X$2:$X$1177))))</f>
        <v>0</v>
      </c>
      <c r="I7" s="65">
        <f>AVERAGEIFS(orig_altGT_results_full!$Y$2:$Y$1177, orig_altGT_results_full!$B$2:$B$1177, A7, orig_altGT_results_full!$X$2:$X$1177, "="&amp;H7)</f>
        <v>0</v>
      </c>
      <c r="J7" s="65">
        <f>AVERAGEIFS(orig_altGT_results_full!$Z$2:$Z$1177, orig_altGT_results_full!$B$2:$B$1177, A7, orig_altGT_results_full!$X$2:$X$1177, "="&amp;H7)</f>
        <v>0</v>
      </c>
      <c r="K7" s="65">
        <f>SUMPRODUCT(MAX(((orig_altGT_results_full!$B$2:$B$1177=A7) * (orig_altGT_results_full!$AE$2:$AE$1177))))</f>
        <v>0</v>
      </c>
      <c r="L7" s="65">
        <f>AVERAGEIFS(orig_altGT_results_full!$AF$2:$AF$1177, orig_altGT_results_full!$B$2:$B$1177, A7, orig_altGT_results_full!$AE$2:$AE$1177, "="&amp;K7)</f>
        <v>0</v>
      </c>
      <c r="M7" s="65">
        <f>AVERAGEIFS(orig_altGT_results_full!$AG$2:$AG$1177, orig_altGT_results_full!$B$2:$B$1177, A7, orig_altGT_results_full!$AE$2:$AE$1177, "="&amp;K7)</f>
        <v>0</v>
      </c>
    </row>
    <row r="8" spans="1:13" ht="13">
      <c r="A8" s="4" t="s">
        <v>164</v>
      </c>
      <c r="B8" s="65">
        <f>SUMPRODUCT(MAX(((orig_altGT_results_full!$B$2:$B$1177=A8) * (orig_altGT_results_full!$J$2:$J$1177))))</f>
        <v>1</v>
      </c>
      <c r="C8" s="65">
        <f>AVERAGEIFS(orig_altGT_results_full!$K$2:$K$1177, orig_altGT_results_full!$B$2:$B$1177, A8, orig_altGT_results_full!$J$2:$J$1177, "="&amp;B8)</f>
        <v>1</v>
      </c>
      <c r="D8" s="167">
        <f>AVERAGEIFS(orig_altGT_results_full!$L$2:$L$1177, orig_altGT_results_full!$B$2:$B$1177, A8, orig_altGT_results_full!$J$2:$J$1177, "="&amp;B8)</f>
        <v>1</v>
      </c>
      <c r="E8" s="65">
        <f>SUMPRODUCT(MAX(((orig_altGT_results_full!$B$2:$B$1177=A8) * (orig_altGT_results_full!$Q$2:$Q$1177))))</f>
        <v>0.5</v>
      </c>
      <c r="F8" s="65">
        <f>AVERAGEIFS(orig_altGT_results_full!$R$2:$R$1177, orig_altGT_results_full!$B$2:$B$1177, A8, orig_altGT_results_full!$Q$2:$Q$1177, "="&amp;E8)</f>
        <v>1</v>
      </c>
      <c r="G8" s="167">
        <f>AVERAGEIFS(orig_altGT_results_full!$S$2:$S$1177, orig_altGT_results_full!$B$2:$B$1177, A8, orig_altGT_results_full!$Q$2:$Q$1177, "="&amp;E8)</f>
        <v>0.52631578947368418</v>
      </c>
      <c r="H8" s="65">
        <f>SUMPRODUCT(MAX(((orig_altGT_results_full!$B$2:$B$1177=A8) * (orig_altGT_results_full!$X$2:$X$1177))))</f>
        <v>0.5</v>
      </c>
      <c r="I8" s="65">
        <f>AVERAGEIFS(orig_altGT_results_full!$Y$2:$Y$1177, orig_altGT_results_full!$B$2:$B$1177, A8, orig_altGT_results_full!$X$2:$X$1177, "="&amp;H8)</f>
        <v>1</v>
      </c>
      <c r="J8" s="167">
        <f>AVERAGEIFS(orig_altGT_results_full!$Z$2:$Z$1177, orig_altGT_results_full!$B$2:$B$1177, A8, orig_altGT_results_full!$X$2:$X$1177, "="&amp;H8)</f>
        <v>0.52631578947368429</v>
      </c>
      <c r="K8" s="65">
        <f>SUMPRODUCT(MAX(((orig_altGT_results_full!$B$2:$B$1177=A8) * (orig_altGT_results_full!$AE$2:$AE$1177))))</f>
        <v>0</v>
      </c>
      <c r="L8" s="65">
        <f>AVERAGEIFS(orig_altGT_results_full!$AF$2:$AF$1177, orig_altGT_results_full!$B$2:$B$1177, A8, orig_altGT_results_full!$AE$2:$AE$1177, "="&amp;K8)</f>
        <v>0</v>
      </c>
      <c r="M8" s="65">
        <f>AVERAGEIFS(orig_altGT_results_full!$AG$2:$AG$1177, orig_altGT_results_full!$B$2:$B$1177, A8, orig_altGT_results_full!$AE$2:$AE$1177, "="&amp;K8)</f>
        <v>0</v>
      </c>
    </row>
    <row r="9" spans="1:13" ht="13">
      <c r="A9" s="4" t="s">
        <v>144</v>
      </c>
      <c r="B9" s="65">
        <f>SUMPRODUCT(MAX(((orig_altGT_results_full!$B$2:$B$1177=A9) * (orig_altGT_results_full!$J$2:$J$1177))))</f>
        <v>1</v>
      </c>
      <c r="C9" s="65">
        <f>AVERAGEIFS(orig_altGT_results_full!$K$2:$K$1177, orig_altGT_results_full!$B$2:$B$1177, A9, orig_altGT_results_full!$J$2:$J$1177, "="&amp;B9)</f>
        <v>0.25</v>
      </c>
      <c r="D9" s="167">
        <f>AVERAGEIFS(orig_altGT_results_full!$L$2:$L$1177, orig_altGT_results_full!$B$2:$B$1177, A9, orig_altGT_results_full!$J$2:$J$1177, "="&amp;B9)</f>
        <v>0.76923076923076927</v>
      </c>
      <c r="E9" s="65">
        <f>SUMPRODUCT(MAX(((orig_altGT_results_full!$B$2:$B$1177=A9) * (orig_altGT_results_full!$Q$2:$Q$1177))))</f>
        <v>0</v>
      </c>
      <c r="F9" s="65">
        <f>AVERAGEIFS(orig_altGT_results_full!$R$2:$R$1177, orig_altGT_results_full!$B$2:$B$1177, A9, orig_altGT_results_full!$Q$2:$Q$1177, "="&amp;E9)</f>
        <v>0</v>
      </c>
      <c r="G9" s="65">
        <f>AVERAGEIFS(orig_altGT_results_full!$S$2:$S$1177, orig_altGT_results_full!$B$2:$B$1177, A9, orig_altGT_results_full!$Q$2:$Q$1177, "="&amp;E9)</f>
        <v>0</v>
      </c>
      <c r="H9" s="65">
        <f>SUMPRODUCT(MAX(((orig_altGT_results_full!$B$2:$B$1177=A9) * (orig_altGT_results_full!$X$2:$X$1177))))</f>
        <v>1</v>
      </c>
      <c r="I9" s="65">
        <f>AVERAGEIFS(orig_altGT_results_full!$Y$2:$Y$1177, orig_altGT_results_full!$B$2:$B$1177, A9, orig_altGT_results_full!$X$2:$X$1177, "="&amp;H9)</f>
        <v>1</v>
      </c>
      <c r="J9" s="65">
        <f>AVERAGEIFS(orig_altGT_results_full!$Z$2:$Z$1177, orig_altGT_results_full!$B$2:$B$1177, A9, orig_altGT_results_full!$X$2:$X$1177, "="&amp;H9)</f>
        <v>1</v>
      </c>
      <c r="K9" s="65">
        <f>SUMPRODUCT(MAX(((orig_altGT_results_full!$B$2:$B$1177=A9) * (orig_altGT_results_full!$AE$2:$AE$1177))))</f>
        <v>0</v>
      </c>
      <c r="L9" s="65">
        <f>AVERAGEIFS(orig_altGT_results_full!$AF$2:$AF$1177, orig_altGT_results_full!$B$2:$B$1177, A9, orig_altGT_results_full!$AE$2:$AE$1177, "="&amp;K9)</f>
        <v>0</v>
      </c>
      <c r="M9" s="65">
        <f>AVERAGEIFS(orig_altGT_results_full!$AG$2:$AG$1177, orig_altGT_results_full!$B$2:$B$1177, A9, orig_altGT_results_full!$AE$2:$AE$1177, "="&amp;K9)</f>
        <v>0</v>
      </c>
    </row>
    <row r="10" spans="1:13" ht="13">
      <c r="A10" s="4" t="s">
        <v>137</v>
      </c>
      <c r="B10" s="65">
        <f>SUMPRODUCT(MAX(((orig_altGT_results_full!$B$2:$B$1177=A10) * (orig_altGT_results_full!$J$2:$J$1177))))</f>
        <v>1</v>
      </c>
      <c r="C10" s="65">
        <f>AVERAGEIFS(orig_altGT_results_full!$K$2:$K$1177, orig_altGT_results_full!$B$2:$B$1177, A10, orig_altGT_results_full!$J$2:$J$1177, "="&amp;B10)</f>
        <v>0.39285714285714285</v>
      </c>
      <c r="D10" s="167">
        <f>AVERAGEIFS(orig_altGT_results_full!$L$2:$L$1177, orig_altGT_results_full!$B$2:$B$1177, A10, orig_altGT_results_full!$J$2:$J$1177, "="&amp;B10)</f>
        <v>0.84915084915084915</v>
      </c>
      <c r="E10" s="65">
        <f>SUMPRODUCT(MAX(((orig_altGT_results_full!$B$2:$B$1177=A10) * (orig_altGT_results_full!$Q$2:$Q$1177))))</f>
        <v>0</v>
      </c>
      <c r="F10" s="65">
        <f>AVERAGEIFS(orig_altGT_results_full!$R$2:$R$1177, orig_altGT_results_full!$B$2:$B$1177, A10, orig_altGT_results_full!$Q$2:$Q$1177, "="&amp;E10)</f>
        <v>0</v>
      </c>
      <c r="G10" s="65">
        <f>AVERAGEIFS(orig_altGT_results_full!$S$2:$S$1177, orig_altGT_results_full!$B$2:$B$1177, A10, orig_altGT_results_full!$Q$2:$Q$1177, "="&amp;E10)</f>
        <v>0</v>
      </c>
      <c r="H10" s="65">
        <f>SUMPRODUCT(MAX(((orig_altGT_results_full!$B$2:$B$1177=A10) * (orig_altGT_results_full!$X$2:$X$1177))))</f>
        <v>0</v>
      </c>
      <c r="I10" s="65">
        <f>AVERAGEIFS(orig_altGT_results_full!$Y$2:$Y$1177, orig_altGT_results_full!$B$2:$B$1177, A10, orig_altGT_results_full!$X$2:$X$1177, "="&amp;H10)</f>
        <v>0</v>
      </c>
      <c r="J10" s="65">
        <f>AVERAGEIFS(orig_altGT_results_full!$Z$2:$Z$1177, orig_altGT_results_full!$B$2:$B$1177, A10, orig_altGT_results_full!$X$2:$X$1177, "="&amp;H10)</f>
        <v>0</v>
      </c>
      <c r="K10" s="65">
        <f>SUMPRODUCT(MAX(((orig_altGT_results_full!$B$2:$B$1177=A10) * (orig_altGT_results_full!$AE$2:$AE$1177))))</f>
        <v>0</v>
      </c>
      <c r="L10" s="65">
        <f>AVERAGEIFS(orig_altGT_results_full!$AF$2:$AF$1177, orig_altGT_results_full!$B$2:$B$1177, A10, orig_altGT_results_full!$AE$2:$AE$1177, "="&amp;K10)</f>
        <v>0</v>
      </c>
      <c r="M10" s="65">
        <f>AVERAGEIFS(orig_altGT_results_full!$AG$2:$AG$1177, orig_altGT_results_full!$B$2:$B$1177, A10, orig_altGT_results_full!$AE$2:$AE$1177, "="&amp;K10)</f>
        <v>0</v>
      </c>
    </row>
    <row r="11" spans="1:13" ht="13">
      <c r="A11" s="4" t="s">
        <v>140</v>
      </c>
      <c r="B11" s="65">
        <f>SUMPRODUCT(MAX(((orig_altGT_results_full!$B$2:$B$1177=A11) * (orig_altGT_results_full!$J$2:$J$1177))))</f>
        <v>0</v>
      </c>
      <c r="C11" s="65">
        <f>AVERAGEIFS(orig_altGT_results_full!$K$2:$K$1177, orig_altGT_results_full!$B$2:$B$1177, A11, orig_altGT_results_full!$J$2:$J$1177, "="&amp;B11)</f>
        <v>0</v>
      </c>
      <c r="D11" s="65">
        <f>AVERAGEIFS(orig_altGT_results_full!$L$2:$L$1177, orig_altGT_results_full!$B$2:$B$1177, A11, orig_altGT_results_full!$J$2:$J$1177, "="&amp;B11)</f>
        <v>0</v>
      </c>
      <c r="E11" s="65">
        <f>SUMPRODUCT(MAX(((orig_altGT_results_full!$B$2:$B$1177=A11) * (orig_altGT_results_full!$Q$2:$Q$1177))))</f>
        <v>0</v>
      </c>
      <c r="F11" s="65">
        <f>AVERAGEIFS(orig_altGT_results_full!$R$2:$R$1177, orig_altGT_results_full!$B$2:$B$1177, A11, orig_altGT_results_full!$Q$2:$Q$1177, "="&amp;E11)</f>
        <v>0</v>
      </c>
      <c r="G11" s="65">
        <f>AVERAGEIFS(orig_altGT_results_full!$S$2:$S$1177, orig_altGT_results_full!$B$2:$B$1177, A11, orig_altGT_results_full!$Q$2:$Q$1177, "="&amp;E11)</f>
        <v>0</v>
      </c>
      <c r="H11" s="65">
        <f>SUMPRODUCT(MAX(((orig_altGT_results_full!$B$2:$B$1177=A11) * (orig_altGT_results_full!$X$2:$X$1177))))</f>
        <v>0</v>
      </c>
      <c r="I11" s="65">
        <f>AVERAGEIFS(orig_altGT_results_full!$Y$2:$Y$1177, orig_altGT_results_full!$B$2:$B$1177, A11, orig_altGT_results_full!$X$2:$X$1177, "="&amp;H11)</f>
        <v>0</v>
      </c>
      <c r="J11" s="65">
        <f>AVERAGEIFS(orig_altGT_results_full!$Z$2:$Z$1177, orig_altGT_results_full!$B$2:$B$1177, A11, orig_altGT_results_full!$X$2:$X$1177, "="&amp;H11)</f>
        <v>0</v>
      </c>
      <c r="K11" s="65">
        <f>SUMPRODUCT(MAX(((orig_altGT_results_full!$B$2:$B$1177=A11) * (orig_altGT_results_full!$AE$2:$AE$1177))))</f>
        <v>0</v>
      </c>
      <c r="L11" s="65">
        <f>AVERAGEIFS(orig_altGT_results_full!$AF$2:$AF$1177, orig_altGT_results_full!$B$2:$B$1177, A11, orig_altGT_results_full!$AE$2:$AE$1177, "="&amp;K11)</f>
        <v>0</v>
      </c>
      <c r="M11" s="65">
        <f>AVERAGEIFS(orig_altGT_results_full!$AG$2:$AG$1177, orig_altGT_results_full!$B$2:$B$1177, A11, orig_altGT_results_full!$AE$2:$AE$1177, "="&amp;K11)</f>
        <v>0</v>
      </c>
    </row>
    <row r="12" spans="1:13" ht="13">
      <c r="A12" s="4" t="s">
        <v>150</v>
      </c>
      <c r="B12" s="65">
        <f>SUMPRODUCT(MAX(((orig_altGT_results_full!$B$2:$B$1177=A12) * (orig_altGT_results_full!$J$2:$J$1177))))</f>
        <v>1</v>
      </c>
      <c r="C12" s="65">
        <f>AVERAGEIFS(orig_altGT_results_full!$K$2:$K$1177, orig_altGT_results_full!$B$2:$B$1177, A12, orig_altGT_results_full!$J$2:$J$1177, "="&amp;B12)</f>
        <v>0.55555555555555547</v>
      </c>
      <c r="D12" s="167">
        <f>AVERAGEIFS(orig_altGT_results_full!$L$2:$L$1177, orig_altGT_results_full!$B$2:$B$1177, A12, orig_altGT_results_full!$J$2:$J$1177, "="&amp;B12)</f>
        <v>0.91269841269841268</v>
      </c>
      <c r="E12" s="65">
        <f>SUMPRODUCT(MAX(((orig_altGT_results_full!$B$2:$B$1177=A12) * (orig_altGT_results_full!$Q$2:$Q$1177))))</f>
        <v>1</v>
      </c>
      <c r="F12" s="65">
        <f>AVERAGEIFS(orig_altGT_results_full!$R$2:$R$1177, orig_altGT_results_full!$B$2:$B$1177, A12, orig_altGT_results_full!$Q$2:$Q$1177, "="&amp;E12)</f>
        <v>1</v>
      </c>
      <c r="G12" s="65">
        <f>AVERAGEIFS(orig_altGT_results_full!$S$2:$S$1177, orig_altGT_results_full!$B$2:$B$1177, A12, orig_altGT_results_full!$Q$2:$Q$1177, "="&amp;E12)</f>
        <v>1</v>
      </c>
      <c r="H12" s="65">
        <f>SUMPRODUCT(MAX(((orig_altGT_results_full!$B$2:$B$1177=A12) * (orig_altGT_results_full!$X$2:$X$1177))))</f>
        <v>1</v>
      </c>
      <c r="I12" s="65">
        <f>AVERAGEIFS(orig_altGT_results_full!$Y$2:$Y$1177, orig_altGT_results_full!$B$2:$B$1177, A12, orig_altGT_results_full!$X$2:$X$1177, "="&amp;H12)</f>
        <v>1</v>
      </c>
      <c r="J12" s="65">
        <f>AVERAGEIFS(orig_altGT_results_full!$Z$2:$Z$1177, orig_altGT_results_full!$B$2:$B$1177, A12, orig_altGT_results_full!$X$2:$X$1177, "="&amp;H12)</f>
        <v>1</v>
      </c>
      <c r="K12" s="65">
        <f>SUMPRODUCT(MAX(((orig_altGT_results_full!$B$2:$B$1177=A12) * (orig_altGT_results_full!$AE$2:$AE$1177))))</f>
        <v>1</v>
      </c>
      <c r="L12" s="65">
        <f>AVERAGEIFS(orig_altGT_results_full!$AF$2:$AF$1177, orig_altGT_results_full!$B$2:$B$1177, A12, orig_altGT_results_full!$AE$2:$AE$1177, "="&amp;K12)</f>
        <v>1</v>
      </c>
      <c r="M12" s="65">
        <f>AVERAGEIFS(orig_altGT_results_full!$AG$2:$AG$1177, orig_altGT_results_full!$B$2:$B$1177, A12, orig_altGT_results_full!$AE$2:$AE$1177, "="&amp;K12)</f>
        <v>1</v>
      </c>
    </row>
    <row r="13" spans="1:13" ht="13">
      <c r="A13" s="4" t="s">
        <v>155</v>
      </c>
      <c r="B13" s="65">
        <f>SUMPRODUCT(MAX(((orig_altGT_results_full!$B$2:$B$1177=A13) * (orig_altGT_results_full!$J$2:$J$1177))))</f>
        <v>1</v>
      </c>
      <c r="C13" s="65">
        <f>AVERAGEIFS(orig_altGT_results_full!$K$2:$K$1177, orig_altGT_results_full!$B$2:$B$1177, A13, orig_altGT_results_full!$J$2:$J$1177, "="&amp;B13)</f>
        <v>0.5714285714285714</v>
      </c>
      <c r="D13" s="167">
        <f>AVERAGEIFS(orig_altGT_results_full!$L$2:$L$1177, orig_altGT_results_full!$B$2:$B$1177, A13, orig_altGT_results_full!$J$2:$J$1177, "="&amp;B13)</f>
        <v>0.92207792207792205</v>
      </c>
      <c r="E13" s="65">
        <f>SUMPRODUCT(MAX(((orig_altGT_results_full!$B$2:$B$1177=A13) * (orig_altGT_results_full!$Q$2:$Q$1177))))</f>
        <v>0</v>
      </c>
      <c r="F13" s="65">
        <f>AVERAGEIFS(orig_altGT_results_full!$R$2:$R$1177, orig_altGT_results_full!$B$2:$B$1177, A13, orig_altGT_results_full!$Q$2:$Q$1177, "="&amp;E13)</f>
        <v>0</v>
      </c>
      <c r="G13" s="65">
        <f>AVERAGEIFS(orig_altGT_results_full!$S$2:$S$1177, orig_altGT_results_full!$B$2:$B$1177, A13, orig_altGT_results_full!$Q$2:$Q$1177, "="&amp;E13)</f>
        <v>0</v>
      </c>
      <c r="H13" s="65">
        <f>SUMPRODUCT(MAX(((orig_altGT_results_full!$B$2:$B$1177=A13) * (orig_altGT_results_full!$X$2:$X$1177))))</f>
        <v>1</v>
      </c>
      <c r="I13" s="65">
        <f>AVERAGEIFS(orig_altGT_results_full!$Y$2:$Y$1177, orig_altGT_results_full!$B$2:$B$1177, A13, orig_altGT_results_full!$X$2:$X$1177, "="&amp;H13)</f>
        <v>1</v>
      </c>
      <c r="J13" s="65">
        <f>AVERAGEIFS(orig_altGT_results_full!$Z$2:$Z$1177, orig_altGT_results_full!$B$2:$B$1177, A13, orig_altGT_results_full!$X$2:$X$1177, "="&amp;H13)</f>
        <v>1</v>
      </c>
      <c r="K13" s="65">
        <f>SUMPRODUCT(MAX(((orig_altGT_results_full!$B$2:$B$1177=A13) * (orig_altGT_results_full!$AE$2:$AE$1177))))</f>
        <v>0</v>
      </c>
      <c r="L13" s="65">
        <f>AVERAGEIFS(orig_altGT_results_full!$AF$2:$AF$1177, orig_altGT_results_full!$B$2:$B$1177, A13, orig_altGT_results_full!$AE$2:$AE$1177, "="&amp;K13)</f>
        <v>0</v>
      </c>
      <c r="M13" s="65">
        <f>AVERAGEIFS(orig_altGT_results_full!$AG$2:$AG$1177, orig_altGT_results_full!$B$2:$B$1177, A13, orig_altGT_results_full!$AE$2:$AE$1177, "="&amp;K13)</f>
        <v>0</v>
      </c>
    </row>
    <row r="14" spans="1:13" ht="13">
      <c r="A14" s="4" t="s">
        <v>123</v>
      </c>
      <c r="B14" s="65">
        <f>SUMPRODUCT(MAX(((orig_altGT_results_full!$B$2:$B$1177=A14) * (orig_altGT_results_full!$J$2:$J$1177))))</f>
        <v>0.67</v>
      </c>
      <c r="C14" s="65">
        <f>AVERAGEIFS(orig_altGT_results_full!$K$2:$K$1177, orig_altGT_results_full!$B$2:$B$1177, A14, orig_altGT_results_full!$J$2:$J$1177, "="&amp;B14)</f>
        <v>0.5</v>
      </c>
      <c r="D14" s="167">
        <f>AVERAGEIFS(orig_altGT_results_full!$L$2:$L$1177, orig_altGT_results_full!$B$2:$B$1177, A14, orig_altGT_results_full!$J$2:$J$1177, "="&amp;B14)</f>
        <v>0.6479690522243714</v>
      </c>
      <c r="E14" s="65">
        <f>SUMPRODUCT(MAX(((orig_altGT_results_full!$B$2:$B$1177=A14) * (orig_altGT_results_full!$Q$2:$Q$1177))))</f>
        <v>0.5</v>
      </c>
      <c r="F14" s="65">
        <f>AVERAGEIFS(orig_altGT_results_full!$R$2:$R$1177, orig_altGT_results_full!$B$2:$B$1177, A14, orig_altGT_results_full!$Q$2:$Q$1177, "="&amp;E14)</f>
        <v>1</v>
      </c>
      <c r="G14" s="167">
        <f>AVERAGEIFS(orig_altGT_results_full!$S$2:$S$1177, orig_altGT_results_full!$B$2:$B$1177, A14, orig_altGT_results_full!$Q$2:$Q$1177, "="&amp;E14)</f>
        <v>0.52631578947368418</v>
      </c>
      <c r="H14" s="65">
        <f>SUMPRODUCT(MAX(((orig_altGT_results_full!$B$2:$B$1177=A14) * (orig_altGT_results_full!$X$2:$X$1177))))</f>
        <v>1</v>
      </c>
      <c r="I14" s="65">
        <f>AVERAGEIFS(orig_altGT_results_full!$Y$2:$Y$1177, orig_altGT_results_full!$B$2:$B$1177, A14, orig_altGT_results_full!$X$2:$X$1177, "="&amp;H14)</f>
        <v>1</v>
      </c>
      <c r="J14" s="167">
        <f>AVERAGEIFS(orig_altGT_results_full!$Z$2:$Z$1177, orig_altGT_results_full!$B$2:$B$1177, A14, orig_altGT_results_full!$X$2:$X$1177, "="&amp;H14)</f>
        <v>1</v>
      </c>
      <c r="K14" s="65">
        <f>SUMPRODUCT(MAX(((orig_altGT_results_full!$B$2:$B$1177=A14) * (orig_altGT_results_full!$AE$2:$AE$1177))))</f>
        <v>0.5</v>
      </c>
      <c r="L14" s="65">
        <f>AVERAGEIFS(orig_altGT_results_full!$AF$2:$AF$1177, orig_altGT_results_full!$B$2:$B$1177, A14, orig_altGT_results_full!$AE$2:$AE$1177, "="&amp;K14)</f>
        <v>1</v>
      </c>
      <c r="M14" s="167">
        <f>AVERAGEIFS(orig_altGT_results_full!$AG$2:$AG$1177, orig_altGT_results_full!$B$2:$B$1177, A14, orig_altGT_results_full!$AE$2:$AE$1177, "="&amp;K14)</f>
        <v>0.52631578947368418</v>
      </c>
    </row>
    <row r="15" spans="1:13" ht="13">
      <c r="A15" s="4" t="s">
        <v>134</v>
      </c>
      <c r="B15" s="65">
        <f>SUMPRODUCT(MAX(((orig_altGT_results_full!$B$2:$B$1177=A15) * (orig_altGT_results_full!$J$2:$J$1177))))</f>
        <v>1</v>
      </c>
      <c r="C15" s="65">
        <f>AVERAGEIFS(orig_altGT_results_full!$K$2:$K$1177, orig_altGT_results_full!$B$2:$B$1177, A15, orig_altGT_results_full!$J$2:$J$1177, "="&amp;B15)</f>
        <v>0.46666666666666667</v>
      </c>
      <c r="D15" s="167">
        <f>AVERAGEIFS(orig_altGT_results_full!$L$2:$L$1177, orig_altGT_results_full!$B$2:$B$1177, A15, orig_altGT_results_full!$J$2:$J$1177, "="&amp;B15)</f>
        <v>0.88095238095238082</v>
      </c>
      <c r="E15" s="65">
        <f>SUMPRODUCT(MAX(((orig_altGT_results_full!$B$2:$B$1177=A15) * (orig_altGT_results_full!$Q$2:$Q$1177))))</f>
        <v>0</v>
      </c>
      <c r="F15" s="65">
        <f>AVERAGEIFS(orig_altGT_results_full!$R$2:$R$1177, orig_altGT_results_full!$B$2:$B$1177, A15, orig_altGT_results_full!$Q$2:$Q$1177, "="&amp;E15)</f>
        <v>0</v>
      </c>
      <c r="G15" s="65">
        <f>AVERAGEIFS(orig_altGT_results_full!$S$2:$S$1177, orig_altGT_results_full!$B$2:$B$1177, A15, orig_altGT_results_full!$Q$2:$Q$1177, "="&amp;E15)</f>
        <v>0</v>
      </c>
      <c r="H15" s="65">
        <f>SUMPRODUCT(MAX(((orig_altGT_results_full!$B$2:$B$1177=A15) * (orig_altGT_results_full!$X$2:$X$1177))))</f>
        <v>0</v>
      </c>
      <c r="I15" s="65">
        <f>AVERAGEIFS(orig_altGT_results_full!$Y$2:$Y$1177, orig_altGT_results_full!$B$2:$B$1177, A15, orig_altGT_results_full!$X$2:$X$1177, "="&amp;H15)</f>
        <v>0</v>
      </c>
      <c r="J15" s="65">
        <f>AVERAGEIFS(orig_altGT_results_full!$Z$2:$Z$1177, orig_altGT_results_full!$B$2:$B$1177, A15, orig_altGT_results_full!$X$2:$X$1177, "="&amp;H15)</f>
        <v>0</v>
      </c>
      <c r="K15" s="65">
        <f>SUMPRODUCT(MAX(((orig_altGT_results_full!$B$2:$B$1177=A15) * (orig_altGT_results_full!$AE$2:$AE$1177))))</f>
        <v>0</v>
      </c>
      <c r="L15" s="65">
        <f>AVERAGEIFS(orig_altGT_results_full!$AF$2:$AF$1177, orig_altGT_results_full!$B$2:$B$1177, A15, orig_altGT_results_full!$AE$2:$AE$1177, "="&amp;K15)</f>
        <v>0</v>
      </c>
      <c r="M15" s="65">
        <f>AVERAGEIFS(orig_altGT_results_full!$AG$2:$AG$1177, orig_altGT_results_full!$B$2:$B$1177, A15, orig_altGT_results_full!$AE$2:$AE$1177, "="&amp;K15)</f>
        <v>0</v>
      </c>
    </row>
    <row r="16" spans="1:13" ht="13">
      <c r="A16" s="4" t="s">
        <v>160</v>
      </c>
      <c r="B16" s="65">
        <f>SUMPRODUCT(MAX(((orig_altGT_results_full!$B$2:$B$1177=A16) * (orig_altGT_results_full!$J$2:$J$1177))))</f>
        <v>0.5</v>
      </c>
      <c r="C16" s="65">
        <f>AVERAGEIFS(orig_altGT_results_full!$K$2:$K$1177, orig_altGT_results_full!$B$2:$B$1177, A16, orig_altGT_results_full!$J$2:$J$1177, "="&amp;B16)</f>
        <v>0.25</v>
      </c>
      <c r="D16" s="167">
        <f>AVERAGEIFS(orig_altGT_results_full!$L$2:$L$1177, orig_altGT_results_full!$B$2:$B$1177, A16, orig_altGT_results_full!$J$2:$J$1177, "="&amp;B16)</f>
        <v>0.45454545454545453</v>
      </c>
      <c r="E16" s="65">
        <f>SUMPRODUCT(MAX(((orig_altGT_results_full!$B$2:$B$1177=A16) * (orig_altGT_results_full!$Q$2:$Q$1177))))</f>
        <v>0</v>
      </c>
      <c r="F16" s="65">
        <f>AVERAGEIFS(orig_altGT_results_full!$R$2:$R$1177, orig_altGT_results_full!$B$2:$B$1177, A16, orig_altGT_results_full!$Q$2:$Q$1177, "="&amp;E16)</f>
        <v>0</v>
      </c>
      <c r="G16" s="65">
        <f>AVERAGEIFS(orig_altGT_results_full!$S$2:$S$1177, orig_altGT_results_full!$B$2:$B$1177, A16, orig_altGT_results_full!$Q$2:$Q$1177, "="&amp;E16)</f>
        <v>0</v>
      </c>
      <c r="H16" s="65">
        <f>SUMPRODUCT(MAX(((orig_altGT_results_full!$B$2:$B$1177=A16) * (orig_altGT_results_full!$X$2:$X$1177))))</f>
        <v>1</v>
      </c>
      <c r="I16" s="65">
        <f>AVERAGEIFS(orig_altGT_results_full!$Y$2:$Y$1177, orig_altGT_results_full!$B$2:$B$1177, A16, orig_altGT_results_full!$X$2:$X$1177, "="&amp;H16)</f>
        <v>1</v>
      </c>
      <c r="J16" s="65">
        <f>AVERAGEIFS(orig_altGT_results_full!$Z$2:$Z$1177, orig_altGT_results_full!$B$2:$B$1177, A16, orig_altGT_results_full!$X$2:$X$1177, "="&amp;H16)</f>
        <v>1</v>
      </c>
      <c r="K16" s="65">
        <f>SUMPRODUCT(MAX(((orig_altGT_results_full!$B$2:$B$1177=A16) * (orig_altGT_results_full!$AE$2:$AE$1177))))</f>
        <v>0</v>
      </c>
      <c r="L16" s="65">
        <f>AVERAGEIFS(orig_altGT_results_full!$AF$2:$AF$1177, orig_altGT_results_full!$B$2:$B$1177, A16, orig_altGT_results_full!$AE$2:$AE$1177, "="&amp;K16)</f>
        <v>0</v>
      </c>
      <c r="M16" s="65">
        <f>AVERAGEIFS(orig_altGT_results_full!$AG$2:$AG$1177, orig_altGT_results_full!$B$2:$B$1177, A16, orig_altGT_results_full!$AE$2:$AE$1177, "="&amp;K16)</f>
        <v>0</v>
      </c>
    </row>
    <row r="17" spans="1:13" ht="13">
      <c r="A17" s="4" t="s">
        <v>157</v>
      </c>
      <c r="B17" s="65">
        <f>SUMPRODUCT(MAX(((orig_altGT_results_full!$B$2:$B$1177=A17) * (orig_altGT_results_full!$J$2:$J$1177))))</f>
        <v>1</v>
      </c>
      <c r="C17" s="65">
        <f>AVERAGEIFS(orig_altGT_results_full!$K$2:$K$1177, orig_altGT_results_full!$B$2:$B$1177, A17, orig_altGT_results_full!$J$2:$J$1177, "="&amp;B17)</f>
        <v>0.5</v>
      </c>
      <c r="D17" s="167">
        <f>AVERAGEIFS(orig_altGT_results_full!$L$2:$L$1177, orig_altGT_results_full!$B$2:$B$1177, A17, orig_altGT_results_full!$J$2:$J$1177, "="&amp;B17)</f>
        <v>0.89285714285714279</v>
      </c>
      <c r="E17" s="65">
        <f>SUMPRODUCT(MAX(((orig_altGT_results_full!$B$2:$B$1177=A17) * (orig_altGT_results_full!$Q$2:$Q$1177))))</f>
        <v>0</v>
      </c>
      <c r="F17" s="65">
        <f>AVERAGEIFS(orig_altGT_results_full!$R$2:$R$1177, orig_altGT_results_full!$B$2:$B$1177, A17, orig_altGT_results_full!$Q$2:$Q$1177, "="&amp;E17)</f>
        <v>0</v>
      </c>
      <c r="G17" s="65">
        <f>AVERAGEIFS(orig_altGT_results_full!$S$2:$S$1177, orig_altGT_results_full!$B$2:$B$1177, A17, orig_altGT_results_full!$Q$2:$Q$1177, "="&amp;E17)</f>
        <v>0</v>
      </c>
      <c r="H17" s="65">
        <f>SUMPRODUCT(MAX(((orig_altGT_results_full!$B$2:$B$1177=A17) * (orig_altGT_results_full!$X$2:$X$1177))))</f>
        <v>0</v>
      </c>
      <c r="I17" s="65">
        <f>AVERAGEIFS(orig_altGT_results_full!$Y$2:$Y$1177, orig_altGT_results_full!$B$2:$B$1177, A17, orig_altGT_results_full!$X$2:$X$1177, "="&amp;H17)</f>
        <v>0</v>
      </c>
      <c r="J17" s="65">
        <f>AVERAGEIFS(orig_altGT_results_full!$Z$2:$Z$1177, orig_altGT_results_full!$B$2:$B$1177, A17, orig_altGT_results_full!$X$2:$X$1177, "="&amp;H17)</f>
        <v>0</v>
      </c>
      <c r="K17" s="65">
        <f>SUMPRODUCT(MAX(((orig_altGT_results_full!$B$2:$B$1177=A17) * (orig_altGT_results_full!$AE$2:$AE$1177))))</f>
        <v>0</v>
      </c>
      <c r="L17" s="65">
        <f>AVERAGEIFS(orig_altGT_results_full!$AF$2:$AF$1177, orig_altGT_results_full!$B$2:$B$1177, A17, orig_altGT_results_full!$AE$2:$AE$1177, "="&amp;K17)</f>
        <v>0</v>
      </c>
      <c r="M17" s="65">
        <f>AVERAGEIFS(orig_altGT_results_full!$AG$2:$AG$1177, orig_altGT_results_full!$B$2:$B$1177, A17, orig_altGT_results_full!$AE$2:$AE$1177, "="&amp;K17)</f>
        <v>0</v>
      </c>
    </row>
    <row r="18" spans="1:13" ht="13">
      <c r="A18" s="4" t="s">
        <v>162</v>
      </c>
      <c r="B18" s="65">
        <f>SUMPRODUCT(MAX(((orig_altGT_results_full!$B$2:$B$1177=A18) * (orig_altGT_results_full!$J$2:$J$1177))))</f>
        <v>1</v>
      </c>
      <c r="C18" s="65">
        <f>AVERAGEIFS(orig_altGT_results_full!$K$2:$K$1177, orig_altGT_results_full!$B$2:$B$1177, A18, orig_altGT_results_full!$J$2:$J$1177, "="&amp;B18)</f>
        <v>0.49999999999999994</v>
      </c>
      <c r="D18" s="167">
        <f>AVERAGEIFS(orig_altGT_results_full!$L$2:$L$1177, orig_altGT_results_full!$B$2:$B$1177, A18, orig_altGT_results_full!$J$2:$J$1177, "="&amp;B18)</f>
        <v>0.8928571428571429</v>
      </c>
      <c r="E18" s="65">
        <f>SUMPRODUCT(MAX(((orig_altGT_results_full!$B$2:$B$1177=A18) * (orig_altGT_results_full!$Q$2:$Q$1177))))</f>
        <v>1</v>
      </c>
      <c r="F18" s="65">
        <f>AVERAGEIFS(orig_altGT_results_full!$R$2:$R$1177, orig_altGT_results_full!$B$2:$B$1177, A18, orig_altGT_results_full!$Q$2:$Q$1177, "="&amp;E18)</f>
        <v>1</v>
      </c>
      <c r="G18" s="65">
        <f>AVERAGEIFS(orig_altGT_results_full!$S$2:$S$1177, orig_altGT_results_full!$B$2:$B$1177, A18, orig_altGT_results_full!$Q$2:$Q$1177, "="&amp;E18)</f>
        <v>1</v>
      </c>
      <c r="H18" s="65">
        <f>SUMPRODUCT(MAX(((orig_altGT_results_full!$B$2:$B$1177=A18) * (orig_altGT_results_full!$X$2:$X$1177))))</f>
        <v>1</v>
      </c>
      <c r="I18" s="65">
        <f>AVERAGEIFS(orig_altGT_results_full!$Y$2:$Y$1177, orig_altGT_results_full!$B$2:$B$1177, A18, orig_altGT_results_full!$X$2:$X$1177, "="&amp;H18)</f>
        <v>1</v>
      </c>
      <c r="J18" s="65">
        <f>AVERAGEIFS(orig_altGT_results_full!$Z$2:$Z$1177, orig_altGT_results_full!$B$2:$B$1177, A18, orig_altGT_results_full!$X$2:$X$1177, "="&amp;H18)</f>
        <v>1</v>
      </c>
      <c r="K18" s="65">
        <f>SUMPRODUCT(MAX(((orig_altGT_results_full!$B$2:$B$1177=A18) * (orig_altGT_results_full!$AE$2:$AE$1177))))</f>
        <v>1</v>
      </c>
      <c r="L18" s="65">
        <f>AVERAGEIFS(orig_altGT_results_full!$AF$2:$AF$1177, orig_altGT_results_full!$B$2:$B$1177, A18, orig_altGT_results_full!$AE$2:$AE$1177, "="&amp;K18)</f>
        <v>1</v>
      </c>
      <c r="M18" s="65">
        <f>AVERAGEIFS(orig_altGT_results_full!$AG$2:$AG$1177, orig_altGT_results_full!$B$2:$B$1177, A18, orig_altGT_results_full!$AE$2:$AE$1177, "="&amp;K18)</f>
        <v>1</v>
      </c>
    </row>
    <row r="19" spans="1:13" ht="13">
      <c r="A19" s="4" t="s">
        <v>130</v>
      </c>
      <c r="B19" s="65">
        <f>SUMPRODUCT(MAX(((orig_altGT_results_full!$B$2:$B$1177=A19) * (orig_altGT_results_full!$J$2:$J$1177))))</f>
        <v>0.67</v>
      </c>
      <c r="C19" s="65">
        <f>AVERAGEIFS(orig_altGT_results_full!$K$2:$K$1177, orig_altGT_results_full!$B$2:$B$1177, A19, orig_altGT_results_full!$J$2:$J$1177, "="&amp;B19)</f>
        <v>0.66666666666666663</v>
      </c>
      <c r="D19" s="167">
        <f>AVERAGEIFS(orig_altGT_results_full!$L$2:$L$1177, orig_altGT_results_full!$B$2:$B$1177, A19, orig_altGT_results_full!$J$2:$J$1177, "="&amp;B19)</f>
        <v>0.6696651674162919</v>
      </c>
      <c r="E19" s="65">
        <f>SUMPRODUCT(MAX(((orig_altGT_results_full!$B$2:$B$1177=A19) * (orig_altGT_results_full!$Q$2:$Q$1177))))</f>
        <v>1</v>
      </c>
      <c r="F19" s="65">
        <f>AVERAGEIFS(orig_altGT_results_full!$R$2:$R$1177, orig_altGT_results_full!$B$2:$B$1177, A19, orig_altGT_results_full!$Q$2:$Q$1177, "="&amp;E19)</f>
        <v>1</v>
      </c>
      <c r="G19" s="167">
        <f>AVERAGEIFS(orig_altGT_results_full!$S$2:$S$1177, orig_altGT_results_full!$B$2:$B$1177, A19, orig_altGT_results_full!$Q$2:$Q$1177, "="&amp;E19)</f>
        <v>1</v>
      </c>
      <c r="H19" s="65">
        <f>SUMPRODUCT(MAX(((orig_altGT_results_full!$B$2:$B$1177=A19) * (orig_altGT_results_full!$X$2:$X$1177))))</f>
        <v>0.5</v>
      </c>
      <c r="I19" s="65">
        <f>AVERAGEIFS(orig_altGT_results_full!$Y$2:$Y$1177, orig_altGT_results_full!$B$2:$B$1177, A19, orig_altGT_results_full!$X$2:$X$1177, "="&amp;H19)</f>
        <v>1</v>
      </c>
      <c r="J19" s="167">
        <f>AVERAGEIFS(orig_altGT_results_full!$Z$2:$Z$1177, orig_altGT_results_full!$B$2:$B$1177, A19, orig_altGT_results_full!$X$2:$X$1177, "="&amp;H19)</f>
        <v>0.52631578947368429</v>
      </c>
      <c r="K19" s="65">
        <f>SUMPRODUCT(MAX(((orig_altGT_results_full!$B$2:$B$1177=A19) * (orig_altGT_results_full!$AE$2:$AE$1177))))</f>
        <v>1</v>
      </c>
      <c r="L19" s="65">
        <f>AVERAGEIFS(orig_altGT_results_full!$AF$2:$AF$1177, orig_altGT_results_full!$B$2:$B$1177, A19, orig_altGT_results_full!$AE$2:$AE$1177, "="&amp;K19)</f>
        <v>0.5</v>
      </c>
      <c r="M19" s="65">
        <f>AVERAGEIFS(orig_altGT_results_full!$AG$2:$AG$1177, orig_altGT_results_full!$B$2:$B$1177, A19, orig_altGT_results_full!$AE$2:$AE$1177, "="&amp;K19)</f>
        <v>0.90909090909090906</v>
      </c>
    </row>
    <row r="20" spans="1:13" ht="16">
      <c r="A20" s="215" t="s">
        <v>147</v>
      </c>
      <c r="B20" s="216">
        <v>0</v>
      </c>
      <c r="C20" s="217">
        <v>0</v>
      </c>
      <c r="D20" s="218">
        <v>0</v>
      </c>
      <c r="E20" s="216">
        <v>0</v>
      </c>
      <c r="F20" s="216">
        <v>0</v>
      </c>
      <c r="G20" s="219">
        <v>0</v>
      </c>
      <c r="H20" s="216">
        <v>0</v>
      </c>
      <c r="I20" s="216">
        <v>0</v>
      </c>
      <c r="J20" s="219">
        <v>0</v>
      </c>
      <c r="K20" s="216">
        <v>0</v>
      </c>
      <c r="L20" s="216">
        <v>0</v>
      </c>
      <c r="M20" s="219">
        <v>0</v>
      </c>
    </row>
    <row r="21" spans="1:13" ht="16">
      <c r="A21" s="215" t="s">
        <v>153</v>
      </c>
      <c r="B21" s="216">
        <v>0</v>
      </c>
      <c r="C21" s="217">
        <v>0</v>
      </c>
      <c r="D21" s="218">
        <v>0</v>
      </c>
      <c r="E21" s="216">
        <v>0</v>
      </c>
      <c r="F21" s="220">
        <v>0</v>
      </c>
      <c r="G21" s="219">
        <v>0</v>
      </c>
      <c r="H21" s="216">
        <v>0</v>
      </c>
      <c r="I21" s="216">
        <v>0</v>
      </c>
      <c r="J21" s="219">
        <v>0</v>
      </c>
      <c r="K21" s="216">
        <v>1</v>
      </c>
      <c r="L21" s="216">
        <v>1</v>
      </c>
      <c r="M21" s="219">
        <v>1</v>
      </c>
    </row>
    <row r="22" spans="1:13" ht="16">
      <c r="A22" s="215" t="s">
        <v>170</v>
      </c>
      <c r="B22" s="216">
        <v>0</v>
      </c>
      <c r="C22" s="217">
        <v>0</v>
      </c>
      <c r="D22" s="218">
        <v>0</v>
      </c>
      <c r="E22" s="216">
        <v>0</v>
      </c>
      <c r="F22" s="216">
        <v>0</v>
      </c>
      <c r="G22" s="219">
        <v>0</v>
      </c>
      <c r="H22" s="216">
        <v>0</v>
      </c>
      <c r="I22" s="216">
        <v>0</v>
      </c>
      <c r="J22" s="219">
        <v>0</v>
      </c>
      <c r="K22" s="216">
        <v>0</v>
      </c>
      <c r="L22" s="216">
        <v>0</v>
      </c>
      <c r="M22" s="219">
        <v>0</v>
      </c>
    </row>
    <row r="23" spans="1:13" ht="16">
      <c r="A23" s="215" t="s">
        <v>224</v>
      </c>
      <c r="B23" s="216">
        <v>0</v>
      </c>
      <c r="C23" s="217">
        <v>0</v>
      </c>
      <c r="D23" s="218">
        <v>0</v>
      </c>
      <c r="E23" s="216">
        <v>0</v>
      </c>
      <c r="F23" s="216">
        <v>0</v>
      </c>
      <c r="G23" s="219">
        <v>0</v>
      </c>
      <c r="H23" s="216">
        <v>0</v>
      </c>
      <c r="I23" s="216">
        <v>0</v>
      </c>
      <c r="J23" s="219">
        <v>0</v>
      </c>
      <c r="K23" s="216">
        <v>0</v>
      </c>
      <c r="L23" s="216">
        <v>0</v>
      </c>
      <c r="M23" s="219">
        <v>0</v>
      </c>
    </row>
    <row r="26" spans="1:13" ht="13">
      <c r="A26" s="4" t="s">
        <v>565</v>
      </c>
    </row>
    <row r="27" spans="1:13" ht="13">
      <c r="A27" s="166" t="s">
        <v>111</v>
      </c>
      <c r="B27" s="4" t="s">
        <v>530</v>
      </c>
      <c r="C27" s="4" t="s">
        <v>531</v>
      </c>
      <c r="D27" s="4" t="s">
        <v>532</v>
      </c>
      <c r="E27" s="4" t="s">
        <v>533</v>
      </c>
      <c r="F27" s="4" t="s">
        <v>534</v>
      </c>
      <c r="G27" s="4" t="s">
        <v>535</v>
      </c>
      <c r="H27" s="4" t="s">
        <v>536</v>
      </c>
      <c r="I27" s="4" t="s">
        <v>537</v>
      </c>
      <c r="J27" s="4" t="s">
        <v>538</v>
      </c>
      <c r="K27" s="4" t="s">
        <v>539</v>
      </c>
      <c r="L27" s="4" t="s">
        <v>540</v>
      </c>
      <c r="M27" s="4" t="s">
        <v>541</v>
      </c>
    </row>
    <row r="28" spans="1:13" ht="13">
      <c r="A28" s="4" t="s">
        <v>123</v>
      </c>
      <c r="B28" s="65">
        <f>SUMPRODUCT(MAX(((orig_altGT_results_full!$B$2:$B$1177=A28) * (orig_altGT_results_full!$J$2:$J$1177))))</f>
        <v>0.67</v>
      </c>
      <c r="C28" s="65">
        <f>AVERAGEIFS(orig_altGT_results_full!$K$2:$K$1177, orig_altGT_results_full!$B$2:$B$1177, A28, orig_altGT_results_full!$J$2:$J$1177, "="&amp;B28)</f>
        <v>0.5</v>
      </c>
      <c r="D28" s="167">
        <f>AVERAGEIFS(orig_altGT_results_full!$L$2:$L$1177, orig_altGT_results_full!$B$2:$B$1177, A28, orig_altGT_results_full!$J$2:$J$1177, "="&amp;B28)</f>
        <v>0.6479690522243714</v>
      </c>
      <c r="E28" s="65">
        <f>SUMPRODUCT(MAX(((orig_altGT_results_full!$B$2:$B$1177=A28) * (orig_altGT_results_full!$Q$2:$Q$1177))))</f>
        <v>0.5</v>
      </c>
      <c r="F28" s="65">
        <f>AVERAGEIFS(orig_altGT_results_full!$R$2:$R$1177, orig_altGT_results_full!$B$2:$B$1177, A28, orig_altGT_results_full!$Q$2:$Q$1177, "="&amp;E28)</f>
        <v>1</v>
      </c>
      <c r="G28" s="167">
        <f>AVERAGEIFS(orig_altGT_results_full!$S$2:$S$1177, orig_altGT_results_full!$B$2:$B$1177, A28, orig_altGT_results_full!$Q$2:$Q$1177, "="&amp;E28)</f>
        <v>0.52631578947368418</v>
      </c>
      <c r="H28" s="65">
        <f>SUMPRODUCT(MAX(((orig_altGT_results_full!$B$2:$B$1177=A28) * (orig_altGT_results_full!$X$2:$X$1177))))</f>
        <v>1</v>
      </c>
      <c r="I28" s="65">
        <f>AVERAGEIFS(orig_altGT_results_full!$Y$2:$Y$1177, orig_altGT_results_full!$B$2:$B$1177, A28, orig_altGT_results_full!$X$2:$X$1177, "="&amp;H28)</f>
        <v>1</v>
      </c>
      <c r="J28" s="167">
        <f>AVERAGEIFS(orig_altGT_results_full!$Z$2:$Z$1177, orig_altGT_results_full!$B$2:$B$1177, A28, orig_altGT_results_full!$X$2:$X$1177, "="&amp;H28)</f>
        <v>1</v>
      </c>
      <c r="K28" s="65">
        <f>SUMPRODUCT(MAX(((orig_altGT_results_full!$B$2:$B$1177=A28) * (orig_altGT_results_full!$AE$2:$AE$1177))))</f>
        <v>0.5</v>
      </c>
      <c r="L28" s="65">
        <f>AVERAGEIFS(orig_altGT_results_full!$AF$2:$AF$1177, orig_altGT_results_full!$B$2:$B$1177, A28, orig_altGT_results_full!$AE$2:$AE$1177, "="&amp;K28)</f>
        <v>1</v>
      </c>
      <c r="M28" s="167">
        <f>AVERAGEIFS(orig_altGT_results_full!$AG$2:$AG$1177, orig_altGT_results_full!$B$2:$B$1177, A28, orig_altGT_results_full!$AE$2:$AE$1177, "="&amp;K28)</f>
        <v>0.52631578947368418</v>
      </c>
    </row>
    <row r="29" spans="1:13" ht="13">
      <c r="A29" s="4" t="s">
        <v>130</v>
      </c>
      <c r="B29" s="65">
        <f>SUMPRODUCT(MAX(((orig_altGT_results_full!$B$2:$B$1177=A29) * (orig_altGT_results_full!$J$2:$J$1177))))</f>
        <v>0.67</v>
      </c>
      <c r="C29" s="167">
        <f>AVERAGEIFS(orig_altGT_results_full!$K$2:$K$1177, orig_altGT_results_full!$B$2:$B$1177, A29, orig_altGT_results_full!$J$2:$J$1177, "="&amp;B29)</f>
        <v>0.66666666666666663</v>
      </c>
      <c r="D29" s="167">
        <f>AVERAGEIFS(orig_altGT_results_full!$L$2:$L$1177, orig_altGT_results_full!$B$2:$B$1177, A29, orig_altGT_results_full!$J$2:$J$1177, "="&amp;B29)</f>
        <v>0.6696651674162919</v>
      </c>
      <c r="E29" s="65">
        <f>SUMPRODUCT(MAX(((orig_altGT_results_full!$B$2:$B$1177=A29) * (orig_altGT_results_full!$Q$2:$Q$1177))))</f>
        <v>1</v>
      </c>
      <c r="F29" s="65">
        <f>AVERAGEIFS(orig_altGT_results_full!$R$2:$R$1177, orig_altGT_results_full!$B$2:$B$1177, A29, orig_altGT_results_full!$Q$2:$Q$1177, "="&amp;E29)</f>
        <v>1</v>
      </c>
      <c r="G29" s="167">
        <f>AVERAGEIFS(orig_altGT_results_full!$S$2:$S$1177, orig_altGT_results_full!$B$2:$B$1177, A29, orig_altGT_results_full!$Q$2:$Q$1177, "="&amp;E29)</f>
        <v>1</v>
      </c>
      <c r="H29" s="65">
        <f>SUMPRODUCT(MAX(((orig_altGT_results_full!$B$2:$B$1177=A29) * (orig_altGT_results_full!$X$2:$X$1177))))</f>
        <v>0.5</v>
      </c>
      <c r="I29" s="65">
        <f>AVERAGEIFS(orig_altGT_results_full!$Y$2:$Y$1177, orig_altGT_results_full!$B$2:$B$1177, A29, orig_altGT_results_full!$X$2:$X$1177, "="&amp;H29)</f>
        <v>1</v>
      </c>
      <c r="J29" s="167">
        <f>AVERAGEIFS(orig_altGT_results_full!$Z$2:$Z$1177, orig_altGT_results_full!$B$2:$B$1177, A29, orig_altGT_results_full!$X$2:$X$1177, "="&amp;H29)</f>
        <v>0.52631578947368429</v>
      </c>
      <c r="K29" s="65">
        <f>SUMPRODUCT(MAX(((orig_altGT_results_full!$B$2:$B$1177=A29) * (orig_altGT_results_full!$AE$2:$AE$1177))))</f>
        <v>1</v>
      </c>
      <c r="L29" s="65">
        <f>AVERAGEIFS(orig_altGT_results_full!$AF$2:$AF$1177, orig_altGT_results_full!$B$2:$B$1177, A29, orig_altGT_results_full!$AE$2:$AE$1177, "="&amp;K29)</f>
        <v>0.5</v>
      </c>
      <c r="M29" s="167">
        <f>AVERAGEIFS(orig_altGT_results_full!$AG$2:$AG$1177, orig_altGT_results_full!$B$2:$B$1177, A29, orig_altGT_results_full!$AE$2:$AE$1177, "="&amp;K29)</f>
        <v>0.90909090909090906</v>
      </c>
    </row>
    <row r="30" spans="1:13" ht="13">
      <c r="A30" s="4" t="s">
        <v>134</v>
      </c>
      <c r="B30" s="65">
        <f>SUMPRODUCT(MAX(((orig_altGT_results_full!$B$2:$B$1177=A30) * (orig_altGT_results_full!$J$2:$J$1177))))</f>
        <v>1</v>
      </c>
      <c r="C30" s="167">
        <f>AVERAGEIFS(orig_altGT_results_full!$K$2:$K$1177, orig_altGT_results_full!$B$2:$B$1177, A30, orig_altGT_results_full!$J$2:$J$1177, "="&amp;B30)</f>
        <v>0.46666666666666667</v>
      </c>
      <c r="D30" s="167">
        <f>AVERAGEIFS(orig_altGT_results_full!$L$2:$L$1177, orig_altGT_results_full!$B$2:$B$1177, A30, orig_altGT_results_full!$J$2:$J$1177, "="&amp;B30)</f>
        <v>0.88095238095238082</v>
      </c>
      <c r="E30" s="65">
        <f>SUMPRODUCT(MAX(((orig_altGT_results_full!$B$2:$B$1177=A30) * (orig_altGT_results_full!$Q$2:$Q$1177))))</f>
        <v>0</v>
      </c>
      <c r="F30" s="65">
        <f>AVERAGEIFS(orig_altGT_results_full!$R$2:$R$1177, orig_altGT_results_full!$B$2:$B$1177, A30, orig_altGT_results_full!$Q$2:$Q$1177, "="&amp;E30)</f>
        <v>0</v>
      </c>
      <c r="G30" s="65">
        <f>AVERAGEIFS(orig_altGT_results_full!$S$2:$S$1177, orig_altGT_results_full!$B$2:$B$1177, A30, orig_altGT_results_full!$Q$2:$Q$1177, "="&amp;E30)</f>
        <v>0</v>
      </c>
      <c r="H30" s="65">
        <f>SUMPRODUCT(MAX(((orig_altGT_results_full!$B$2:$B$1177=A30) * (orig_altGT_results_full!$X$2:$X$1177))))</f>
        <v>0</v>
      </c>
      <c r="I30" s="65">
        <f>AVERAGEIFS(orig_altGT_results_full!$Y$2:$Y$1177, orig_altGT_results_full!$B$2:$B$1177, A30, orig_altGT_results_full!$X$2:$X$1177, "="&amp;H30)</f>
        <v>0</v>
      </c>
      <c r="J30" s="65">
        <f>AVERAGEIFS(orig_altGT_results_full!$Z$2:$Z$1177, orig_altGT_results_full!$B$2:$B$1177, A30, orig_altGT_results_full!$X$2:$X$1177, "="&amp;H30)</f>
        <v>0</v>
      </c>
      <c r="K30" s="65">
        <f>SUMPRODUCT(MAX(((orig_altGT_results_full!$B$2:$B$1177=A30) * (orig_altGT_results_full!$AE$2:$AE$1177))))</f>
        <v>0</v>
      </c>
      <c r="L30" s="65">
        <f>AVERAGEIFS(orig_altGT_results_full!$AF$2:$AF$1177, orig_altGT_results_full!$B$2:$B$1177, A30, orig_altGT_results_full!$AE$2:$AE$1177, "="&amp;K30)</f>
        <v>0</v>
      </c>
      <c r="M30" s="65">
        <f>AVERAGEIFS(orig_altGT_results_full!$AG$2:$AG$1177, orig_altGT_results_full!$B$2:$B$1177, A30, orig_altGT_results_full!$AE$2:$AE$1177, "="&amp;K30)</f>
        <v>0</v>
      </c>
    </row>
    <row r="31" spans="1:13" ht="13">
      <c r="A31" s="4" t="s">
        <v>137</v>
      </c>
      <c r="B31" s="65">
        <f>SUMPRODUCT(MAX(((orig_altGT_results_full!$B$2:$B$1177=A31) * (orig_altGT_results_full!$J$2:$J$1177))))</f>
        <v>1</v>
      </c>
      <c r="C31" s="167">
        <f>AVERAGEIFS(orig_altGT_results_full!$K$2:$K$1177, orig_altGT_results_full!$B$2:$B$1177, A31, orig_altGT_results_full!$J$2:$J$1177, "="&amp;B31)</f>
        <v>0.39285714285714285</v>
      </c>
      <c r="D31" s="167">
        <f>AVERAGEIFS(orig_altGT_results_full!$L$2:$L$1177, orig_altGT_results_full!$B$2:$B$1177, A31, orig_altGT_results_full!$J$2:$J$1177, "="&amp;B31)</f>
        <v>0.84915084915084915</v>
      </c>
      <c r="E31" s="65">
        <f>SUMPRODUCT(MAX(((orig_altGT_results_full!$B$2:$B$1177=A31) * (orig_altGT_results_full!$Q$2:$Q$1177))))</f>
        <v>0</v>
      </c>
      <c r="F31" s="65">
        <f>AVERAGEIFS(orig_altGT_results_full!$R$2:$R$1177, orig_altGT_results_full!$B$2:$B$1177, A31, orig_altGT_results_full!$Q$2:$Q$1177, "="&amp;E31)</f>
        <v>0</v>
      </c>
      <c r="G31" s="65">
        <f>AVERAGEIFS(orig_altGT_results_full!$S$2:$S$1177, orig_altGT_results_full!$B$2:$B$1177, A31, orig_altGT_results_full!$Q$2:$Q$1177, "="&amp;E31)</f>
        <v>0</v>
      </c>
      <c r="H31" s="65">
        <f>SUMPRODUCT(MAX(((orig_altGT_results_full!$B$2:$B$1177=A31) * (orig_altGT_results_full!$X$2:$X$1177))))</f>
        <v>0</v>
      </c>
      <c r="I31" s="65">
        <f>AVERAGEIFS(orig_altGT_results_full!$Y$2:$Y$1177, orig_altGT_results_full!$B$2:$B$1177, A31, orig_altGT_results_full!$X$2:$X$1177, "="&amp;H31)</f>
        <v>0</v>
      </c>
      <c r="J31" s="65">
        <f>AVERAGEIFS(orig_altGT_results_full!$Z$2:$Z$1177, orig_altGT_results_full!$B$2:$B$1177, A31, orig_altGT_results_full!$X$2:$X$1177, "="&amp;H31)</f>
        <v>0</v>
      </c>
      <c r="K31" s="65">
        <f>SUMPRODUCT(MAX(((orig_altGT_results_full!$B$2:$B$1177=A31) * (orig_altGT_results_full!$AE$2:$AE$1177))))</f>
        <v>0</v>
      </c>
      <c r="L31" s="65">
        <f>AVERAGEIFS(orig_altGT_results_full!$AF$2:$AF$1177, orig_altGT_results_full!$B$2:$B$1177, A31, orig_altGT_results_full!$AE$2:$AE$1177, "="&amp;K31)</f>
        <v>0</v>
      </c>
      <c r="M31" s="65">
        <f>AVERAGEIFS(orig_altGT_results_full!$AG$2:$AG$1177, orig_altGT_results_full!$B$2:$B$1177, A31, orig_altGT_results_full!$AE$2:$AE$1177, "="&amp;K31)</f>
        <v>0</v>
      </c>
    </row>
    <row r="32" spans="1:13" ht="13">
      <c r="A32" s="4" t="s">
        <v>140</v>
      </c>
      <c r="B32" s="65">
        <f>SUMPRODUCT(MAX(((orig_altGT_results_full!$B$2:$B$1177=A32) * (orig_altGT_results_full!$J$2:$J$1177))))</f>
        <v>0</v>
      </c>
      <c r="C32" s="65">
        <f>AVERAGEIFS(orig_altGT_results_full!$K$2:$K$1177, orig_altGT_results_full!$B$2:$B$1177, A32, orig_altGT_results_full!$J$2:$J$1177, "="&amp;B32)</f>
        <v>0</v>
      </c>
      <c r="D32" s="65">
        <f>AVERAGEIFS(orig_altGT_results_full!$L$2:$L$1177, orig_altGT_results_full!$B$2:$B$1177, A32, orig_altGT_results_full!$J$2:$J$1177, "="&amp;B32)</f>
        <v>0</v>
      </c>
      <c r="E32" s="65">
        <f>SUMPRODUCT(MAX(((orig_altGT_results_full!$B$2:$B$1177=A32) * (orig_altGT_results_full!$Q$2:$Q$1177))))</f>
        <v>0</v>
      </c>
      <c r="F32" s="65">
        <f>AVERAGEIFS(orig_altGT_results_full!$R$2:$R$1177, orig_altGT_results_full!$B$2:$B$1177, A32, orig_altGT_results_full!$Q$2:$Q$1177, "="&amp;E32)</f>
        <v>0</v>
      </c>
      <c r="G32" s="65">
        <f>AVERAGEIFS(orig_altGT_results_full!$S$2:$S$1177, orig_altGT_results_full!$B$2:$B$1177, A32, orig_altGT_results_full!$Q$2:$Q$1177, "="&amp;E32)</f>
        <v>0</v>
      </c>
      <c r="H32" s="65">
        <f>SUMPRODUCT(MAX(((orig_altGT_results_full!$B$2:$B$1177=A32) * (orig_altGT_results_full!$X$2:$X$1177))))</f>
        <v>0</v>
      </c>
      <c r="I32" s="65">
        <f>AVERAGEIFS(orig_altGT_results_full!$Y$2:$Y$1177, orig_altGT_results_full!$B$2:$B$1177, A32, orig_altGT_results_full!$X$2:$X$1177, "="&amp;H32)</f>
        <v>0</v>
      </c>
      <c r="J32" s="65">
        <f>AVERAGEIFS(orig_altGT_results_full!$Z$2:$Z$1177, orig_altGT_results_full!$B$2:$B$1177, A32, orig_altGT_results_full!$X$2:$X$1177, "="&amp;H32)</f>
        <v>0</v>
      </c>
      <c r="K32" s="65">
        <f>SUMPRODUCT(MAX(((orig_altGT_results_full!$B$2:$B$1177=A32) * (orig_altGT_results_full!$AE$2:$AE$1177))))</f>
        <v>0</v>
      </c>
      <c r="L32" s="65">
        <f>AVERAGEIFS(orig_altGT_results_full!$AF$2:$AF$1177, orig_altGT_results_full!$B$2:$B$1177, A32, orig_altGT_results_full!$AE$2:$AE$1177, "="&amp;K32)</f>
        <v>0</v>
      </c>
      <c r="M32" s="65">
        <f>AVERAGEIFS(orig_altGT_results_full!$AG$2:$AG$1177, orig_altGT_results_full!$B$2:$B$1177, A32, orig_altGT_results_full!$AE$2:$AE$1177, "="&amp;K32)</f>
        <v>0</v>
      </c>
    </row>
    <row r="33" spans="1:15" ht="13">
      <c r="A33" s="4" t="s">
        <v>144</v>
      </c>
      <c r="B33" s="65">
        <f>SUMPRODUCT(MAX(((orig_altGT_results_full!$B$2:$B$1177=A33) * (orig_altGT_results_full!$J$2:$J$1177))))</f>
        <v>1</v>
      </c>
      <c r="C33" s="65">
        <f>AVERAGEIFS(orig_altGT_results_full!$K$2:$K$1177, orig_altGT_results_full!$B$2:$B$1177, A33, orig_altGT_results_full!$J$2:$J$1177, "="&amp;B33)</f>
        <v>0.25</v>
      </c>
      <c r="D33" s="167">
        <f>AVERAGEIFS(orig_altGT_results_full!$L$2:$L$1177, orig_altGT_results_full!$B$2:$B$1177, A33, orig_altGT_results_full!$J$2:$J$1177, "="&amp;B33)</f>
        <v>0.76923076923076927</v>
      </c>
      <c r="E33" s="65">
        <f>SUMPRODUCT(MAX(((orig_altGT_results_full!$B$2:$B$1177=A33) * (orig_altGT_results_full!$Q$2:$Q$1177))))</f>
        <v>0</v>
      </c>
      <c r="F33" s="65">
        <f>AVERAGEIFS(orig_altGT_results_full!$R$2:$R$1177, orig_altGT_results_full!$B$2:$B$1177, A33, orig_altGT_results_full!$Q$2:$Q$1177, "="&amp;E33)</f>
        <v>0</v>
      </c>
      <c r="G33" s="65">
        <f>AVERAGEIFS(orig_altGT_results_full!$S$2:$S$1177, orig_altGT_results_full!$B$2:$B$1177, A33, orig_altGT_results_full!$Q$2:$Q$1177, "="&amp;E33)</f>
        <v>0</v>
      </c>
      <c r="H33" s="65">
        <f>SUMPRODUCT(MAX(((orig_altGT_results_full!$B$2:$B$1177=A33) * (orig_altGT_results_full!$X$2:$X$1177))))</f>
        <v>1</v>
      </c>
      <c r="I33" s="65">
        <f>AVERAGEIFS(orig_altGT_results_full!$Y$2:$Y$1177, orig_altGT_results_full!$B$2:$B$1177, A33, orig_altGT_results_full!$X$2:$X$1177, "="&amp;H33)</f>
        <v>1</v>
      </c>
      <c r="J33" s="65">
        <f>AVERAGEIFS(orig_altGT_results_full!$Z$2:$Z$1177, orig_altGT_results_full!$B$2:$B$1177, A33, orig_altGT_results_full!$X$2:$X$1177, "="&amp;H33)</f>
        <v>1</v>
      </c>
      <c r="K33" s="65">
        <f>SUMPRODUCT(MAX(((orig_altGT_results_full!$B$2:$B$1177=A33) * (orig_altGT_results_full!$AE$2:$AE$1177))))</f>
        <v>0</v>
      </c>
      <c r="L33" s="65">
        <f>AVERAGEIFS(orig_altGT_results_full!$AF$2:$AF$1177, orig_altGT_results_full!$B$2:$B$1177, A33, orig_altGT_results_full!$AE$2:$AE$1177, "="&amp;K33)</f>
        <v>0</v>
      </c>
      <c r="M33" s="65">
        <f>AVERAGEIFS(orig_altGT_results_full!$AG$2:$AG$1177, orig_altGT_results_full!$B$2:$B$1177, A33, orig_altGT_results_full!$AE$2:$AE$1177, "="&amp;K33)</f>
        <v>0</v>
      </c>
    </row>
    <row r="34" spans="1:15" ht="16">
      <c r="A34" s="221" t="s">
        <v>147</v>
      </c>
      <c r="B34" s="216">
        <v>0</v>
      </c>
      <c r="C34" s="222">
        <v>0</v>
      </c>
      <c r="D34" s="223">
        <v>0</v>
      </c>
      <c r="E34" s="216">
        <v>0</v>
      </c>
      <c r="F34" s="216">
        <v>0</v>
      </c>
      <c r="G34" s="219">
        <v>0</v>
      </c>
      <c r="H34" s="216">
        <v>0</v>
      </c>
      <c r="I34" s="216">
        <v>0</v>
      </c>
      <c r="J34" s="219">
        <v>0</v>
      </c>
      <c r="K34" s="216">
        <v>0</v>
      </c>
      <c r="L34" s="216">
        <v>0</v>
      </c>
      <c r="M34" s="219">
        <v>0</v>
      </c>
    </row>
    <row r="35" spans="1:15" ht="13">
      <c r="A35" s="4" t="s">
        <v>150</v>
      </c>
      <c r="B35" s="65">
        <f>SUMPRODUCT(MAX(((orig_altGT_results_full!$B$2:$B$1177=A35) * (orig_altGT_results_full!$J$2:$J$1177))))</f>
        <v>1</v>
      </c>
      <c r="C35" s="167">
        <f>AVERAGEIFS(orig_altGT_results_full!$K$2:$K$1177, orig_altGT_results_full!$B$2:$B$1177, A35, orig_altGT_results_full!$J$2:$J$1177, "="&amp;B35)</f>
        <v>0.55555555555555547</v>
      </c>
      <c r="D35" s="167">
        <f>AVERAGEIFS(orig_altGT_results_full!$L$2:$L$1177, orig_altGT_results_full!$B$2:$B$1177, A35, orig_altGT_results_full!$J$2:$J$1177, "="&amp;B35)</f>
        <v>0.91269841269841268</v>
      </c>
      <c r="E35" s="65">
        <f>SUMPRODUCT(MAX(((orig_altGT_results_full!$B$2:$B$1177=A35) * (orig_altGT_results_full!$Q$2:$Q$1177))))</f>
        <v>1</v>
      </c>
      <c r="F35" s="167">
        <f>AVERAGEIFS(orig_altGT_results_full!$R$2:$R$1177, orig_altGT_results_full!$B$2:$B$1177, A35, orig_altGT_results_full!$Q$2:$Q$1177, "="&amp;E35)</f>
        <v>1</v>
      </c>
      <c r="G35" s="65">
        <f>AVERAGEIFS(orig_altGT_results_full!$S$2:$S$1177, orig_altGT_results_full!$B$2:$B$1177, A35, orig_altGT_results_full!$Q$2:$Q$1177, "="&amp;E35)</f>
        <v>1</v>
      </c>
      <c r="H35" s="65">
        <f>SUMPRODUCT(MAX(((orig_altGT_results_full!$B$2:$B$1177=A35) * (orig_altGT_results_full!$X$2:$X$1177))))</f>
        <v>1</v>
      </c>
      <c r="I35" s="65">
        <f>AVERAGEIFS(orig_altGT_results_full!$Y$2:$Y$1177, orig_altGT_results_full!$B$2:$B$1177, A35, orig_altGT_results_full!$X$2:$X$1177, "="&amp;H35)</f>
        <v>1</v>
      </c>
      <c r="J35" s="65">
        <f>AVERAGEIFS(orig_altGT_results_full!$Z$2:$Z$1177, orig_altGT_results_full!$B$2:$B$1177, A35, orig_altGT_results_full!$X$2:$X$1177, "="&amp;H35)</f>
        <v>1</v>
      </c>
      <c r="K35" s="65">
        <f>SUMPRODUCT(MAX(((orig_altGT_results_full!$B$2:$B$1177=A35) * (orig_altGT_results_full!$AE$2:$AE$1177))))</f>
        <v>1</v>
      </c>
      <c r="L35" s="65">
        <f>AVERAGEIFS(orig_altGT_results_full!$AF$2:$AF$1177, orig_altGT_results_full!$B$2:$B$1177, A35, orig_altGT_results_full!$AE$2:$AE$1177, "="&amp;K35)</f>
        <v>1</v>
      </c>
      <c r="M35" s="65">
        <f>AVERAGEIFS(orig_altGT_results_full!$AG$2:$AG$1177, orig_altGT_results_full!$B$2:$B$1177, A35, orig_altGT_results_full!$AE$2:$AE$1177, "="&amp;K35)</f>
        <v>1</v>
      </c>
    </row>
    <row r="36" spans="1:15" ht="16">
      <c r="A36" s="221" t="s">
        <v>153</v>
      </c>
      <c r="B36" s="216">
        <v>0</v>
      </c>
      <c r="C36" s="222">
        <v>0</v>
      </c>
      <c r="D36" s="223">
        <v>0</v>
      </c>
      <c r="E36" s="216">
        <v>0</v>
      </c>
      <c r="F36" s="220">
        <v>0</v>
      </c>
      <c r="G36" s="219">
        <v>0</v>
      </c>
      <c r="H36" s="216">
        <v>0</v>
      </c>
      <c r="I36" s="216">
        <v>0</v>
      </c>
      <c r="J36" s="219">
        <v>0</v>
      </c>
      <c r="K36" s="216">
        <v>1</v>
      </c>
      <c r="L36" s="216">
        <v>1</v>
      </c>
      <c r="M36" s="219">
        <v>1</v>
      </c>
    </row>
    <row r="37" spans="1:15" ht="13">
      <c r="A37" s="166" t="s">
        <v>155</v>
      </c>
      <c r="B37" s="65">
        <v>1</v>
      </c>
      <c r="C37" s="167">
        <v>0.5714285714285714</v>
      </c>
      <c r="D37" s="167">
        <v>0.92207792207792205</v>
      </c>
      <c r="E37" s="65">
        <v>0</v>
      </c>
      <c r="F37" s="65">
        <v>0</v>
      </c>
      <c r="G37" s="65">
        <v>0</v>
      </c>
      <c r="H37" s="65">
        <v>1</v>
      </c>
      <c r="I37" s="65">
        <v>1</v>
      </c>
      <c r="J37" s="65">
        <v>1</v>
      </c>
      <c r="K37" s="65">
        <v>0</v>
      </c>
      <c r="L37" s="65">
        <v>0</v>
      </c>
      <c r="M37" s="65">
        <v>0</v>
      </c>
    </row>
    <row r="38" spans="1:15" ht="13">
      <c r="A38" s="4" t="s">
        <v>157</v>
      </c>
      <c r="B38" s="65">
        <f>SUMPRODUCT(MAX(((orig_altGT_results_full!$B$2:$B$1177=A38) * (orig_altGT_results_full!$J$2:$J$1177))))</f>
        <v>1</v>
      </c>
      <c r="C38" s="65">
        <f>AVERAGEIFS(orig_altGT_results_full!$K$2:$K$1177, orig_altGT_results_full!$B$2:$B$1177, A38, orig_altGT_results_full!$J$2:$J$1177, "="&amp;B38)</f>
        <v>0.5</v>
      </c>
      <c r="D38" s="167">
        <f>AVERAGEIFS(orig_altGT_results_full!$L$2:$L$1177, orig_altGT_results_full!$B$2:$B$1177, A38, orig_altGT_results_full!$J$2:$J$1177, "="&amp;B38)</f>
        <v>0.89285714285714279</v>
      </c>
      <c r="E38" s="65">
        <f>SUMPRODUCT(MAX(((orig_altGT_results_full!$B$2:$B$1177=A38) * (orig_altGT_results_full!$Q$2:$Q$1177))))</f>
        <v>0</v>
      </c>
      <c r="F38" s="65">
        <f>AVERAGEIFS(orig_altGT_results_full!$R$2:$R$1177, orig_altGT_results_full!$B$2:$B$1177, A38, orig_altGT_results_full!$Q$2:$Q$1177, "="&amp;E38)</f>
        <v>0</v>
      </c>
      <c r="G38" s="65">
        <f>AVERAGEIFS(orig_altGT_results_full!$S$2:$S$1177, orig_altGT_results_full!$B$2:$B$1177, A38, orig_altGT_results_full!$Q$2:$Q$1177, "="&amp;E38)</f>
        <v>0</v>
      </c>
      <c r="H38" s="65">
        <f>SUMPRODUCT(MAX(((orig_altGT_results_full!$B$2:$B$1177=A38) * (orig_altGT_results_full!$X$2:$X$1177))))</f>
        <v>0</v>
      </c>
      <c r="I38" s="65">
        <f>AVERAGEIFS(orig_altGT_results_full!$Y$2:$Y$1177, orig_altGT_results_full!$B$2:$B$1177, A38, orig_altGT_results_full!$X$2:$X$1177, "="&amp;H38)</f>
        <v>0</v>
      </c>
      <c r="J38" s="65">
        <f>AVERAGEIFS(orig_altGT_results_full!$Z$2:$Z$1177, orig_altGT_results_full!$B$2:$B$1177, A38, orig_altGT_results_full!$X$2:$X$1177, "="&amp;H38)</f>
        <v>0</v>
      </c>
      <c r="K38" s="65">
        <f>SUMPRODUCT(MAX(((orig_altGT_results_full!$B$2:$B$1177=A38) * (orig_altGT_results_full!$AE$2:$AE$1177))))</f>
        <v>0</v>
      </c>
      <c r="L38" s="65">
        <f>AVERAGEIFS(orig_altGT_results_full!$AF$2:$AF$1177, orig_altGT_results_full!$B$2:$B$1177, A38, orig_altGT_results_full!$AE$2:$AE$1177, "="&amp;K38)</f>
        <v>0</v>
      </c>
      <c r="M38" s="65">
        <f>AVERAGEIFS(orig_altGT_results_full!$AG$2:$AG$1177, orig_altGT_results_full!$B$2:$B$1177, A38, orig_altGT_results_full!$AE$2:$AE$1177, "="&amp;K38)</f>
        <v>0</v>
      </c>
    </row>
    <row r="39" spans="1:15" ht="13">
      <c r="A39" s="4" t="s">
        <v>160</v>
      </c>
      <c r="B39" s="65">
        <f>SUMPRODUCT(MAX(((orig_altGT_results_full!$B$2:$B$1177=A39) * (orig_altGT_results_full!$J$2:$J$1177))))</f>
        <v>0.5</v>
      </c>
      <c r="C39" s="65">
        <f>AVERAGEIFS(orig_altGT_results_full!$K$2:$K$1177, orig_altGT_results_full!$B$2:$B$1177, A39, orig_altGT_results_full!$J$2:$J$1177, "="&amp;B39)</f>
        <v>0.25</v>
      </c>
      <c r="D39" s="167">
        <f>AVERAGEIFS(orig_altGT_results_full!$L$2:$L$1177, orig_altGT_results_full!$B$2:$B$1177, A39, orig_altGT_results_full!$J$2:$J$1177, "="&amp;B39)</f>
        <v>0.45454545454545453</v>
      </c>
      <c r="E39" s="65">
        <f>SUMPRODUCT(MAX(((orig_altGT_results_full!$B$2:$B$1177=A39) * (orig_altGT_results_full!$Q$2:$Q$1177))))</f>
        <v>0</v>
      </c>
      <c r="F39" s="65">
        <f>AVERAGEIFS(orig_altGT_results_full!$R$2:$R$1177, orig_altGT_results_full!$B$2:$B$1177, A39, orig_altGT_results_full!$Q$2:$Q$1177, "="&amp;E39)</f>
        <v>0</v>
      </c>
      <c r="G39" s="65">
        <f>AVERAGEIFS(orig_altGT_results_full!$S$2:$S$1177, orig_altGT_results_full!$B$2:$B$1177, A39, orig_altGT_results_full!$Q$2:$Q$1177, "="&amp;E39)</f>
        <v>0</v>
      </c>
      <c r="H39" s="65">
        <f>SUMPRODUCT(MAX(((orig_altGT_results_full!$B$2:$B$1177=A39) * (orig_altGT_results_full!$X$2:$X$1177))))</f>
        <v>1</v>
      </c>
      <c r="I39" s="65">
        <f>AVERAGEIFS(orig_altGT_results_full!$Y$2:$Y$1177, orig_altGT_results_full!$B$2:$B$1177, A39, orig_altGT_results_full!$X$2:$X$1177, "="&amp;H39)</f>
        <v>1</v>
      </c>
      <c r="J39" s="65">
        <f>AVERAGEIFS(orig_altGT_results_full!$Z$2:$Z$1177, orig_altGT_results_full!$B$2:$B$1177, A39, orig_altGT_results_full!$X$2:$X$1177, "="&amp;H39)</f>
        <v>1</v>
      </c>
      <c r="K39" s="65">
        <f>SUMPRODUCT(MAX(((orig_altGT_results_full!$B$2:$B$1177=A39) * (orig_altGT_results_full!$AE$2:$AE$1177))))</f>
        <v>0</v>
      </c>
      <c r="L39" s="65">
        <f>AVERAGEIFS(orig_altGT_results_full!$AF$2:$AF$1177, orig_altGT_results_full!$B$2:$B$1177, A39, orig_altGT_results_full!$AE$2:$AE$1177, "="&amp;K39)</f>
        <v>0</v>
      </c>
      <c r="M39" s="65">
        <f>AVERAGEIFS(orig_altGT_results_full!$AG$2:$AG$1177, orig_altGT_results_full!$B$2:$B$1177, A39, orig_altGT_results_full!$AE$2:$AE$1177, "="&amp;K39)</f>
        <v>0</v>
      </c>
    </row>
    <row r="40" spans="1:15" ht="13">
      <c r="A40" s="4" t="s">
        <v>162</v>
      </c>
      <c r="B40" s="65">
        <f>SUMPRODUCT(MAX(((orig_altGT_results_full!$B$2:$B$1177=A40) * (orig_altGT_results_full!$J$2:$J$1177))))</f>
        <v>1</v>
      </c>
      <c r="C40" s="65">
        <f>AVERAGEIFS(orig_altGT_results_full!$K$2:$K$1177, orig_altGT_results_full!$B$2:$B$1177, A40, orig_altGT_results_full!$J$2:$J$1177, "="&amp;B40)</f>
        <v>0.49999999999999994</v>
      </c>
      <c r="D40" s="167">
        <f>AVERAGEIFS(orig_altGT_results_full!$L$2:$L$1177, orig_altGT_results_full!$B$2:$B$1177, A40, orig_altGT_results_full!$J$2:$J$1177, "="&amp;B40)</f>
        <v>0.8928571428571429</v>
      </c>
      <c r="E40" s="65">
        <f>SUMPRODUCT(MAX(((orig_altGT_results_full!$B$2:$B$1177=A40) * (orig_altGT_results_full!$Q$2:$Q$1177))))</f>
        <v>1</v>
      </c>
      <c r="F40" s="65">
        <f>AVERAGEIFS(orig_altGT_results_full!$R$2:$R$1177, orig_altGT_results_full!$B$2:$B$1177, A40, orig_altGT_results_full!$Q$2:$Q$1177, "="&amp;E40)</f>
        <v>1</v>
      </c>
      <c r="G40" s="65">
        <f>AVERAGEIFS(orig_altGT_results_full!$S$2:$S$1177, orig_altGT_results_full!$B$2:$B$1177, A40, orig_altGT_results_full!$Q$2:$Q$1177, "="&amp;E40)</f>
        <v>1</v>
      </c>
      <c r="H40" s="65">
        <f>SUMPRODUCT(MAX(((orig_altGT_results_full!$B$2:$B$1177=A40) * (orig_altGT_results_full!$X$2:$X$1177))))</f>
        <v>1</v>
      </c>
      <c r="I40" s="65">
        <f>AVERAGEIFS(orig_altGT_results_full!$Y$2:$Y$1177, orig_altGT_results_full!$B$2:$B$1177, A40, orig_altGT_results_full!$X$2:$X$1177, "="&amp;H40)</f>
        <v>1</v>
      </c>
      <c r="J40" s="65">
        <f>AVERAGEIFS(orig_altGT_results_full!$Z$2:$Z$1177, orig_altGT_results_full!$B$2:$B$1177, A40, orig_altGT_results_full!$X$2:$X$1177, "="&amp;H40)</f>
        <v>1</v>
      </c>
      <c r="K40" s="65">
        <f>SUMPRODUCT(MAX(((orig_altGT_results_full!$B$2:$B$1177=A40) * (orig_altGT_results_full!$AE$2:$AE$1177))))</f>
        <v>1</v>
      </c>
      <c r="L40" s="65">
        <f>AVERAGEIFS(orig_altGT_results_full!$AF$2:$AF$1177, orig_altGT_results_full!$B$2:$B$1177, A40, orig_altGT_results_full!$AE$2:$AE$1177, "="&amp;K40)</f>
        <v>1</v>
      </c>
      <c r="M40" s="65">
        <f>AVERAGEIFS(orig_altGT_results_full!$AG$2:$AG$1177, orig_altGT_results_full!$B$2:$B$1177, A40, orig_altGT_results_full!$AE$2:$AE$1177, "="&amp;K40)</f>
        <v>1</v>
      </c>
    </row>
    <row r="41" spans="1:15" ht="13">
      <c r="A41" s="224" t="s">
        <v>566</v>
      </c>
      <c r="B41" s="225">
        <f t="shared" ref="B41:M41" si="0">AVERAGE(B28:B40)</f>
        <v>0.67999999999999994</v>
      </c>
      <c r="C41" s="225">
        <f t="shared" si="0"/>
        <v>0.35793650793650789</v>
      </c>
      <c r="D41" s="225">
        <f t="shared" si="0"/>
        <v>0.60707725338544138</v>
      </c>
      <c r="E41" s="225">
        <f t="shared" si="0"/>
        <v>0.26923076923076922</v>
      </c>
      <c r="F41" s="225">
        <f t="shared" si="0"/>
        <v>0.30769230769230771</v>
      </c>
      <c r="G41" s="225">
        <f t="shared" si="0"/>
        <v>0.27125506072874495</v>
      </c>
      <c r="H41" s="225">
        <f t="shared" si="0"/>
        <v>0.5</v>
      </c>
      <c r="I41" s="225">
        <f t="shared" si="0"/>
        <v>0.53846153846153844</v>
      </c>
      <c r="J41" s="225">
        <f t="shared" si="0"/>
        <v>0.50202429149797567</v>
      </c>
      <c r="K41" s="225">
        <f t="shared" si="0"/>
        <v>0.34615384615384615</v>
      </c>
      <c r="L41" s="225">
        <f t="shared" si="0"/>
        <v>0.34615384615384615</v>
      </c>
      <c r="M41" s="225">
        <f t="shared" si="0"/>
        <v>0.34118513065881484</v>
      </c>
      <c r="O41" s="244" t="s">
        <v>580</v>
      </c>
    </row>
    <row r="42" spans="1:15" ht="13">
      <c r="A42" s="4" t="s">
        <v>164</v>
      </c>
      <c r="B42" s="65">
        <f>SUMPRODUCT(MAX(((orig_altGT_results_full!$B$2:$B$1177=A42) * (orig_altGT_results_full!$J$2:$J$1177))))</f>
        <v>1</v>
      </c>
      <c r="C42" s="65">
        <f>AVERAGEIFS(orig_altGT_results_full!$K$2:$K$1177, orig_altGT_results_full!$B$2:$B$1177, A42, orig_altGT_results_full!$J$2:$J$1177, "="&amp;B42)</f>
        <v>1</v>
      </c>
      <c r="D42" s="167">
        <f>AVERAGEIFS(orig_altGT_results_full!$L$2:$L$1177, orig_altGT_results_full!$B$2:$B$1177, A42, orig_altGT_results_full!$J$2:$J$1177, "="&amp;B42)</f>
        <v>1</v>
      </c>
      <c r="E42" s="65">
        <f>SUMPRODUCT(MAX(((orig_altGT_results_full!$B$2:$B$1177=A42) * (orig_altGT_results_full!$Q$2:$Q$1177))))</f>
        <v>0.5</v>
      </c>
      <c r="F42" s="65">
        <f>AVERAGEIFS(orig_altGT_results_full!$R$2:$R$1177, orig_altGT_results_full!$B$2:$B$1177, A42, orig_altGT_results_full!$Q$2:$Q$1177, "="&amp;E42)</f>
        <v>1</v>
      </c>
      <c r="G42" s="167">
        <f>AVERAGEIFS(orig_altGT_results_full!$S$2:$S$1177, orig_altGT_results_full!$B$2:$B$1177, A42, orig_altGT_results_full!$Q$2:$Q$1177, "="&amp;E42)</f>
        <v>0.52631578947368418</v>
      </c>
      <c r="H42" s="65">
        <f>SUMPRODUCT(MAX(((orig_altGT_results_full!$B$2:$B$1177=A42) * (orig_altGT_results_full!$X$2:$X$1177))))</f>
        <v>0.5</v>
      </c>
      <c r="I42" s="65">
        <f>AVERAGEIFS(orig_altGT_results_full!$Y$2:$Y$1177, orig_altGT_results_full!$B$2:$B$1177, A42, orig_altGT_results_full!$X$2:$X$1177, "="&amp;H42)</f>
        <v>1</v>
      </c>
      <c r="J42" s="167">
        <f>AVERAGEIFS(orig_altGT_results_full!$Z$2:$Z$1177, orig_altGT_results_full!$B$2:$B$1177, A42, orig_altGT_results_full!$X$2:$X$1177, "="&amp;H42)</f>
        <v>0.52631578947368429</v>
      </c>
      <c r="K42" s="65">
        <f>SUMPRODUCT(MAX(((orig_altGT_results_full!$B$2:$B$1177=A42) * (orig_altGT_results_full!$AE$2:$AE$1177))))</f>
        <v>0</v>
      </c>
      <c r="L42" s="65">
        <f>AVERAGEIFS(orig_altGT_results_full!$AF$2:$AF$1177, orig_altGT_results_full!$B$2:$B$1177, A42, orig_altGT_results_full!$AE$2:$AE$1177, "="&amp;K42)</f>
        <v>0</v>
      </c>
      <c r="M42" s="65">
        <f>AVERAGEIFS(orig_altGT_results_full!$AG$2:$AG$1177, orig_altGT_results_full!$B$2:$B$1177, A42, orig_altGT_results_full!$AE$2:$AE$1177, "="&amp;K42)</f>
        <v>0</v>
      </c>
    </row>
    <row r="43" spans="1:15" ht="16">
      <c r="A43" s="221" t="s">
        <v>170</v>
      </c>
      <c r="B43" s="216">
        <v>0</v>
      </c>
      <c r="C43" s="222">
        <v>0</v>
      </c>
      <c r="D43" s="223">
        <v>0</v>
      </c>
      <c r="E43" s="216">
        <v>0</v>
      </c>
      <c r="F43" s="216">
        <v>0</v>
      </c>
      <c r="G43" s="219">
        <v>0</v>
      </c>
      <c r="H43" s="216">
        <v>0</v>
      </c>
      <c r="I43" s="216">
        <v>0</v>
      </c>
      <c r="J43" s="219">
        <v>0</v>
      </c>
      <c r="K43" s="216">
        <v>0</v>
      </c>
      <c r="L43" s="216">
        <v>0</v>
      </c>
      <c r="M43" s="219">
        <v>0</v>
      </c>
    </row>
    <row r="44" spans="1:15" ht="13">
      <c r="A44" s="4" t="s">
        <v>178</v>
      </c>
      <c r="B44" s="65">
        <f>SUMPRODUCT(MAX(((orig_altGT_results_full!$B$2:$B$1177=A44) * (orig_altGT_results_full!$J$2:$J$1177))))</f>
        <v>1</v>
      </c>
      <c r="C44" s="65">
        <f>AVERAGEIFS(orig_altGT_results_full!$K$2:$K$1177, orig_altGT_results_full!$B$2:$B$1177, A44, orig_altGT_results_full!$J$2:$J$1177, "="&amp;B44)</f>
        <v>0.5</v>
      </c>
      <c r="D44" s="167">
        <f>AVERAGEIFS(orig_altGT_results_full!$L$2:$L$1177, orig_altGT_results_full!$B$2:$B$1177, A44, orig_altGT_results_full!$J$2:$J$1177, "="&amp;B44)</f>
        <v>0.90909090909090906</v>
      </c>
      <c r="E44" s="65">
        <f>SUMPRODUCT(MAX(((orig_altGT_results_full!$B$2:$B$1177=A44) * (orig_altGT_results_full!$Q$2:$Q$1177))))</f>
        <v>0</v>
      </c>
      <c r="F44" s="65">
        <f>AVERAGEIFS(orig_altGT_results_full!$R$2:$R$1177, orig_altGT_results_full!$B$2:$B$1177, A44, orig_altGT_results_full!$Q$2:$Q$1177, "="&amp;E44)</f>
        <v>0</v>
      </c>
      <c r="G44" s="65">
        <f>AVERAGEIFS(orig_altGT_results_full!$S$2:$S$1177, orig_altGT_results_full!$B$2:$B$1177, A44, orig_altGT_results_full!$Q$2:$Q$1177, "="&amp;E44)</f>
        <v>0</v>
      </c>
      <c r="H44" s="65">
        <f>SUMPRODUCT(MAX(((orig_altGT_results_full!$B$2:$B$1177=A44) * (orig_altGT_results_full!$X$2:$X$1177))))</f>
        <v>0.5</v>
      </c>
      <c r="I44" s="167">
        <f>AVERAGEIFS(orig_altGT_results_full!$Y$2:$Y$1177, orig_altGT_results_full!$B$2:$B$1177, A44, orig_altGT_results_full!$X$2:$X$1177, "="&amp;H44)</f>
        <v>0.33333333333333326</v>
      </c>
      <c r="J44" s="167">
        <f>AVERAGEIFS(orig_altGT_results_full!$Z$2:$Z$1177, orig_altGT_results_full!$B$2:$B$1177, A44, orig_altGT_results_full!$X$2:$X$1177, "="&amp;H44)</f>
        <v>0.47619047619047616</v>
      </c>
      <c r="K44" s="65">
        <f>SUMPRODUCT(MAX(((orig_altGT_results_full!$B$2:$B$1177=A44) * (orig_altGT_results_full!$AE$2:$AE$1177))))</f>
        <v>0</v>
      </c>
      <c r="L44" s="65">
        <f>AVERAGEIFS(orig_altGT_results_full!$AF$2:$AF$1177, orig_altGT_results_full!$B$2:$B$1177, A44, orig_altGT_results_full!$AE$2:$AE$1177, "="&amp;K44)</f>
        <v>0</v>
      </c>
      <c r="M44" s="65">
        <f>AVERAGEIFS(orig_altGT_results_full!$AG$2:$AG$1177, orig_altGT_results_full!$B$2:$B$1177, A44, orig_altGT_results_full!$AE$2:$AE$1177, "="&amp;K44)</f>
        <v>0</v>
      </c>
    </row>
    <row r="45" spans="1:15" ht="13">
      <c r="A45" s="4" t="s">
        <v>189</v>
      </c>
      <c r="B45" s="65">
        <f>SUMPRODUCT(MAX(((orig_altGT_results_full!$B$2:$B$1177=A45) * (orig_altGT_results_full!$J$2:$J$1177))))</f>
        <v>0</v>
      </c>
      <c r="C45" s="65">
        <f>AVERAGEIFS(orig_altGT_results_full!$K$2:$K$1177, orig_altGT_results_full!$B$2:$B$1177, A45, orig_altGT_results_full!$J$2:$J$1177, "="&amp;B45)</f>
        <v>0</v>
      </c>
      <c r="D45" s="65">
        <f>AVERAGEIFS(orig_altGT_results_full!$L$2:$L$1177, orig_altGT_results_full!$B$2:$B$1177, A45, orig_altGT_results_full!$J$2:$J$1177, "="&amp;B45)</f>
        <v>0</v>
      </c>
      <c r="E45" s="65">
        <f>SUMPRODUCT(MAX(((orig_altGT_results_full!$B$2:$B$1177=A45) * (orig_altGT_results_full!$Q$2:$Q$1177))))</f>
        <v>0.33</v>
      </c>
      <c r="F45" s="65">
        <f>AVERAGEIFS(orig_altGT_results_full!$R$2:$R$1177, orig_altGT_results_full!$B$2:$B$1177, A45, orig_altGT_results_full!$Q$2:$Q$1177, "="&amp;E45)</f>
        <v>1</v>
      </c>
      <c r="G45" s="167">
        <f>AVERAGEIFS(orig_altGT_results_full!$S$2:$S$1177, orig_altGT_results_full!$B$2:$B$1177, A45, orig_altGT_results_full!$Q$2:$Q$1177, "="&amp;E45)</f>
        <v>0.3536977491961415</v>
      </c>
      <c r="H45" s="65">
        <f>SUMPRODUCT(MAX(((orig_altGT_results_full!$B$2:$B$1177=A45) * (orig_altGT_results_full!$X$2:$X$1177))))</f>
        <v>1</v>
      </c>
      <c r="I45" s="65">
        <f>AVERAGEIFS(orig_altGT_results_full!$Y$2:$Y$1177, orig_altGT_results_full!$B$2:$B$1177, A45, orig_altGT_results_full!$X$2:$X$1177, "="&amp;H45)</f>
        <v>0.5</v>
      </c>
      <c r="J45" s="167">
        <f>AVERAGEIFS(orig_altGT_results_full!$Z$2:$Z$1177, orig_altGT_results_full!$B$2:$B$1177, A45, orig_altGT_results_full!$X$2:$X$1177, "="&amp;H45)</f>
        <v>0.90909090909090906</v>
      </c>
      <c r="K45" s="65">
        <f>SUMPRODUCT(MAX(((orig_altGT_results_full!$B$2:$B$1177=A45) * (orig_altGT_results_full!$AE$2:$AE$1177))))</f>
        <v>1</v>
      </c>
      <c r="L45" s="65">
        <f>AVERAGEIFS(orig_altGT_results_full!$AF$2:$AF$1177, orig_altGT_results_full!$B$2:$B$1177, A45, orig_altGT_results_full!$AE$2:$AE$1177, "="&amp;K45)</f>
        <v>0.5</v>
      </c>
      <c r="M45" s="167">
        <f>AVERAGEIFS(orig_altGT_results_full!$AG$2:$AG$1177, orig_altGT_results_full!$B$2:$B$1177, A45, orig_altGT_results_full!$AE$2:$AE$1177, "="&amp;K45)</f>
        <v>0.90909090909090906</v>
      </c>
    </row>
    <row r="46" spans="1:15" ht="13">
      <c r="A46" s="4" t="s">
        <v>195</v>
      </c>
      <c r="B46" s="65">
        <f>SUMPRODUCT(MAX(((orig_altGT_results_full!$B$2:$B$1177=A46) * (orig_altGT_results_full!$J$2:$J$1177))))</f>
        <v>0</v>
      </c>
      <c r="C46" s="65">
        <f>AVERAGEIFS(orig_altGT_results_full!$K$2:$K$1177, orig_altGT_results_full!$B$2:$B$1177, A46, orig_altGT_results_full!$J$2:$J$1177, "="&amp;B46)</f>
        <v>0</v>
      </c>
      <c r="D46" s="65">
        <f>AVERAGEIFS(orig_altGT_results_full!$L$2:$L$1177, orig_altGT_results_full!$B$2:$B$1177, A46, orig_altGT_results_full!$J$2:$J$1177, "="&amp;B46)</f>
        <v>0</v>
      </c>
      <c r="E46" s="65">
        <f>SUMPRODUCT(MAX(((orig_altGT_results_full!$B$2:$B$1177=A46) * (orig_altGT_results_full!$Q$2:$Q$1177))))</f>
        <v>0</v>
      </c>
      <c r="F46" s="65">
        <f>AVERAGEIFS(orig_altGT_results_full!$R$2:$R$1177, orig_altGT_results_full!$B$2:$B$1177, A46, orig_altGT_results_full!$Q$2:$Q$1177, "="&amp;E46)</f>
        <v>0</v>
      </c>
      <c r="G46" s="65">
        <f>AVERAGEIFS(orig_altGT_results_full!$S$2:$S$1177, orig_altGT_results_full!$B$2:$B$1177, A46, orig_altGT_results_full!$Q$2:$Q$1177, "="&amp;E46)</f>
        <v>0</v>
      </c>
      <c r="H46" s="65">
        <f>SUMPRODUCT(MAX(((orig_altGT_results_full!$B$2:$B$1177=A46) * (orig_altGT_results_full!$X$2:$X$1177))))</f>
        <v>0</v>
      </c>
      <c r="I46" s="65">
        <f>AVERAGEIFS(orig_altGT_results_full!$Y$2:$Y$1177, orig_altGT_results_full!$B$2:$B$1177, A46, orig_altGT_results_full!$X$2:$X$1177, "="&amp;H46)</f>
        <v>0</v>
      </c>
      <c r="J46" s="65">
        <f>AVERAGEIFS(orig_altGT_results_full!$Z$2:$Z$1177, orig_altGT_results_full!$B$2:$B$1177, A46, orig_altGT_results_full!$X$2:$X$1177, "="&amp;H46)</f>
        <v>0</v>
      </c>
      <c r="K46" s="65">
        <f>SUMPRODUCT(MAX(((orig_altGT_results_full!$B$2:$B$1177=A46) * (orig_altGT_results_full!$AE$2:$AE$1177))))</f>
        <v>0</v>
      </c>
      <c r="L46" s="65">
        <f>AVERAGEIFS(orig_altGT_results_full!$AF$2:$AF$1177, orig_altGT_results_full!$B$2:$B$1177, A46, orig_altGT_results_full!$AE$2:$AE$1177, "="&amp;K46)</f>
        <v>0</v>
      </c>
      <c r="M46" s="65">
        <f>AVERAGEIFS(orig_altGT_results_full!$AG$2:$AG$1177, orig_altGT_results_full!$B$2:$B$1177, A46, orig_altGT_results_full!$AE$2:$AE$1177, "="&amp;K46)</f>
        <v>0</v>
      </c>
    </row>
    <row r="47" spans="1:15" ht="13">
      <c r="A47" s="4" t="s">
        <v>202</v>
      </c>
      <c r="B47" s="65">
        <f>SUMPRODUCT(MAX(((orig_altGT_results_full!$B$2:$B$1177=A47) * (orig_altGT_results_full!$J$2:$J$1177))))</f>
        <v>1</v>
      </c>
      <c r="C47" s="65">
        <f>AVERAGEIFS(orig_altGT_results_full!$K$2:$K$1177, orig_altGT_results_full!$B$2:$B$1177, A47, orig_altGT_results_full!$J$2:$J$1177, "="&amp;B47)</f>
        <v>0.5</v>
      </c>
      <c r="D47" s="167">
        <f>AVERAGEIFS(orig_altGT_results_full!$L$2:$L$1177, orig_altGT_results_full!$B$2:$B$1177, A47, orig_altGT_results_full!$J$2:$J$1177, "="&amp;B47)</f>
        <v>0.89285714285714279</v>
      </c>
      <c r="E47" s="65">
        <f>SUMPRODUCT(MAX(((orig_altGT_results_full!$B$2:$B$1177=A47) * (orig_altGT_results_full!$Q$2:$Q$1177))))</f>
        <v>0</v>
      </c>
      <c r="F47" s="65">
        <f>AVERAGEIFS(orig_altGT_results_full!$R$2:$R$1177, orig_altGT_results_full!$B$2:$B$1177, A47, orig_altGT_results_full!$Q$2:$Q$1177, "="&amp;E47)</f>
        <v>0</v>
      </c>
      <c r="G47" s="65">
        <f>AVERAGEIFS(orig_altGT_results_full!$S$2:$S$1177, orig_altGT_results_full!$B$2:$B$1177, A47, orig_altGT_results_full!$Q$2:$Q$1177, "="&amp;E47)</f>
        <v>0</v>
      </c>
      <c r="H47" s="65">
        <f>SUMPRODUCT(MAX(((orig_altGT_results_full!$B$2:$B$1177=A47) * (orig_altGT_results_full!$X$2:$X$1177))))</f>
        <v>0</v>
      </c>
      <c r="I47" s="65">
        <f>AVERAGEIFS(orig_altGT_results_full!$Y$2:$Y$1177, orig_altGT_results_full!$B$2:$B$1177, A47, orig_altGT_results_full!$X$2:$X$1177, "="&amp;H47)</f>
        <v>0</v>
      </c>
      <c r="J47" s="65">
        <f>AVERAGEIFS(orig_altGT_results_full!$Z$2:$Z$1177, orig_altGT_results_full!$B$2:$B$1177, A47, orig_altGT_results_full!$X$2:$X$1177, "="&amp;H47)</f>
        <v>0</v>
      </c>
      <c r="K47" s="65">
        <f>SUMPRODUCT(MAX(((orig_altGT_results_full!$B$2:$B$1177=A47) * (orig_altGT_results_full!$AE$2:$AE$1177))))</f>
        <v>0</v>
      </c>
      <c r="L47" s="65">
        <f>AVERAGEIFS(orig_altGT_results_full!$AF$2:$AF$1177, orig_altGT_results_full!$B$2:$B$1177, A47, orig_altGT_results_full!$AE$2:$AE$1177, "="&amp;K47)</f>
        <v>0</v>
      </c>
      <c r="M47" s="65">
        <f>AVERAGEIFS(orig_altGT_results_full!$AG$2:$AG$1177, orig_altGT_results_full!$B$2:$B$1177, A47, orig_altGT_results_full!$AE$2:$AE$1177, "="&amp;K47)</f>
        <v>0</v>
      </c>
    </row>
    <row r="48" spans="1:15" ht="13">
      <c r="A48" s="4" t="s">
        <v>205</v>
      </c>
      <c r="B48" s="65">
        <f>SUMPRODUCT(MAX(((orig_altGT_results_full!$B$2:$B$1177=A48) * (orig_altGT_results_full!$J$2:$J$1177))))</f>
        <v>0.5</v>
      </c>
      <c r="C48" s="65">
        <f>AVERAGEIFS(orig_altGT_results_full!$K$2:$K$1177, orig_altGT_results_full!$B$2:$B$1177, A48, orig_altGT_results_full!$J$2:$J$1177, "="&amp;B48)</f>
        <v>1</v>
      </c>
      <c r="D48" s="167">
        <f>AVERAGEIFS(orig_altGT_results_full!$L$2:$L$1177, orig_altGT_results_full!$B$2:$B$1177, A48, orig_altGT_results_full!$J$2:$J$1177, "="&amp;B48)</f>
        <v>0.52631578947368418</v>
      </c>
      <c r="E48" s="65">
        <f>SUMPRODUCT(MAX(((orig_altGT_results_full!$B$2:$B$1177=A48) * (orig_altGT_results_full!$Q$2:$Q$1177))))</f>
        <v>0</v>
      </c>
      <c r="F48" s="65">
        <f>AVERAGEIFS(orig_altGT_results_full!$R$2:$R$1177, orig_altGT_results_full!$B$2:$B$1177, A48, orig_altGT_results_full!$Q$2:$Q$1177, "="&amp;E48)</f>
        <v>0</v>
      </c>
      <c r="G48" s="65">
        <f>AVERAGEIFS(orig_altGT_results_full!$S$2:$S$1177, orig_altGT_results_full!$B$2:$B$1177, A48, orig_altGT_results_full!$Q$2:$Q$1177, "="&amp;E48)</f>
        <v>0</v>
      </c>
      <c r="H48" s="65">
        <f>SUMPRODUCT(MAX(((orig_altGT_results_full!$B$2:$B$1177=A48) * (orig_altGT_results_full!$X$2:$X$1177))))</f>
        <v>0</v>
      </c>
      <c r="I48" s="65">
        <f>AVERAGEIFS(orig_altGT_results_full!$Y$2:$Y$1177, orig_altGT_results_full!$B$2:$B$1177, A48, orig_altGT_results_full!$X$2:$X$1177, "="&amp;H48)</f>
        <v>0</v>
      </c>
      <c r="J48" s="65">
        <f>AVERAGEIFS(orig_altGT_results_full!$Z$2:$Z$1177, orig_altGT_results_full!$B$2:$B$1177, A48, orig_altGT_results_full!$X$2:$X$1177, "="&amp;H48)</f>
        <v>0</v>
      </c>
      <c r="K48" s="65">
        <f>SUMPRODUCT(MAX(((orig_altGT_results_full!$B$2:$B$1177=A48) * (orig_altGT_results_full!$AE$2:$AE$1177))))</f>
        <v>0</v>
      </c>
      <c r="L48" s="65">
        <f>AVERAGEIFS(orig_altGT_results_full!$AF$2:$AF$1177, orig_altGT_results_full!$B$2:$B$1177, A48, orig_altGT_results_full!$AE$2:$AE$1177, "="&amp;K48)</f>
        <v>0</v>
      </c>
      <c r="M48" s="65">
        <f>AVERAGEIFS(orig_altGT_results_full!$AG$2:$AG$1177, orig_altGT_results_full!$B$2:$B$1177, A48, orig_altGT_results_full!$AE$2:$AE$1177, "="&amp;K48)</f>
        <v>0</v>
      </c>
    </row>
    <row r="49" spans="1:22" ht="13">
      <c r="A49" s="4" t="s">
        <v>208</v>
      </c>
      <c r="B49" s="65">
        <f>SUMPRODUCT(MAX(((orig_altGT_results_full!$B$2:$B$1177=A49) * (orig_altGT_results_full!$J$2:$J$1177))))</f>
        <v>1</v>
      </c>
      <c r="C49" s="65">
        <f>AVERAGEIFS(orig_altGT_results_full!$K$2:$K$1177, orig_altGT_results_full!$B$2:$B$1177, A49, orig_altGT_results_full!$J$2:$J$1177, "="&amp;B49)</f>
        <v>0.5</v>
      </c>
      <c r="D49" s="167">
        <f>AVERAGEIFS(orig_altGT_results_full!$L$2:$L$1177, orig_altGT_results_full!$B$2:$B$1177, A49, orig_altGT_results_full!$J$2:$J$1177, "="&amp;B49)</f>
        <v>0.90909090909090906</v>
      </c>
      <c r="E49" s="65">
        <f>SUMPRODUCT(MAX(((orig_altGT_results_full!$B$2:$B$1177=A49) * (orig_altGT_results_full!$Q$2:$Q$1177))))</f>
        <v>0</v>
      </c>
      <c r="F49" s="65">
        <f>AVERAGEIFS(orig_altGT_results_full!$R$2:$R$1177, orig_altGT_results_full!$B$2:$B$1177, A49, orig_altGT_results_full!$Q$2:$Q$1177, "="&amp;E49)</f>
        <v>0</v>
      </c>
      <c r="G49" s="65">
        <f>AVERAGEIFS(orig_altGT_results_full!$S$2:$S$1177, orig_altGT_results_full!$B$2:$B$1177, A49, orig_altGT_results_full!$Q$2:$Q$1177, "="&amp;E49)</f>
        <v>0</v>
      </c>
      <c r="H49" s="65">
        <f>SUMPRODUCT(MAX(((orig_altGT_results_full!$B$2:$B$1177=A49) * (orig_altGT_results_full!$X$2:$X$1177))))</f>
        <v>0</v>
      </c>
      <c r="I49" s="65">
        <f>AVERAGEIFS(orig_altGT_results_full!$Y$2:$Y$1177, orig_altGT_results_full!$B$2:$B$1177, A49, orig_altGT_results_full!$X$2:$X$1177, "="&amp;H49)</f>
        <v>0</v>
      </c>
      <c r="J49" s="65">
        <f>AVERAGEIFS(orig_altGT_results_full!$Z$2:$Z$1177, orig_altGT_results_full!$B$2:$B$1177, A49, orig_altGT_results_full!$X$2:$X$1177, "="&amp;H49)</f>
        <v>0</v>
      </c>
      <c r="K49" s="65">
        <f>SUMPRODUCT(MAX(((orig_altGT_results_full!$B$2:$B$1177=A49) * (orig_altGT_results_full!$AE$2:$AE$1177))))</f>
        <v>0</v>
      </c>
      <c r="L49" s="65">
        <f>AVERAGEIFS(orig_altGT_results_full!$AF$2:$AF$1177, orig_altGT_results_full!$B$2:$B$1177, A49, orig_altGT_results_full!$AE$2:$AE$1177, "="&amp;K49)</f>
        <v>0</v>
      </c>
      <c r="M49" s="65">
        <f>AVERAGEIFS(orig_altGT_results_full!$AG$2:$AG$1177, orig_altGT_results_full!$B$2:$B$1177, A49, orig_altGT_results_full!$AE$2:$AE$1177, "="&amp;K49)</f>
        <v>0</v>
      </c>
    </row>
    <row r="50" spans="1:22" ht="16">
      <c r="A50" s="221" t="s">
        <v>224</v>
      </c>
      <c r="B50" s="216">
        <v>0</v>
      </c>
      <c r="C50" s="222">
        <v>0</v>
      </c>
      <c r="D50" s="223">
        <v>0</v>
      </c>
      <c r="E50" s="216">
        <v>0</v>
      </c>
      <c r="F50" s="216">
        <v>0</v>
      </c>
      <c r="G50" s="219">
        <v>0</v>
      </c>
      <c r="H50" s="216">
        <v>0</v>
      </c>
      <c r="I50" s="216">
        <v>0</v>
      </c>
      <c r="J50" s="219">
        <v>0</v>
      </c>
      <c r="K50" s="216">
        <v>0</v>
      </c>
      <c r="L50" s="216">
        <v>0</v>
      </c>
      <c r="M50" s="219">
        <v>0</v>
      </c>
    </row>
    <row r="51" spans="1:22" ht="13">
      <c r="A51" s="8" t="s">
        <v>566</v>
      </c>
      <c r="B51" s="226">
        <f t="shared" ref="B51:M51" si="1">AVERAGE(B42:B50)</f>
        <v>0.5</v>
      </c>
      <c r="C51" s="226">
        <f t="shared" si="1"/>
        <v>0.3888888888888889</v>
      </c>
      <c r="D51" s="226">
        <f t="shared" si="1"/>
        <v>0.47081719450140497</v>
      </c>
      <c r="E51" s="226">
        <f t="shared" si="1"/>
        <v>9.2222222222222233E-2</v>
      </c>
      <c r="F51" s="226">
        <f t="shared" si="1"/>
        <v>0.22222222222222221</v>
      </c>
      <c r="G51" s="226">
        <f t="shared" si="1"/>
        <v>9.7779282074425072E-2</v>
      </c>
      <c r="H51" s="226">
        <f t="shared" si="1"/>
        <v>0.22222222222222221</v>
      </c>
      <c r="I51" s="226">
        <f t="shared" si="1"/>
        <v>0.20370370370370369</v>
      </c>
      <c r="J51" s="226">
        <f t="shared" si="1"/>
        <v>0.21239968608389662</v>
      </c>
      <c r="K51" s="226">
        <f t="shared" si="1"/>
        <v>0.1111111111111111</v>
      </c>
      <c r="L51" s="226">
        <f t="shared" si="1"/>
        <v>5.5555555555555552E-2</v>
      </c>
      <c r="M51" s="226">
        <f t="shared" si="1"/>
        <v>0.10101010101010101</v>
      </c>
    </row>
    <row r="52" spans="1:22" ht="13">
      <c r="A52" s="8" t="s">
        <v>567</v>
      </c>
      <c r="B52" s="226">
        <f t="shared" ref="B52:M52" si="2">AVERAGE(B28:B40,B42:B50)</f>
        <v>0.60636363636363633</v>
      </c>
      <c r="C52" s="226">
        <f t="shared" si="2"/>
        <v>0.37059884559884554</v>
      </c>
      <c r="D52" s="226">
        <f t="shared" si="2"/>
        <v>0.55133450202379009</v>
      </c>
      <c r="E52" s="226">
        <f t="shared" si="2"/>
        <v>0.19681818181818181</v>
      </c>
      <c r="F52" s="226">
        <f t="shared" si="2"/>
        <v>0.27272727272727271</v>
      </c>
      <c r="G52" s="226">
        <f t="shared" si="2"/>
        <v>0.2002876967337959</v>
      </c>
      <c r="H52" s="226">
        <f t="shared" si="2"/>
        <v>0.38636363636363635</v>
      </c>
      <c r="I52" s="226">
        <f t="shared" si="2"/>
        <v>0.40151515151515155</v>
      </c>
      <c r="J52" s="226">
        <f t="shared" si="2"/>
        <v>0.38354149837403423</v>
      </c>
      <c r="K52" s="226">
        <f t="shared" si="2"/>
        <v>0.25</v>
      </c>
      <c r="L52" s="226">
        <f t="shared" si="2"/>
        <v>0.22727272727272727</v>
      </c>
      <c r="M52" s="226">
        <f t="shared" si="2"/>
        <v>0.24293170943888648</v>
      </c>
    </row>
    <row r="56" spans="1:22" ht="13">
      <c r="A56" s="166"/>
    </row>
    <row r="57" spans="1:22" ht="13">
      <c r="A57" s="166"/>
      <c r="D57" s="167"/>
      <c r="G57" s="167"/>
      <c r="J57" s="167"/>
      <c r="M57" s="167"/>
    </row>
    <row r="58" spans="1:22" ht="13">
      <c r="A58" s="166"/>
      <c r="C58" s="167"/>
      <c r="D58" s="167"/>
      <c r="G58" s="167"/>
      <c r="J58" s="167"/>
      <c r="M58" s="167"/>
    </row>
    <row r="59" spans="1:22" ht="13">
      <c r="A59" s="247"/>
      <c r="B59" s="248"/>
      <c r="C59" s="249"/>
      <c r="D59" s="249"/>
      <c r="E59" s="248"/>
      <c r="F59" s="248"/>
      <c r="G59" s="248"/>
      <c r="H59" s="248"/>
      <c r="I59" s="248"/>
      <c r="J59" s="248"/>
      <c r="K59" s="248"/>
      <c r="L59" s="248"/>
      <c r="M59" s="248"/>
      <c r="N59" s="248"/>
      <c r="O59" s="248"/>
      <c r="P59" s="248"/>
      <c r="Q59" s="248"/>
      <c r="R59" s="248"/>
      <c r="S59" s="248"/>
      <c r="T59" s="248"/>
      <c r="U59" s="248"/>
      <c r="V59" s="248"/>
    </row>
    <row r="60" spans="1:22" ht="13">
      <c r="A60" s="247"/>
      <c r="B60" s="248"/>
      <c r="C60" s="249"/>
      <c r="D60" s="249"/>
      <c r="E60" s="248"/>
      <c r="F60" s="248"/>
      <c r="G60" s="248"/>
      <c r="H60" s="248"/>
      <c r="I60" s="248"/>
      <c r="J60" s="248"/>
      <c r="K60" s="248"/>
      <c r="L60" s="248"/>
      <c r="M60" s="248"/>
      <c r="N60" s="248"/>
      <c r="O60" s="248"/>
      <c r="P60" s="248"/>
      <c r="Q60" s="248"/>
      <c r="R60" s="248"/>
      <c r="S60" s="248"/>
      <c r="T60" s="248"/>
      <c r="U60" s="248"/>
      <c r="V60" s="248"/>
    </row>
    <row r="61" spans="1:22" ht="13">
      <c r="A61" s="247"/>
      <c r="B61" s="248"/>
      <c r="C61" s="248"/>
      <c r="D61" s="255"/>
      <c r="E61" s="255"/>
      <c r="F61" s="255"/>
      <c r="G61" s="255"/>
      <c r="H61" s="255"/>
      <c r="I61" s="255"/>
      <c r="J61" s="255"/>
      <c r="K61" s="255"/>
      <c r="L61" s="255"/>
      <c r="M61" s="255"/>
      <c r="N61" s="255"/>
      <c r="O61" s="255"/>
      <c r="P61" s="248"/>
      <c r="Q61" s="248"/>
      <c r="R61" s="248"/>
      <c r="S61" s="248"/>
      <c r="T61" s="248"/>
      <c r="U61" s="248"/>
      <c r="V61" s="248"/>
    </row>
    <row r="62" spans="1:22" ht="13">
      <c r="A62" s="247"/>
      <c r="B62" s="248"/>
      <c r="C62" s="248"/>
      <c r="D62" s="256"/>
      <c r="E62" s="255"/>
      <c r="F62" s="255"/>
      <c r="G62" s="255"/>
      <c r="H62" s="255"/>
      <c r="I62" s="255"/>
      <c r="J62" s="255"/>
      <c r="K62" s="255"/>
      <c r="L62" s="255"/>
      <c r="M62" s="255"/>
      <c r="N62" s="255"/>
      <c r="O62" s="255"/>
      <c r="P62" s="248"/>
      <c r="Q62" s="248"/>
      <c r="R62" s="248"/>
      <c r="S62" s="248"/>
      <c r="T62" s="248"/>
      <c r="U62" s="248"/>
      <c r="V62" s="248"/>
    </row>
    <row r="63" spans="1:22" ht="16">
      <c r="A63" s="250"/>
      <c r="B63" s="251"/>
      <c r="C63" s="252"/>
      <c r="D63" s="259"/>
      <c r="E63" s="257"/>
      <c r="F63" s="257"/>
      <c r="G63" s="257"/>
      <c r="H63" s="257"/>
      <c r="I63" s="257"/>
      <c r="J63" s="257"/>
      <c r="K63" s="257"/>
      <c r="L63" s="257"/>
      <c r="M63" s="257"/>
      <c r="N63" s="255"/>
      <c r="O63" s="255"/>
      <c r="P63" s="248"/>
      <c r="Q63" s="248"/>
      <c r="R63" s="248"/>
      <c r="S63" s="248"/>
      <c r="T63" s="248"/>
      <c r="U63" s="248"/>
      <c r="V63" s="248"/>
    </row>
    <row r="64" spans="1:22" ht="13">
      <c r="A64" s="247"/>
      <c r="B64" s="248"/>
      <c r="C64" s="249"/>
      <c r="D64" s="256"/>
      <c r="E64" s="255"/>
      <c r="F64" s="256"/>
      <c r="G64" s="255"/>
      <c r="H64" s="255"/>
      <c r="I64" s="255"/>
      <c r="J64" s="255"/>
      <c r="K64" s="255"/>
      <c r="L64" s="255"/>
      <c r="M64" s="255"/>
      <c r="N64" s="255"/>
      <c r="O64" s="255"/>
      <c r="P64" s="248"/>
      <c r="Q64" s="248"/>
      <c r="R64" s="248"/>
      <c r="S64" s="248"/>
      <c r="T64" s="248"/>
      <c r="U64" s="248"/>
      <c r="V64" s="248"/>
    </row>
    <row r="65" spans="1:22" ht="16">
      <c r="A65" s="250"/>
      <c r="B65" s="251"/>
      <c r="C65" s="252"/>
      <c r="D65" s="259"/>
      <c r="E65" s="257"/>
      <c r="F65" s="258"/>
      <c r="G65" s="257"/>
      <c r="H65" s="257"/>
      <c r="I65" s="257"/>
      <c r="J65" s="257"/>
      <c r="K65" s="257"/>
      <c r="L65" s="257"/>
      <c r="M65" s="257"/>
      <c r="N65" s="255"/>
      <c r="O65" s="255"/>
      <c r="P65" s="248"/>
      <c r="Q65" s="248"/>
      <c r="R65" s="248"/>
      <c r="S65" s="248"/>
      <c r="T65" s="248"/>
      <c r="U65" s="248"/>
      <c r="V65" s="248"/>
    </row>
    <row r="66" spans="1:22" ht="13">
      <c r="A66" s="247"/>
      <c r="B66" s="248"/>
      <c r="C66" s="249"/>
      <c r="D66" s="256"/>
      <c r="E66" s="255"/>
      <c r="F66" s="255"/>
      <c r="G66" s="255"/>
      <c r="H66" s="255"/>
      <c r="I66" s="255"/>
      <c r="J66" s="255"/>
      <c r="K66" s="255"/>
      <c r="L66" s="255"/>
      <c r="M66" s="255"/>
      <c r="N66" s="255"/>
      <c r="O66" s="255"/>
      <c r="P66" s="248"/>
      <c r="Q66" s="248"/>
      <c r="R66" s="248"/>
      <c r="S66" s="248"/>
      <c r="T66" s="248"/>
      <c r="U66" s="248"/>
      <c r="V66" s="248"/>
    </row>
    <row r="67" spans="1:22" ht="13">
      <c r="A67" s="247"/>
      <c r="B67" s="248"/>
      <c r="C67" s="248"/>
      <c r="D67" s="256"/>
      <c r="E67" s="255"/>
      <c r="F67" s="255"/>
      <c r="G67" s="255"/>
      <c r="H67" s="255"/>
      <c r="I67" s="255"/>
      <c r="J67" s="255"/>
      <c r="K67" s="255"/>
      <c r="L67" s="255"/>
      <c r="M67" s="255"/>
      <c r="N67" s="255"/>
      <c r="O67" s="255"/>
      <c r="P67" s="248"/>
      <c r="Q67" s="248"/>
      <c r="R67" s="248"/>
      <c r="S67" s="248"/>
      <c r="T67" s="248"/>
      <c r="U67" s="248"/>
      <c r="V67" s="248"/>
    </row>
    <row r="68" spans="1:22" ht="13">
      <c r="A68" s="247"/>
      <c r="B68" s="248"/>
      <c r="C68" s="248"/>
      <c r="D68" s="256"/>
      <c r="E68" s="255"/>
      <c r="F68" s="255"/>
      <c r="G68" s="255"/>
      <c r="H68" s="255"/>
      <c r="I68" s="255"/>
      <c r="J68" s="255"/>
      <c r="K68" s="255"/>
      <c r="L68" s="255"/>
      <c r="M68" s="255"/>
      <c r="N68" s="255"/>
      <c r="O68" s="255"/>
      <c r="P68" s="248"/>
      <c r="Q68" s="248"/>
      <c r="R68" s="248"/>
      <c r="S68" s="248"/>
      <c r="T68" s="248"/>
      <c r="U68" s="248"/>
      <c r="V68" s="248"/>
    </row>
    <row r="69" spans="1:22" ht="13">
      <c r="A69" s="247"/>
      <c r="B69" s="248"/>
      <c r="C69" s="248"/>
      <c r="D69" s="256"/>
      <c r="E69" s="255"/>
      <c r="F69" s="255"/>
      <c r="G69" s="255"/>
      <c r="H69" s="255"/>
      <c r="I69" s="255"/>
      <c r="J69" s="255"/>
      <c r="K69" s="255"/>
      <c r="L69" s="255"/>
      <c r="M69" s="255"/>
      <c r="N69" s="255"/>
      <c r="O69" s="255"/>
      <c r="P69" s="248"/>
      <c r="Q69" s="248"/>
      <c r="R69" s="248"/>
      <c r="S69" s="248"/>
      <c r="T69" s="248"/>
      <c r="U69" s="248"/>
      <c r="V69" s="248"/>
    </row>
    <row r="70" spans="1:22" ht="13">
      <c r="A70" s="247"/>
      <c r="B70" s="249"/>
      <c r="C70" s="249"/>
      <c r="D70" s="256"/>
      <c r="E70" s="256"/>
      <c r="F70" s="256"/>
      <c r="G70" s="256"/>
      <c r="H70" s="256"/>
      <c r="I70" s="256"/>
      <c r="J70" s="256"/>
      <c r="K70" s="256"/>
      <c r="L70" s="256"/>
      <c r="M70" s="256"/>
      <c r="N70" s="255"/>
      <c r="O70" s="255"/>
      <c r="P70" s="248"/>
      <c r="Q70" s="248"/>
      <c r="R70" s="248"/>
      <c r="S70" s="248"/>
      <c r="T70" s="248"/>
      <c r="U70" s="248"/>
      <c r="V70" s="248"/>
    </row>
    <row r="71" spans="1:22" ht="13">
      <c r="A71" s="247"/>
      <c r="B71" s="248"/>
      <c r="C71" s="248"/>
      <c r="D71" s="256"/>
      <c r="E71" s="255"/>
      <c r="F71" s="255"/>
      <c r="G71" s="256"/>
      <c r="H71" s="255"/>
      <c r="I71" s="255"/>
      <c r="J71" s="256"/>
      <c r="K71" s="255"/>
      <c r="L71" s="255"/>
      <c r="M71" s="255"/>
      <c r="N71" s="255"/>
      <c r="O71" s="255"/>
      <c r="P71" s="248"/>
      <c r="Q71" s="248"/>
      <c r="R71" s="248"/>
      <c r="S71" s="248"/>
      <c r="T71" s="248"/>
      <c r="U71" s="248"/>
      <c r="V71" s="248"/>
    </row>
    <row r="72" spans="1:22" ht="16">
      <c r="A72" s="250"/>
      <c r="B72" s="251"/>
      <c r="C72" s="252"/>
      <c r="D72" s="259"/>
      <c r="E72" s="257"/>
      <c r="F72" s="257"/>
      <c r="G72" s="257"/>
      <c r="H72" s="257"/>
      <c r="I72" s="257"/>
      <c r="J72" s="257"/>
      <c r="K72" s="257"/>
      <c r="L72" s="257"/>
      <c r="M72" s="257"/>
      <c r="N72" s="255"/>
      <c r="O72" s="255"/>
      <c r="P72" s="248"/>
      <c r="Q72" s="248"/>
      <c r="R72" s="248"/>
      <c r="S72" s="248"/>
      <c r="T72" s="248"/>
      <c r="U72" s="248"/>
      <c r="V72" s="248"/>
    </row>
    <row r="73" spans="1:22" ht="13">
      <c r="A73" s="247"/>
      <c r="B73" s="248"/>
      <c r="C73" s="248"/>
      <c r="D73" s="256"/>
      <c r="E73" s="255"/>
      <c r="F73" s="255"/>
      <c r="G73" s="255"/>
      <c r="H73" s="255"/>
      <c r="I73" s="256"/>
      <c r="J73" s="256"/>
      <c r="K73" s="255"/>
      <c r="L73" s="255"/>
      <c r="M73" s="255"/>
      <c r="N73" s="255"/>
      <c r="O73" s="255"/>
      <c r="P73" s="248"/>
      <c r="Q73" s="248"/>
      <c r="R73" s="248"/>
      <c r="S73" s="248"/>
      <c r="T73" s="248"/>
      <c r="U73" s="248"/>
      <c r="V73" s="248"/>
    </row>
    <row r="74" spans="1:22" ht="13">
      <c r="A74" s="247"/>
      <c r="B74" s="248"/>
      <c r="C74" s="248"/>
      <c r="D74" s="255"/>
      <c r="E74" s="255"/>
      <c r="F74" s="255"/>
      <c r="G74" s="256"/>
      <c r="H74" s="255"/>
      <c r="I74" s="255"/>
      <c r="J74" s="256"/>
      <c r="K74" s="255"/>
      <c r="L74" s="255"/>
      <c r="M74" s="256"/>
      <c r="N74" s="255"/>
      <c r="O74" s="255"/>
      <c r="P74" s="248"/>
      <c r="Q74" s="248"/>
      <c r="R74" s="248"/>
      <c r="S74" s="248"/>
      <c r="T74" s="248"/>
      <c r="U74" s="248"/>
      <c r="V74" s="248"/>
    </row>
    <row r="75" spans="1:22" ht="13">
      <c r="A75" s="247"/>
      <c r="B75" s="248"/>
      <c r="C75" s="248"/>
      <c r="D75" s="255"/>
      <c r="E75" s="255"/>
      <c r="F75" s="255"/>
      <c r="G75" s="255"/>
      <c r="H75" s="255"/>
      <c r="I75" s="255"/>
      <c r="J75" s="255"/>
      <c r="K75" s="255"/>
      <c r="L75" s="255"/>
      <c r="M75" s="255"/>
      <c r="N75" s="255"/>
      <c r="O75" s="255"/>
      <c r="P75" s="248"/>
      <c r="Q75" s="248"/>
      <c r="R75" s="248"/>
      <c r="S75" s="248"/>
      <c r="T75" s="248"/>
      <c r="U75" s="248"/>
      <c r="V75" s="248"/>
    </row>
    <row r="76" spans="1:22" ht="13">
      <c r="A76" s="247"/>
      <c r="B76" s="248"/>
      <c r="C76" s="248"/>
      <c r="D76" s="256"/>
      <c r="E76" s="255"/>
      <c r="F76" s="255"/>
      <c r="G76" s="255"/>
      <c r="H76" s="255"/>
      <c r="I76" s="255"/>
      <c r="J76" s="255"/>
      <c r="K76" s="255"/>
      <c r="L76" s="255"/>
      <c r="M76" s="255"/>
      <c r="N76" s="255"/>
      <c r="O76" s="255"/>
      <c r="P76" s="248"/>
      <c r="Q76" s="248"/>
      <c r="R76" s="253"/>
      <c r="S76" s="248"/>
      <c r="T76" s="248"/>
      <c r="U76" s="248"/>
      <c r="V76" s="248"/>
    </row>
    <row r="77" spans="1:22" ht="13">
      <c r="A77" s="247"/>
      <c r="B77" s="248"/>
      <c r="C77" s="248"/>
      <c r="D77" s="256"/>
      <c r="E77" s="255"/>
      <c r="F77" s="255"/>
      <c r="G77" s="255"/>
      <c r="H77" s="255"/>
      <c r="I77" s="255"/>
      <c r="J77" s="255"/>
      <c r="K77" s="255"/>
      <c r="L77" s="255"/>
      <c r="M77" s="255"/>
      <c r="N77" s="255"/>
      <c r="O77" s="255"/>
      <c r="P77" s="248"/>
      <c r="Q77" s="248"/>
      <c r="R77" s="248"/>
      <c r="S77" s="248"/>
      <c r="T77" s="248"/>
      <c r="U77" s="248"/>
      <c r="V77" s="248"/>
    </row>
    <row r="78" spans="1:22" ht="13">
      <c r="A78" s="247"/>
      <c r="B78" s="248"/>
      <c r="C78" s="248"/>
      <c r="D78" s="256"/>
      <c r="E78" s="255"/>
      <c r="F78" s="255"/>
      <c r="G78" s="255"/>
      <c r="H78" s="255"/>
      <c r="I78" s="255"/>
      <c r="J78" s="255"/>
      <c r="K78" s="255"/>
      <c r="L78" s="255"/>
      <c r="M78" s="255"/>
      <c r="N78" s="255"/>
      <c r="O78" s="255"/>
      <c r="P78" s="248"/>
      <c r="Q78" s="248"/>
      <c r="R78" s="248"/>
      <c r="S78" s="248"/>
      <c r="T78" s="248"/>
      <c r="U78" s="248"/>
      <c r="V78" s="248"/>
    </row>
    <row r="79" spans="1:22" ht="16">
      <c r="A79" s="250"/>
      <c r="B79" s="251"/>
      <c r="C79" s="252"/>
      <c r="D79" s="259"/>
      <c r="E79" s="257"/>
      <c r="F79" s="257"/>
      <c r="G79" s="257"/>
      <c r="H79" s="257"/>
      <c r="I79" s="257"/>
      <c r="J79" s="257"/>
      <c r="K79" s="257"/>
      <c r="L79" s="257"/>
      <c r="M79" s="257"/>
      <c r="N79" s="255"/>
      <c r="O79" s="255"/>
      <c r="P79" s="248"/>
      <c r="Q79" s="248"/>
      <c r="R79" s="248"/>
      <c r="S79" s="248"/>
      <c r="T79" s="248"/>
      <c r="U79" s="248"/>
      <c r="V79" s="248"/>
    </row>
    <row r="80" spans="1:22" ht="13">
      <c r="A80" s="248"/>
      <c r="B80" s="249"/>
      <c r="C80" s="249"/>
      <c r="D80" s="256"/>
      <c r="E80" s="256"/>
      <c r="F80" s="256"/>
      <c r="G80" s="256"/>
      <c r="H80" s="256"/>
      <c r="I80" s="256"/>
      <c r="J80" s="256"/>
      <c r="K80" s="256"/>
      <c r="L80" s="256"/>
      <c r="M80" s="256"/>
      <c r="N80" s="255"/>
      <c r="O80" s="255"/>
      <c r="P80" s="248"/>
      <c r="Q80" s="248"/>
      <c r="R80" s="248"/>
      <c r="S80" s="248"/>
      <c r="T80" s="248"/>
      <c r="U80" s="248"/>
      <c r="V80" s="248"/>
    </row>
    <row r="81" spans="1:22" ht="13">
      <c r="A81" s="248"/>
      <c r="B81" s="249"/>
      <c r="C81" s="249"/>
      <c r="D81" s="256"/>
      <c r="E81" s="256"/>
      <c r="F81" s="256"/>
      <c r="G81" s="256"/>
      <c r="H81" s="256"/>
      <c r="I81" s="256"/>
      <c r="J81" s="256"/>
      <c r="K81" s="256"/>
      <c r="L81" s="256"/>
      <c r="M81" s="256"/>
      <c r="N81" s="255"/>
      <c r="O81" s="255"/>
      <c r="P81" s="248"/>
      <c r="Q81" s="248"/>
      <c r="R81" s="248"/>
      <c r="S81" s="248"/>
      <c r="T81" s="248"/>
      <c r="U81" s="248"/>
      <c r="V81" s="248"/>
    </row>
    <row r="82" spans="1:22" ht="15.75" customHeight="1">
      <c r="A82" s="248"/>
      <c r="B82" s="248"/>
      <c r="C82" s="248"/>
      <c r="D82" s="255"/>
      <c r="E82" s="255"/>
      <c r="F82" s="255"/>
      <c r="G82" s="255"/>
      <c r="H82" s="255"/>
      <c r="I82" s="255"/>
      <c r="J82" s="255"/>
      <c r="K82" s="255"/>
      <c r="L82" s="255"/>
      <c r="M82" s="255"/>
      <c r="N82" s="255"/>
      <c r="O82" s="255"/>
      <c r="P82" s="248"/>
      <c r="Q82" s="248"/>
      <c r="R82" s="248"/>
      <c r="S82" s="248"/>
      <c r="T82" s="248"/>
      <c r="U82" s="248"/>
      <c r="V82" s="248"/>
    </row>
    <row r="83" spans="1:22" ht="15.75" customHeight="1">
      <c r="A83" s="248"/>
      <c r="B83" s="248"/>
      <c r="C83" s="248"/>
      <c r="D83" s="255"/>
      <c r="E83" s="255"/>
      <c r="F83" s="255"/>
      <c r="G83" s="255"/>
      <c r="H83" s="255"/>
      <c r="I83" s="255"/>
      <c r="J83" s="255"/>
      <c r="K83" s="255"/>
      <c r="L83" s="255"/>
      <c r="M83" s="255"/>
      <c r="N83" s="255"/>
      <c r="O83" s="255"/>
      <c r="P83" s="248"/>
      <c r="Q83" s="248"/>
      <c r="R83" s="248"/>
      <c r="S83" s="248"/>
      <c r="T83" s="248"/>
      <c r="U83" s="248"/>
      <c r="V83" s="248"/>
    </row>
    <row r="84" spans="1:22" ht="15.75" customHeight="1">
      <c r="A84" s="248"/>
      <c r="B84" s="248"/>
      <c r="C84" s="248"/>
      <c r="D84" s="248"/>
      <c r="E84" s="248"/>
      <c r="F84" s="248"/>
      <c r="G84" s="248"/>
      <c r="H84" s="248"/>
      <c r="I84" s="248"/>
      <c r="J84" s="248"/>
      <c r="K84" s="248"/>
      <c r="L84" s="248"/>
      <c r="M84" s="248"/>
      <c r="N84" s="248"/>
      <c r="O84" s="248"/>
      <c r="P84" s="248"/>
      <c r="Q84" s="248"/>
      <c r="R84" s="248"/>
      <c r="S84" s="248"/>
      <c r="T84" s="248"/>
      <c r="U84" s="248"/>
      <c r="V84" s="248"/>
    </row>
    <row r="85" spans="1:22" ht="15.75" customHeight="1">
      <c r="A85" s="248"/>
      <c r="B85" s="248"/>
      <c r="C85" s="248"/>
      <c r="D85" s="248"/>
      <c r="E85" s="248"/>
      <c r="F85" s="248"/>
      <c r="G85" s="248"/>
      <c r="H85" s="248"/>
      <c r="I85" s="248"/>
      <c r="J85" s="248"/>
      <c r="K85" s="248"/>
      <c r="L85" s="248"/>
      <c r="M85" s="248"/>
      <c r="N85" s="248"/>
      <c r="O85" s="248"/>
      <c r="P85" s="248"/>
      <c r="Q85" s="248"/>
      <c r="R85" s="248"/>
      <c r="S85" s="248"/>
      <c r="T85" s="248"/>
      <c r="U85" s="248"/>
      <c r="V85" s="248"/>
    </row>
    <row r="86" spans="1:22" ht="13">
      <c r="A86" s="247"/>
      <c r="B86" s="248"/>
      <c r="C86" s="248"/>
      <c r="D86" s="248"/>
      <c r="E86" s="248"/>
      <c r="F86" s="248"/>
      <c r="G86" s="248"/>
      <c r="H86" s="248"/>
      <c r="I86" s="248"/>
      <c r="J86" s="248"/>
      <c r="K86" s="248"/>
      <c r="L86" s="248"/>
      <c r="M86" s="248"/>
      <c r="N86" s="248"/>
      <c r="O86" s="248"/>
      <c r="P86" s="248"/>
      <c r="Q86" s="248"/>
      <c r="R86" s="248"/>
      <c r="S86" s="248"/>
      <c r="T86" s="248"/>
      <c r="U86" s="248"/>
      <c r="V86" s="248"/>
    </row>
    <row r="87" spans="1:22" ht="13">
      <c r="A87" s="247"/>
      <c r="B87" s="248"/>
      <c r="C87" s="248"/>
      <c r="D87" s="249"/>
      <c r="E87" s="248"/>
      <c r="F87" s="248"/>
      <c r="G87" s="249"/>
      <c r="H87" s="248"/>
      <c r="I87" s="248"/>
      <c r="J87" s="249"/>
      <c r="K87" s="248"/>
      <c r="L87" s="248"/>
      <c r="M87" s="249"/>
      <c r="N87" s="248"/>
      <c r="O87" s="248"/>
      <c r="P87" s="248"/>
      <c r="Q87" s="248"/>
      <c r="R87" s="248"/>
      <c r="S87" s="248"/>
      <c r="T87" s="248"/>
      <c r="U87" s="248"/>
      <c r="V87" s="248"/>
    </row>
    <row r="88" spans="1:22" ht="13">
      <c r="A88" s="247"/>
      <c r="B88" s="248"/>
      <c r="C88" s="249"/>
      <c r="D88" s="249"/>
      <c r="E88" s="248"/>
      <c r="F88" s="248"/>
      <c r="G88" s="249"/>
      <c r="H88" s="248"/>
      <c r="I88" s="248"/>
      <c r="J88" s="249"/>
      <c r="K88" s="248"/>
      <c r="L88" s="248"/>
      <c r="M88" s="249"/>
      <c r="N88" s="248"/>
      <c r="O88" s="248"/>
      <c r="P88" s="248"/>
      <c r="Q88" s="248"/>
      <c r="R88" s="248"/>
      <c r="S88" s="248"/>
      <c r="T88" s="248"/>
      <c r="U88" s="248"/>
      <c r="V88" s="248"/>
    </row>
    <row r="89" spans="1:22" ht="13">
      <c r="A89" s="247"/>
      <c r="B89" s="248"/>
      <c r="C89" s="249"/>
      <c r="D89" s="249"/>
      <c r="E89" s="248"/>
      <c r="F89" s="248"/>
      <c r="G89" s="248"/>
      <c r="H89" s="248"/>
      <c r="I89" s="248"/>
      <c r="J89" s="248"/>
      <c r="K89" s="248"/>
      <c r="L89" s="248"/>
      <c r="M89" s="248"/>
      <c r="N89" s="248"/>
      <c r="O89" s="248"/>
      <c r="P89" s="248"/>
      <c r="Q89" s="248"/>
      <c r="R89" s="248"/>
      <c r="S89" s="248"/>
      <c r="T89" s="248"/>
      <c r="U89" s="248"/>
      <c r="V89" s="248"/>
    </row>
    <row r="90" spans="1:22" ht="13">
      <c r="A90" s="247"/>
      <c r="B90" s="248"/>
      <c r="C90" s="249"/>
      <c r="D90" s="249"/>
      <c r="E90" s="248"/>
      <c r="F90" s="248"/>
      <c r="G90" s="248"/>
      <c r="H90" s="248"/>
      <c r="I90" s="248"/>
      <c r="J90" s="248"/>
      <c r="K90" s="248"/>
      <c r="L90" s="248"/>
      <c r="M90" s="248"/>
      <c r="N90" s="248"/>
      <c r="O90" s="248"/>
      <c r="P90" s="248"/>
      <c r="Q90" s="248"/>
      <c r="R90" s="248"/>
      <c r="S90" s="248"/>
      <c r="T90" s="248"/>
      <c r="U90" s="248"/>
      <c r="V90" s="248"/>
    </row>
    <row r="91" spans="1:22" ht="13">
      <c r="A91" s="247"/>
      <c r="B91" s="248"/>
      <c r="C91" s="248"/>
      <c r="D91" s="248"/>
      <c r="E91" s="248"/>
      <c r="F91" s="248"/>
      <c r="G91" s="248"/>
      <c r="H91" s="248"/>
      <c r="I91" s="248"/>
      <c r="J91" s="248"/>
      <c r="K91" s="248"/>
      <c r="L91" s="248"/>
      <c r="M91" s="248"/>
      <c r="N91" s="248"/>
      <c r="O91" s="248"/>
      <c r="P91" s="248"/>
      <c r="Q91" s="248"/>
      <c r="R91" s="248"/>
      <c r="S91" s="248"/>
      <c r="T91" s="248"/>
      <c r="U91" s="248"/>
      <c r="V91" s="248"/>
    </row>
    <row r="92" spans="1:22" ht="13">
      <c r="A92" s="247"/>
      <c r="B92" s="248"/>
      <c r="C92" s="248"/>
      <c r="D92" s="249"/>
      <c r="E92" s="248"/>
      <c r="F92" s="248"/>
      <c r="G92" s="248"/>
      <c r="H92" s="248"/>
      <c r="I92" s="248"/>
      <c r="J92" s="248"/>
      <c r="K92" s="248"/>
      <c r="L92" s="248"/>
      <c r="M92" s="248"/>
      <c r="N92" s="248"/>
      <c r="O92" s="248"/>
      <c r="P92" s="248"/>
      <c r="Q92" s="248"/>
      <c r="R92" s="248"/>
      <c r="S92" s="248"/>
      <c r="T92" s="248"/>
      <c r="U92" s="248"/>
      <c r="V92" s="248"/>
    </row>
    <row r="93" spans="1:22" ht="13">
      <c r="A93" s="250"/>
      <c r="B93" s="251"/>
      <c r="C93" s="251"/>
      <c r="D93" s="251"/>
      <c r="E93" s="251"/>
      <c r="F93" s="251"/>
      <c r="G93" s="251"/>
      <c r="H93" s="251"/>
      <c r="I93" s="251"/>
      <c r="J93" s="251"/>
      <c r="K93" s="251"/>
      <c r="L93" s="251"/>
      <c r="M93" s="251"/>
      <c r="N93" s="248"/>
      <c r="O93" s="248"/>
      <c r="P93" s="248"/>
      <c r="Q93" s="248"/>
      <c r="R93" s="248"/>
      <c r="S93" s="248"/>
      <c r="T93" s="248"/>
      <c r="U93" s="248"/>
      <c r="V93" s="248"/>
    </row>
    <row r="94" spans="1:22" ht="13">
      <c r="A94" s="247"/>
      <c r="B94" s="248"/>
      <c r="C94" s="254"/>
      <c r="D94" s="254"/>
      <c r="E94" s="248"/>
      <c r="F94" s="249"/>
      <c r="G94" s="248"/>
      <c r="H94" s="248"/>
      <c r="I94" s="248"/>
      <c r="J94" s="248"/>
      <c r="K94" s="248"/>
      <c r="L94" s="248"/>
      <c r="M94" s="248"/>
      <c r="N94" s="248"/>
      <c r="O94" s="248"/>
      <c r="P94" s="248"/>
      <c r="Q94" s="248"/>
      <c r="R94" s="248"/>
      <c r="S94" s="248"/>
      <c r="T94" s="248"/>
      <c r="U94" s="248"/>
      <c r="V94" s="248"/>
    </row>
    <row r="95" spans="1:22" ht="13">
      <c r="A95" s="250"/>
      <c r="B95" s="251"/>
      <c r="C95" s="251"/>
      <c r="D95" s="251"/>
      <c r="E95" s="251"/>
      <c r="F95" s="251"/>
      <c r="G95" s="251"/>
      <c r="H95" s="251"/>
      <c r="I95" s="251"/>
      <c r="J95" s="251"/>
      <c r="K95" s="251"/>
      <c r="L95" s="251"/>
      <c r="M95" s="251"/>
      <c r="N95" s="248"/>
      <c r="O95" s="248"/>
      <c r="P95" s="248"/>
      <c r="Q95" s="248"/>
      <c r="R95" s="248"/>
      <c r="S95" s="248"/>
      <c r="T95" s="248"/>
      <c r="U95" s="248"/>
      <c r="V95" s="248"/>
    </row>
    <row r="96" spans="1:22" ht="13">
      <c r="A96" s="247"/>
      <c r="B96" s="248"/>
      <c r="C96" s="254"/>
      <c r="D96" s="254"/>
      <c r="E96" s="248"/>
      <c r="F96" s="248"/>
      <c r="G96" s="248"/>
      <c r="H96" s="248"/>
      <c r="I96" s="248"/>
      <c r="J96" s="248"/>
      <c r="K96" s="248"/>
      <c r="L96" s="248"/>
      <c r="M96" s="248"/>
      <c r="N96" s="248"/>
      <c r="O96" s="248"/>
      <c r="P96" s="248"/>
      <c r="Q96" s="248"/>
      <c r="R96" s="248"/>
      <c r="S96" s="248"/>
      <c r="T96" s="248"/>
      <c r="U96" s="248"/>
      <c r="V96" s="248"/>
    </row>
    <row r="97" spans="1:22" ht="13">
      <c r="A97" s="247"/>
      <c r="B97" s="248"/>
      <c r="C97" s="248"/>
      <c r="D97" s="254"/>
      <c r="E97" s="248"/>
      <c r="F97" s="248"/>
      <c r="G97" s="248"/>
      <c r="H97" s="248"/>
      <c r="I97" s="248"/>
      <c r="J97" s="248"/>
      <c r="K97" s="248"/>
      <c r="L97" s="248"/>
      <c r="M97" s="248"/>
      <c r="N97" s="248"/>
      <c r="O97" s="248"/>
      <c r="P97" s="248"/>
      <c r="Q97" s="248"/>
      <c r="R97" s="248"/>
      <c r="S97" s="248"/>
      <c r="T97" s="248"/>
      <c r="U97" s="248"/>
      <c r="V97" s="248"/>
    </row>
    <row r="98" spans="1:22" ht="13">
      <c r="A98" s="247"/>
      <c r="B98" s="248"/>
      <c r="C98" s="248"/>
      <c r="D98" s="254"/>
      <c r="E98" s="248"/>
      <c r="F98" s="248"/>
      <c r="G98" s="248"/>
      <c r="H98" s="248"/>
      <c r="I98" s="248"/>
      <c r="J98" s="248"/>
      <c r="K98" s="248"/>
      <c r="L98" s="248"/>
      <c r="M98" s="248"/>
      <c r="N98" s="248"/>
      <c r="O98" s="248"/>
      <c r="P98" s="248"/>
      <c r="Q98" s="248"/>
      <c r="R98" s="248"/>
      <c r="S98" s="248"/>
      <c r="T98" s="248"/>
      <c r="U98" s="248"/>
      <c r="V98" s="248"/>
    </row>
    <row r="99" spans="1:22" ht="13">
      <c r="A99" s="247"/>
      <c r="B99" s="248"/>
      <c r="C99" s="248"/>
      <c r="D99" s="254"/>
      <c r="E99" s="248"/>
      <c r="F99" s="248"/>
      <c r="G99" s="248"/>
      <c r="H99" s="248"/>
      <c r="I99" s="248"/>
      <c r="J99" s="248"/>
      <c r="K99" s="248"/>
      <c r="L99" s="248"/>
      <c r="M99" s="248"/>
      <c r="N99" s="248"/>
      <c r="O99" s="248"/>
      <c r="P99" s="248"/>
      <c r="Q99" s="248"/>
      <c r="R99" s="248"/>
      <c r="S99" s="248"/>
      <c r="T99" s="248"/>
      <c r="U99" s="248"/>
      <c r="V99" s="248"/>
    </row>
    <row r="100" spans="1:22" ht="13">
      <c r="A100" s="247"/>
      <c r="B100" s="249"/>
      <c r="C100" s="249"/>
      <c r="D100" s="249"/>
      <c r="E100" s="249"/>
      <c r="F100" s="249"/>
      <c r="G100" s="249"/>
      <c r="H100" s="249"/>
      <c r="I100" s="249"/>
      <c r="J100" s="249"/>
      <c r="K100" s="249"/>
      <c r="L100" s="249"/>
      <c r="M100" s="249"/>
      <c r="N100" s="248"/>
      <c r="O100" s="248"/>
      <c r="P100" s="248"/>
      <c r="Q100" s="248"/>
      <c r="R100" s="248"/>
      <c r="S100" s="248"/>
      <c r="T100" s="248"/>
      <c r="U100" s="248"/>
      <c r="V100" s="248"/>
    </row>
    <row r="101" spans="1:22" ht="13">
      <c r="A101" s="247"/>
      <c r="B101" s="248"/>
      <c r="C101" s="248"/>
      <c r="D101" s="249"/>
      <c r="E101" s="248"/>
      <c r="F101" s="248"/>
      <c r="G101" s="249"/>
      <c r="H101" s="248"/>
      <c r="I101" s="248"/>
      <c r="J101" s="249"/>
      <c r="K101" s="248"/>
      <c r="L101" s="248"/>
      <c r="M101" s="248"/>
      <c r="N101" s="248"/>
      <c r="O101" s="248"/>
      <c r="P101" s="248"/>
      <c r="Q101" s="248"/>
      <c r="R101" s="248"/>
      <c r="S101" s="248"/>
      <c r="T101" s="248"/>
      <c r="U101" s="248"/>
      <c r="V101" s="248"/>
    </row>
    <row r="102" spans="1:22" ht="15" customHeight="1">
      <c r="A102" s="250"/>
      <c r="B102" s="251"/>
      <c r="C102" s="251"/>
      <c r="D102" s="251"/>
      <c r="E102" s="251"/>
      <c r="F102" s="251"/>
      <c r="G102" s="251"/>
      <c r="H102" s="251"/>
      <c r="I102" s="251"/>
      <c r="J102" s="251"/>
      <c r="K102" s="251"/>
      <c r="L102" s="251"/>
      <c r="M102" s="251"/>
      <c r="N102" s="248"/>
      <c r="O102" s="248"/>
      <c r="P102" s="248"/>
      <c r="Q102" s="248"/>
      <c r="R102" s="248"/>
      <c r="S102" s="248"/>
      <c r="T102" s="248"/>
      <c r="U102" s="248"/>
      <c r="V102" s="248"/>
    </row>
    <row r="103" spans="1:22" ht="13">
      <c r="A103" s="247"/>
      <c r="B103" s="248"/>
      <c r="C103" s="248"/>
      <c r="D103" s="249"/>
      <c r="E103" s="248"/>
      <c r="F103" s="248"/>
      <c r="G103" s="248"/>
      <c r="H103" s="248"/>
      <c r="I103" s="249"/>
      <c r="J103" s="249"/>
      <c r="K103" s="248"/>
      <c r="L103" s="248"/>
      <c r="M103" s="248"/>
      <c r="N103" s="248"/>
      <c r="O103" s="248"/>
      <c r="P103" s="248"/>
      <c r="Q103" s="248"/>
      <c r="R103" s="248"/>
      <c r="S103" s="248"/>
      <c r="T103" s="248"/>
      <c r="U103" s="248"/>
      <c r="V103" s="248"/>
    </row>
    <row r="104" spans="1:22" ht="13">
      <c r="A104" s="247"/>
      <c r="B104" s="248"/>
      <c r="C104" s="248"/>
      <c r="D104" s="248"/>
      <c r="E104" s="248"/>
      <c r="F104" s="248"/>
      <c r="G104" s="249"/>
      <c r="H104" s="248"/>
      <c r="I104" s="248"/>
      <c r="J104" s="249"/>
      <c r="K104" s="248"/>
      <c r="L104" s="248"/>
      <c r="M104" s="249"/>
      <c r="N104" s="248"/>
      <c r="O104" s="248"/>
      <c r="P104" s="248"/>
      <c r="Q104" s="248"/>
      <c r="R104" s="248"/>
      <c r="S104" s="248"/>
      <c r="T104" s="248"/>
      <c r="U104" s="248"/>
      <c r="V104" s="248"/>
    </row>
    <row r="105" spans="1:22" ht="13">
      <c r="A105" s="247"/>
      <c r="B105" s="248"/>
      <c r="C105" s="248"/>
      <c r="D105" s="248"/>
      <c r="E105" s="248"/>
      <c r="F105" s="248"/>
      <c r="G105" s="248"/>
      <c r="H105" s="248"/>
      <c r="I105" s="248"/>
      <c r="J105" s="248"/>
      <c r="K105" s="248"/>
      <c r="L105" s="248"/>
      <c r="M105" s="248"/>
      <c r="N105" s="248"/>
      <c r="O105" s="248"/>
      <c r="P105" s="248"/>
      <c r="Q105" s="248"/>
      <c r="R105" s="248"/>
      <c r="S105" s="248"/>
      <c r="T105" s="248"/>
      <c r="U105" s="248"/>
      <c r="V105" s="248"/>
    </row>
    <row r="106" spans="1:22" ht="13">
      <c r="A106" s="247"/>
      <c r="B106" s="248"/>
      <c r="C106" s="248"/>
      <c r="D106" s="249"/>
      <c r="E106" s="248"/>
      <c r="F106" s="248"/>
      <c r="G106" s="248"/>
      <c r="H106" s="248"/>
      <c r="I106" s="248"/>
      <c r="J106" s="248"/>
      <c r="K106" s="248"/>
      <c r="L106" s="248"/>
      <c r="M106" s="248"/>
      <c r="N106" s="248"/>
      <c r="O106" s="248"/>
      <c r="P106" s="248"/>
      <c r="Q106" s="248"/>
      <c r="R106" s="248"/>
      <c r="S106" s="248"/>
      <c r="T106" s="248"/>
      <c r="U106" s="248"/>
      <c r="V106" s="248"/>
    </row>
    <row r="107" spans="1:22" ht="13">
      <c r="A107" s="247"/>
      <c r="B107" s="248"/>
      <c r="C107" s="248"/>
      <c r="D107" s="249"/>
      <c r="E107" s="248"/>
      <c r="F107" s="248"/>
      <c r="G107" s="248"/>
      <c r="H107" s="248"/>
      <c r="I107" s="248"/>
      <c r="J107" s="248"/>
      <c r="K107" s="248"/>
      <c r="L107" s="248"/>
      <c r="M107" s="248"/>
      <c r="N107" s="248"/>
      <c r="O107" s="248"/>
      <c r="P107" s="248"/>
      <c r="Q107" s="248"/>
      <c r="R107" s="248"/>
      <c r="S107" s="248"/>
      <c r="T107" s="248"/>
      <c r="U107" s="248"/>
      <c r="V107" s="248"/>
    </row>
    <row r="108" spans="1:22" ht="13">
      <c r="A108" s="247"/>
      <c r="B108" s="248"/>
      <c r="C108" s="248"/>
      <c r="D108" s="249"/>
      <c r="E108" s="248"/>
      <c r="F108" s="248"/>
      <c r="G108" s="248"/>
      <c r="H108" s="248"/>
      <c r="I108" s="248"/>
      <c r="J108" s="248"/>
      <c r="K108" s="248"/>
      <c r="L108" s="248"/>
      <c r="M108" s="248"/>
      <c r="N108" s="248"/>
      <c r="O108" s="248"/>
      <c r="P108" s="248"/>
      <c r="Q108" s="248"/>
      <c r="R108" s="248"/>
      <c r="S108" s="248"/>
      <c r="T108" s="248"/>
      <c r="U108" s="248"/>
      <c r="V108" s="248"/>
    </row>
    <row r="109" spans="1:22" ht="13">
      <c r="A109" s="250"/>
      <c r="B109" s="251"/>
      <c r="C109" s="251"/>
      <c r="D109" s="251"/>
      <c r="E109" s="251"/>
      <c r="F109" s="251"/>
      <c r="G109" s="251"/>
      <c r="H109" s="251"/>
      <c r="I109" s="251"/>
      <c r="J109" s="251"/>
      <c r="K109" s="251"/>
      <c r="L109" s="251"/>
      <c r="M109" s="251"/>
      <c r="N109" s="248"/>
      <c r="O109" s="248"/>
      <c r="P109" s="248"/>
      <c r="Q109" s="248"/>
      <c r="R109" s="248"/>
      <c r="S109" s="248"/>
      <c r="T109" s="248"/>
      <c r="U109" s="248"/>
      <c r="V109" s="248"/>
    </row>
    <row r="110" spans="1:22" ht="13">
      <c r="A110" s="248"/>
      <c r="B110" s="249"/>
      <c r="C110" s="249"/>
      <c r="D110" s="249"/>
      <c r="E110" s="249"/>
      <c r="F110" s="249"/>
      <c r="G110" s="249"/>
      <c r="H110" s="249"/>
      <c r="I110" s="249"/>
      <c r="J110" s="249"/>
      <c r="K110" s="249"/>
      <c r="L110" s="249"/>
      <c r="M110" s="249"/>
      <c r="N110" s="248"/>
      <c r="O110" s="248"/>
      <c r="P110" s="248"/>
      <c r="Q110" s="248"/>
      <c r="R110" s="248"/>
      <c r="S110" s="248"/>
      <c r="T110" s="248"/>
      <c r="U110" s="248"/>
      <c r="V110" s="248"/>
    </row>
    <row r="111" spans="1:22" ht="13">
      <c r="A111" s="248"/>
      <c r="B111" s="249"/>
      <c r="C111" s="249"/>
      <c r="D111" s="249"/>
      <c r="E111" s="249"/>
      <c r="F111" s="249"/>
      <c r="G111" s="249"/>
      <c r="H111" s="249"/>
      <c r="I111" s="249"/>
      <c r="J111" s="249"/>
      <c r="K111" s="249"/>
      <c r="L111" s="249"/>
      <c r="M111" s="249"/>
      <c r="N111" s="248"/>
      <c r="O111" s="248"/>
      <c r="P111" s="248"/>
      <c r="Q111" s="248"/>
      <c r="R111" s="248"/>
      <c r="S111" s="248"/>
      <c r="T111" s="248"/>
      <c r="U111" s="248"/>
      <c r="V111" s="248"/>
    </row>
    <row r="112" spans="1:22" ht="15.75" customHeight="1">
      <c r="A112" s="248"/>
      <c r="B112" s="248"/>
      <c r="C112" s="248"/>
      <c r="D112" s="248"/>
      <c r="E112" s="248"/>
      <c r="F112" s="248"/>
      <c r="G112" s="248"/>
      <c r="H112" s="248"/>
      <c r="I112" s="248"/>
      <c r="J112" s="248"/>
      <c r="K112" s="248"/>
      <c r="L112" s="248"/>
      <c r="M112" s="248"/>
      <c r="N112" s="248"/>
      <c r="O112" s="248"/>
      <c r="P112" s="248"/>
      <c r="Q112" s="248"/>
      <c r="R112" s="248"/>
      <c r="S112" s="248"/>
      <c r="T112" s="248"/>
      <c r="U112" s="248"/>
      <c r="V112" s="248"/>
    </row>
    <row r="113" spans="1:22" ht="15.75" customHeight="1">
      <c r="A113" s="248"/>
      <c r="B113" s="248"/>
      <c r="C113" s="248"/>
      <c r="D113" s="248"/>
      <c r="E113" s="248"/>
      <c r="F113" s="248"/>
      <c r="G113" s="248"/>
      <c r="H113" s="248"/>
      <c r="I113" s="248"/>
      <c r="J113" s="248"/>
      <c r="K113" s="248"/>
      <c r="L113" s="248"/>
      <c r="M113" s="248"/>
      <c r="N113" s="248"/>
      <c r="O113" s="248"/>
      <c r="P113" s="248"/>
      <c r="Q113" s="248"/>
      <c r="R113" s="248"/>
      <c r="S113" s="248"/>
      <c r="T113" s="248"/>
      <c r="U113" s="248"/>
      <c r="V113" s="248"/>
    </row>
    <row r="114" spans="1:22" ht="15.75" customHeight="1">
      <c r="A114" s="248"/>
      <c r="B114" s="248"/>
      <c r="C114" s="248"/>
      <c r="D114" s="248"/>
      <c r="E114" s="248"/>
      <c r="F114" s="248"/>
      <c r="G114" s="248"/>
      <c r="H114" s="248"/>
      <c r="I114" s="248"/>
      <c r="J114" s="248"/>
      <c r="K114" s="248"/>
      <c r="L114" s="248"/>
      <c r="M114" s="248"/>
      <c r="N114" s="248"/>
      <c r="O114" s="248"/>
      <c r="P114" s="248"/>
      <c r="Q114" s="248"/>
      <c r="R114" s="248"/>
      <c r="S114" s="248"/>
      <c r="T114" s="248"/>
      <c r="U114" s="248"/>
      <c r="V114" s="248"/>
    </row>
    <row r="115" spans="1:22" ht="15.75" customHeight="1">
      <c r="A115" s="248"/>
      <c r="B115" s="248"/>
      <c r="C115" s="248"/>
      <c r="D115" s="248"/>
      <c r="E115" s="248"/>
      <c r="F115" s="248"/>
      <c r="G115" s="248"/>
      <c r="H115" s="248"/>
      <c r="I115" s="248"/>
      <c r="J115" s="248"/>
      <c r="K115" s="248"/>
      <c r="L115" s="248"/>
      <c r="M115" s="248"/>
      <c r="N115" s="248"/>
      <c r="O115" s="248"/>
      <c r="P115" s="248"/>
      <c r="Q115" s="248"/>
      <c r="R115" s="248"/>
      <c r="S115" s="248"/>
      <c r="T115" s="248"/>
      <c r="U115" s="248"/>
      <c r="V115" s="248"/>
    </row>
    <row r="116" spans="1:22" ht="15.75" customHeight="1">
      <c r="A116" s="248"/>
      <c r="B116" s="248"/>
      <c r="C116" s="248"/>
      <c r="D116" s="248"/>
      <c r="E116" s="248"/>
      <c r="F116" s="248"/>
      <c r="G116" s="248"/>
      <c r="H116" s="248"/>
      <c r="I116" s="248"/>
      <c r="J116" s="248"/>
      <c r="K116" s="248"/>
      <c r="L116" s="248"/>
      <c r="M116" s="248"/>
      <c r="N116" s="248"/>
      <c r="O116" s="248"/>
      <c r="P116" s="248"/>
      <c r="Q116" s="248"/>
      <c r="R116" s="248"/>
      <c r="S116" s="248"/>
      <c r="T116" s="248"/>
      <c r="U116" s="248"/>
      <c r="V116" s="248"/>
    </row>
    <row r="117" spans="1:22" ht="15.75" customHeight="1">
      <c r="A117" s="248"/>
      <c r="B117" s="248"/>
      <c r="C117" s="248"/>
      <c r="D117" s="248"/>
      <c r="E117" s="248"/>
      <c r="F117" s="248"/>
      <c r="G117" s="248"/>
      <c r="H117" s="248"/>
      <c r="I117" s="248"/>
      <c r="J117" s="248"/>
      <c r="K117" s="248"/>
      <c r="L117" s="248"/>
      <c r="M117" s="248"/>
      <c r="N117" s="248"/>
      <c r="O117" s="248"/>
      <c r="P117" s="248"/>
      <c r="Q117" s="248"/>
      <c r="R117" s="248"/>
      <c r="S117" s="248"/>
      <c r="T117" s="248"/>
      <c r="U117" s="248"/>
      <c r="V117" s="248"/>
    </row>
    <row r="118" spans="1:22" ht="15.75" customHeight="1">
      <c r="A118" s="248"/>
      <c r="B118" s="248"/>
      <c r="C118" s="248"/>
      <c r="D118" s="248"/>
      <c r="E118" s="248"/>
      <c r="F118" s="248"/>
      <c r="G118" s="248"/>
      <c r="H118" s="248"/>
      <c r="I118" s="248"/>
      <c r="J118" s="248"/>
      <c r="K118" s="248"/>
      <c r="L118" s="248"/>
      <c r="M118" s="248"/>
      <c r="N118" s="248"/>
      <c r="O118" s="248"/>
      <c r="P118" s="248"/>
      <c r="Q118" s="248"/>
      <c r="R118" s="248"/>
      <c r="S118" s="248"/>
      <c r="T118" s="248"/>
      <c r="U118" s="248"/>
      <c r="V118" s="248"/>
    </row>
    <row r="119" spans="1:22" ht="15.75" customHeight="1">
      <c r="A119" s="248"/>
      <c r="B119" s="248"/>
      <c r="C119" s="248"/>
      <c r="D119" s="248"/>
      <c r="E119" s="248"/>
      <c r="F119" s="248"/>
      <c r="G119" s="248"/>
      <c r="H119" s="248"/>
      <c r="I119" s="248"/>
      <c r="J119" s="248"/>
      <c r="K119" s="248"/>
      <c r="L119" s="248"/>
      <c r="M119" s="248"/>
      <c r="N119" s="248"/>
      <c r="O119" s="248"/>
      <c r="P119" s="248"/>
      <c r="Q119" s="248"/>
      <c r="R119" s="248"/>
      <c r="S119" s="248"/>
      <c r="T119" s="248"/>
      <c r="U119" s="248"/>
      <c r="V119" s="248"/>
    </row>
    <row r="120" spans="1:22" ht="15.75" customHeight="1">
      <c r="A120" s="248"/>
      <c r="B120" s="248"/>
      <c r="C120" s="248"/>
      <c r="D120" s="248"/>
      <c r="E120" s="248"/>
      <c r="F120" s="248"/>
      <c r="G120" s="248"/>
      <c r="H120" s="248"/>
      <c r="I120" s="248"/>
      <c r="J120" s="248"/>
      <c r="K120" s="248"/>
      <c r="L120" s="248"/>
      <c r="M120" s="248"/>
      <c r="N120" s="248"/>
      <c r="O120" s="248"/>
      <c r="P120" s="248"/>
      <c r="Q120" s="248"/>
      <c r="R120" s="248"/>
      <c r="S120" s="248"/>
      <c r="T120" s="248"/>
      <c r="U120" s="248"/>
      <c r="V120" s="248"/>
    </row>
    <row r="121" spans="1:22" ht="15.75" customHeight="1">
      <c r="A121" s="248"/>
      <c r="B121" s="248"/>
      <c r="C121" s="248"/>
      <c r="D121" s="248"/>
      <c r="E121" s="248"/>
      <c r="F121" s="248"/>
      <c r="G121" s="248"/>
      <c r="H121" s="248"/>
      <c r="I121" s="248"/>
      <c r="J121" s="248"/>
      <c r="K121" s="248"/>
      <c r="L121" s="248"/>
      <c r="M121" s="248"/>
      <c r="N121" s="248"/>
      <c r="O121" s="248"/>
      <c r="P121" s="248"/>
      <c r="Q121" s="248"/>
      <c r="R121" s="248"/>
      <c r="S121" s="248"/>
      <c r="T121" s="248"/>
      <c r="U121" s="248"/>
      <c r="V121" s="248"/>
    </row>
    <row r="122" spans="1:22" ht="15.75" customHeight="1">
      <c r="A122" s="248"/>
      <c r="B122" s="248"/>
      <c r="C122" s="248"/>
      <c r="D122" s="248"/>
      <c r="E122" s="248"/>
      <c r="F122" s="248"/>
      <c r="G122" s="248"/>
      <c r="H122" s="248"/>
      <c r="I122" s="248"/>
      <c r="J122" s="248"/>
      <c r="K122" s="248"/>
      <c r="L122" s="248"/>
      <c r="M122" s="248"/>
      <c r="N122" s="248"/>
      <c r="O122" s="248"/>
      <c r="P122" s="248"/>
      <c r="Q122" s="248"/>
      <c r="R122" s="248"/>
      <c r="S122" s="248"/>
      <c r="T122" s="248"/>
      <c r="U122" s="248"/>
      <c r="V122" s="248"/>
    </row>
    <row r="123" spans="1:22" ht="15.75" customHeight="1">
      <c r="A123" s="248"/>
      <c r="B123" s="248"/>
      <c r="C123" s="248"/>
      <c r="D123" s="248"/>
      <c r="E123" s="248"/>
      <c r="F123" s="248"/>
      <c r="G123" s="248"/>
      <c r="H123" s="248"/>
      <c r="I123" s="248"/>
      <c r="J123" s="248"/>
      <c r="K123" s="248"/>
      <c r="L123" s="248"/>
      <c r="M123" s="248"/>
      <c r="N123" s="248"/>
      <c r="O123" s="248"/>
      <c r="P123" s="248"/>
      <c r="Q123" s="248"/>
      <c r="R123" s="248"/>
      <c r="S123" s="248"/>
      <c r="T123" s="248"/>
      <c r="U123" s="248"/>
      <c r="V123" s="248"/>
    </row>
    <row r="124" spans="1:22" ht="15.75" customHeight="1">
      <c r="A124" s="248"/>
      <c r="B124" s="248"/>
      <c r="C124" s="248"/>
      <c r="D124" s="248"/>
      <c r="E124" s="248"/>
      <c r="F124" s="248"/>
      <c r="G124" s="248"/>
      <c r="H124" s="248"/>
      <c r="I124" s="248"/>
      <c r="J124" s="248"/>
      <c r="K124" s="248"/>
      <c r="L124" s="248"/>
      <c r="M124" s="248"/>
      <c r="N124" s="248"/>
      <c r="O124" s="248"/>
      <c r="P124" s="248"/>
      <c r="Q124" s="248"/>
      <c r="R124" s="248"/>
      <c r="S124" s="248"/>
      <c r="T124" s="248"/>
      <c r="U124" s="248"/>
      <c r="V124" s="24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I1000"/>
  <sheetViews>
    <sheetView workbookViewId="0"/>
  </sheetViews>
  <sheetFormatPr baseColWidth="10" defaultColWidth="12.6640625" defaultRowHeight="15.75" customHeight="1"/>
  <cols>
    <col min="1" max="1" width="39.83203125" customWidth="1"/>
    <col min="2" max="2" width="8.1640625" customWidth="1"/>
    <col min="3" max="3" width="7.1640625" customWidth="1"/>
  </cols>
  <sheetData>
    <row r="1" spans="1:9" ht="15.75" customHeight="1">
      <c r="A1" s="8" t="s">
        <v>0</v>
      </c>
      <c r="C1" s="4" t="s">
        <v>230</v>
      </c>
      <c r="D1" s="4" t="s">
        <v>231</v>
      </c>
      <c r="E1" s="227" t="s">
        <v>232</v>
      </c>
      <c r="F1" s="4" t="s">
        <v>568</v>
      </c>
      <c r="G1" s="4" t="s">
        <v>233</v>
      </c>
    </row>
    <row r="2" spans="1:9" ht="15.75" customHeight="1">
      <c r="A2" s="8" t="s">
        <v>37</v>
      </c>
      <c r="B2" s="5" t="s">
        <v>123</v>
      </c>
      <c r="C2" s="4">
        <v>605.29999999999995</v>
      </c>
      <c r="D2" s="4">
        <v>6.27</v>
      </c>
      <c r="E2" s="227">
        <v>3.87</v>
      </c>
      <c r="F2" s="4"/>
      <c r="G2" s="4">
        <v>40.020000000000003</v>
      </c>
      <c r="H2" s="4" t="s">
        <v>125</v>
      </c>
      <c r="I2" s="65" t="str">
        <f t="shared" ref="I2:I23" si="0">CONCATENATE(B2, " &amp; ", C2, " &amp; ",D2, " &amp; ",E2, " &amp; ", G2, "  ",H2   )</f>
        <v>M1 &amp; 605.3 &amp; 6.27 &amp; 3.87 &amp; 40.02  \\</v>
      </c>
    </row>
    <row r="3" spans="1:9" ht="15.75" customHeight="1">
      <c r="A3" s="8" t="s">
        <v>43</v>
      </c>
      <c r="B3" s="5" t="s">
        <v>130</v>
      </c>
      <c r="C3" s="4">
        <v>485.34</v>
      </c>
      <c r="D3" s="4">
        <v>6.49</v>
      </c>
      <c r="E3" s="227">
        <v>2.93</v>
      </c>
      <c r="F3" s="4"/>
      <c r="G3" s="4">
        <v>41.54</v>
      </c>
      <c r="H3" s="4" t="s">
        <v>125</v>
      </c>
      <c r="I3" s="65" t="str">
        <f t="shared" si="0"/>
        <v>M2 &amp; 485.34 &amp; 6.49 &amp; 2.93 &amp; 41.54  \\</v>
      </c>
    </row>
    <row r="4" spans="1:9" ht="15.75" customHeight="1">
      <c r="A4" s="18" t="s">
        <v>49</v>
      </c>
      <c r="B4" s="19" t="s">
        <v>134</v>
      </c>
      <c r="C4" s="4">
        <v>798.23</v>
      </c>
      <c r="D4" s="4">
        <v>6.73</v>
      </c>
      <c r="E4" s="227">
        <v>4.0999999999999996</v>
      </c>
      <c r="F4" s="4"/>
      <c r="G4" s="4">
        <v>41.46</v>
      </c>
      <c r="H4" s="4" t="s">
        <v>125</v>
      </c>
      <c r="I4" s="65" t="str">
        <f t="shared" si="0"/>
        <v>M3 &amp; 798.23 &amp; 6.73 &amp; 4.1 &amp; 41.46  \\</v>
      </c>
    </row>
    <row r="5" spans="1:9" ht="15.75" customHeight="1">
      <c r="A5" s="8" t="s">
        <v>54</v>
      </c>
      <c r="B5" s="26" t="s">
        <v>137</v>
      </c>
      <c r="C5" s="4">
        <v>316.10000000000002</v>
      </c>
      <c r="D5" s="4">
        <v>6.07</v>
      </c>
      <c r="E5" s="227">
        <v>3.23</v>
      </c>
      <c r="F5" s="4"/>
      <c r="G5" s="4">
        <v>165</v>
      </c>
      <c r="H5" s="4" t="s">
        <v>125</v>
      </c>
      <c r="I5" s="65" t="str">
        <f t="shared" si="0"/>
        <v>C1 &amp; 316.1 &amp; 6.07 &amp; 3.23 &amp; 165  \\</v>
      </c>
    </row>
    <row r="6" spans="1:9" ht="15.75" customHeight="1">
      <c r="A6" s="8" t="s">
        <v>57</v>
      </c>
      <c r="B6" s="26" t="s">
        <v>140</v>
      </c>
      <c r="C6" s="4">
        <v>338.45</v>
      </c>
      <c r="D6" s="4">
        <v>5.86</v>
      </c>
      <c r="E6" s="227">
        <v>2.4</v>
      </c>
      <c r="F6" s="4"/>
      <c r="G6" s="4">
        <v>8.68</v>
      </c>
      <c r="H6" s="4" t="s">
        <v>125</v>
      </c>
      <c r="I6" s="65" t="str">
        <f t="shared" si="0"/>
        <v>C2 &amp; 338.45 &amp; 5.86 &amp; 2.4 &amp; 8.68  \\</v>
      </c>
    </row>
    <row r="7" spans="1:9" ht="15.75" customHeight="1">
      <c r="A7" s="18" t="s">
        <v>59</v>
      </c>
      <c r="B7" s="19" t="s">
        <v>144</v>
      </c>
      <c r="C7" s="4">
        <v>321.42</v>
      </c>
      <c r="D7" s="4">
        <v>5.66</v>
      </c>
      <c r="E7" s="227">
        <v>3.5</v>
      </c>
      <c r="F7" s="4"/>
      <c r="G7" s="4">
        <v>140.69</v>
      </c>
      <c r="H7" s="4" t="s">
        <v>125</v>
      </c>
      <c r="I7" s="65" t="str">
        <f t="shared" si="0"/>
        <v>C3 &amp; 321.42 &amp; 5.66 &amp; 3.5 &amp; 140.69  \\</v>
      </c>
    </row>
    <row r="8" spans="1:9" ht="15.75" customHeight="1">
      <c r="A8" s="8" t="s">
        <v>63</v>
      </c>
      <c r="B8" s="26" t="s">
        <v>147</v>
      </c>
      <c r="C8" s="4">
        <v>124.5</v>
      </c>
      <c r="D8" s="4">
        <v>3.6</v>
      </c>
      <c r="E8" s="227">
        <v>2.99</v>
      </c>
      <c r="F8" s="4"/>
      <c r="G8" s="4">
        <v>9.7100000000000009</v>
      </c>
      <c r="H8" s="4" t="s">
        <v>125</v>
      </c>
      <c r="I8" s="65" t="str">
        <f t="shared" si="0"/>
        <v>R1 &amp; 124.5 &amp; 3.6 &amp; 2.99 &amp; 9.71  \\</v>
      </c>
    </row>
    <row r="9" spans="1:9" ht="15.75" customHeight="1">
      <c r="A9" s="8" t="s">
        <v>66</v>
      </c>
      <c r="B9" s="26" t="s">
        <v>150</v>
      </c>
      <c r="C9" s="4">
        <v>115.12</v>
      </c>
      <c r="D9" s="4">
        <v>3.42</v>
      </c>
      <c r="E9" s="227">
        <v>4.12</v>
      </c>
      <c r="F9" s="4"/>
      <c r="G9" s="4">
        <v>9.3800000000000008</v>
      </c>
      <c r="H9" s="4" t="s">
        <v>125</v>
      </c>
      <c r="I9" s="65" t="str">
        <f t="shared" si="0"/>
        <v>R2 &amp; 115.12 &amp; 3.42 &amp; 4.12 &amp; 9.38  \\</v>
      </c>
    </row>
    <row r="10" spans="1:9" ht="15.75" customHeight="1">
      <c r="A10" s="8" t="s">
        <v>68</v>
      </c>
      <c r="B10" s="26" t="s">
        <v>153</v>
      </c>
      <c r="C10" s="4">
        <v>116.34</v>
      </c>
      <c r="D10" s="4">
        <v>3.74</v>
      </c>
      <c r="E10" s="227">
        <v>3.98</v>
      </c>
      <c r="F10" s="4"/>
      <c r="G10" s="4">
        <v>9.1999999999999993</v>
      </c>
      <c r="H10" s="4" t="s">
        <v>125</v>
      </c>
      <c r="I10" s="65" t="str">
        <f t="shared" si="0"/>
        <v>R3 &amp; 116.34 &amp; 3.74 &amp; 3.98 &amp; 9.2  \\</v>
      </c>
    </row>
    <row r="11" spans="1:9" ht="15.75" customHeight="1">
      <c r="A11" s="8" t="s">
        <v>70</v>
      </c>
      <c r="B11" s="26" t="s">
        <v>155</v>
      </c>
      <c r="C11" s="4">
        <v>125.76</v>
      </c>
      <c r="D11" s="4">
        <v>3.03</v>
      </c>
      <c r="E11" s="227">
        <v>2.9</v>
      </c>
      <c r="F11" s="4"/>
      <c r="G11" s="4">
        <v>9.74</v>
      </c>
      <c r="H11" s="4" t="s">
        <v>125</v>
      </c>
      <c r="I11" s="65" t="str">
        <f t="shared" si="0"/>
        <v>R4 &amp; 125.76 &amp; 3.03 &amp; 2.9 &amp; 9.74  \\</v>
      </c>
    </row>
    <row r="12" spans="1:9" ht="15.75" customHeight="1">
      <c r="A12" s="8" t="s">
        <v>74</v>
      </c>
      <c r="B12" s="26" t="s">
        <v>157</v>
      </c>
      <c r="C12" s="4">
        <v>126.13</v>
      </c>
      <c r="D12" s="4">
        <v>3.1</v>
      </c>
      <c r="E12" s="227">
        <v>3.2</v>
      </c>
      <c r="F12" s="4"/>
      <c r="G12" s="4">
        <v>8.19</v>
      </c>
      <c r="H12" s="4" t="s">
        <v>125</v>
      </c>
      <c r="I12" s="65" t="str">
        <f t="shared" si="0"/>
        <v>R5 &amp; 126.13 &amp; 3.1 &amp; 3.2 &amp; 8.19  \\</v>
      </c>
    </row>
    <row r="13" spans="1:9" ht="15.75" customHeight="1">
      <c r="A13" s="8" t="s">
        <v>76</v>
      </c>
      <c r="B13" s="26" t="s">
        <v>160</v>
      </c>
      <c r="C13" s="4">
        <v>133.22999999999999</v>
      </c>
      <c r="D13" s="4">
        <v>3.7</v>
      </c>
      <c r="E13" s="227">
        <v>3.42</v>
      </c>
      <c r="F13" s="4"/>
      <c r="G13" s="4">
        <v>9.1999999999999993</v>
      </c>
      <c r="H13" s="4" t="s">
        <v>125</v>
      </c>
      <c r="I13" s="65" t="str">
        <f t="shared" si="0"/>
        <v>R6 &amp; 133.23 &amp; 3.7 &amp; 3.42 &amp; 9.2  \\</v>
      </c>
    </row>
    <row r="14" spans="1:9" ht="15.75" customHeight="1">
      <c r="A14" s="8" t="s">
        <v>77</v>
      </c>
      <c r="B14" s="26" t="s">
        <v>162</v>
      </c>
      <c r="C14" s="4">
        <v>158.34</v>
      </c>
      <c r="D14" s="4">
        <v>3.39</v>
      </c>
      <c r="E14" s="227">
        <v>3.45</v>
      </c>
      <c r="F14" s="4"/>
      <c r="G14" s="4">
        <v>8.84</v>
      </c>
      <c r="H14" s="4" t="s">
        <v>125</v>
      </c>
      <c r="I14" s="65" t="str">
        <f t="shared" si="0"/>
        <v>R7 &amp; 158.34 &amp; 3.39 &amp; 3.45 &amp; 8.84  \\</v>
      </c>
    </row>
    <row r="15" spans="1:9" ht="15.75" customHeight="1">
      <c r="A15" s="102">
        <v>31880720</v>
      </c>
      <c r="B15" s="118" t="s">
        <v>164</v>
      </c>
      <c r="C15" s="4">
        <v>54.5</v>
      </c>
      <c r="D15" s="4">
        <v>3.14</v>
      </c>
      <c r="E15" s="227">
        <v>2.84</v>
      </c>
      <c r="F15" s="4"/>
      <c r="G15" s="4">
        <v>40.26</v>
      </c>
      <c r="H15" s="4" t="s">
        <v>125</v>
      </c>
      <c r="I15" s="65" t="str">
        <f t="shared" si="0"/>
        <v>D1 &amp; 54.5 &amp; 3.14 &amp; 2.84 &amp; 40.26  \\</v>
      </c>
    </row>
    <row r="16" spans="1:9" ht="15.75" customHeight="1">
      <c r="A16" s="33">
        <v>41600519</v>
      </c>
      <c r="B16" s="37" t="s">
        <v>170</v>
      </c>
      <c r="C16" s="4">
        <v>451.67</v>
      </c>
      <c r="D16" s="4">
        <v>21.08</v>
      </c>
      <c r="E16" s="227">
        <v>4.3</v>
      </c>
      <c r="F16" s="4"/>
      <c r="G16" s="4">
        <v>19.71</v>
      </c>
      <c r="H16" s="4" t="s">
        <v>125</v>
      </c>
      <c r="I16" s="65" t="str">
        <f t="shared" si="0"/>
        <v>D2 &amp; 451.67 &amp; 21.08 &amp; 4.3 &amp; 19.71  \\</v>
      </c>
    </row>
    <row r="17" spans="1:9" ht="15.75" customHeight="1">
      <c r="A17" s="33">
        <v>45442843</v>
      </c>
      <c r="B17" s="37" t="s">
        <v>178</v>
      </c>
      <c r="C17" s="4">
        <v>32.799999999999997</v>
      </c>
      <c r="D17" s="4">
        <v>1.17</v>
      </c>
      <c r="E17" s="227">
        <v>3.87</v>
      </c>
      <c r="F17" s="4"/>
      <c r="G17" s="4">
        <v>4.29</v>
      </c>
      <c r="H17" s="4" t="s">
        <v>125</v>
      </c>
      <c r="I17" s="65" t="str">
        <f t="shared" si="0"/>
        <v>D3 &amp; 32.8 &amp; 1.17 &amp; 3.87 &amp; 4.29  \\</v>
      </c>
    </row>
    <row r="18" spans="1:9" ht="15.75" customHeight="1">
      <c r="A18" s="33">
        <v>48385830</v>
      </c>
      <c r="B18" s="37" t="s">
        <v>189</v>
      </c>
      <c r="C18" s="4">
        <v>797.46</v>
      </c>
      <c r="D18" s="4">
        <v>11.08</v>
      </c>
      <c r="E18" s="227">
        <v>3.45</v>
      </c>
      <c r="F18" s="4"/>
      <c r="G18" s="4">
        <v>334.31</v>
      </c>
      <c r="H18" s="4" t="s">
        <v>125</v>
      </c>
      <c r="I18" s="65" t="str">
        <f t="shared" si="0"/>
        <v>D4 &amp; 797.46 &amp; 11.08 &amp; 3.45 &amp; 334.31  \\</v>
      </c>
    </row>
    <row r="19" spans="1:9" ht="15.75" customHeight="1">
      <c r="A19" s="33">
        <v>48594888</v>
      </c>
      <c r="B19" s="37" t="s">
        <v>195</v>
      </c>
      <c r="C19" s="4">
        <v>562.46</v>
      </c>
      <c r="D19" s="4">
        <v>11.24</v>
      </c>
      <c r="E19" s="227">
        <v>2.89</v>
      </c>
      <c r="F19" s="4"/>
      <c r="G19" s="4">
        <v>33.28</v>
      </c>
      <c r="H19" s="4" t="s">
        <v>125</v>
      </c>
      <c r="I19" s="65" t="str">
        <f t="shared" si="0"/>
        <v>D5 &amp; 562.46 &amp; 11.24 &amp; 2.89 &amp; 33.28  \\</v>
      </c>
    </row>
    <row r="20" spans="1:9" ht="15.75" customHeight="1">
      <c r="A20" s="33">
        <v>50306988</v>
      </c>
      <c r="B20" s="37" t="s">
        <v>202</v>
      </c>
      <c r="C20" s="4">
        <v>19.600000000000001</v>
      </c>
      <c r="D20" s="4">
        <v>173</v>
      </c>
      <c r="E20" s="227">
        <v>3</v>
      </c>
      <c r="F20" s="4"/>
      <c r="G20" s="4">
        <v>3.58</v>
      </c>
      <c r="H20" s="4" t="s">
        <v>125</v>
      </c>
      <c r="I20" s="65" t="str">
        <f t="shared" si="0"/>
        <v>D6 &amp; 19.6 &amp; 173 &amp; 3 &amp; 3.58  \\</v>
      </c>
    </row>
    <row r="21" spans="1:9" ht="15.75" customHeight="1">
      <c r="A21" s="33">
        <v>51181393</v>
      </c>
      <c r="B21" s="37" t="s">
        <v>205</v>
      </c>
      <c r="C21" s="4">
        <v>53.53</v>
      </c>
      <c r="D21" s="4">
        <v>1.25</v>
      </c>
      <c r="E21" s="227">
        <v>3.3</v>
      </c>
      <c r="F21" s="228"/>
      <c r="G21" s="228">
        <v>5.87</v>
      </c>
      <c r="H21" s="4" t="s">
        <v>125</v>
      </c>
      <c r="I21" s="65" t="str">
        <f t="shared" si="0"/>
        <v>D7 &amp; 53.53 &amp; 1.25 &amp; 3.3 &amp; 5.87  \\</v>
      </c>
    </row>
    <row r="22" spans="1:9" ht="15.75" customHeight="1">
      <c r="A22" s="33">
        <v>56380303</v>
      </c>
      <c r="B22" s="37" t="s">
        <v>208</v>
      </c>
      <c r="C22" s="4">
        <v>109.4</v>
      </c>
      <c r="D22" s="4">
        <v>1.62</v>
      </c>
      <c r="E22" s="227">
        <v>3.43</v>
      </c>
      <c r="F22" s="4"/>
      <c r="G22" s="4">
        <v>6.08</v>
      </c>
      <c r="H22" s="4" t="s">
        <v>125</v>
      </c>
      <c r="I22" s="65" t="str">
        <f t="shared" si="0"/>
        <v>D8 &amp; 109.4 &amp; 1.62 &amp; 3.43 &amp; 6.08  \\</v>
      </c>
    </row>
    <row r="23" spans="1:9" ht="15.75" customHeight="1">
      <c r="C23" s="4">
        <v>278.37</v>
      </c>
      <c r="D23" s="4">
        <v>13.55</v>
      </c>
      <c r="E23" s="227">
        <v>3.39</v>
      </c>
      <c r="F23" s="4"/>
      <c r="G23" s="4">
        <v>45.19</v>
      </c>
      <c r="H23" s="4" t="s">
        <v>125</v>
      </c>
      <c r="I23" s="65" t="str">
        <f t="shared" si="0"/>
        <v xml:space="preserve"> &amp; 278.37 &amp; 13.55 &amp; 3.39 &amp; 45.19  \\</v>
      </c>
    </row>
    <row r="24" spans="1:9" ht="15.75" customHeight="1">
      <c r="A24" s="4">
        <v>39217567</v>
      </c>
      <c r="E24" s="10"/>
    </row>
    <row r="25" spans="1:9" ht="15.75" customHeight="1">
      <c r="E25" s="10"/>
    </row>
    <row r="26" spans="1:9" ht="15.75" customHeight="1">
      <c r="E26" s="10"/>
    </row>
    <row r="27" spans="1:9" ht="15.75" customHeight="1">
      <c r="E27" s="10"/>
    </row>
    <row r="28" spans="1:9" ht="15.75" customHeight="1">
      <c r="E28" s="10"/>
    </row>
    <row r="29" spans="1:9" ht="15.75" customHeight="1">
      <c r="E29" s="10"/>
    </row>
    <row r="30" spans="1:9" ht="15.75" customHeight="1">
      <c r="E30" s="10"/>
    </row>
    <row r="31" spans="1:9" ht="15.75" customHeight="1">
      <c r="E31" s="10"/>
    </row>
    <row r="32" spans="1:9" ht="15.75" customHeight="1">
      <c r="E32" s="10"/>
    </row>
    <row r="33" spans="5:5" ht="15.75" customHeight="1">
      <c r="E33" s="10"/>
    </row>
    <row r="34" spans="5:5" ht="15.75" customHeight="1">
      <c r="E34" s="10"/>
    </row>
    <row r="35" spans="5:5" ht="15.75" customHeight="1">
      <c r="E35" s="10"/>
    </row>
    <row r="36" spans="5:5" ht="15.75" customHeight="1">
      <c r="E36" s="10"/>
    </row>
    <row r="37" spans="5:5" ht="15.75" customHeight="1">
      <c r="E37" s="10"/>
    </row>
    <row r="38" spans="5:5" ht="15.75" customHeight="1">
      <c r="E38" s="10"/>
    </row>
    <row r="39" spans="5:5" ht="15.75" customHeight="1">
      <c r="E39" s="10"/>
    </row>
    <row r="40" spans="5:5" ht="15.75" customHeight="1">
      <c r="E40" s="10"/>
    </row>
    <row r="41" spans="5:5" ht="15.75" customHeight="1">
      <c r="E41" s="10"/>
    </row>
    <row r="42" spans="5:5" ht="15.75" customHeight="1">
      <c r="E42" s="10"/>
    </row>
    <row r="43" spans="5:5" ht="15.75" customHeight="1">
      <c r="E43" s="10"/>
    </row>
    <row r="44" spans="5:5" ht="15.75" customHeight="1">
      <c r="E44" s="10"/>
    </row>
    <row r="45" spans="5:5" ht="15.75" customHeight="1">
      <c r="E45" s="10"/>
    </row>
    <row r="46" spans="5:5" ht="15.75" customHeight="1">
      <c r="E46" s="10"/>
    </row>
    <row r="47" spans="5:5" ht="15.75" customHeight="1">
      <c r="E47" s="10"/>
    </row>
    <row r="48" spans="5:5" ht="15.75" customHeight="1">
      <c r="E48" s="10"/>
    </row>
    <row r="49" spans="5:5" ht="15.75" customHeight="1">
      <c r="E49" s="10"/>
    </row>
    <row r="50" spans="5:5" ht="15.75" customHeight="1">
      <c r="E50" s="10"/>
    </row>
    <row r="51" spans="5:5" ht="15.75" customHeight="1">
      <c r="E51" s="10"/>
    </row>
    <row r="52" spans="5:5" ht="15.75" customHeight="1">
      <c r="E52" s="10"/>
    </row>
    <row r="53" spans="5:5" ht="15.75" customHeight="1">
      <c r="E53" s="10"/>
    </row>
    <row r="54" spans="5:5" ht="15.75" customHeight="1">
      <c r="E54" s="10"/>
    </row>
    <row r="55" spans="5:5" ht="15.75" customHeight="1">
      <c r="E55" s="10"/>
    </row>
    <row r="56" spans="5:5" ht="15.75" customHeight="1">
      <c r="E56" s="10"/>
    </row>
    <row r="57" spans="5:5" ht="13">
      <c r="E57" s="10"/>
    </row>
    <row r="58" spans="5:5" ht="13">
      <c r="E58" s="10"/>
    </row>
    <row r="59" spans="5:5" ht="13">
      <c r="E59" s="10"/>
    </row>
    <row r="60" spans="5:5" ht="13">
      <c r="E60" s="10"/>
    </row>
    <row r="61" spans="5:5" ht="13">
      <c r="E61" s="10"/>
    </row>
    <row r="62" spans="5:5" ht="13">
      <c r="E62" s="10"/>
    </row>
    <row r="63" spans="5:5" ht="13">
      <c r="E63" s="10"/>
    </row>
    <row r="64" spans="5:5" ht="13">
      <c r="E64" s="10"/>
    </row>
    <row r="65" spans="5:5" ht="13">
      <c r="E65" s="10"/>
    </row>
    <row r="66" spans="5:5" ht="13">
      <c r="E66" s="10"/>
    </row>
    <row r="67" spans="5:5" ht="13">
      <c r="E67" s="10"/>
    </row>
    <row r="68" spans="5:5" ht="13">
      <c r="E68" s="10"/>
    </row>
    <row r="69" spans="5:5" ht="13">
      <c r="E69" s="10"/>
    </row>
    <row r="70" spans="5:5" ht="13">
      <c r="E70" s="10"/>
    </row>
    <row r="71" spans="5:5" ht="13">
      <c r="E71" s="10"/>
    </row>
    <row r="72" spans="5:5" ht="13">
      <c r="E72" s="10"/>
    </row>
    <row r="73" spans="5:5" ht="13">
      <c r="E73" s="10"/>
    </row>
    <row r="74" spans="5:5" ht="13">
      <c r="E74" s="10"/>
    </row>
    <row r="75" spans="5:5" ht="13">
      <c r="E75" s="10"/>
    </row>
    <row r="76" spans="5:5" ht="13">
      <c r="E76" s="10"/>
    </row>
    <row r="77" spans="5:5" ht="13">
      <c r="E77" s="10"/>
    </row>
    <row r="78" spans="5:5" ht="13">
      <c r="E78" s="10"/>
    </row>
    <row r="79" spans="5:5" ht="13">
      <c r="E79" s="10"/>
    </row>
    <row r="80" spans="5:5" ht="13">
      <c r="E80" s="10"/>
    </row>
    <row r="81" spans="5:5" ht="13">
      <c r="E81" s="10"/>
    </row>
    <row r="82" spans="5:5" ht="13">
      <c r="E82" s="10"/>
    </row>
    <row r="83" spans="5:5" ht="13">
      <c r="E83" s="10"/>
    </row>
    <row r="84" spans="5:5" ht="13">
      <c r="E84" s="10"/>
    </row>
    <row r="85" spans="5:5" ht="13">
      <c r="E85" s="10"/>
    </row>
    <row r="86" spans="5:5" ht="13">
      <c r="E86" s="10"/>
    </row>
    <row r="87" spans="5:5" ht="13">
      <c r="E87" s="10"/>
    </row>
    <row r="88" spans="5:5" ht="13">
      <c r="E88" s="10"/>
    </row>
    <row r="89" spans="5:5" ht="13">
      <c r="E89" s="10"/>
    </row>
    <row r="90" spans="5:5" ht="13">
      <c r="E90" s="10"/>
    </row>
    <row r="91" spans="5:5" ht="13">
      <c r="E91" s="10"/>
    </row>
    <row r="92" spans="5:5" ht="13">
      <c r="E92" s="10"/>
    </row>
    <row r="93" spans="5:5" ht="13">
      <c r="E93" s="10"/>
    </row>
    <row r="94" spans="5:5" ht="13">
      <c r="E94" s="10"/>
    </row>
    <row r="95" spans="5:5" ht="13">
      <c r="E95" s="10"/>
    </row>
    <row r="96" spans="5:5" ht="13">
      <c r="E96" s="10"/>
    </row>
    <row r="97" spans="5:5" ht="13">
      <c r="E97" s="10"/>
    </row>
    <row r="98" spans="5:5" ht="13">
      <c r="E98" s="10"/>
    </row>
    <row r="99" spans="5:5" ht="13">
      <c r="E99" s="10"/>
    </row>
    <row r="100" spans="5:5" ht="13">
      <c r="E100" s="10"/>
    </row>
    <row r="101" spans="5:5" ht="13">
      <c r="E101" s="10"/>
    </row>
    <row r="102" spans="5:5" ht="13">
      <c r="E102" s="10"/>
    </row>
    <row r="103" spans="5:5" ht="13">
      <c r="E103" s="10"/>
    </row>
    <row r="104" spans="5:5" ht="13">
      <c r="E104" s="10"/>
    </row>
    <row r="105" spans="5:5" ht="13">
      <c r="E105" s="10"/>
    </row>
    <row r="106" spans="5:5" ht="13">
      <c r="E106" s="10"/>
    </row>
    <row r="107" spans="5:5" ht="13">
      <c r="E107" s="10"/>
    </row>
    <row r="108" spans="5:5" ht="13">
      <c r="E108" s="10"/>
    </row>
    <row r="109" spans="5:5" ht="13">
      <c r="E109" s="10"/>
    </row>
    <row r="110" spans="5:5" ht="13">
      <c r="E110" s="10"/>
    </row>
    <row r="111" spans="5:5" ht="13">
      <c r="E111" s="10"/>
    </row>
    <row r="112" spans="5:5" ht="13">
      <c r="E112" s="10"/>
    </row>
    <row r="113" spans="5:5" ht="13">
      <c r="E113" s="10"/>
    </row>
    <row r="114" spans="5:5" ht="13">
      <c r="E114" s="10"/>
    </row>
    <row r="115" spans="5:5" ht="13">
      <c r="E115" s="10"/>
    </row>
    <row r="116" spans="5:5" ht="13">
      <c r="E116" s="10"/>
    </row>
    <row r="117" spans="5:5" ht="13">
      <c r="E117" s="10"/>
    </row>
    <row r="118" spans="5:5" ht="13">
      <c r="E118" s="10"/>
    </row>
    <row r="119" spans="5:5" ht="13">
      <c r="E119" s="10"/>
    </row>
    <row r="120" spans="5:5" ht="13">
      <c r="E120" s="10"/>
    </row>
    <row r="121" spans="5:5" ht="13">
      <c r="E121" s="10"/>
    </row>
    <row r="122" spans="5:5" ht="13">
      <c r="E122" s="10"/>
    </row>
    <row r="123" spans="5:5" ht="13">
      <c r="E123" s="10"/>
    </row>
    <row r="124" spans="5:5" ht="13">
      <c r="E124" s="10"/>
    </row>
    <row r="125" spans="5:5" ht="13">
      <c r="E125" s="10"/>
    </row>
    <row r="126" spans="5:5" ht="13">
      <c r="E126" s="10"/>
    </row>
    <row r="127" spans="5:5" ht="13">
      <c r="E127" s="10"/>
    </row>
    <row r="128" spans="5:5" ht="13">
      <c r="E128" s="10"/>
    </row>
    <row r="129" spans="5:5" ht="13">
      <c r="E129" s="10"/>
    </row>
    <row r="130" spans="5:5" ht="13">
      <c r="E130" s="10"/>
    </row>
    <row r="131" spans="5:5" ht="13">
      <c r="E131" s="10"/>
    </row>
    <row r="132" spans="5:5" ht="13">
      <c r="E132" s="10"/>
    </row>
    <row r="133" spans="5:5" ht="13">
      <c r="E133" s="10"/>
    </row>
    <row r="134" spans="5:5" ht="13">
      <c r="E134" s="10"/>
    </row>
    <row r="135" spans="5:5" ht="13">
      <c r="E135" s="10"/>
    </row>
    <row r="136" spans="5:5" ht="13">
      <c r="E136" s="10"/>
    </row>
    <row r="137" spans="5:5" ht="13">
      <c r="E137" s="10"/>
    </row>
    <row r="138" spans="5:5" ht="13">
      <c r="E138" s="10"/>
    </row>
    <row r="139" spans="5:5" ht="13">
      <c r="E139" s="10"/>
    </row>
    <row r="140" spans="5:5" ht="13">
      <c r="E140" s="10"/>
    </row>
    <row r="141" spans="5:5" ht="13">
      <c r="E141" s="10"/>
    </row>
    <row r="142" spans="5:5" ht="13">
      <c r="E142" s="10"/>
    </row>
    <row r="143" spans="5:5" ht="13">
      <c r="E143" s="10"/>
    </row>
    <row r="144" spans="5:5" ht="13">
      <c r="E144" s="10"/>
    </row>
    <row r="145" spans="5:5" ht="13">
      <c r="E145" s="10"/>
    </row>
    <row r="146" spans="5:5" ht="13">
      <c r="E146" s="10"/>
    </row>
    <row r="147" spans="5:5" ht="13">
      <c r="E147" s="10"/>
    </row>
    <row r="148" spans="5:5" ht="13">
      <c r="E148" s="10"/>
    </row>
    <row r="149" spans="5:5" ht="13">
      <c r="E149" s="10"/>
    </row>
    <row r="150" spans="5:5" ht="13">
      <c r="E150" s="10"/>
    </row>
    <row r="151" spans="5:5" ht="13">
      <c r="E151" s="10"/>
    </row>
    <row r="152" spans="5:5" ht="13">
      <c r="E152" s="10"/>
    </row>
    <row r="153" spans="5:5" ht="13">
      <c r="E153" s="10"/>
    </row>
    <row r="154" spans="5:5" ht="13">
      <c r="E154" s="10"/>
    </row>
    <row r="155" spans="5:5" ht="13">
      <c r="E155" s="10"/>
    </row>
    <row r="156" spans="5:5" ht="13">
      <c r="E156" s="10"/>
    </row>
    <row r="157" spans="5:5" ht="13">
      <c r="E157" s="10"/>
    </row>
    <row r="158" spans="5:5" ht="13">
      <c r="E158" s="10"/>
    </row>
    <row r="159" spans="5:5" ht="13">
      <c r="E159" s="10"/>
    </row>
    <row r="160" spans="5:5" ht="13">
      <c r="E160" s="10"/>
    </row>
    <row r="161" spans="5:5" ht="13">
      <c r="E161" s="10"/>
    </row>
    <row r="162" spans="5:5" ht="13">
      <c r="E162" s="10"/>
    </row>
    <row r="163" spans="5:5" ht="13">
      <c r="E163" s="10"/>
    </row>
    <row r="164" spans="5:5" ht="13">
      <c r="E164" s="10"/>
    </row>
    <row r="165" spans="5:5" ht="13">
      <c r="E165" s="10"/>
    </row>
    <row r="166" spans="5:5" ht="13">
      <c r="E166" s="10"/>
    </row>
    <row r="167" spans="5:5" ht="13">
      <c r="E167" s="10"/>
    </row>
    <row r="168" spans="5:5" ht="13">
      <c r="E168" s="10"/>
    </row>
    <row r="169" spans="5:5" ht="13">
      <c r="E169" s="10"/>
    </row>
    <row r="170" spans="5:5" ht="13">
      <c r="E170" s="10"/>
    </row>
    <row r="171" spans="5:5" ht="13">
      <c r="E171" s="10"/>
    </row>
    <row r="172" spans="5:5" ht="13">
      <c r="E172" s="10"/>
    </row>
    <row r="173" spans="5:5" ht="13">
      <c r="E173" s="10"/>
    </row>
    <row r="174" spans="5:5" ht="13">
      <c r="E174" s="10"/>
    </row>
    <row r="175" spans="5:5" ht="13">
      <c r="E175" s="10"/>
    </row>
    <row r="176" spans="5:5" ht="13">
      <c r="E176" s="10"/>
    </row>
    <row r="177" spans="5:5" ht="13">
      <c r="E177" s="10"/>
    </row>
    <row r="178" spans="5:5" ht="13">
      <c r="E178" s="10"/>
    </row>
    <row r="179" spans="5:5" ht="13">
      <c r="E179" s="10"/>
    </row>
    <row r="180" spans="5:5" ht="13">
      <c r="E180" s="10"/>
    </row>
    <row r="181" spans="5:5" ht="13">
      <c r="E181" s="10"/>
    </row>
    <row r="182" spans="5:5" ht="13">
      <c r="E182" s="10"/>
    </row>
    <row r="183" spans="5:5" ht="13">
      <c r="E183" s="10"/>
    </row>
    <row r="184" spans="5:5" ht="13">
      <c r="E184" s="10"/>
    </row>
    <row r="185" spans="5:5" ht="13">
      <c r="E185" s="10"/>
    </row>
    <row r="186" spans="5:5" ht="13">
      <c r="E186" s="10"/>
    </row>
    <row r="187" spans="5:5" ht="13">
      <c r="E187" s="10"/>
    </row>
    <row r="188" spans="5:5" ht="13">
      <c r="E188" s="10"/>
    </row>
    <row r="189" spans="5:5" ht="13">
      <c r="E189" s="10"/>
    </row>
    <row r="190" spans="5:5" ht="13">
      <c r="E190" s="10"/>
    </row>
    <row r="191" spans="5:5" ht="13">
      <c r="E191" s="10"/>
    </row>
    <row r="192" spans="5:5" ht="13">
      <c r="E192" s="10"/>
    </row>
    <row r="193" spans="5:5" ht="13">
      <c r="E193" s="10"/>
    </row>
    <row r="194" spans="5:5" ht="13">
      <c r="E194" s="10"/>
    </row>
    <row r="195" spans="5:5" ht="13">
      <c r="E195" s="10"/>
    </row>
    <row r="196" spans="5:5" ht="13">
      <c r="E196" s="10"/>
    </row>
    <row r="197" spans="5:5" ht="13">
      <c r="E197" s="10"/>
    </row>
    <row r="198" spans="5:5" ht="13">
      <c r="E198" s="10"/>
    </row>
    <row r="199" spans="5:5" ht="13">
      <c r="E199" s="10"/>
    </row>
    <row r="200" spans="5:5" ht="13">
      <c r="E200" s="10"/>
    </row>
    <row r="201" spans="5:5" ht="13">
      <c r="E201" s="10"/>
    </row>
    <row r="202" spans="5:5" ht="13">
      <c r="E202" s="10"/>
    </row>
    <row r="203" spans="5:5" ht="13">
      <c r="E203" s="10"/>
    </row>
    <row r="204" spans="5:5" ht="13">
      <c r="E204" s="10"/>
    </row>
    <row r="205" spans="5:5" ht="13">
      <c r="E205" s="10"/>
    </row>
    <row r="206" spans="5:5" ht="13">
      <c r="E206" s="10"/>
    </row>
    <row r="207" spans="5:5" ht="13">
      <c r="E207" s="10"/>
    </row>
    <row r="208" spans="5:5" ht="13">
      <c r="E208" s="10"/>
    </row>
    <row r="209" spans="5:5" ht="13">
      <c r="E209" s="10"/>
    </row>
    <row r="210" spans="5:5" ht="13">
      <c r="E210" s="10"/>
    </row>
    <row r="211" spans="5:5" ht="13">
      <c r="E211" s="10"/>
    </row>
    <row r="212" spans="5:5" ht="13">
      <c r="E212" s="10"/>
    </row>
    <row r="213" spans="5:5" ht="13">
      <c r="E213" s="10"/>
    </row>
    <row r="214" spans="5:5" ht="13">
      <c r="E214" s="10"/>
    </row>
    <row r="215" spans="5:5" ht="13">
      <c r="E215" s="10"/>
    </row>
    <row r="216" spans="5:5" ht="13">
      <c r="E216" s="10"/>
    </row>
    <row r="217" spans="5:5" ht="13">
      <c r="E217" s="10"/>
    </row>
    <row r="218" spans="5:5" ht="13">
      <c r="E218" s="10"/>
    </row>
    <row r="219" spans="5:5" ht="13">
      <c r="E219" s="10"/>
    </row>
    <row r="220" spans="5:5" ht="13">
      <c r="E220" s="10"/>
    </row>
    <row r="221" spans="5:5" ht="13">
      <c r="E221" s="10"/>
    </row>
    <row r="222" spans="5:5" ht="13">
      <c r="E222" s="10"/>
    </row>
    <row r="223" spans="5:5" ht="13">
      <c r="E223" s="10"/>
    </row>
    <row r="224" spans="5:5" ht="13">
      <c r="E224" s="10"/>
    </row>
    <row r="225" spans="5:5" ht="13">
      <c r="E225" s="10"/>
    </row>
    <row r="226" spans="5:5" ht="13">
      <c r="E226" s="10"/>
    </row>
    <row r="227" spans="5:5" ht="13">
      <c r="E227" s="10"/>
    </row>
    <row r="228" spans="5:5" ht="13">
      <c r="E228" s="10"/>
    </row>
    <row r="229" spans="5:5" ht="13">
      <c r="E229" s="10"/>
    </row>
    <row r="230" spans="5:5" ht="13">
      <c r="E230" s="10"/>
    </row>
    <row r="231" spans="5:5" ht="13">
      <c r="E231" s="10"/>
    </row>
    <row r="232" spans="5:5" ht="13">
      <c r="E232" s="10"/>
    </row>
    <row r="233" spans="5:5" ht="13">
      <c r="E233" s="10"/>
    </row>
    <row r="234" spans="5:5" ht="13">
      <c r="E234" s="10"/>
    </row>
    <row r="235" spans="5:5" ht="13">
      <c r="E235" s="10"/>
    </row>
    <row r="236" spans="5:5" ht="13">
      <c r="E236" s="10"/>
    </row>
    <row r="237" spans="5:5" ht="13">
      <c r="E237" s="10"/>
    </row>
    <row r="238" spans="5:5" ht="13">
      <c r="E238" s="10"/>
    </row>
    <row r="239" spans="5:5" ht="13">
      <c r="E239" s="10"/>
    </row>
    <row r="240" spans="5:5" ht="13">
      <c r="E240" s="10"/>
    </row>
    <row r="241" spans="5:5" ht="13">
      <c r="E241" s="10"/>
    </row>
    <row r="242" spans="5:5" ht="13">
      <c r="E242" s="10"/>
    </row>
    <row r="243" spans="5:5" ht="13">
      <c r="E243" s="10"/>
    </row>
    <row r="244" spans="5:5" ht="13">
      <c r="E244" s="10"/>
    </row>
    <row r="245" spans="5:5" ht="13">
      <c r="E245" s="10"/>
    </row>
    <row r="246" spans="5:5" ht="13">
      <c r="E246" s="10"/>
    </row>
    <row r="247" spans="5:5" ht="13">
      <c r="E247" s="10"/>
    </row>
    <row r="248" spans="5:5" ht="13">
      <c r="E248" s="10"/>
    </row>
    <row r="249" spans="5:5" ht="13">
      <c r="E249" s="10"/>
    </row>
    <row r="250" spans="5:5" ht="13">
      <c r="E250" s="10"/>
    </row>
    <row r="251" spans="5:5" ht="13">
      <c r="E251" s="10"/>
    </row>
    <row r="252" spans="5:5" ht="13">
      <c r="E252" s="10"/>
    </row>
    <row r="253" spans="5:5" ht="13">
      <c r="E253" s="10"/>
    </row>
    <row r="254" spans="5:5" ht="13">
      <c r="E254" s="10"/>
    </row>
    <row r="255" spans="5:5" ht="13">
      <c r="E255" s="10"/>
    </row>
    <row r="256" spans="5:5" ht="13">
      <c r="E256" s="10"/>
    </row>
    <row r="257" spans="5:5" ht="13">
      <c r="E257" s="10"/>
    </row>
    <row r="258" spans="5:5" ht="13">
      <c r="E258" s="10"/>
    </row>
    <row r="259" spans="5:5" ht="13">
      <c r="E259" s="10"/>
    </row>
    <row r="260" spans="5:5" ht="13">
      <c r="E260" s="10"/>
    </row>
    <row r="261" spans="5:5" ht="13">
      <c r="E261" s="10"/>
    </row>
    <row r="262" spans="5:5" ht="13">
      <c r="E262" s="10"/>
    </row>
    <row r="263" spans="5:5" ht="13">
      <c r="E263" s="10"/>
    </row>
    <row r="264" spans="5:5" ht="13">
      <c r="E264" s="10"/>
    </row>
    <row r="265" spans="5:5" ht="13">
      <c r="E265" s="10"/>
    </row>
    <row r="266" spans="5:5" ht="13">
      <c r="E266" s="10"/>
    </row>
    <row r="267" spans="5:5" ht="13">
      <c r="E267" s="10"/>
    </row>
    <row r="268" spans="5:5" ht="13">
      <c r="E268" s="10"/>
    </row>
    <row r="269" spans="5:5" ht="13">
      <c r="E269" s="10"/>
    </row>
    <row r="270" spans="5:5" ht="13">
      <c r="E270" s="10"/>
    </row>
    <row r="271" spans="5:5" ht="13">
      <c r="E271" s="10"/>
    </row>
    <row r="272" spans="5:5" ht="13">
      <c r="E272" s="10"/>
    </row>
    <row r="273" spans="5:5" ht="13">
      <c r="E273" s="10"/>
    </row>
    <row r="274" spans="5:5" ht="13">
      <c r="E274" s="10"/>
    </row>
    <row r="275" spans="5:5" ht="13">
      <c r="E275" s="10"/>
    </row>
    <row r="276" spans="5:5" ht="13">
      <c r="E276" s="10"/>
    </row>
    <row r="277" spans="5:5" ht="13">
      <c r="E277" s="10"/>
    </row>
    <row r="278" spans="5:5" ht="13">
      <c r="E278" s="10"/>
    </row>
    <row r="279" spans="5:5" ht="13">
      <c r="E279" s="10"/>
    </row>
    <row r="280" spans="5:5" ht="13">
      <c r="E280" s="10"/>
    </row>
    <row r="281" spans="5:5" ht="13">
      <c r="E281" s="10"/>
    </row>
    <row r="282" spans="5:5" ht="13">
      <c r="E282" s="10"/>
    </row>
    <row r="283" spans="5:5" ht="13">
      <c r="E283" s="10"/>
    </row>
    <row r="284" spans="5:5" ht="13">
      <c r="E284" s="10"/>
    </row>
    <row r="285" spans="5:5" ht="13">
      <c r="E285" s="10"/>
    </row>
    <row r="286" spans="5:5" ht="13">
      <c r="E286" s="10"/>
    </row>
    <row r="287" spans="5:5" ht="13">
      <c r="E287" s="10"/>
    </row>
    <row r="288" spans="5:5" ht="13">
      <c r="E288" s="10"/>
    </row>
    <row r="289" spans="5:5" ht="13">
      <c r="E289" s="10"/>
    </row>
    <row r="290" spans="5:5" ht="13">
      <c r="E290" s="10"/>
    </row>
    <row r="291" spans="5:5" ht="13">
      <c r="E291" s="10"/>
    </row>
    <row r="292" spans="5:5" ht="13">
      <c r="E292" s="10"/>
    </row>
    <row r="293" spans="5:5" ht="13">
      <c r="E293" s="10"/>
    </row>
    <row r="294" spans="5:5" ht="13">
      <c r="E294" s="10"/>
    </row>
    <row r="295" spans="5:5" ht="13">
      <c r="E295" s="10"/>
    </row>
    <row r="296" spans="5:5" ht="13">
      <c r="E296" s="10"/>
    </row>
    <row r="297" spans="5:5" ht="13">
      <c r="E297" s="10"/>
    </row>
    <row r="298" spans="5:5" ht="13">
      <c r="E298" s="10"/>
    </row>
    <row r="299" spans="5:5" ht="13">
      <c r="E299" s="10"/>
    </row>
    <row r="300" spans="5:5" ht="13">
      <c r="E300" s="10"/>
    </row>
    <row r="301" spans="5:5" ht="13">
      <c r="E301" s="10"/>
    </row>
    <row r="302" spans="5:5" ht="13">
      <c r="E302" s="10"/>
    </row>
    <row r="303" spans="5:5" ht="13">
      <c r="E303" s="10"/>
    </row>
    <row r="304" spans="5:5" ht="13">
      <c r="E304" s="10"/>
    </row>
    <row r="305" spans="5:5" ht="13">
      <c r="E305" s="10"/>
    </row>
    <row r="306" spans="5:5" ht="13">
      <c r="E306" s="10"/>
    </row>
    <row r="307" spans="5:5" ht="13">
      <c r="E307" s="10"/>
    </row>
    <row r="308" spans="5:5" ht="13">
      <c r="E308" s="10"/>
    </row>
    <row r="309" spans="5:5" ht="13">
      <c r="E309" s="10"/>
    </row>
    <row r="310" spans="5:5" ht="13">
      <c r="E310" s="10"/>
    </row>
    <row r="311" spans="5:5" ht="13">
      <c r="E311" s="10"/>
    </row>
    <row r="312" spans="5:5" ht="13">
      <c r="E312" s="10"/>
    </row>
    <row r="313" spans="5:5" ht="13">
      <c r="E313" s="10"/>
    </row>
    <row r="314" spans="5:5" ht="13">
      <c r="E314" s="10"/>
    </row>
    <row r="315" spans="5:5" ht="13">
      <c r="E315" s="10"/>
    </row>
    <row r="316" spans="5:5" ht="13">
      <c r="E316" s="10"/>
    </row>
    <row r="317" spans="5:5" ht="13">
      <c r="E317" s="10"/>
    </row>
    <row r="318" spans="5:5" ht="13">
      <c r="E318" s="10"/>
    </row>
    <row r="319" spans="5:5" ht="13">
      <c r="E319" s="10"/>
    </row>
    <row r="320" spans="5:5" ht="13">
      <c r="E320" s="10"/>
    </row>
    <row r="321" spans="5:5" ht="13">
      <c r="E321" s="10"/>
    </row>
    <row r="322" spans="5:5" ht="13">
      <c r="E322" s="10"/>
    </row>
    <row r="323" spans="5:5" ht="13">
      <c r="E323" s="10"/>
    </row>
    <row r="324" spans="5:5" ht="13">
      <c r="E324" s="10"/>
    </row>
    <row r="325" spans="5:5" ht="13">
      <c r="E325" s="10"/>
    </row>
    <row r="326" spans="5:5" ht="13">
      <c r="E326" s="10"/>
    </row>
    <row r="327" spans="5:5" ht="13">
      <c r="E327" s="10"/>
    </row>
    <row r="328" spans="5:5" ht="13">
      <c r="E328" s="10"/>
    </row>
    <row r="329" spans="5:5" ht="13">
      <c r="E329" s="10"/>
    </row>
    <row r="330" spans="5:5" ht="13">
      <c r="E330" s="10"/>
    </row>
    <row r="331" spans="5:5" ht="13">
      <c r="E331" s="10"/>
    </row>
    <row r="332" spans="5:5" ht="13">
      <c r="E332" s="10"/>
    </row>
    <row r="333" spans="5:5" ht="13">
      <c r="E333" s="10"/>
    </row>
    <row r="334" spans="5:5" ht="13">
      <c r="E334" s="10"/>
    </row>
    <row r="335" spans="5:5" ht="13">
      <c r="E335" s="10"/>
    </row>
    <row r="336" spans="5:5" ht="13">
      <c r="E336" s="10"/>
    </row>
    <row r="337" spans="5:5" ht="13">
      <c r="E337" s="10"/>
    </row>
    <row r="338" spans="5:5" ht="13">
      <c r="E338" s="10"/>
    </row>
    <row r="339" spans="5:5" ht="13">
      <c r="E339" s="10"/>
    </row>
    <row r="340" spans="5:5" ht="13">
      <c r="E340" s="10"/>
    </row>
    <row r="341" spans="5:5" ht="13">
      <c r="E341" s="10"/>
    </row>
    <row r="342" spans="5:5" ht="13">
      <c r="E342" s="10"/>
    </row>
    <row r="343" spans="5:5" ht="13">
      <c r="E343" s="10"/>
    </row>
    <row r="344" spans="5:5" ht="13">
      <c r="E344" s="10"/>
    </row>
    <row r="345" spans="5:5" ht="13">
      <c r="E345" s="10"/>
    </row>
    <row r="346" spans="5:5" ht="13">
      <c r="E346" s="10"/>
    </row>
    <row r="347" spans="5:5" ht="13">
      <c r="E347" s="10"/>
    </row>
    <row r="348" spans="5:5" ht="13">
      <c r="E348" s="10"/>
    </row>
    <row r="349" spans="5:5" ht="13">
      <c r="E349" s="10"/>
    </row>
    <row r="350" spans="5:5" ht="13">
      <c r="E350" s="10"/>
    </row>
    <row r="351" spans="5:5" ht="13">
      <c r="E351" s="10"/>
    </row>
    <row r="352" spans="5:5" ht="13">
      <c r="E352" s="10"/>
    </row>
    <row r="353" spans="5:5" ht="13">
      <c r="E353" s="10"/>
    </row>
    <row r="354" spans="5:5" ht="13">
      <c r="E354" s="10"/>
    </row>
    <row r="355" spans="5:5" ht="13">
      <c r="E355" s="10"/>
    </row>
    <row r="356" spans="5:5" ht="13">
      <c r="E356" s="10"/>
    </row>
    <row r="357" spans="5:5" ht="13">
      <c r="E357" s="10"/>
    </row>
    <row r="358" spans="5:5" ht="13">
      <c r="E358" s="10"/>
    </row>
    <row r="359" spans="5:5" ht="13">
      <c r="E359" s="10"/>
    </row>
    <row r="360" spans="5:5" ht="13">
      <c r="E360" s="10"/>
    </row>
    <row r="361" spans="5:5" ht="13">
      <c r="E361" s="10"/>
    </row>
    <row r="362" spans="5:5" ht="13">
      <c r="E362" s="10"/>
    </row>
    <row r="363" spans="5:5" ht="13">
      <c r="E363" s="10"/>
    </row>
    <row r="364" spans="5:5" ht="13">
      <c r="E364" s="10"/>
    </row>
    <row r="365" spans="5:5" ht="13">
      <c r="E365" s="10"/>
    </row>
    <row r="366" spans="5:5" ht="13">
      <c r="E366" s="10"/>
    </row>
    <row r="367" spans="5:5" ht="13">
      <c r="E367" s="10"/>
    </row>
    <row r="368" spans="5:5" ht="13">
      <c r="E368" s="10"/>
    </row>
    <row r="369" spans="5:5" ht="13">
      <c r="E369" s="10"/>
    </row>
    <row r="370" spans="5:5" ht="13">
      <c r="E370" s="10"/>
    </row>
    <row r="371" spans="5:5" ht="13">
      <c r="E371" s="10"/>
    </row>
    <row r="372" spans="5:5" ht="13">
      <c r="E372" s="10"/>
    </row>
    <row r="373" spans="5:5" ht="13">
      <c r="E373" s="10"/>
    </row>
    <row r="374" spans="5:5" ht="13">
      <c r="E374" s="10"/>
    </row>
    <row r="375" spans="5:5" ht="13">
      <c r="E375" s="10"/>
    </row>
    <row r="376" spans="5:5" ht="13">
      <c r="E376" s="10"/>
    </row>
    <row r="377" spans="5:5" ht="13">
      <c r="E377" s="10"/>
    </row>
    <row r="378" spans="5:5" ht="13">
      <c r="E378" s="10"/>
    </row>
    <row r="379" spans="5:5" ht="13">
      <c r="E379" s="10"/>
    </row>
    <row r="380" spans="5:5" ht="13">
      <c r="E380" s="10"/>
    </row>
    <row r="381" spans="5:5" ht="13">
      <c r="E381" s="10"/>
    </row>
    <row r="382" spans="5:5" ht="13">
      <c r="E382" s="10"/>
    </row>
    <row r="383" spans="5:5" ht="13">
      <c r="E383" s="10"/>
    </row>
    <row r="384" spans="5:5" ht="13">
      <c r="E384" s="10"/>
    </row>
    <row r="385" spans="5:5" ht="13">
      <c r="E385" s="10"/>
    </row>
    <row r="386" spans="5:5" ht="13">
      <c r="E386" s="10"/>
    </row>
    <row r="387" spans="5:5" ht="13">
      <c r="E387" s="10"/>
    </row>
    <row r="388" spans="5:5" ht="13">
      <c r="E388" s="10"/>
    </row>
    <row r="389" spans="5:5" ht="13">
      <c r="E389" s="10"/>
    </row>
    <row r="390" spans="5:5" ht="13">
      <c r="E390" s="10"/>
    </row>
    <row r="391" spans="5:5" ht="13">
      <c r="E391" s="10"/>
    </row>
    <row r="392" spans="5:5" ht="13">
      <c r="E392" s="10"/>
    </row>
    <row r="393" spans="5:5" ht="13">
      <c r="E393" s="10"/>
    </row>
    <row r="394" spans="5:5" ht="13">
      <c r="E394" s="10"/>
    </row>
    <row r="395" spans="5:5" ht="13">
      <c r="E395" s="10"/>
    </row>
    <row r="396" spans="5:5" ht="13">
      <c r="E396" s="10"/>
    </row>
    <row r="397" spans="5:5" ht="13">
      <c r="E397" s="10"/>
    </row>
    <row r="398" spans="5:5" ht="13">
      <c r="E398" s="10"/>
    </row>
    <row r="399" spans="5:5" ht="13">
      <c r="E399" s="10"/>
    </row>
    <row r="400" spans="5:5" ht="13">
      <c r="E400" s="10"/>
    </row>
    <row r="401" spans="5:5" ht="13">
      <c r="E401" s="10"/>
    </row>
    <row r="402" spans="5:5" ht="13">
      <c r="E402" s="10"/>
    </row>
    <row r="403" spans="5:5" ht="13">
      <c r="E403" s="10"/>
    </row>
    <row r="404" spans="5:5" ht="13">
      <c r="E404" s="10"/>
    </row>
    <row r="405" spans="5:5" ht="13">
      <c r="E405" s="10"/>
    </row>
    <row r="406" spans="5:5" ht="13">
      <c r="E406" s="10"/>
    </row>
    <row r="407" spans="5:5" ht="13">
      <c r="E407" s="10"/>
    </row>
    <row r="408" spans="5:5" ht="13">
      <c r="E408" s="10"/>
    </row>
    <row r="409" spans="5:5" ht="13">
      <c r="E409" s="10"/>
    </row>
    <row r="410" spans="5:5" ht="13">
      <c r="E410" s="10"/>
    </row>
    <row r="411" spans="5:5" ht="13">
      <c r="E411" s="10"/>
    </row>
    <row r="412" spans="5:5" ht="13">
      <c r="E412" s="10"/>
    </row>
    <row r="413" spans="5:5" ht="13">
      <c r="E413" s="10"/>
    </row>
    <row r="414" spans="5:5" ht="13">
      <c r="E414" s="10"/>
    </row>
    <row r="415" spans="5:5" ht="13">
      <c r="E415" s="10"/>
    </row>
    <row r="416" spans="5:5" ht="13">
      <c r="E416" s="10"/>
    </row>
    <row r="417" spans="5:5" ht="13">
      <c r="E417" s="10"/>
    </row>
    <row r="418" spans="5:5" ht="13">
      <c r="E418" s="10"/>
    </row>
    <row r="419" spans="5:5" ht="13">
      <c r="E419" s="10"/>
    </row>
    <row r="420" spans="5:5" ht="13">
      <c r="E420" s="10"/>
    </row>
    <row r="421" spans="5:5" ht="13">
      <c r="E421" s="10"/>
    </row>
    <row r="422" spans="5:5" ht="13">
      <c r="E422" s="10"/>
    </row>
    <row r="423" spans="5:5" ht="13">
      <c r="E423" s="10"/>
    </row>
    <row r="424" spans="5:5" ht="13">
      <c r="E424" s="10"/>
    </row>
    <row r="425" spans="5:5" ht="13">
      <c r="E425" s="10"/>
    </row>
    <row r="426" spans="5:5" ht="13">
      <c r="E426" s="10"/>
    </row>
    <row r="427" spans="5:5" ht="13">
      <c r="E427" s="10"/>
    </row>
    <row r="428" spans="5:5" ht="13">
      <c r="E428" s="10"/>
    </row>
    <row r="429" spans="5:5" ht="13">
      <c r="E429" s="10"/>
    </row>
    <row r="430" spans="5:5" ht="13">
      <c r="E430" s="10"/>
    </row>
    <row r="431" spans="5:5" ht="13">
      <c r="E431" s="10"/>
    </row>
    <row r="432" spans="5:5" ht="13">
      <c r="E432" s="10"/>
    </row>
    <row r="433" spans="5:5" ht="13">
      <c r="E433" s="10"/>
    </row>
    <row r="434" spans="5:5" ht="13">
      <c r="E434" s="10"/>
    </row>
    <row r="435" spans="5:5" ht="13">
      <c r="E435" s="10"/>
    </row>
    <row r="436" spans="5:5" ht="13">
      <c r="E436" s="10"/>
    </row>
    <row r="437" spans="5:5" ht="13">
      <c r="E437" s="10"/>
    </row>
    <row r="438" spans="5:5" ht="13">
      <c r="E438" s="10"/>
    </row>
    <row r="439" spans="5:5" ht="13">
      <c r="E439" s="10"/>
    </row>
    <row r="440" spans="5:5" ht="13">
      <c r="E440" s="10"/>
    </row>
    <row r="441" spans="5:5" ht="13">
      <c r="E441" s="10"/>
    </row>
    <row r="442" spans="5:5" ht="13">
      <c r="E442" s="10"/>
    </row>
    <row r="443" spans="5:5" ht="13">
      <c r="E443" s="10"/>
    </row>
    <row r="444" spans="5:5" ht="13">
      <c r="E444" s="10"/>
    </row>
    <row r="445" spans="5:5" ht="13">
      <c r="E445" s="10"/>
    </row>
    <row r="446" spans="5:5" ht="13">
      <c r="E446" s="10"/>
    </row>
    <row r="447" spans="5:5" ht="13">
      <c r="E447" s="10"/>
    </row>
    <row r="448" spans="5:5" ht="13">
      <c r="E448" s="10"/>
    </row>
    <row r="449" spans="5:5" ht="13">
      <c r="E449" s="10"/>
    </row>
    <row r="450" spans="5:5" ht="13">
      <c r="E450" s="10"/>
    </row>
    <row r="451" spans="5:5" ht="13">
      <c r="E451" s="10"/>
    </row>
    <row r="452" spans="5:5" ht="13">
      <c r="E452" s="10"/>
    </row>
    <row r="453" spans="5:5" ht="13">
      <c r="E453" s="10"/>
    </row>
    <row r="454" spans="5:5" ht="13">
      <c r="E454" s="10"/>
    </row>
    <row r="455" spans="5:5" ht="13">
      <c r="E455" s="10"/>
    </row>
    <row r="456" spans="5:5" ht="13">
      <c r="E456" s="10"/>
    </row>
    <row r="457" spans="5:5" ht="13">
      <c r="E457" s="10"/>
    </row>
    <row r="458" spans="5:5" ht="13">
      <c r="E458" s="10"/>
    </row>
    <row r="459" spans="5:5" ht="13">
      <c r="E459" s="10"/>
    </row>
    <row r="460" spans="5:5" ht="13">
      <c r="E460" s="10"/>
    </row>
    <row r="461" spans="5:5" ht="13">
      <c r="E461" s="10"/>
    </row>
    <row r="462" spans="5:5" ht="13">
      <c r="E462" s="10"/>
    </row>
    <row r="463" spans="5:5" ht="13">
      <c r="E463" s="10"/>
    </row>
    <row r="464" spans="5:5" ht="13">
      <c r="E464" s="10"/>
    </row>
    <row r="465" spans="5:5" ht="13">
      <c r="E465" s="10"/>
    </row>
    <row r="466" spans="5:5" ht="13">
      <c r="E466" s="10"/>
    </row>
    <row r="467" spans="5:5" ht="13">
      <c r="E467" s="10"/>
    </row>
    <row r="468" spans="5:5" ht="13">
      <c r="E468" s="10"/>
    </row>
    <row r="469" spans="5:5" ht="13">
      <c r="E469" s="10"/>
    </row>
    <row r="470" spans="5:5" ht="13">
      <c r="E470" s="10"/>
    </row>
    <row r="471" spans="5:5" ht="13">
      <c r="E471" s="10"/>
    </row>
    <row r="472" spans="5:5" ht="13">
      <c r="E472" s="10"/>
    </row>
    <row r="473" spans="5:5" ht="13">
      <c r="E473" s="10"/>
    </row>
    <row r="474" spans="5:5" ht="13">
      <c r="E474" s="10"/>
    </row>
    <row r="475" spans="5:5" ht="13">
      <c r="E475" s="10"/>
    </row>
    <row r="476" spans="5:5" ht="13">
      <c r="E476" s="10"/>
    </row>
    <row r="477" spans="5:5" ht="13">
      <c r="E477" s="10"/>
    </row>
    <row r="478" spans="5:5" ht="13">
      <c r="E478" s="10"/>
    </row>
    <row r="479" spans="5:5" ht="13">
      <c r="E479" s="10"/>
    </row>
    <row r="480" spans="5:5" ht="13">
      <c r="E480" s="10"/>
    </row>
    <row r="481" spans="5:5" ht="13">
      <c r="E481" s="10"/>
    </row>
    <row r="482" spans="5:5" ht="13">
      <c r="E482" s="10"/>
    </row>
    <row r="483" spans="5:5" ht="13">
      <c r="E483" s="10"/>
    </row>
    <row r="484" spans="5:5" ht="13">
      <c r="E484" s="10"/>
    </row>
    <row r="485" spans="5:5" ht="13">
      <c r="E485" s="10"/>
    </row>
    <row r="486" spans="5:5" ht="13">
      <c r="E486" s="10"/>
    </row>
    <row r="487" spans="5:5" ht="13">
      <c r="E487" s="10"/>
    </row>
    <row r="488" spans="5:5" ht="13">
      <c r="E488" s="10"/>
    </row>
    <row r="489" spans="5:5" ht="13">
      <c r="E489" s="10"/>
    </row>
    <row r="490" spans="5:5" ht="13">
      <c r="E490" s="10"/>
    </row>
    <row r="491" spans="5:5" ht="13">
      <c r="E491" s="10"/>
    </row>
    <row r="492" spans="5:5" ht="13">
      <c r="E492" s="10"/>
    </row>
    <row r="493" spans="5:5" ht="13">
      <c r="E493" s="10"/>
    </row>
    <row r="494" spans="5:5" ht="13">
      <c r="E494" s="10"/>
    </row>
    <row r="495" spans="5:5" ht="13">
      <c r="E495" s="10"/>
    </row>
    <row r="496" spans="5:5" ht="13">
      <c r="E496" s="10"/>
    </row>
    <row r="497" spans="5:5" ht="13">
      <c r="E497" s="10"/>
    </row>
    <row r="498" spans="5:5" ht="13">
      <c r="E498" s="10"/>
    </row>
    <row r="499" spans="5:5" ht="13">
      <c r="E499" s="10"/>
    </row>
    <row r="500" spans="5:5" ht="13">
      <c r="E500" s="10"/>
    </row>
    <row r="501" spans="5:5" ht="13">
      <c r="E501" s="10"/>
    </row>
    <row r="502" spans="5:5" ht="13">
      <c r="E502" s="10"/>
    </row>
    <row r="503" spans="5:5" ht="13">
      <c r="E503" s="10"/>
    </row>
    <row r="504" spans="5:5" ht="13">
      <c r="E504" s="10"/>
    </row>
    <row r="505" spans="5:5" ht="13">
      <c r="E505" s="10"/>
    </row>
    <row r="506" spans="5:5" ht="13">
      <c r="E506" s="10"/>
    </row>
    <row r="507" spans="5:5" ht="13">
      <c r="E507" s="10"/>
    </row>
    <row r="508" spans="5:5" ht="13">
      <c r="E508" s="10"/>
    </row>
    <row r="509" spans="5:5" ht="13">
      <c r="E509" s="10"/>
    </row>
    <row r="510" spans="5:5" ht="13">
      <c r="E510" s="10"/>
    </row>
    <row r="511" spans="5:5" ht="13">
      <c r="E511" s="10"/>
    </row>
    <row r="512" spans="5:5" ht="13">
      <c r="E512" s="10"/>
    </row>
    <row r="513" spans="5:5" ht="13">
      <c r="E513" s="10"/>
    </row>
    <row r="514" spans="5:5" ht="13">
      <c r="E514" s="10"/>
    </row>
    <row r="515" spans="5:5" ht="13">
      <c r="E515" s="10"/>
    </row>
    <row r="516" spans="5:5" ht="13">
      <c r="E516" s="10"/>
    </row>
    <row r="517" spans="5:5" ht="13">
      <c r="E517" s="10"/>
    </row>
    <row r="518" spans="5:5" ht="13">
      <c r="E518" s="10"/>
    </row>
    <row r="519" spans="5:5" ht="13">
      <c r="E519" s="10"/>
    </row>
    <row r="520" spans="5:5" ht="13">
      <c r="E520" s="10"/>
    </row>
    <row r="521" spans="5:5" ht="13">
      <c r="E521" s="10"/>
    </row>
    <row r="522" spans="5:5" ht="13">
      <c r="E522" s="10"/>
    </row>
    <row r="523" spans="5:5" ht="13">
      <c r="E523" s="10"/>
    </row>
    <row r="524" spans="5:5" ht="13">
      <c r="E524" s="10"/>
    </row>
    <row r="525" spans="5:5" ht="13">
      <c r="E525" s="10"/>
    </row>
    <row r="526" spans="5:5" ht="13">
      <c r="E526" s="10"/>
    </row>
    <row r="527" spans="5:5" ht="13">
      <c r="E527" s="10"/>
    </row>
    <row r="528" spans="5:5" ht="13">
      <c r="E528" s="10"/>
    </row>
    <row r="529" spans="5:5" ht="13">
      <c r="E529" s="10"/>
    </row>
    <row r="530" spans="5:5" ht="13">
      <c r="E530" s="10"/>
    </row>
    <row r="531" spans="5:5" ht="13">
      <c r="E531" s="10"/>
    </row>
    <row r="532" spans="5:5" ht="13">
      <c r="E532" s="10"/>
    </row>
    <row r="533" spans="5:5" ht="13">
      <c r="E533" s="10"/>
    </row>
    <row r="534" spans="5:5" ht="13">
      <c r="E534" s="10"/>
    </row>
    <row r="535" spans="5:5" ht="13">
      <c r="E535" s="10"/>
    </row>
    <row r="536" spans="5:5" ht="13">
      <c r="E536" s="10"/>
    </row>
    <row r="537" spans="5:5" ht="13">
      <c r="E537" s="10"/>
    </row>
    <row r="538" spans="5:5" ht="13">
      <c r="E538" s="10"/>
    </row>
    <row r="539" spans="5:5" ht="13">
      <c r="E539" s="10"/>
    </row>
    <row r="540" spans="5:5" ht="13">
      <c r="E540" s="10"/>
    </row>
    <row r="541" spans="5:5" ht="13">
      <c r="E541" s="10"/>
    </row>
    <row r="542" spans="5:5" ht="13">
      <c r="E542" s="10"/>
    </row>
    <row r="543" spans="5:5" ht="13">
      <c r="E543" s="10"/>
    </row>
    <row r="544" spans="5:5" ht="13">
      <c r="E544" s="10"/>
    </row>
    <row r="545" spans="5:5" ht="13">
      <c r="E545" s="10"/>
    </row>
    <row r="546" spans="5:5" ht="13">
      <c r="E546" s="10"/>
    </row>
    <row r="547" spans="5:5" ht="13">
      <c r="E547" s="10"/>
    </row>
    <row r="548" spans="5:5" ht="13">
      <c r="E548" s="10"/>
    </row>
    <row r="549" spans="5:5" ht="13">
      <c r="E549" s="10"/>
    </row>
    <row r="550" spans="5:5" ht="13">
      <c r="E550" s="10"/>
    </row>
    <row r="551" spans="5:5" ht="13">
      <c r="E551" s="10"/>
    </row>
    <row r="552" spans="5:5" ht="13">
      <c r="E552" s="10"/>
    </row>
    <row r="553" spans="5:5" ht="13">
      <c r="E553" s="10"/>
    </row>
    <row r="554" spans="5:5" ht="13">
      <c r="E554" s="10"/>
    </row>
    <row r="555" spans="5:5" ht="13">
      <c r="E555" s="10"/>
    </row>
    <row r="556" spans="5:5" ht="13">
      <c r="E556" s="10"/>
    </row>
    <row r="557" spans="5:5" ht="13">
      <c r="E557" s="10"/>
    </row>
    <row r="558" spans="5:5" ht="13">
      <c r="E558" s="10"/>
    </row>
    <row r="559" spans="5:5" ht="13">
      <c r="E559" s="10"/>
    </row>
    <row r="560" spans="5:5" ht="13">
      <c r="E560" s="10"/>
    </row>
    <row r="561" spans="5:5" ht="13">
      <c r="E561" s="10"/>
    </row>
    <row r="562" spans="5:5" ht="13">
      <c r="E562" s="10"/>
    </row>
    <row r="563" spans="5:5" ht="13">
      <c r="E563" s="10"/>
    </row>
    <row r="564" spans="5:5" ht="13">
      <c r="E564" s="10"/>
    </row>
    <row r="565" spans="5:5" ht="13">
      <c r="E565" s="10"/>
    </row>
    <row r="566" spans="5:5" ht="13">
      <c r="E566" s="10"/>
    </row>
    <row r="567" spans="5:5" ht="13">
      <c r="E567" s="10"/>
    </row>
    <row r="568" spans="5:5" ht="13">
      <c r="E568" s="10"/>
    </row>
    <row r="569" spans="5:5" ht="13">
      <c r="E569" s="10"/>
    </row>
    <row r="570" spans="5:5" ht="13">
      <c r="E570" s="10"/>
    </row>
    <row r="571" spans="5:5" ht="13">
      <c r="E571" s="10"/>
    </row>
    <row r="572" spans="5:5" ht="13">
      <c r="E572" s="10"/>
    </row>
    <row r="573" spans="5:5" ht="13">
      <c r="E573" s="10"/>
    </row>
    <row r="574" spans="5:5" ht="13">
      <c r="E574" s="10"/>
    </row>
    <row r="575" spans="5:5" ht="13">
      <c r="E575" s="10"/>
    </row>
    <row r="576" spans="5:5" ht="13">
      <c r="E576" s="10"/>
    </row>
    <row r="577" spans="5:5" ht="13">
      <c r="E577" s="10"/>
    </row>
    <row r="578" spans="5:5" ht="13">
      <c r="E578" s="10"/>
    </row>
    <row r="579" spans="5:5" ht="13">
      <c r="E579" s="10"/>
    </row>
    <row r="580" spans="5:5" ht="13">
      <c r="E580" s="10"/>
    </row>
    <row r="581" spans="5:5" ht="13">
      <c r="E581" s="10"/>
    </row>
    <row r="582" spans="5:5" ht="13">
      <c r="E582" s="10"/>
    </row>
    <row r="583" spans="5:5" ht="13">
      <c r="E583" s="10"/>
    </row>
    <row r="584" spans="5:5" ht="13">
      <c r="E584" s="10"/>
    </row>
    <row r="585" spans="5:5" ht="13">
      <c r="E585" s="10"/>
    </row>
    <row r="586" spans="5:5" ht="13">
      <c r="E586" s="10"/>
    </row>
    <row r="587" spans="5:5" ht="13">
      <c r="E587" s="10"/>
    </row>
    <row r="588" spans="5:5" ht="13">
      <c r="E588" s="10"/>
    </row>
    <row r="589" spans="5:5" ht="13">
      <c r="E589" s="10"/>
    </row>
    <row r="590" spans="5:5" ht="13">
      <c r="E590" s="10"/>
    </row>
    <row r="591" spans="5:5" ht="13">
      <c r="E591" s="10"/>
    </row>
    <row r="592" spans="5:5" ht="13">
      <c r="E592" s="10"/>
    </row>
    <row r="593" spans="5:5" ht="13">
      <c r="E593" s="10"/>
    </row>
    <row r="594" spans="5:5" ht="13">
      <c r="E594" s="10"/>
    </row>
    <row r="595" spans="5:5" ht="13">
      <c r="E595" s="10"/>
    </row>
    <row r="596" spans="5:5" ht="13">
      <c r="E596" s="10"/>
    </row>
    <row r="597" spans="5:5" ht="13">
      <c r="E597" s="10"/>
    </row>
    <row r="598" spans="5:5" ht="13">
      <c r="E598" s="10"/>
    </row>
    <row r="599" spans="5:5" ht="13">
      <c r="E599" s="10"/>
    </row>
    <row r="600" spans="5:5" ht="13">
      <c r="E600" s="10"/>
    </row>
    <row r="601" spans="5:5" ht="13">
      <c r="E601" s="10"/>
    </row>
    <row r="602" spans="5:5" ht="13">
      <c r="E602" s="10"/>
    </row>
    <row r="603" spans="5:5" ht="13">
      <c r="E603" s="10"/>
    </row>
    <row r="604" spans="5:5" ht="13">
      <c r="E604" s="10"/>
    </row>
    <row r="605" spans="5:5" ht="13">
      <c r="E605" s="10"/>
    </row>
    <row r="606" spans="5:5" ht="13">
      <c r="E606" s="10"/>
    </row>
    <row r="607" spans="5:5" ht="13">
      <c r="E607" s="10"/>
    </row>
    <row r="608" spans="5:5" ht="13">
      <c r="E608" s="10"/>
    </row>
    <row r="609" spans="5:5" ht="13">
      <c r="E609" s="10"/>
    </row>
    <row r="610" spans="5:5" ht="13">
      <c r="E610" s="10"/>
    </row>
    <row r="611" spans="5:5" ht="13">
      <c r="E611" s="10"/>
    </row>
    <row r="612" spans="5:5" ht="13">
      <c r="E612" s="10"/>
    </row>
    <row r="613" spans="5:5" ht="13">
      <c r="E613" s="10"/>
    </row>
    <row r="614" spans="5:5" ht="13">
      <c r="E614" s="10"/>
    </row>
    <row r="615" spans="5:5" ht="13">
      <c r="E615" s="10"/>
    </row>
    <row r="616" spans="5:5" ht="13">
      <c r="E616" s="10"/>
    </row>
    <row r="617" spans="5:5" ht="13">
      <c r="E617" s="10"/>
    </row>
    <row r="618" spans="5:5" ht="13">
      <c r="E618" s="10"/>
    </row>
    <row r="619" spans="5:5" ht="13">
      <c r="E619" s="10"/>
    </row>
    <row r="620" spans="5:5" ht="13">
      <c r="E620" s="10"/>
    </row>
    <row r="621" spans="5:5" ht="13">
      <c r="E621" s="10"/>
    </row>
    <row r="622" spans="5:5" ht="13">
      <c r="E622" s="10"/>
    </row>
    <row r="623" spans="5:5" ht="13">
      <c r="E623" s="10"/>
    </row>
    <row r="624" spans="5:5" ht="13">
      <c r="E624" s="10"/>
    </row>
    <row r="625" spans="5:5" ht="13">
      <c r="E625" s="10"/>
    </row>
    <row r="626" spans="5:5" ht="13">
      <c r="E626" s="10"/>
    </row>
    <row r="627" spans="5:5" ht="13">
      <c r="E627" s="10"/>
    </row>
    <row r="628" spans="5:5" ht="13">
      <c r="E628" s="10"/>
    </row>
    <row r="629" spans="5:5" ht="13">
      <c r="E629" s="10"/>
    </row>
    <row r="630" spans="5:5" ht="13">
      <c r="E630" s="10"/>
    </row>
    <row r="631" spans="5:5" ht="13">
      <c r="E631" s="10"/>
    </row>
    <row r="632" spans="5:5" ht="13">
      <c r="E632" s="10"/>
    </row>
    <row r="633" spans="5:5" ht="13">
      <c r="E633" s="10"/>
    </row>
    <row r="634" spans="5:5" ht="13">
      <c r="E634" s="10"/>
    </row>
    <row r="635" spans="5:5" ht="13">
      <c r="E635" s="10"/>
    </row>
    <row r="636" spans="5:5" ht="13">
      <c r="E636" s="10"/>
    </row>
    <row r="637" spans="5:5" ht="13">
      <c r="E637" s="10"/>
    </row>
    <row r="638" spans="5:5" ht="13">
      <c r="E638" s="10"/>
    </row>
    <row r="639" spans="5:5" ht="13">
      <c r="E639" s="10"/>
    </row>
    <row r="640" spans="5:5" ht="13">
      <c r="E640" s="10"/>
    </row>
    <row r="641" spans="5:5" ht="13">
      <c r="E641" s="10"/>
    </row>
    <row r="642" spans="5:5" ht="13">
      <c r="E642" s="10"/>
    </row>
    <row r="643" spans="5:5" ht="13">
      <c r="E643" s="10"/>
    </row>
    <row r="644" spans="5:5" ht="13">
      <c r="E644" s="10"/>
    </row>
    <row r="645" spans="5:5" ht="13">
      <c r="E645" s="10"/>
    </row>
    <row r="646" spans="5:5" ht="13">
      <c r="E646" s="10"/>
    </row>
    <row r="647" spans="5:5" ht="13">
      <c r="E647" s="10"/>
    </row>
    <row r="648" spans="5:5" ht="13">
      <c r="E648" s="10"/>
    </row>
    <row r="649" spans="5:5" ht="13">
      <c r="E649" s="10"/>
    </row>
    <row r="650" spans="5:5" ht="13">
      <c r="E650" s="10"/>
    </row>
    <row r="651" spans="5:5" ht="13">
      <c r="E651" s="10"/>
    </row>
    <row r="652" spans="5:5" ht="13">
      <c r="E652" s="10"/>
    </row>
    <row r="653" spans="5:5" ht="13">
      <c r="E653" s="10"/>
    </row>
    <row r="654" spans="5:5" ht="13">
      <c r="E654" s="10"/>
    </row>
    <row r="655" spans="5:5" ht="13">
      <c r="E655" s="10"/>
    </row>
    <row r="656" spans="5:5" ht="13">
      <c r="E656" s="10"/>
    </row>
    <row r="657" spans="5:5" ht="13">
      <c r="E657" s="10"/>
    </row>
    <row r="658" spans="5:5" ht="13">
      <c r="E658" s="10"/>
    </row>
    <row r="659" spans="5:5" ht="13">
      <c r="E659" s="10"/>
    </row>
    <row r="660" spans="5:5" ht="13">
      <c r="E660" s="10"/>
    </row>
    <row r="661" spans="5:5" ht="13">
      <c r="E661" s="10"/>
    </row>
    <row r="662" spans="5:5" ht="13">
      <c r="E662" s="10"/>
    </row>
    <row r="663" spans="5:5" ht="13">
      <c r="E663" s="10"/>
    </row>
    <row r="664" spans="5:5" ht="13">
      <c r="E664" s="10"/>
    </row>
    <row r="665" spans="5:5" ht="13">
      <c r="E665" s="10"/>
    </row>
    <row r="666" spans="5:5" ht="13">
      <c r="E666" s="10"/>
    </row>
    <row r="667" spans="5:5" ht="13">
      <c r="E667" s="10"/>
    </row>
    <row r="668" spans="5:5" ht="13">
      <c r="E668" s="10"/>
    </row>
    <row r="669" spans="5:5" ht="13">
      <c r="E669" s="10"/>
    </row>
    <row r="670" spans="5:5" ht="13">
      <c r="E670" s="10"/>
    </row>
    <row r="671" spans="5:5" ht="13">
      <c r="E671" s="10"/>
    </row>
    <row r="672" spans="5:5" ht="13">
      <c r="E672" s="10"/>
    </row>
    <row r="673" spans="5:5" ht="13">
      <c r="E673" s="10"/>
    </row>
    <row r="674" spans="5:5" ht="13">
      <c r="E674" s="10"/>
    </row>
    <row r="675" spans="5:5" ht="13">
      <c r="E675" s="10"/>
    </row>
    <row r="676" spans="5:5" ht="13">
      <c r="E676" s="10"/>
    </row>
    <row r="677" spans="5:5" ht="13">
      <c r="E677" s="10"/>
    </row>
    <row r="678" spans="5:5" ht="13">
      <c r="E678" s="10"/>
    </row>
    <row r="679" spans="5:5" ht="13">
      <c r="E679" s="10"/>
    </row>
    <row r="680" spans="5:5" ht="13">
      <c r="E680" s="10"/>
    </row>
    <row r="681" spans="5:5" ht="13">
      <c r="E681" s="10"/>
    </row>
    <row r="682" spans="5:5" ht="13">
      <c r="E682" s="10"/>
    </row>
    <row r="683" spans="5:5" ht="13">
      <c r="E683" s="10"/>
    </row>
    <row r="684" spans="5:5" ht="13">
      <c r="E684" s="10"/>
    </row>
    <row r="685" spans="5:5" ht="13">
      <c r="E685" s="10"/>
    </row>
    <row r="686" spans="5:5" ht="13">
      <c r="E686" s="10"/>
    </row>
    <row r="687" spans="5:5" ht="13">
      <c r="E687" s="10"/>
    </row>
    <row r="688" spans="5:5" ht="13">
      <c r="E688" s="10"/>
    </row>
    <row r="689" spans="5:5" ht="13">
      <c r="E689" s="10"/>
    </row>
    <row r="690" spans="5:5" ht="13">
      <c r="E690" s="10"/>
    </row>
    <row r="691" spans="5:5" ht="13">
      <c r="E691" s="10"/>
    </row>
    <row r="692" spans="5:5" ht="13">
      <c r="E692" s="10"/>
    </row>
    <row r="693" spans="5:5" ht="13">
      <c r="E693" s="10"/>
    </row>
    <row r="694" spans="5:5" ht="13">
      <c r="E694" s="10"/>
    </row>
    <row r="695" spans="5:5" ht="13">
      <c r="E695" s="10"/>
    </row>
    <row r="696" spans="5:5" ht="13">
      <c r="E696" s="10"/>
    </row>
    <row r="697" spans="5:5" ht="13">
      <c r="E697" s="10"/>
    </row>
    <row r="698" spans="5:5" ht="13">
      <c r="E698" s="10"/>
    </row>
    <row r="699" spans="5:5" ht="13">
      <c r="E699" s="10"/>
    </row>
    <row r="700" spans="5:5" ht="13">
      <c r="E700" s="10"/>
    </row>
    <row r="701" spans="5:5" ht="13">
      <c r="E701" s="10"/>
    </row>
    <row r="702" spans="5:5" ht="13">
      <c r="E702" s="10"/>
    </row>
    <row r="703" spans="5:5" ht="13">
      <c r="E703" s="10"/>
    </row>
    <row r="704" spans="5:5" ht="13">
      <c r="E704" s="10"/>
    </row>
    <row r="705" spans="5:5" ht="13">
      <c r="E705" s="10"/>
    </row>
    <row r="706" spans="5:5" ht="13">
      <c r="E706" s="10"/>
    </row>
    <row r="707" spans="5:5" ht="13">
      <c r="E707" s="10"/>
    </row>
    <row r="708" spans="5:5" ht="13">
      <c r="E708" s="10"/>
    </row>
    <row r="709" spans="5:5" ht="13">
      <c r="E709" s="10"/>
    </row>
    <row r="710" spans="5:5" ht="13">
      <c r="E710" s="10"/>
    </row>
    <row r="711" spans="5:5" ht="13">
      <c r="E711" s="10"/>
    </row>
    <row r="712" spans="5:5" ht="13">
      <c r="E712" s="10"/>
    </row>
    <row r="713" spans="5:5" ht="13">
      <c r="E713" s="10"/>
    </row>
    <row r="714" spans="5:5" ht="13">
      <c r="E714" s="10"/>
    </row>
    <row r="715" spans="5:5" ht="13">
      <c r="E715" s="10"/>
    </row>
    <row r="716" spans="5:5" ht="13">
      <c r="E716" s="10"/>
    </row>
    <row r="717" spans="5:5" ht="13">
      <c r="E717" s="10"/>
    </row>
    <row r="718" spans="5:5" ht="13">
      <c r="E718" s="10"/>
    </row>
    <row r="719" spans="5:5" ht="13">
      <c r="E719" s="10"/>
    </row>
    <row r="720" spans="5:5" ht="13">
      <c r="E720" s="10"/>
    </row>
    <row r="721" spans="5:5" ht="13">
      <c r="E721" s="10"/>
    </row>
    <row r="722" spans="5:5" ht="13">
      <c r="E722" s="10"/>
    </row>
    <row r="723" spans="5:5" ht="13">
      <c r="E723" s="10"/>
    </row>
    <row r="724" spans="5:5" ht="13">
      <c r="E724" s="10"/>
    </row>
    <row r="725" spans="5:5" ht="13">
      <c r="E725" s="10"/>
    </row>
    <row r="726" spans="5:5" ht="13">
      <c r="E726" s="10"/>
    </row>
    <row r="727" spans="5:5" ht="13">
      <c r="E727" s="10"/>
    </row>
    <row r="728" spans="5:5" ht="13">
      <c r="E728" s="10"/>
    </row>
    <row r="729" spans="5:5" ht="13">
      <c r="E729" s="10"/>
    </row>
    <row r="730" spans="5:5" ht="13">
      <c r="E730" s="10"/>
    </row>
    <row r="731" spans="5:5" ht="13">
      <c r="E731" s="10"/>
    </row>
    <row r="732" spans="5:5" ht="13">
      <c r="E732" s="10"/>
    </row>
    <row r="733" spans="5:5" ht="13">
      <c r="E733" s="10"/>
    </row>
    <row r="734" spans="5:5" ht="13">
      <c r="E734" s="10"/>
    </row>
    <row r="735" spans="5:5" ht="13">
      <c r="E735" s="10"/>
    </row>
    <row r="736" spans="5:5" ht="13">
      <c r="E736" s="10"/>
    </row>
    <row r="737" spans="5:5" ht="13">
      <c r="E737" s="10"/>
    </row>
    <row r="738" spans="5:5" ht="13">
      <c r="E738" s="10"/>
    </row>
    <row r="739" spans="5:5" ht="13">
      <c r="E739" s="10"/>
    </row>
    <row r="740" spans="5:5" ht="13">
      <c r="E740" s="10"/>
    </row>
    <row r="741" spans="5:5" ht="13">
      <c r="E741" s="10"/>
    </row>
    <row r="742" spans="5:5" ht="13">
      <c r="E742" s="10"/>
    </row>
    <row r="743" spans="5:5" ht="13">
      <c r="E743" s="10"/>
    </row>
    <row r="744" spans="5:5" ht="13">
      <c r="E744" s="10"/>
    </row>
    <row r="745" spans="5:5" ht="13">
      <c r="E745" s="10"/>
    </row>
    <row r="746" spans="5:5" ht="13">
      <c r="E746" s="10"/>
    </row>
    <row r="747" spans="5:5" ht="13">
      <c r="E747" s="10"/>
    </row>
    <row r="748" spans="5:5" ht="13">
      <c r="E748" s="10"/>
    </row>
    <row r="749" spans="5:5" ht="13">
      <c r="E749" s="10"/>
    </row>
    <row r="750" spans="5:5" ht="13">
      <c r="E750" s="10"/>
    </row>
    <row r="751" spans="5:5" ht="13">
      <c r="E751" s="10"/>
    </row>
    <row r="752" spans="5:5" ht="13">
      <c r="E752" s="10"/>
    </row>
    <row r="753" spans="5:5" ht="13">
      <c r="E753" s="10"/>
    </row>
    <row r="754" spans="5:5" ht="13">
      <c r="E754" s="10"/>
    </row>
    <row r="755" spans="5:5" ht="13">
      <c r="E755" s="10"/>
    </row>
    <row r="756" spans="5:5" ht="13">
      <c r="E756" s="10"/>
    </row>
    <row r="757" spans="5:5" ht="13">
      <c r="E757" s="10"/>
    </row>
    <row r="758" spans="5:5" ht="13">
      <c r="E758" s="10"/>
    </row>
    <row r="759" spans="5:5" ht="13">
      <c r="E759" s="10"/>
    </row>
    <row r="760" spans="5:5" ht="13">
      <c r="E760" s="10"/>
    </row>
    <row r="761" spans="5:5" ht="13">
      <c r="E761" s="10"/>
    </row>
    <row r="762" spans="5:5" ht="13">
      <c r="E762" s="10"/>
    </row>
    <row r="763" spans="5:5" ht="13">
      <c r="E763" s="10"/>
    </row>
    <row r="764" spans="5:5" ht="13">
      <c r="E764" s="10"/>
    </row>
    <row r="765" spans="5:5" ht="13">
      <c r="E765" s="10"/>
    </row>
    <row r="766" spans="5:5" ht="13">
      <c r="E766" s="10"/>
    </row>
    <row r="767" spans="5:5" ht="13">
      <c r="E767" s="10"/>
    </row>
    <row r="768" spans="5:5" ht="13">
      <c r="E768" s="10"/>
    </row>
    <row r="769" spans="5:5" ht="13">
      <c r="E769" s="10"/>
    </row>
    <row r="770" spans="5:5" ht="13">
      <c r="E770" s="10"/>
    </row>
    <row r="771" spans="5:5" ht="13">
      <c r="E771" s="10"/>
    </row>
    <row r="772" spans="5:5" ht="13">
      <c r="E772" s="10"/>
    </row>
    <row r="773" spans="5:5" ht="13">
      <c r="E773" s="10"/>
    </row>
    <row r="774" spans="5:5" ht="13">
      <c r="E774" s="10"/>
    </row>
    <row r="775" spans="5:5" ht="13">
      <c r="E775" s="10"/>
    </row>
    <row r="776" spans="5:5" ht="13">
      <c r="E776" s="10"/>
    </row>
    <row r="777" spans="5:5" ht="13">
      <c r="E777" s="10"/>
    </row>
    <row r="778" spans="5:5" ht="13">
      <c r="E778" s="10"/>
    </row>
    <row r="779" spans="5:5" ht="13">
      <c r="E779" s="10"/>
    </row>
    <row r="780" spans="5:5" ht="13">
      <c r="E780" s="10"/>
    </row>
    <row r="781" spans="5:5" ht="13">
      <c r="E781" s="10"/>
    </row>
    <row r="782" spans="5:5" ht="13">
      <c r="E782" s="10"/>
    </row>
    <row r="783" spans="5:5" ht="13">
      <c r="E783" s="10"/>
    </row>
    <row r="784" spans="5:5" ht="13">
      <c r="E784" s="10"/>
    </row>
    <row r="785" spans="5:5" ht="13">
      <c r="E785" s="10"/>
    </row>
    <row r="786" spans="5:5" ht="13">
      <c r="E786" s="10"/>
    </row>
    <row r="787" spans="5:5" ht="13">
      <c r="E787" s="10"/>
    </row>
    <row r="788" spans="5:5" ht="13">
      <c r="E788" s="10"/>
    </row>
    <row r="789" spans="5:5" ht="13">
      <c r="E789" s="10"/>
    </row>
    <row r="790" spans="5:5" ht="13">
      <c r="E790" s="10"/>
    </row>
    <row r="791" spans="5:5" ht="13">
      <c r="E791" s="10"/>
    </row>
    <row r="792" spans="5:5" ht="13">
      <c r="E792" s="10"/>
    </row>
    <row r="793" spans="5:5" ht="13">
      <c r="E793" s="10"/>
    </row>
    <row r="794" spans="5:5" ht="13">
      <c r="E794" s="10"/>
    </row>
    <row r="795" spans="5:5" ht="13">
      <c r="E795" s="10"/>
    </row>
    <row r="796" spans="5:5" ht="13">
      <c r="E796" s="10"/>
    </row>
    <row r="797" spans="5:5" ht="13">
      <c r="E797" s="10"/>
    </row>
    <row r="798" spans="5:5" ht="13">
      <c r="E798" s="10"/>
    </row>
    <row r="799" spans="5:5" ht="13">
      <c r="E799" s="10"/>
    </row>
    <row r="800" spans="5:5" ht="13">
      <c r="E800" s="10"/>
    </row>
    <row r="801" spans="5:5" ht="13">
      <c r="E801" s="10"/>
    </row>
    <row r="802" spans="5:5" ht="13">
      <c r="E802" s="10"/>
    </row>
    <row r="803" spans="5:5" ht="13">
      <c r="E803" s="10"/>
    </row>
    <row r="804" spans="5:5" ht="13">
      <c r="E804" s="10"/>
    </row>
    <row r="805" spans="5:5" ht="13">
      <c r="E805" s="10"/>
    </row>
    <row r="806" spans="5:5" ht="13">
      <c r="E806" s="10"/>
    </row>
    <row r="807" spans="5:5" ht="13">
      <c r="E807" s="10"/>
    </row>
    <row r="808" spans="5:5" ht="13">
      <c r="E808" s="10"/>
    </row>
    <row r="809" spans="5:5" ht="13">
      <c r="E809" s="10"/>
    </row>
    <row r="810" spans="5:5" ht="13">
      <c r="E810" s="10"/>
    </row>
    <row r="811" spans="5:5" ht="13">
      <c r="E811" s="10"/>
    </row>
    <row r="812" spans="5:5" ht="13">
      <c r="E812" s="10"/>
    </row>
    <row r="813" spans="5:5" ht="13">
      <c r="E813" s="10"/>
    </row>
    <row r="814" spans="5:5" ht="13">
      <c r="E814" s="10"/>
    </row>
    <row r="815" spans="5:5" ht="13">
      <c r="E815" s="10"/>
    </row>
    <row r="816" spans="5:5" ht="13">
      <c r="E816" s="10"/>
    </row>
    <row r="817" spans="5:5" ht="13">
      <c r="E817" s="10"/>
    </row>
    <row r="818" spans="5:5" ht="13">
      <c r="E818" s="10"/>
    </row>
    <row r="819" spans="5:5" ht="13">
      <c r="E819" s="10"/>
    </row>
    <row r="820" spans="5:5" ht="13">
      <c r="E820" s="10"/>
    </row>
    <row r="821" spans="5:5" ht="13">
      <c r="E821" s="10"/>
    </row>
    <row r="822" spans="5:5" ht="13">
      <c r="E822" s="10"/>
    </row>
    <row r="823" spans="5:5" ht="13">
      <c r="E823" s="10"/>
    </row>
    <row r="824" spans="5:5" ht="13">
      <c r="E824" s="10"/>
    </row>
    <row r="825" spans="5:5" ht="13">
      <c r="E825" s="10"/>
    </row>
    <row r="826" spans="5:5" ht="13">
      <c r="E826" s="10"/>
    </row>
    <row r="827" spans="5:5" ht="13">
      <c r="E827" s="10"/>
    </row>
    <row r="828" spans="5:5" ht="13">
      <c r="E828" s="10"/>
    </row>
    <row r="829" spans="5:5" ht="13">
      <c r="E829" s="10"/>
    </row>
    <row r="830" spans="5:5" ht="13">
      <c r="E830" s="10"/>
    </row>
    <row r="831" spans="5:5" ht="13">
      <c r="E831" s="10"/>
    </row>
    <row r="832" spans="5:5" ht="13">
      <c r="E832" s="10"/>
    </row>
    <row r="833" spans="5:5" ht="13">
      <c r="E833" s="10"/>
    </row>
    <row r="834" spans="5:5" ht="13">
      <c r="E834" s="10"/>
    </row>
    <row r="835" spans="5:5" ht="13">
      <c r="E835" s="10"/>
    </row>
    <row r="836" spans="5:5" ht="13">
      <c r="E836" s="10"/>
    </row>
    <row r="837" spans="5:5" ht="13">
      <c r="E837" s="10"/>
    </row>
    <row r="838" spans="5:5" ht="13">
      <c r="E838" s="10"/>
    </row>
    <row r="839" spans="5:5" ht="13">
      <c r="E839" s="10"/>
    </row>
    <row r="840" spans="5:5" ht="13">
      <c r="E840" s="10"/>
    </row>
    <row r="841" spans="5:5" ht="13">
      <c r="E841" s="10"/>
    </row>
    <row r="842" spans="5:5" ht="13">
      <c r="E842" s="10"/>
    </row>
    <row r="843" spans="5:5" ht="13">
      <c r="E843" s="10"/>
    </row>
    <row r="844" spans="5:5" ht="13">
      <c r="E844" s="10"/>
    </row>
    <row r="845" spans="5:5" ht="13">
      <c r="E845" s="10"/>
    </row>
    <row r="846" spans="5:5" ht="13">
      <c r="E846" s="10"/>
    </row>
    <row r="847" spans="5:5" ht="13">
      <c r="E847" s="10"/>
    </row>
    <row r="848" spans="5:5" ht="13">
      <c r="E848" s="10"/>
    </row>
    <row r="849" spans="5:5" ht="13">
      <c r="E849" s="10"/>
    </row>
    <row r="850" spans="5:5" ht="13">
      <c r="E850" s="10"/>
    </row>
    <row r="851" spans="5:5" ht="13">
      <c r="E851" s="10"/>
    </row>
    <row r="852" spans="5:5" ht="13">
      <c r="E852" s="10"/>
    </row>
    <row r="853" spans="5:5" ht="13">
      <c r="E853" s="10"/>
    </row>
    <row r="854" spans="5:5" ht="13">
      <c r="E854" s="10"/>
    </row>
    <row r="855" spans="5:5" ht="13">
      <c r="E855" s="10"/>
    </row>
    <row r="856" spans="5:5" ht="13">
      <c r="E856" s="10"/>
    </row>
    <row r="857" spans="5:5" ht="13">
      <c r="E857" s="10"/>
    </row>
    <row r="858" spans="5:5" ht="13">
      <c r="E858" s="10"/>
    </row>
    <row r="859" spans="5:5" ht="13">
      <c r="E859" s="10"/>
    </row>
    <row r="860" spans="5:5" ht="13">
      <c r="E860" s="10"/>
    </row>
    <row r="861" spans="5:5" ht="13">
      <c r="E861" s="10"/>
    </row>
    <row r="862" spans="5:5" ht="13">
      <c r="E862" s="10"/>
    </row>
    <row r="863" spans="5:5" ht="13">
      <c r="E863" s="10"/>
    </row>
    <row r="864" spans="5:5" ht="13">
      <c r="E864" s="10"/>
    </row>
    <row r="865" spans="5:5" ht="13">
      <c r="E865" s="10"/>
    </row>
    <row r="866" spans="5:5" ht="13">
      <c r="E866" s="10"/>
    </row>
    <row r="867" spans="5:5" ht="13">
      <c r="E867" s="10"/>
    </row>
    <row r="868" spans="5:5" ht="13">
      <c r="E868" s="10"/>
    </row>
    <row r="869" spans="5:5" ht="13">
      <c r="E869" s="10"/>
    </row>
    <row r="870" spans="5:5" ht="13">
      <c r="E870" s="10"/>
    </row>
    <row r="871" spans="5:5" ht="13">
      <c r="E871" s="10"/>
    </row>
    <row r="872" spans="5:5" ht="13">
      <c r="E872" s="10"/>
    </row>
    <row r="873" spans="5:5" ht="13">
      <c r="E873" s="10"/>
    </row>
    <row r="874" spans="5:5" ht="13">
      <c r="E874" s="10"/>
    </row>
    <row r="875" spans="5:5" ht="13">
      <c r="E875" s="10"/>
    </row>
    <row r="876" spans="5:5" ht="13">
      <c r="E876" s="10"/>
    </row>
    <row r="877" spans="5:5" ht="13">
      <c r="E877" s="10"/>
    </row>
    <row r="878" spans="5:5" ht="13">
      <c r="E878" s="10"/>
    </row>
    <row r="879" spans="5:5" ht="13">
      <c r="E879" s="10"/>
    </row>
    <row r="880" spans="5:5" ht="13">
      <c r="E880" s="10"/>
    </row>
    <row r="881" spans="5:5" ht="13">
      <c r="E881" s="10"/>
    </row>
    <row r="882" spans="5:5" ht="13">
      <c r="E882" s="10"/>
    </row>
    <row r="883" spans="5:5" ht="13">
      <c r="E883" s="10"/>
    </row>
    <row r="884" spans="5:5" ht="13">
      <c r="E884" s="10"/>
    </row>
    <row r="885" spans="5:5" ht="13">
      <c r="E885" s="10"/>
    </row>
    <row r="886" spans="5:5" ht="13">
      <c r="E886" s="10"/>
    </row>
    <row r="887" spans="5:5" ht="13">
      <c r="E887" s="10"/>
    </row>
    <row r="888" spans="5:5" ht="13">
      <c r="E888" s="10"/>
    </row>
    <row r="889" spans="5:5" ht="13">
      <c r="E889" s="10"/>
    </row>
    <row r="890" spans="5:5" ht="13">
      <c r="E890" s="10"/>
    </row>
    <row r="891" spans="5:5" ht="13">
      <c r="E891" s="10"/>
    </row>
    <row r="892" spans="5:5" ht="13">
      <c r="E892" s="10"/>
    </row>
    <row r="893" spans="5:5" ht="13">
      <c r="E893" s="10"/>
    </row>
    <row r="894" spans="5:5" ht="13">
      <c r="E894" s="10"/>
    </row>
    <row r="895" spans="5:5" ht="13">
      <c r="E895" s="10"/>
    </row>
    <row r="896" spans="5:5" ht="13">
      <c r="E896" s="10"/>
    </row>
    <row r="897" spans="5:5" ht="13">
      <c r="E897" s="10"/>
    </row>
    <row r="898" spans="5:5" ht="13">
      <c r="E898" s="10"/>
    </row>
    <row r="899" spans="5:5" ht="13">
      <c r="E899" s="10"/>
    </row>
    <row r="900" spans="5:5" ht="13">
      <c r="E900" s="10"/>
    </row>
    <row r="901" spans="5:5" ht="13">
      <c r="E901" s="10"/>
    </row>
    <row r="902" spans="5:5" ht="13">
      <c r="E902" s="10"/>
    </row>
    <row r="903" spans="5:5" ht="13">
      <c r="E903" s="10"/>
    </row>
    <row r="904" spans="5:5" ht="13">
      <c r="E904" s="10"/>
    </row>
    <row r="905" spans="5:5" ht="13">
      <c r="E905" s="10"/>
    </row>
    <row r="906" spans="5:5" ht="13">
      <c r="E906" s="10"/>
    </row>
    <row r="907" spans="5:5" ht="13">
      <c r="E907" s="10"/>
    </row>
    <row r="908" spans="5:5" ht="13">
      <c r="E908" s="10"/>
    </row>
    <row r="909" spans="5:5" ht="13">
      <c r="E909" s="10"/>
    </row>
    <row r="910" spans="5:5" ht="13">
      <c r="E910" s="10"/>
    </row>
    <row r="911" spans="5:5" ht="13">
      <c r="E911" s="10"/>
    </row>
    <row r="912" spans="5:5" ht="13">
      <c r="E912" s="10"/>
    </row>
    <row r="913" spans="5:5" ht="13">
      <c r="E913" s="10"/>
    </row>
    <row r="914" spans="5:5" ht="13">
      <c r="E914" s="10"/>
    </row>
    <row r="915" spans="5:5" ht="13">
      <c r="E915" s="10"/>
    </row>
    <row r="916" spans="5:5" ht="13">
      <c r="E916" s="10"/>
    </row>
    <row r="917" spans="5:5" ht="13">
      <c r="E917" s="10"/>
    </row>
    <row r="918" spans="5:5" ht="13">
      <c r="E918" s="10"/>
    </row>
    <row r="919" spans="5:5" ht="13">
      <c r="E919" s="10"/>
    </row>
    <row r="920" spans="5:5" ht="13">
      <c r="E920" s="10"/>
    </row>
    <row r="921" spans="5:5" ht="13">
      <c r="E921" s="10"/>
    </row>
    <row r="922" spans="5:5" ht="13">
      <c r="E922" s="10"/>
    </row>
    <row r="923" spans="5:5" ht="13">
      <c r="E923" s="10"/>
    </row>
    <row r="924" spans="5:5" ht="13">
      <c r="E924" s="10"/>
    </row>
    <row r="925" spans="5:5" ht="13">
      <c r="E925" s="10"/>
    </row>
    <row r="926" spans="5:5" ht="13">
      <c r="E926" s="10"/>
    </row>
    <row r="927" spans="5:5" ht="13">
      <c r="E927" s="10"/>
    </row>
    <row r="928" spans="5:5" ht="13">
      <c r="E928" s="10"/>
    </row>
    <row r="929" spans="5:5" ht="13">
      <c r="E929" s="10"/>
    </row>
    <row r="930" spans="5:5" ht="13">
      <c r="E930" s="10"/>
    </row>
    <row r="931" spans="5:5" ht="13">
      <c r="E931" s="10"/>
    </row>
    <row r="932" spans="5:5" ht="13">
      <c r="E932" s="10"/>
    </row>
    <row r="933" spans="5:5" ht="13">
      <c r="E933" s="10"/>
    </row>
    <row r="934" spans="5:5" ht="13">
      <c r="E934" s="10"/>
    </row>
    <row r="935" spans="5:5" ht="13">
      <c r="E935" s="10"/>
    </row>
    <row r="936" spans="5:5" ht="13">
      <c r="E936" s="10"/>
    </row>
    <row r="937" spans="5:5" ht="13">
      <c r="E937" s="10"/>
    </row>
    <row r="938" spans="5:5" ht="13">
      <c r="E938" s="10"/>
    </row>
    <row r="939" spans="5:5" ht="13">
      <c r="E939" s="10"/>
    </row>
    <row r="940" spans="5:5" ht="13">
      <c r="E940" s="10"/>
    </row>
    <row r="941" spans="5:5" ht="13">
      <c r="E941" s="10"/>
    </row>
    <row r="942" spans="5:5" ht="13">
      <c r="E942" s="10"/>
    </row>
    <row r="943" spans="5:5" ht="13">
      <c r="E943" s="10"/>
    </row>
    <row r="944" spans="5:5" ht="13">
      <c r="E944" s="10"/>
    </row>
    <row r="945" spans="5:5" ht="13">
      <c r="E945" s="10"/>
    </row>
    <row r="946" spans="5:5" ht="13">
      <c r="E946" s="10"/>
    </row>
    <row r="947" spans="5:5" ht="13">
      <c r="E947" s="10"/>
    </row>
    <row r="948" spans="5:5" ht="13">
      <c r="E948" s="10"/>
    </row>
    <row r="949" spans="5:5" ht="13">
      <c r="E949" s="10"/>
    </row>
    <row r="950" spans="5:5" ht="13">
      <c r="E950" s="10"/>
    </row>
    <row r="951" spans="5:5" ht="13">
      <c r="E951" s="10"/>
    </row>
    <row r="952" spans="5:5" ht="13">
      <c r="E952" s="10"/>
    </row>
    <row r="953" spans="5:5" ht="13">
      <c r="E953" s="10"/>
    </row>
    <row r="954" spans="5:5" ht="13">
      <c r="E954" s="10"/>
    </row>
    <row r="955" spans="5:5" ht="13">
      <c r="E955" s="10"/>
    </row>
    <row r="956" spans="5:5" ht="13">
      <c r="E956" s="10"/>
    </row>
    <row r="957" spans="5:5" ht="13">
      <c r="E957" s="10"/>
    </row>
    <row r="958" spans="5:5" ht="13">
      <c r="E958" s="10"/>
    </row>
    <row r="959" spans="5:5" ht="13">
      <c r="E959" s="10"/>
    </row>
    <row r="960" spans="5:5" ht="13">
      <c r="E960" s="10"/>
    </row>
    <row r="961" spans="5:5" ht="13">
      <c r="E961" s="10"/>
    </row>
    <row r="962" spans="5:5" ht="13">
      <c r="E962" s="10"/>
    </row>
    <row r="963" spans="5:5" ht="13">
      <c r="E963" s="10"/>
    </row>
    <row r="964" spans="5:5" ht="13">
      <c r="E964" s="10"/>
    </row>
    <row r="965" spans="5:5" ht="13">
      <c r="E965" s="10"/>
    </row>
    <row r="966" spans="5:5" ht="13">
      <c r="E966" s="10"/>
    </row>
    <row r="967" spans="5:5" ht="13">
      <c r="E967" s="10"/>
    </row>
    <row r="968" spans="5:5" ht="13">
      <c r="E968" s="10"/>
    </row>
    <row r="969" spans="5:5" ht="13">
      <c r="E969" s="10"/>
    </row>
    <row r="970" spans="5:5" ht="13">
      <c r="E970" s="10"/>
    </row>
    <row r="971" spans="5:5" ht="13">
      <c r="E971" s="10"/>
    </row>
    <row r="972" spans="5:5" ht="13">
      <c r="E972" s="10"/>
    </row>
    <row r="973" spans="5:5" ht="13">
      <c r="E973" s="10"/>
    </row>
    <row r="974" spans="5:5" ht="13">
      <c r="E974" s="10"/>
    </row>
    <row r="975" spans="5:5" ht="13">
      <c r="E975" s="10"/>
    </row>
    <row r="976" spans="5:5" ht="13">
      <c r="E976" s="10"/>
    </row>
    <row r="977" spans="5:5" ht="13">
      <c r="E977" s="10"/>
    </row>
    <row r="978" spans="5:5" ht="13">
      <c r="E978" s="10"/>
    </row>
    <row r="979" spans="5:5" ht="13">
      <c r="E979" s="10"/>
    </row>
    <row r="980" spans="5:5" ht="13">
      <c r="E980" s="10"/>
    </row>
    <row r="981" spans="5:5" ht="13">
      <c r="E981" s="10"/>
    </row>
    <row r="982" spans="5:5" ht="13">
      <c r="E982" s="10"/>
    </row>
    <row r="983" spans="5:5" ht="13">
      <c r="E983" s="10"/>
    </row>
    <row r="984" spans="5:5" ht="13">
      <c r="E984" s="10"/>
    </row>
    <row r="985" spans="5:5" ht="13">
      <c r="E985" s="10"/>
    </row>
    <row r="986" spans="5:5" ht="13">
      <c r="E986" s="10"/>
    </row>
    <row r="987" spans="5:5" ht="13">
      <c r="E987" s="10"/>
    </row>
    <row r="988" spans="5:5" ht="13">
      <c r="E988" s="10"/>
    </row>
    <row r="989" spans="5:5" ht="13">
      <c r="E989" s="10"/>
    </row>
    <row r="990" spans="5:5" ht="13">
      <c r="E990" s="10"/>
    </row>
    <row r="991" spans="5:5" ht="13">
      <c r="E991" s="10"/>
    </row>
    <row r="992" spans="5:5" ht="13">
      <c r="E992" s="10"/>
    </row>
    <row r="993" spans="5:5" ht="13">
      <c r="E993" s="10"/>
    </row>
    <row r="994" spans="5:5" ht="13">
      <c r="E994" s="10"/>
    </row>
    <row r="995" spans="5:5" ht="13">
      <c r="E995" s="10"/>
    </row>
    <row r="996" spans="5:5" ht="13">
      <c r="E996" s="10"/>
    </row>
    <row r="997" spans="5:5" ht="13">
      <c r="E997" s="10"/>
    </row>
    <row r="998" spans="5:5" ht="13">
      <c r="E998" s="10"/>
    </row>
    <row r="999" spans="5:5" ht="13">
      <c r="E999" s="10"/>
    </row>
    <row r="1000" spans="5:5" ht="13">
      <c r="E1000" s="1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Y1001"/>
  <sheetViews>
    <sheetView workbookViewId="0">
      <selection activeCell="K32" sqref="K32"/>
    </sheetView>
  </sheetViews>
  <sheetFormatPr baseColWidth="10" defaultColWidth="12.6640625" defaultRowHeight="15.75" customHeight="1"/>
  <cols>
    <col min="1" max="1" width="39.83203125" customWidth="1"/>
    <col min="2" max="2" width="8.1640625" customWidth="1"/>
    <col min="3" max="3" width="7.1640625" customWidth="1"/>
  </cols>
  <sheetData>
    <row r="1" spans="1:8" ht="15.75" customHeight="1">
      <c r="A1" s="8" t="s">
        <v>0</v>
      </c>
      <c r="C1" s="4" t="s">
        <v>230</v>
      </c>
      <c r="D1" s="4" t="s">
        <v>231</v>
      </c>
      <c r="E1" s="227" t="s">
        <v>232</v>
      </c>
      <c r="F1" s="4" t="s">
        <v>233</v>
      </c>
    </row>
    <row r="2" spans="1:8" ht="16">
      <c r="A2" s="8" t="s">
        <v>37</v>
      </c>
      <c r="B2" s="5" t="s">
        <v>123</v>
      </c>
      <c r="C2" s="4">
        <v>605.29999999999995</v>
      </c>
      <c r="D2" s="192">
        <v>6.65</v>
      </c>
      <c r="E2" s="4">
        <v>7.63</v>
      </c>
      <c r="F2" s="229">
        <v>37.619999999999997</v>
      </c>
      <c r="G2" s="4" t="s">
        <v>125</v>
      </c>
      <c r="H2" s="65" t="str">
        <f t="shared" ref="H2:H25" si="0">CONCATENATE(B2, " &amp; ", C2, " &amp; ",D2, " &amp; ",E2, " &amp; ", F2, "  ",G2   )</f>
        <v>M1 &amp; 605.3 &amp; 6.65 &amp; 7.63 &amp; 37.62  \\</v>
      </c>
    </row>
    <row r="3" spans="1:8" ht="16">
      <c r="A3" s="8" t="s">
        <v>43</v>
      </c>
      <c r="B3" s="5" t="s">
        <v>130</v>
      </c>
      <c r="C3" s="4">
        <v>485.34</v>
      </c>
      <c r="D3" s="192">
        <v>6.84</v>
      </c>
      <c r="E3" s="4">
        <v>9.9499999999999993</v>
      </c>
      <c r="F3" s="229">
        <v>40.17</v>
      </c>
      <c r="G3" s="4" t="s">
        <v>125</v>
      </c>
      <c r="H3" s="65" t="str">
        <f t="shared" si="0"/>
        <v>M2 &amp; 485.34 &amp; 6.84 &amp; 9.95 &amp; 40.17  \\</v>
      </c>
    </row>
    <row r="4" spans="1:8" ht="16">
      <c r="A4" s="8" t="s">
        <v>54</v>
      </c>
      <c r="B4" s="26" t="s">
        <v>137</v>
      </c>
      <c r="C4" s="4">
        <v>316.10000000000002</v>
      </c>
      <c r="D4" s="192">
        <v>7.34</v>
      </c>
      <c r="E4" s="4">
        <v>10.02</v>
      </c>
      <c r="F4" s="229">
        <v>163.08000000000001</v>
      </c>
      <c r="G4" s="4" t="s">
        <v>125</v>
      </c>
      <c r="H4" s="65" t="str">
        <f t="shared" si="0"/>
        <v>C1 &amp; 316.1 &amp; 7.34 &amp; 10.02 &amp; 163.08  \\</v>
      </c>
    </row>
    <row r="5" spans="1:8" ht="16">
      <c r="A5" s="8" t="s">
        <v>57</v>
      </c>
      <c r="B5" s="26" t="s">
        <v>140</v>
      </c>
      <c r="C5" s="4">
        <v>338.45</v>
      </c>
      <c r="D5" s="192">
        <v>7.15</v>
      </c>
      <c r="E5" s="4">
        <v>9.77</v>
      </c>
      <c r="F5" s="229">
        <v>4.7699999999999996</v>
      </c>
      <c r="G5" s="4" t="s">
        <v>125</v>
      </c>
      <c r="H5" s="65" t="str">
        <f t="shared" si="0"/>
        <v>C2 &amp; 338.45 &amp; 7.15 &amp; 9.77 &amp; 4.77  \\</v>
      </c>
    </row>
    <row r="6" spans="1:8" ht="16">
      <c r="A6" s="18" t="s">
        <v>59</v>
      </c>
      <c r="B6" s="19" t="s">
        <v>144</v>
      </c>
      <c r="C6" s="4">
        <v>321.42</v>
      </c>
      <c r="D6" s="192">
        <v>7.03</v>
      </c>
      <c r="E6" s="4">
        <v>10.02</v>
      </c>
      <c r="F6" s="229">
        <v>135.75</v>
      </c>
      <c r="G6" s="4" t="s">
        <v>125</v>
      </c>
      <c r="H6" s="65" t="str">
        <f t="shared" si="0"/>
        <v>C3 &amp; 321.42 &amp; 7.03 &amp; 10.02 &amp; 135.75  \\</v>
      </c>
    </row>
    <row r="7" spans="1:8" ht="16">
      <c r="A7" s="8" t="s">
        <v>63</v>
      </c>
      <c r="B7" s="26" t="s">
        <v>147</v>
      </c>
      <c r="C7" s="4">
        <v>124.5</v>
      </c>
      <c r="D7" s="192">
        <v>4.75</v>
      </c>
      <c r="E7" s="4">
        <v>9.44</v>
      </c>
      <c r="F7" s="229">
        <v>6.25</v>
      </c>
      <c r="G7" s="4" t="s">
        <v>125</v>
      </c>
      <c r="H7" s="65" t="str">
        <f t="shared" si="0"/>
        <v>R1 &amp; 124.5 &amp; 4.75 &amp; 9.44 &amp; 6.25  \\</v>
      </c>
    </row>
    <row r="8" spans="1:8" ht="16">
      <c r="A8" s="8" t="s">
        <v>66</v>
      </c>
      <c r="B8" s="26" t="s">
        <v>150</v>
      </c>
      <c r="C8" s="4">
        <v>115.12</v>
      </c>
      <c r="D8" s="192">
        <v>4.05</v>
      </c>
      <c r="E8" s="4">
        <v>9.59</v>
      </c>
      <c r="F8" s="229">
        <v>5.89</v>
      </c>
      <c r="G8" s="4" t="s">
        <v>125</v>
      </c>
      <c r="H8" s="65" t="str">
        <f t="shared" si="0"/>
        <v>R2 &amp; 115.12 &amp; 4.05 &amp; 9.59 &amp; 5.89  \\</v>
      </c>
    </row>
    <row r="9" spans="1:8" ht="16">
      <c r="A9" s="8" t="s">
        <v>70</v>
      </c>
      <c r="B9" s="26" t="s">
        <v>155</v>
      </c>
      <c r="C9" s="4">
        <v>125.76</v>
      </c>
      <c r="D9" s="192">
        <v>3.9</v>
      </c>
      <c r="E9" s="4">
        <v>9.59</v>
      </c>
      <c r="F9" s="229">
        <v>6.16</v>
      </c>
      <c r="G9" s="4" t="s">
        <v>125</v>
      </c>
      <c r="H9" s="65" t="str">
        <f t="shared" si="0"/>
        <v>R4 &amp; 125.76 &amp; 3.9 &amp; 9.59 &amp; 6.16  \\</v>
      </c>
    </row>
    <row r="10" spans="1:8" ht="16">
      <c r="A10" s="8" t="s">
        <v>74</v>
      </c>
      <c r="B10" s="26" t="s">
        <v>157</v>
      </c>
      <c r="C10" s="4">
        <v>126.13</v>
      </c>
      <c r="D10" s="192">
        <v>3.58</v>
      </c>
      <c r="E10" s="4">
        <v>7.7</v>
      </c>
      <c r="F10" s="229">
        <v>5.0999999999999996</v>
      </c>
      <c r="G10" s="4" t="s">
        <v>125</v>
      </c>
      <c r="H10" s="65" t="str">
        <f t="shared" si="0"/>
        <v>R5 &amp; 126.13 &amp; 3.58 &amp; 7.7 &amp; 5.1  \\</v>
      </c>
    </row>
    <row r="11" spans="1:8" ht="16">
      <c r="A11" s="8" t="s">
        <v>76</v>
      </c>
      <c r="B11" s="26" t="s">
        <v>160</v>
      </c>
      <c r="C11" s="4">
        <v>133.22999999999999</v>
      </c>
      <c r="D11" s="192">
        <v>4.07</v>
      </c>
      <c r="E11" s="4">
        <v>9.19</v>
      </c>
      <c r="F11" s="229">
        <v>6.02</v>
      </c>
      <c r="G11" s="4" t="s">
        <v>125</v>
      </c>
      <c r="H11" s="65" t="str">
        <f t="shared" si="0"/>
        <v>R6 &amp; 133.23 &amp; 4.07 &amp; 9.19 &amp; 6.02  \\</v>
      </c>
    </row>
    <row r="12" spans="1:8" ht="16">
      <c r="A12" s="8" t="s">
        <v>77</v>
      </c>
      <c r="B12" s="26" t="s">
        <v>162</v>
      </c>
      <c r="C12" s="4">
        <v>158.34</v>
      </c>
      <c r="D12" s="192">
        <v>3.95</v>
      </c>
      <c r="E12" s="4">
        <v>8.99</v>
      </c>
      <c r="F12" s="229">
        <v>6.07</v>
      </c>
      <c r="G12" s="4" t="s">
        <v>125</v>
      </c>
      <c r="H12" s="65" t="str">
        <f t="shared" si="0"/>
        <v>R7 &amp; 158.34 &amp; 3.95 &amp; 8.99 &amp; 6.07  \\</v>
      </c>
    </row>
    <row r="13" spans="1:8" ht="16">
      <c r="A13" s="102">
        <v>31880720</v>
      </c>
      <c r="B13" s="118" t="s">
        <v>164</v>
      </c>
      <c r="C13" s="4">
        <v>54.5</v>
      </c>
      <c r="D13" s="192">
        <v>3.3</v>
      </c>
      <c r="E13" s="4">
        <v>9.85</v>
      </c>
      <c r="F13" s="230">
        <v>2.0699999999999998</v>
      </c>
      <c r="G13" s="4" t="s">
        <v>125</v>
      </c>
      <c r="H13" s="65" t="str">
        <f t="shared" si="0"/>
        <v>D1 &amp; 54.5 &amp; 3.3 &amp; 9.85 &amp; 2.07  \\</v>
      </c>
    </row>
    <row r="14" spans="1:8" ht="16">
      <c r="A14" s="33">
        <v>41600519</v>
      </c>
      <c r="B14" s="37" t="s">
        <v>170</v>
      </c>
      <c r="C14" s="4">
        <v>451.67</v>
      </c>
      <c r="D14" s="192">
        <v>20.13</v>
      </c>
      <c r="E14" s="4">
        <v>9.9499999999999993</v>
      </c>
      <c r="F14" s="229">
        <v>18.98</v>
      </c>
      <c r="G14" s="4" t="s">
        <v>125</v>
      </c>
      <c r="H14" s="65" t="str">
        <f t="shared" si="0"/>
        <v>D2 &amp; 451.67 &amp; 20.13 &amp; 9.95 &amp; 18.98  \\</v>
      </c>
    </row>
    <row r="15" spans="1:8" ht="16">
      <c r="A15" s="33">
        <v>45442843</v>
      </c>
      <c r="B15" s="37" t="s">
        <v>178</v>
      </c>
      <c r="C15" s="4">
        <v>32.799999999999997</v>
      </c>
      <c r="D15" s="192">
        <v>1.58</v>
      </c>
      <c r="E15" s="4">
        <v>9.5</v>
      </c>
      <c r="F15" s="229">
        <v>1.33</v>
      </c>
      <c r="G15" s="4" t="s">
        <v>125</v>
      </c>
      <c r="H15" s="65" t="str">
        <f t="shared" si="0"/>
        <v>D3 &amp; 32.8 &amp; 1.58 &amp; 9.5 &amp; 1.33  \\</v>
      </c>
    </row>
    <row r="16" spans="1:8" ht="16">
      <c r="A16" s="33">
        <v>48385830</v>
      </c>
      <c r="B16" s="37" t="s">
        <v>189</v>
      </c>
      <c r="C16" s="4">
        <v>797.46</v>
      </c>
      <c r="D16" s="192">
        <v>11.66</v>
      </c>
      <c r="E16" s="4">
        <v>6.87</v>
      </c>
      <c r="F16" s="229">
        <v>324.57</v>
      </c>
      <c r="G16" s="4" t="s">
        <v>125</v>
      </c>
      <c r="H16" s="65" t="str">
        <f t="shared" si="0"/>
        <v>D4 &amp; 797.46 &amp; 11.66 &amp; 6.87 &amp; 324.57  \\</v>
      </c>
    </row>
    <row r="17" spans="1:25" ht="16">
      <c r="A17" s="33">
        <v>48594888</v>
      </c>
      <c r="B17" s="37" t="s">
        <v>195</v>
      </c>
      <c r="C17" s="4">
        <v>562.46</v>
      </c>
      <c r="D17" s="229">
        <v>11.54</v>
      </c>
      <c r="E17" s="4">
        <v>7.5</v>
      </c>
      <c r="F17" s="229">
        <v>27.43</v>
      </c>
      <c r="G17" s="4" t="s">
        <v>125</v>
      </c>
      <c r="H17" s="65" t="str">
        <f t="shared" si="0"/>
        <v>D5 &amp; 562.46 &amp; 11.54 &amp; 7.5 &amp; 27.43  \\</v>
      </c>
    </row>
    <row r="18" spans="1:25" ht="16">
      <c r="A18" s="33">
        <v>50306988</v>
      </c>
      <c r="B18" s="37" t="s">
        <v>202</v>
      </c>
      <c r="C18" s="4">
        <v>19.600000000000001</v>
      </c>
      <c r="D18" s="192">
        <v>1.32</v>
      </c>
      <c r="E18" s="4">
        <v>6.88</v>
      </c>
      <c r="F18" s="229">
        <v>0.39</v>
      </c>
      <c r="G18" s="4" t="s">
        <v>125</v>
      </c>
      <c r="H18" s="65" t="str">
        <f t="shared" si="0"/>
        <v>D6 &amp; 19.6 &amp; 1.32 &amp; 6.88 &amp; 0.39  \\</v>
      </c>
    </row>
    <row r="19" spans="1:25" ht="16">
      <c r="A19" s="33">
        <v>56380303</v>
      </c>
      <c r="B19" s="37" t="s">
        <v>208</v>
      </c>
      <c r="C19" s="4">
        <v>109.4</v>
      </c>
      <c r="D19" s="229">
        <v>2.36</v>
      </c>
      <c r="E19" s="4">
        <v>10.16</v>
      </c>
      <c r="F19" s="229">
        <v>4.38</v>
      </c>
      <c r="G19" s="4" t="s">
        <v>125</v>
      </c>
      <c r="H19" s="65" t="str">
        <f t="shared" si="0"/>
        <v>D8 &amp; 109.4 &amp; 2.36 &amp; 10.16 &amp; 4.38  \\</v>
      </c>
    </row>
    <row r="20" spans="1:25" ht="16">
      <c r="A20" s="231"/>
      <c r="B20" s="232" t="s">
        <v>569</v>
      </c>
      <c r="C20" s="233">
        <f t="shared" ref="C20:F20" si="1">AVERAGE(C2:C19)</f>
        <v>270.97666666666669</v>
      </c>
      <c r="D20" s="234">
        <f t="shared" si="1"/>
        <v>6.1777777777777763</v>
      </c>
      <c r="E20" s="233">
        <f t="shared" si="1"/>
        <v>9.0333333333333332</v>
      </c>
      <c r="F20" s="235">
        <f t="shared" si="1"/>
        <v>44.223888888888879</v>
      </c>
      <c r="G20" s="236" t="s">
        <v>125</v>
      </c>
      <c r="H20" s="237" t="str">
        <f t="shared" si="0"/>
        <v>Avg. &amp; 270.976666666667 &amp; 6.17777777777778 &amp; 9.03333333333333 &amp; 44.2238888888889  \\</v>
      </c>
      <c r="I20" s="238"/>
      <c r="J20" s="238"/>
      <c r="K20" s="238"/>
      <c r="L20" s="238"/>
      <c r="M20" s="238"/>
      <c r="N20" s="238"/>
      <c r="O20" s="238"/>
      <c r="P20" s="238"/>
      <c r="Q20" s="238"/>
      <c r="R20" s="238"/>
      <c r="S20" s="238"/>
      <c r="T20" s="238"/>
      <c r="U20" s="238"/>
      <c r="V20" s="238"/>
      <c r="W20" s="238"/>
      <c r="X20" s="238"/>
      <c r="Y20" s="238"/>
    </row>
    <row r="21" spans="1:25" ht="16">
      <c r="A21" s="33">
        <v>51181393</v>
      </c>
      <c r="B21" s="37" t="s">
        <v>205</v>
      </c>
      <c r="C21" s="4">
        <v>53.53</v>
      </c>
      <c r="D21" s="192">
        <v>166.12</v>
      </c>
      <c r="E21" s="239" t="s">
        <v>52</v>
      </c>
      <c r="F21" s="229">
        <v>1.89</v>
      </c>
      <c r="G21" s="4" t="s">
        <v>125</v>
      </c>
      <c r="H21" s="65" t="str">
        <f t="shared" si="0"/>
        <v>D7 &amp; 53.53 &amp; 166.12 &amp; N/A &amp; 1.89  \\</v>
      </c>
    </row>
    <row r="22" spans="1:25" ht="16">
      <c r="A22" s="8" t="s">
        <v>68</v>
      </c>
      <c r="B22" s="26" t="s">
        <v>153</v>
      </c>
      <c r="C22" s="4">
        <v>116.34</v>
      </c>
      <c r="D22" s="192">
        <v>4.05</v>
      </c>
      <c r="E22" s="4" t="s">
        <v>52</v>
      </c>
      <c r="F22" s="229">
        <v>6</v>
      </c>
      <c r="G22" s="4" t="s">
        <v>125</v>
      </c>
      <c r="H22" s="65" t="str">
        <f t="shared" si="0"/>
        <v>R3 &amp; 116.34 &amp; 4.05 &amp; N/A &amp; 6  \\</v>
      </c>
    </row>
    <row r="23" spans="1:25" ht="16">
      <c r="A23" s="18" t="s">
        <v>49</v>
      </c>
      <c r="B23" s="19" t="s">
        <v>134</v>
      </c>
      <c r="C23" s="4">
        <v>798.23</v>
      </c>
      <c r="D23" s="192">
        <v>6.86</v>
      </c>
      <c r="E23" s="4" t="s">
        <v>52</v>
      </c>
      <c r="F23" s="229">
        <v>38.659999999999997</v>
      </c>
      <c r="G23" s="4" t="s">
        <v>125</v>
      </c>
      <c r="H23" s="65" t="str">
        <f t="shared" si="0"/>
        <v>M3 &amp; 798.23 &amp; 6.86 &amp; N/A &amp; 38.66  \\</v>
      </c>
    </row>
    <row r="24" spans="1:25" ht="16">
      <c r="A24" s="33">
        <v>59325381</v>
      </c>
      <c r="B24" s="4" t="s">
        <v>224</v>
      </c>
      <c r="C24" s="4" t="s">
        <v>52</v>
      </c>
      <c r="D24" s="4" t="s">
        <v>52</v>
      </c>
      <c r="E24" s="240">
        <v>9.35</v>
      </c>
      <c r="F24" s="229">
        <v>57.07</v>
      </c>
      <c r="G24" s="4" t="s">
        <v>125</v>
      </c>
      <c r="H24" s="65" t="str">
        <f t="shared" si="0"/>
        <v>D9 &amp; N/A &amp; N/A &amp; 9.35 &amp; 57.07  \\</v>
      </c>
    </row>
    <row r="25" spans="1:25" ht="15.75" customHeight="1">
      <c r="A25" s="206"/>
      <c r="B25" s="201" t="s">
        <v>570</v>
      </c>
      <c r="C25" s="241">
        <f t="shared" ref="C25:D25" si="2">AVERAGE(C2:C19,C21:C23)</f>
        <v>278.36571428571432</v>
      </c>
      <c r="D25" s="241">
        <f t="shared" si="2"/>
        <v>13.725238095238096</v>
      </c>
      <c r="E25" s="242">
        <f>AVERAGE(E2:E19,E24)</f>
        <v>9.0499999999999989</v>
      </c>
      <c r="F25" s="241">
        <f>AVERAGE(F2:F19,F21:F24)</f>
        <v>40.893181818181809</v>
      </c>
      <c r="G25" s="201" t="s">
        <v>125</v>
      </c>
      <c r="H25" s="65" t="str">
        <f t="shared" si="0"/>
        <v>T.A &amp; 278.365714285714 &amp; 13.7252380952381 &amp; 9.05 &amp; 40.8931818181818  \\</v>
      </c>
      <c r="I25" s="206"/>
      <c r="J25" s="206"/>
      <c r="K25" s="206"/>
      <c r="L25" s="206"/>
      <c r="M25" s="206"/>
      <c r="N25" s="206"/>
      <c r="O25" s="206"/>
      <c r="P25" s="206"/>
      <c r="Q25" s="206"/>
      <c r="R25" s="206"/>
      <c r="S25" s="206"/>
      <c r="T25" s="206"/>
      <c r="U25" s="206"/>
      <c r="V25" s="206"/>
      <c r="W25" s="206"/>
      <c r="X25" s="206"/>
      <c r="Y25" s="206"/>
    </row>
    <row r="26" spans="1:25" ht="15.75" customHeight="1">
      <c r="E26" s="10"/>
    </row>
    <row r="27" spans="1:25" ht="15.75" customHeight="1">
      <c r="E27" s="10"/>
    </row>
    <row r="28" spans="1:25" ht="15.75" customHeight="1">
      <c r="E28" s="10"/>
    </row>
    <row r="29" spans="1:25" ht="15.75" customHeight="1">
      <c r="E29" s="10"/>
    </row>
    <row r="30" spans="1:25" ht="15.75" customHeight="1">
      <c r="E30" s="10"/>
    </row>
    <row r="31" spans="1:25" ht="15.75" customHeight="1">
      <c r="E31" s="10"/>
    </row>
    <row r="32" spans="1:25" ht="15.75" customHeight="1">
      <c r="E32" s="10"/>
    </row>
    <row r="33" spans="5:5" ht="15.75" customHeight="1">
      <c r="E33" s="10"/>
    </row>
    <row r="34" spans="5:5" ht="15.75" customHeight="1">
      <c r="E34" s="10"/>
    </row>
    <row r="35" spans="5:5" ht="15.75" customHeight="1">
      <c r="E35" s="10"/>
    </row>
    <row r="36" spans="5:5" ht="15.75" customHeight="1">
      <c r="E36" s="10"/>
    </row>
    <row r="37" spans="5:5" ht="15.75" customHeight="1">
      <c r="E37" s="10"/>
    </row>
    <row r="38" spans="5:5" ht="15.75" customHeight="1">
      <c r="E38" s="10"/>
    </row>
    <row r="39" spans="5:5" ht="15.75" customHeight="1">
      <c r="E39" s="10"/>
    </row>
    <row r="40" spans="5:5" ht="15.75" customHeight="1">
      <c r="E40" s="10"/>
    </row>
    <row r="41" spans="5:5" ht="15.75" customHeight="1">
      <c r="E41" s="10"/>
    </row>
    <row r="42" spans="5:5" ht="15.75" customHeight="1">
      <c r="E42" s="10"/>
    </row>
    <row r="43" spans="5:5" ht="15.75" customHeight="1">
      <c r="E43" s="10"/>
    </row>
    <row r="44" spans="5:5" ht="15.75" customHeight="1">
      <c r="E44" s="10"/>
    </row>
    <row r="45" spans="5:5" ht="15.75" customHeight="1">
      <c r="E45" s="10"/>
    </row>
    <row r="46" spans="5:5" ht="15.75" customHeight="1">
      <c r="E46" s="10"/>
    </row>
    <row r="47" spans="5:5" ht="15.75" customHeight="1">
      <c r="E47" s="10"/>
    </row>
    <row r="48" spans="5:5" ht="15.75" customHeight="1">
      <c r="E48" s="10"/>
    </row>
    <row r="49" spans="5:5" ht="15.75" customHeight="1">
      <c r="E49" s="10"/>
    </row>
    <row r="50" spans="5:5" ht="15.75" customHeight="1">
      <c r="E50" s="10"/>
    </row>
    <row r="51" spans="5:5" ht="15.75" customHeight="1">
      <c r="E51" s="10"/>
    </row>
    <row r="52" spans="5:5" ht="15.75" customHeight="1">
      <c r="E52" s="10"/>
    </row>
    <row r="53" spans="5:5" ht="15.75" customHeight="1">
      <c r="E53" s="10"/>
    </row>
    <row r="54" spans="5:5" ht="15.75" customHeight="1">
      <c r="E54" s="10"/>
    </row>
    <row r="55" spans="5:5" ht="15.75" customHeight="1">
      <c r="E55" s="10"/>
    </row>
    <row r="56" spans="5:5" ht="15.75" customHeight="1">
      <c r="E56" s="10"/>
    </row>
    <row r="57" spans="5:5" ht="13">
      <c r="E57" s="10"/>
    </row>
    <row r="58" spans="5:5" ht="13">
      <c r="E58" s="10"/>
    </row>
    <row r="59" spans="5:5" ht="13">
      <c r="E59" s="10"/>
    </row>
    <row r="60" spans="5:5" ht="13">
      <c r="E60" s="10"/>
    </row>
    <row r="61" spans="5:5" ht="13">
      <c r="E61" s="10"/>
    </row>
    <row r="62" spans="5:5" ht="13">
      <c r="E62" s="10"/>
    </row>
    <row r="63" spans="5:5" ht="13">
      <c r="E63" s="10"/>
    </row>
    <row r="64" spans="5:5" ht="13">
      <c r="E64" s="10"/>
    </row>
    <row r="65" spans="5:5" ht="13">
      <c r="E65" s="10"/>
    </row>
    <row r="66" spans="5:5" ht="13">
      <c r="E66" s="10"/>
    </row>
    <row r="67" spans="5:5" ht="13">
      <c r="E67" s="10"/>
    </row>
    <row r="68" spans="5:5" ht="13">
      <c r="E68" s="10"/>
    </row>
    <row r="69" spans="5:5" ht="13">
      <c r="E69" s="10"/>
    </row>
    <row r="70" spans="5:5" ht="13">
      <c r="E70" s="10"/>
    </row>
    <row r="71" spans="5:5" ht="13">
      <c r="E71" s="10"/>
    </row>
    <row r="72" spans="5:5" ht="13">
      <c r="E72" s="10"/>
    </row>
    <row r="73" spans="5:5" ht="13">
      <c r="E73" s="10"/>
    </row>
    <row r="74" spans="5:5" ht="13">
      <c r="E74" s="10"/>
    </row>
    <row r="75" spans="5:5" ht="13">
      <c r="E75" s="10"/>
    </row>
    <row r="76" spans="5:5" ht="13">
      <c r="E76" s="10"/>
    </row>
    <row r="77" spans="5:5" ht="13">
      <c r="E77" s="10"/>
    </row>
    <row r="78" spans="5:5" ht="13">
      <c r="E78" s="10"/>
    </row>
    <row r="79" spans="5:5" ht="13">
      <c r="E79" s="10"/>
    </row>
    <row r="80" spans="5:5" ht="13">
      <c r="E80" s="10"/>
    </row>
    <row r="81" spans="5:5" ht="13">
      <c r="E81" s="10"/>
    </row>
    <row r="82" spans="5:5" ht="13">
      <c r="E82" s="10"/>
    </row>
    <row r="83" spans="5:5" ht="13">
      <c r="E83" s="10"/>
    </row>
    <row r="84" spans="5:5" ht="13">
      <c r="E84" s="10"/>
    </row>
    <row r="85" spans="5:5" ht="13">
      <c r="E85" s="10"/>
    </row>
    <row r="86" spans="5:5" ht="13">
      <c r="E86" s="10"/>
    </row>
    <row r="87" spans="5:5" ht="13">
      <c r="E87" s="10"/>
    </row>
    <row r="88" spans="5:5" ht="13">
      <c r="E88" s="10"/>
    </row>
    <row r="89" spans="5:5" ht="13">
      <c r="E89" s="10"/>
    </row>
    <row r="90" spans="5:5" ht="13">
      <c r="E90" s="10"/>
    </row>
    <row r="91" spans="5:5" ht="13">
      <c r="E91" s="10"/>
    </row>
    <row r="92" spans="5:5" ht="13">
      <c r="E92" s="10"/>
    </row>
    <row r="93" spans="5:5" ht="13">
      <c r="E93" s="10"/>
    </row>
    <row r="94" spans="5:5" ht="13">
      <c r="E94" s="10"/>
    </row>
    <row r="95" spans="5:5" ht="13">
      <c r="E95" s="10"/>
    </row>
    <row r="96" spans="5:5" ht="13">
      <c r="E96" s="10"/>
    </row>
    <row r="97" spans="5:5" ht="13">
      <c r="E97" s="10"/>
    </row>
    <row r="98" spans="5:5" ht="13">
      <c r="E98" s="10"/>
    </row>
    <row r="99" spans="5:5" ht="13">
      <c r="E99" s="10"/>
    </row>
    <row r="100" spans="5:5" ht="13">
      <c r="E100" s="10"/>
    </row>
    <row r="101" spans="5:5" ht="13">
      <c r="E101" s="10"/>
    </row>
    <row r="102" spans="5:5" ht="13">
      <c r="E102" s="10"/>
    </row>
    <row r="103" spans="5:5" ht="13">
      <c r="E103" s="10"/>
    </row>
    <row r="104" spans="5:5" ht="13">
      <c r="E104" s="10"/>
    </row>
    <row r="105" spans="5:5" ht="13">
      <c r="E105" s="10"/>
    </row>
    <row r="106" spans="5:5" ht="13">
      <c r="E106" s="10"/>
    </row>
    <row r="107" spans="5:5" ht="13">
      <c r="E107" s="10"/>
    </row>
    <row r="108" spans="5:5" ht="13">
      <c r="E108" s="10"/>
    </row>
    <row r="109" spans="5:5" ht="13">
      <c r="E109" s="10"/>
    </row>
    <row r="110" spans="5:5" ht="13">
      <c r="E110" s="10"/>
    </row>
    <row r="111" spans="5:5" ht="13">
      <c r="E111" s="10"/>
    </row>
    <row r="112" spans="5:5" ht="13">
      <c r="E112" s="10"/>
    </row>
    <row r="113" spans="5:5" ht="13">
      <c r="E113" s="10"/>
    </row>
    <row r="114" spans="5:5" ht="13">
      <c r="E114" s="10"/>
    </row>
    <row r="115" spans="5:5" ht="13">
      <c r="E115" s="10"/>
    </row>
    <row r="116" spans="5:5" ht="13">
      <c r="E116" s="10"/>
    </row>
    <row r="117" spans="5:5" ht="13">
      <c r="E117" s="10"/>
    </row>
    <row r="118" spans="5:5" ht="13">
      <c r="E118" s="10"/>
    </row>
    <row r="119" spans="5:5" ht="13">
      <c r="E119" s="10"/>
    </row>
    <row r="120" spans="5:5" ht="13">
      <c r="E120" s="10"/>
    </row>
    <row r="121" spans="5:5" ht="13">
      <c r="E121" s="10"/>
    </row>
    <row r="122" spans="5:5" ht="13">
      <c r="E122" s="10"/>
    </row>
    <row r="123" spans="5:5" ht="13">
      <c r="E123" s="10"/>
    </row>
    <row r="124" spans="5:5" ht="13">
      <c r="E124" s="10"/>
    </row>
    <row r="125" spans="5:5" ht="13">
      <c r="E125" s="10"/>
    </row>
    <row r="126" spans="5:5" ht="13">
      <c r="E126" s="10"/>
    </row>
    <row r="127" spans="5:5" ht="13">
      <c r="E127" s="10"/>
    </row>
    <row r="128" spans="5:5" ht="13">
      <c r="E128" s="10"/>
    </row>
    <row r="129" spans="5:5" ht="13">
      <c r="E129" s="10"/>
    </row>
    <row r="130" spans="5:5" ht="13">
      <c r="E130" s="10"/>
    </row>
    <row r="131" spans="5:5" ht="13">
      <c r="E131" s="10"/>
    </row>
    <row r="132" spans="5:5" ht="13">
      <c r="E132" s="10"/>
    </row>
    <row r="133" spans="5:5" ht="13">
      <c r="E133" s="10"/>
    </row>
    <row r="134" spans="5:5" ht="13">
      <c r="E134" s="10"/>
    </row>
    <row r="135" spans="5:5" ht="13">
      <c r="E135" s="10"/>
    </row>
    <row r="136" spans="5:5" ht="13">
      <c r="E136" s="10"/>
    </row>
    <row r="137" spans="5:5" ht="13">
      <c r="E137" s="10"/>
    </row>
    <row r="138" spans="5:5" ht="13">
      <c r="E138" s="10"/>
    </row>
    <row r="139" spans="5:5" ht="13">
      <c r="E139" s="10"/>
    </row>
    <row r="140" spans="5:5" ht="13">
      <c r="E140" s="10"/>
    </row>
    <row r="141" spans="5:5" ht="13">
      <c r="E141" s="10"/>
    </row>
    <row r="142" spans="5:5" ht="13">
      <c r="E142" s="10"/>
    </row>
    <row r="143" spans="5:5" ht="13">
      <c r="E143" s="10"/>
    </row>
    <row r="144" spans="5:5" ht="13">
      <c r="E144" s="10"/>
    </row>
    <row r="145" spans="5:5" ht="13">
      <c r="E145" s="10"/>
    </row>
    <row r="146" spans="5:5" ht="13">
      <c r="E146" s="10"/>
    </row>
    <row r="147" spans="5:5" ht="13">
      <c r="E147" s="10"/>
    </row>
    <row r="148" spans="5:5" ht="13">
      <c r="E148" s="10"/>
    </row>
    <row r="149" spans="5:5" ht="13">
      <c r="E149" s="10"/>
    </row>
    <row r="150" spans="5:5" ht="13">
      <c r="E150" s="10"/>
    </row>
    <row r="151" spans="5:5" ht="13">
      <c r="E151" s="10"/>
    </row>
    <row r="152" spans="5:5" ht="13">
      <c r="E152" s="10"/>
    </row>
    <row r="153" spans="5:5" ht="13">
      <c r="E153" s="10"/>
    </row>
    <row r="154" spans="5:5" ht="13">
      <c r="E154" s="10"/>
    </row>
    <row r="155" spans="5:5" ht="13">
      <c r="E155" s="10"/>
    </row>
    <row r="156" spans="5:5" ht="13">
      <c r="E156" s="10"/>
    </row>
    <row r="157" spans="5:5" ht="13">
      <c r="E157" s="10"/>
    </row>
    <row r="158" spans="5:5" ht="13">
      <c r="E158" s="10"/>
    </row>
    <row r="159" spans="5:5" ht="13">
      <c r="E159" s="10"/>
    </row>
    <row r="160" spans="5:5" ht="13">
      <c r="E160" s="10"/>
    </row>
    <row r="161" spans="5:5" ht="13">
      <c r="E161" s="10"/>
    </row>
    <row r="162" spans="5:5" ht="13">
      <c r="E162" s="10"/>
    </row>
    <row r="163" spans="5:5" ht="13">
      <c r="E163" s="10"/>
    </row>
    <row r="164" spans="5:5" ht="13">
      <c r="E164" s="10"/>
    </row>
    <row r="165" spans="5:5" ht="13">
      <c r="E165" s="10"/>
    </row>
    <row r="166" spans="5:5" ht="13">
      <c r="E166" s="10"/>
    </row>
    <row r="167" spans="5:5" ht="13">
      <c r="E167" s="10"/>
    </row>
    <row r="168" spans="5:5" ht="13">
      <c r="E168" s="10"/>
    </row>
    <row r="169" spans="5:5" ht="13">
      <c r="E169" s="10"/>
    </row>
    <row r="170" spans="5:5" ht="13">
      <c r="E170" s="10"/>
    </row>
    <row r="171" spans="5:5" ht="13">
      <c r="E171" s="10"/>
    </row>
    <row r="172" spans="5:5" ht="13">
      <c r="E172" s="10"/>
    </row>
    <row r="173" spans="5:5" ht="13">
      <c r="E173" s="10"/>
    </row>
    <row r="174" spans="5:5" ht="13">
      <c r="E174" s="10"/>
    </row>
    <row r="175" spans="5:5" ht="13">
      <c r="E175" s="10"/>
    </row>
    <row r="176" spans="5:5" ht="13">
      <c r="E176" s="10"/>
    </row>
    <row r="177" spans="5:5" ht="13">
      <c r="E177" s="10"/>
    </row>
    <row r="178" spans="5:5" ht="13">
      <c r="E178" s="10"/>
    </row>
    <row r="179" spans="5:5" ht="13">
      <c r="E179" s="10"/>
    </row>
    <row r="180" spans="5:5" ht="13">
      <c r="E180" s="10"/>
    </row>
    <row r="181" spans="5:5" ht="13">
      <c r="E181" s="10"/>
    </row>
    <row r="182" spans="5:5" ht="13">
      <c r="E182" s="10"/>
    </row>
    <row r="183" spans="5:5" ht="13">
      <c r="E183" s="10"/>
    </row>
    <row r="184" spans="5:5" ht="13">
      <c r="E184" s="10"/>
    </row>
    <row r="185" spans="5:5" ht="13">
      <c r="E185" s="10"/>
    </row>
    <row r="186" spans="5:5" ht="13">
      <c r="E186" s="10"/>
    </row>
    <row r="187" spans="5:5" ht="13">
      <c r="E187" s="10"/>
    </row>
    <row r="188" spans="5:5" ht="13">
      <c r="E188" s="10"/>
    </row>
    <row r="189" spans="5:5" ht="13">
      <c r="E189" s="10"/>
    </row>
    <row r="190" spans="5:5" ht="13">
      <c r="E190" s="10"/>
    </row>
    <row r="191" spans="5:5" ht="13">
      <c r="E191" s="10"/>
    </row>
    <row r="192" spans="5:5" ht="13">
      <c r="E192" s="10"/>
    </row>
    <row r="193" spans="5:5" ht="13">
      <c r="E193" s="10"/>
    </row>
    <row r="194" spans="5:5" ht="13">
      <c r="E194" s="10"/>
    </row>
    <row r="195" spans="5:5" ht="13">
      <c r="E195" s="10"/>
    </row>
    <row r="196" spans="5:5" ht="13">
      <c r="E196" s="10"/>
    </row>
    <row r="197" spans="5:5" ht="13">
      <c r="E197" s="10"/>
    </row>
    <row r="198" spans="5:5" ht="13">
      <c r="E198" s="10"/>
    </row>
    <row r="199" spans="5:5" ht="13">
      <c r="E199" s="10"/>
    </row>
    <row r="200" spans="5:5" ht="13">
      <c r="E200" s="10"/>
    </row>
    <row r="201" spans="5:5" ht="13">
      <c r="E201" s="10"/>
    </row>
    <row r="202" spans="5:5" ht="13">
      <c r="E202" s="10"/>
    </row>
    <row r="203" spans="5:5" ht="13">
      <c r="E203" s="10"/>
    </row>
    <row r="204" spans="5:5" ht="13">
      <c r="E204" s="10"/>
    </row>
    <row r="205" spans="5:5" ht="13">
      <c r="E205" s="10"/>
    </row>
    <row r="206" spans="5:5" ht="13">
      <c r="E206" s="10"/>
    </row>
    <row r="207" spans="5:5" ht="13">
      <c r="E207" s="10"/>
    </row>
    <row r="208" spans="5:5" ht="13">
      <c r="E208" s="10"/>
    </row>
    <row r="209" spans="5:5" ht="13">
      <c r="E209" s="10"/>
    </row>
    <row r="210" spans="5:5" ht="13">
      <c r="E210" s="10"/>
    </row>
    <row r="211" spans="5:5" ht="13">
      <c r="E211" s="10"/>
    </row>
    <row r="212" spans="5:5" ht="13">
      <c r="E212" s="10"/>
    </row>
    <row r="213" spans="5:5" ht="13">
      <c r="E213" s="10"/>
    </row>
    <row r="214" spans="5:5" ht="13">
      <c r="E214" s="10"/>
    </row>
    <row r="215" spans="5:5" ht="13">
      <c r="E215" s="10"/>
    </row>
    <row r="216" spans="5:5" ht="13">
      <c r="E216" s="10"/>
    </row>
    <row r="217" spans="5:5" ht="13">
      <c r="E217" s="10"/>
    </row>
    <row r="218" spans="5:5" ht="13">
      <c r="E218" s="10"/>
    </row>
    <row r="219" spans="5:5" ht="13">
      <c r="E219" s="10"/>
    </row>
    <row r="220" spans="5:5" ht="13">
      <c r="E220" s="10"/>
    </row>
    <row r="221" spans="5:5" ht="13">
      <c r="E221" s="10"/>
    </row>
    <row r="222" spans="5:5" ht="13">
      <c r="E222" s="10"/>
    </row>
    <row r="223" spans="5:5" ht="13">
      <c r="E223" s="10"/>
    </row>
    <row r="224" spans="5:5" ht="13">
      <c r="E224" s="10"/>
    </row>
    <row r="225" spans="5:5" ht="13">
      <c r="E225" s="10"/>
    </row>
    <row r="226" spans="5:5" ht="13">
      <c r="E226" s="10"/>
    </row>
    <row r="227" spans="5:5" ht="13">
      <c r="E227" s="10"/>
    </row>
    <row r="228" spans="5:5" ht="13">
      <c r="E228" s="10"/>
    </row>
    <row r="229" spans="5:5" ht="13">
      <c r="E229" s="10"/>
    </row>
    <row r="230" spans="5:5" ht="13">
      <c r="E230" s="10"/>
    </row>
    <row r="231" spans="5:5" ht="13">
      <c r="E231" s="10"/>
    </row>
    <row r="232" spans="5:5" ht="13">
      <c r="E232" s="10"/>
    </row>
    <row r="233" spans="5:5" ht="13">
      <c r="E233" s="10"/>
    </row>
    <row r="234" spans="5:5" ht="13">
      <c r="E234" s="10"/>
    </row>
    <row r="235" spans="5:5" ht="13">
      <c r="E235" s="10"/>
    </row>
    <row r="236" spans="5:5" ht="13">
      <c r="E236" s="10"/>
    </row>
    <row r="237" spans="5:5" ht="13">
      <c r="E237" s="10"/>
    </row>
    <row r="238" spans="5:5" ht="13">
      <c r="E238" s="10"/>
    </row>
    <row r="239" spans="5:5" ht="13">
      <c r="E239" s="10"/>
    </row>
    <row r="240" spans="5:5" ht="13">
      <c r="E240" s="10"/>
    </row>
    <row r="241" spans="5:5" ht="13">
      <c r="E241" s="10"/>
    </row>
    <row r="242" spans="5:5" ht="13">
      <c r="E242" s="10"/>
    </row>
    <row r="243" spans="5:5" ht="13">
      <c r="E243" s="10"/>
    </row>
    <row r="244" spans="5:5" ht="13">
      <c r="E244" s="10"/>
    </row>
    <row r="245" spans="5:5" ht="13">
      <c r="E245" s="10"/>
    </row>
    <row r="246" spans="5:5" ht="13">
      <c r="E246" s="10"/>
    </row>
    <row r="247" spans="5:5" ht="13">
      <c r="E247" s="10"/>
    </row>
    <row r="248" spans="5:5" ht="13">
      <c r="E248" s="10"/>
    </row>
    <row r="249" spans="5:5" ht="13">
      <c r="E249" s="10"/>
    </row>
    <row r="250" spans="5:5" ht="13">
      <c r="E250" s="10"/>
    </row>
    <row r="251" spans="5:5" ht="13">
      <c r="E251" s="10"/>
    </row>
    <row r="252" spans="5:5" ht="13">
      <c r="E252" s="10"/>
    </row>
    <row r="253" spans="5:5" ht="13">
      <c r="E253" s="10"/>
    </row>
    <row r="254" spans="5:5" ht="13">
      <c r="E254" s="10"/>
    </row>
    <row r="255" spans="5:5" ht="13">
      <c r="E255" s="10"/>
    </row>
    <row r="256" spans="5:5" ht="13">
      <c r="E256" s="10"/>
    </row>
    <row r="257" spans="5:5" ht="13">
      <c r="E257" s="10"/>
    </row>
    <row r="258" spans="5:5" ht="13">
      <c r="E258" s="10"/>
    </row>
    <row r="259" spans="5:5" ht="13">
      <c r="E259" s="10"/>
    </row>
    <row r="260" spans="5:5" ht="13">
      <c r="E260" s="10"/>
    </row>
    <row r="261" spans="5:5" ht="13">
      <c r="E261" s="10"/>
    </row>
    <row r="262" spans="5:5" ht="13">
      <c r="E262" s="10"/>
    </row>
    <row r="263" spans="5:5" ht="13">
      <c r="E263" s="10"/>
    </row>
    <row r="264" spans="5:5" ht="13">
      <c r="E264" s="10"/>
    </row>
    <row r="265" spans="5:5" ht="13">
      <c r="E265" s="10"/>
    </row>
    <row r="266" spans="5:5" ht="13">
      <c r="E266" s="10"/>
    </row>
    <row r="267" spans="5:5" ht="13">
      <c r="E267" s="10"/>
    </row>
    <row r="268" spans="5:5" ht="13">
      <c r="E268" s="10"/>
    </row>
    <row r="269" spans="5:5" ht="13">
      <c r="E269" s="10"/>
    </row>
    <row r="270" spans="5:5" ht="13">
      <c r="E270" s="10"/>
    </row>
    <row r="271" spans="5:5" ht="13">
      <c r="E271" s="10"/>
    </row>
    <row r="272" spans="5:5" ht="13">
      <c r="E272" s="10"/>
    </row>
    <row r="273" spans="5:5" ht="13">
      <c r="E273" s="10"/>
    </row>
    <row r="274" spans="5:5" ht="13">
      <c r="E274" s="10"/>
    </row>
    <row r="275" spans="5:5" ht="13">
      <c r="E275" s="10"/>
    </row>
    <row r="276" spans="5:5" ht="13">
      <c r="E276" s="10"/>
    </row>
    <row r="277" spans="5:5" ht="13">
      <c r="E277" s="10"/>
    </row>
    <row r="278" spans="5:5" ht="13">
      <c r="E278" s="10"/>
    </row>
    <row r="279" spans="5:5" ht="13">
      <c r="E279" s="10"/>
    </row>
    <row r="280" spans="5:5" ht="13">
      <c r="E280" s="10"/>
    </row>
    <row r="281" spans="5:5" ht="13">
      <c r="E281" s="10"/>
    </row>
    <row r="282" spans="5:5" ht="13">
      <c r="E282" s="10"/>
    </row>
    <row r="283" spans="5:5" ht="13">
      <c r="E283" s="10"/>
    </row>
    <row r="284" spans="5:5" ht="13">
      <c r="E284" s="10"/>
    </row>
    <row r="285" spans="5:5" ht="13">
      <c r="E285" s="10"/>
    </row>
    <row r="286" spans="5:5" ht="13">
      <c r="E286" s="10"/>
    </row>
    <row r="287" spans="5:5" ht="13">
      <c r="E287" s="10"/>
    </row>
    <row r="288" spans="5:5" ht="13">
      <c r="E288" s="10"/>
    </row>
    <row r="289" spans="5:5" ht="13">
      <c r="E289" s="10"/>
    </row>
    <row r="290" spans="5:5" ht="13">
      <c r="E290" s="10"/>
    </row>
    <row r="291" spans="5:5" ht="13">
      <c r="E291" s="10"/>
    </row>
    <row r="292" spans="5:5" ht="13">
      <c r="E292" s="10"/>
    </row>
    <row r="293" spans="5:5" ht="13">
      <c r="E293" s="10"/>
    </row>
    <row r="294" spans="5:5" ht="13">
      <c r="E294" s="10"/>
    </row>
    <row r="295" spans="5:5" ht="13">
      <c r="E295" s="10"/>
    </row>
    <row r="296" spans="5:5" ht="13">
      <c r="E296" s="10"/>
    </row>
    <row r="297" spans="5:5" ht="13">
      <c r="E297" s="10"/>
    </row>
    <row r="298" spans="5:5" ht="13">
      <c r="E298" s="10"/>
    </row>
    <row r="299" spans="5:5" ht="13">
      <c r="E299" s="10"/>
    </row>
    <row r="300" spans="5:5" ht="13">
      <c r="E300" s="10"/>
    </row>
    <row r="301" spans="5:5" ht="13">
      <c r="E301" s="10"/>
    </row>
    <row r="302" spans="5:5" ht="13">
      <c r="E302" s="10"/>
    </row>
    <row r="303" spans="5:5" ht="13">
      <c r="E303" s="10"/>
    </row>
    <row r="304" spans="5:5" ht="13">
      <c r="E304" s="10"/>
    </row>
    <row r="305" spans="5:5" ht="13">
      <c r="E305" s="10"/>
    </row>
    <row r="306" spans="5:5" ht="13">
      <c r="E306" s="10"/>
    </row>
    <row r="307" spans="5:5" ht="13">
      <c r="E307" s="10"/>
    </row>
    <row r="308" spans="5:5" ht="13">
      <c r="E308" s="10"/>
    </row>
    <row r="309" spans="5:5" ht="13">
      <c r="E309" s="10"/>
    </row>
    <row r="310" spans="5:5" ht="13">
      <c r="E310" s="10"/>
    </row>
    <row r="311" spans="5:5" ht="13">
      <c r="E311" s="10"/>
    </row>
    <row r="312" spans="5:5" ht="13">
      <c r="E312" s="10"/>
    </row>
    <row r="313" spans="5:5" ht="13">
      <c r="E313" s="10"/>
    </row>
    <row r="314" spans="5:5" ht="13">
      <c r="E314" s="10"/>
    </row>
    <row r="315" spans="5:5" ht="13">
      <c r="E315" s="10"/>
    </row>
    <row r="316" spans="5:5" ht="13">
      <c r="E316" s="10"/>
    </row>
    <row r="317" spans="5:5" ht="13">
      <c r="E317" s="10"/>
    </row>
    <row r="318" spans="5:5" ht="13">
      <c r="E318" s="10"/>
    </row>
    <row r="319" spans="5:5" ht="13">
      <c r="E319" s="10"/>
    </row>
    <row r="320" spans="5:5" ht="13">
      <c r="E320" s="10"/>
    </row>
    <row r="321" spans="5:5" ht="13">
      <c r="E321" s="10"/>
    </row>
    <row r="322" spans="5:5" ht="13">
      <c r="E322" s="10"/>
    </row>
    <row r="323" spans="5:5" ht="13">
      <c r="E323" s="10"/>
    </row>
    <row r="324" spans="5:5" ht="13">
      <c r="E324" s="10"/>
    </row>
    <row r="325" spans="5:5" ht="13">
      <c r="E325" s="10"/>
    </row>
    <row r="326" spans="5:5" ht="13">
      <c r="E326" s="10"/>
    </row>
    <row r="327" spans="5:5" ht="13">
      <c r="E327" s="10"/>
    </row>
    <row r="328" spans="5:5" ht="13">
      <c r="E328" s="10"/>
    </row>
    <row r="329" spans="5:5" ht="13">
      <c r="E329" s="10"/>
    </row>
    <row r="330" spans="5:5" ht="13">
      <c r="E330" s="10"/>
    </row>
    <row r="331" spans="5:5" ht="13">
      <c r="E331" s="10"/>
    </row>
    <row r="332" spans="5:5" ht="13">
      <c r="E332" s="10"/>
    </row>
    <row r="333" spans="5:5" ht="13">
      <c r="E333" s="10"/>
    </row>
    <row r="334" spans="5:5" ht="13">
      <c r="E334" s="10"/>
    </row>
    <row r="335" spans="5:5" ht="13">
      <c r="E335" s="10"/>
    </row>
    <row r="336" spans="5:5" ht="13">
      <c r="E336" s="10"/>
    </row>
    <row r="337" spans="5:5" ht="13">
      <c r="E337" s="10"/>
    </row>
    <row r="338" spans="5:5" ht="13">
      <c r="E338" s="10"/>
    </row>
    <row r="339" spans="5:5" ht="13">
      <c r="E339" s="10"/>
    </row>
    <row r="340" spans="5:5" ht="13">
      <c r="E340" s="10"/>
    </row>
    <row r="341" spans="5:5" ht="13">
      <c r="E341" s="10"/>
    </row>
    <row r="342" spans="5:5" ht="13">
      <c r="E342" s="10"/>
    </row>
    <row r="343" spans="5:5" ht="13">
      <c r="E343" s="10"/>
    </row>
    <row r="344" spans="5:5" ht="13">
      <c r="E344" s="10"/>
    </row>
    <row r="345" spans="5:5" ht="13">
      <c r="E345" s="10"/>
    </row>
    <row r="346" spans="5:5" ht="13">
      <c r="E346" s="10"/>
    </row>
    <row r="347" spans="5:5" ht="13">
      <c r="E347" s="10"/>
    </row>
    <row r="348" spans="5:5" ht="13">
      <c r="E348" s="10"/>
    </row>
    <row r="349" spans="5:5" ht="13">
      <c r="E349" s="10"/>
    </row>
    <row r="350" spans="5:5" ht="13">
      <c r="E350" s="10"/>
    </row>
    <row r="351" spans="5:5" ht="13">
      <c r="E351" s="10"/>
    </row>
    <row r="352" spans="5:5" ht="13">
      <c r="E352" s="10"/>
    </row>
    <row r="353" spans="5:5" ht="13">
      <c r="E353" s="10"/>
    </row>
    <row r="354" spans="5:5" ht="13">
      <c r="E354" s="10"/>
    </row>
    <row r="355" spans="5:5" ht="13">
      <c r="E355" s="10"/>
    </row>
    <row r="356" spans="5:5" ht="13">
      <c r="E356" s="10"/>
    </row>
    <row r="357" spans="5:5" ht="13">
      <c r="E357" s="10"/>
    </row>
    <row r="358" spans="5:5" ht="13">
      <c r="E358" s="10"/>
    </row>
    <row r="359" spans="5:5" ht="13">
      <c r="E359" s="10"/>
    </row>
    <row r="360" spans="5:5" ht="13">
      <c r="E360" s="10"/>
    </row>
    <row r="361" spans="5:5" ht="13">
      <c r="E361" s="10"/>
    </row>
    <row r="362" spans="5:5" ht="13">
      <c r="E362" s="10"/>
    </row>
    <row r="363" spans="5:5" ht="13">
      <c r="E363" s="10"/>
    </row>
    <row r="364" spans="5:5" ht="13">
      <c r="E364" s="10"/>
    </row>
    <row r="365" spans="5:5" ht="13">
      <c r="E365" s="10"/>
    </row>
    <row r="366" spans="5:5" ht="13">
      <c r="E366" s="10"/>
    </row>
    <row r="367" spans="5:5" ht="13">
      <c r="E367" s="10"/>
    </row>
    <row r="368" spans="5:5" ht="13">
      <c r="E368" s="10"/>
    </row>
    <row r="369" spans="5:5" ht="13">
      <c r="E369" s="10"/>
    </row>
    <row r="370" spans="5:5" ht="13">
      <c r="E370" s="10"/>
    </row>
    <row r="371" spans="5:5" ht="13">
      <c r="E371" s="10"/>
    </row>
    <row r="372" spans="5:5" ht="13">
      <c r="E372" s="10"/>
    </row>
    <row r="373" spans="5:5" ht="13">
      <c r="E373" s="10"/>
    </row>
    <row r="374" spans="5:5" ht="13">
      <c r="E374" s="10"/>
    </row>
    <row r="375" spans="5:5" ht="13">
      <c r="E375" s="10"/>
    </row>
    <row r="376" spans="5:5" ht="13">
      <c r="E376" s="10"/>
    </row>
    <row r="377" spans="5:5" ht="13">
      <c r="E377" s="10"/>
    </row>
    <row r="378" spans="5:5" ht="13">
      <c r="E378" s="10"/>
    </row>
    <row r="379" spans="5:5" ht="13">
      <c r="E379" s="10"/>
    </row>
    <row r="380" spans="5:5" ht="13">
      <c r="E380" s="10"/>
    </row>
    <row r="381" spans="5:5" ht="13">
      <c r="E381" s="10"/>
    </row>
    <row r="382" spans="5:5" ht="13">
      <c r="E382" s="10"/>
    </row>
    <row r="383" spans="5:5" ht="13">
      <c r="E383" s="10"/>
    </row>
    <row r="384" spans="5:5" ht="13">
      <c r="E384" s="10"/>
    </row>
    <row r="385" spans="5:5" ht="13">
      <c r="E385" s="10"/>
    </row>
    <row r="386" spans="5:5" ht="13">
      <c r="E386" s="10"/>
    </row>
    <row r="387" spans="5:5" ht="13">
      <c r="E387" s="10"/>
    </row>
    <row r="388" spans="5:5" ht="13">
      <c r="E388" s="10"/>
    </row>
    <row r="389" spans="5:5" ht="13">
      <c r="E389" s="10"/>
    </row>
    <row r="390" spans="5:5" ht="13">
      <c r="E390" s="10"/>
    </row>
    <row r="391" spans="5:5" ht="13">
      <c r="E391" s="10"/>
    </row>
    <row r="392" spans="5:5" ht="13">
      <c r="E392" s="10"/>
    </row>
    <row r="393" spans="5:5" ht="13">
      <c r="E393" s="10"/>
    </row>
    <row r="394" spans="5:5" ht="13">
      <c r="E394" s="10"/>
    </row>
    <row r="395" spans="5:5" ht="13">
      <c r="E395" s="10"/>
    </row>
    <row r="396" spans="5:5" ht="13">
      <c r="E396" s="10"/>
    </row>
    <row r="397" spans="5:5" ht="13">
      <c r="E397" s="10"/>
    </row>
    <row r="398" spans="5:5" ht="13">
      <c r="E398" s="10"/>
    </row>
    <row r="399" spans="5:5" ht="13">
      <c r="E399" s="10"/>
    </row>
    <row r="400" spans="5:5" ht="13">
      <c r="E400" s="10"/>
    </row>
    <row r="401" spans="5:5" ht="13">
      <c r="E401" s="10"/>
    </row>
    <row r="402" spans="5:5" ht="13">
      <c r="E402" s="10"/>
    </row>
    <row r="403" spans="5:5" ht="13">
      <c r="E403" s="10"/>
    </row>
    <row r="404" spans="5:5" ht="13">
      <c r="E404" s="10"/>
    </row>
    <row r="405" spans="5:5" ht="13">
      <c r="E405" s="10"/>
    </row>
    <row r="406" spans="5:5" ht="13">
      <c r="E406" s="10"/>
    </row>
    <row r="407" spans="5:5" ht="13">
      <c r="E407" s="10"/>
    </row>
    <row r="408" spans="5:5" ht="13">
      <c r="E408" s="10"/>
    </row>
    <row r="409" spans="5:5" ht="13">
      <c r="E409" s="10"/>
    </row>
    <row r="410" spans="5:5" ht="13">
      <c r="E410" s="10"/>
    </row>
    <row r="411" spans="5:5" ht="13">
      <c r="E411" s="10"/>
    </row>
    <row r="412" spans="5:5" ht="13">
      <c r="E412" s="10"/>
    </row>
    <row r="413" spans="5:5" ht="13">
      <c r="E413" s="10"/>
    </row>
    <row r="414" spans="5:5" ht="13">
      <c r="E414" s="10"/>
    </row>
    <row r="415" spans="5:5" ht="13">
      <c r="E415" s="10"/>
    </row>
    <row r="416" spans="5:5" ht="13">
      <c r="E416" s="10"/>
    </row>
    <row r="417" spans="5:5" ht="13">
      <c r="E417" s="10"/>
    </row>
    <row r="418" spans="5:5" ht="13">
      <c r="E418" s="10"/>
    </row>
    <row r="419" spans="5:5" ht="13">
      <c r="E419" s="10"/>
    </row>
    <row r="420" spans="5:5" ht="13">
      <c r="E420" s="10"/>
    </row>
    <row r="421" spans="5:5" ht="13">
      <c r="E421" s="10"/>
    </row>
    <row r="422" spans="5:5" ht="13">
      <c r="E422" s="10"/>
    </row>
    <row r="423" spans="5:5" ht="13">
      <c r="E423" s="10"/>
    </row>
    <row r="424" spans="5:5" ht="13">
      <c r="E424" s="10"/>
    </row>
    <row r="425" spans="5:5" ht="13">
      <c r="E425" s="10"/>
    </row>
    <row r="426" spans="5:5" ht="13">
      <c r="E426" s="10"/>
    </row>
    <row r="427" spans="5:5" ht="13">
      <c r="E427" s="10"/>
    </row>
    <row r="428" spans="5:5" ht="13">
      <c r="E428" s="10"/>
    </row>
    <row r="429" spans="5:5" ht="13">
      <c r="E429" s="10"/>
    </row>
    <row r="430" spans="5:5" ht="13">
      <c r="E430" s="10"/>
    </row>
    <row r="431" spans="5:5" ht="13">
      <c r="E431" s="10"/>
    </row>
    <row r="432" spans="5:5" ht="13">
      <c r="E432" s="10"/>
    </row>
    <row r="433" spans="5:5" ht="13">
      <c r="E433" s="10"/>
    </row>
    <row r="434" spans="5:5" ht="13">
      <c r="E434" s="10"/>
    </row>
    <row r="435" spans="5:5" ht="13">
      <c r="E435" s="10"/>
    </row>
    <row r="436" spans="5:5" ht="13">
      <c r="E436" s="10"/>
    </row>
    <row r="437" spans="5:5" ht="13">
      <c r="E437" s="10"/>
    </row>
    <row r="438" spans="5:5" ht="13">
      <c r="E438" s="10"/>
    </row>
    <row r="439" spans="5:5" ht="13">
      <c r="E439" s="10"/>
    </row>
    <row r="440" spans="5:5" ht="13">
      <c r="E440" s="10"/>
    </row>
    <row r="441" spans="5:5" ht="13">
      <c r="E441" s="10"/>
    </row>
    <row r="442" spans="5:5" ht="13">
      <c r="E442" s="10"/>
    </row>
    <row r="443" spans="5:5" ht="13">
      <c r="E443" s="10"/>
    </row>
    <row r="444" spans="5:5" ht="13">
      <c r="E444" s="10"/>
    </row>
    <row r="445" spans="5:5" ht="13">
      <c r="E445" s="10"/>
    </row>
    <row r="446" spans="5:5" ht="13">
      <c r="E446" s="10"/>
    </row>
    <row r="447" spans="5:5" ht="13">
      <c r="E447" s="10"/>
    </row>
    <row r="448" spans="5:5" ht="13">
      <c r="E448" s="10"/>
    </row>
    <row r="449" spans="5:5" ht="13">
      <c r="E449" s="10"/>
    </row>
    <row r="450" spans="5:5" ht="13">
      <c r="E450" s="10"/>
    </row>
    <row r="451" spans="5:5" ht="13">
      <c r="E451" s="10"/>
    </row>
    <row r="452" spans="5:5" ht="13">
      <c r="E452" s="10"/>
    </row>
    <row r="453" spans="5:5" ht="13">
      <c r="E453" s="10"/>
    </row>
    <row r="454" spans="5:5" ht="13">
      <c r="E454" s="10"/>
    </row>
    <row r="455" spans="5:5" ht="13">
      <c r="E455" s="10"/>
    </row>
    <row r="456" spans="5:5" ht="13">
      <c r="E456" s="10"/>
    </row>
    <row r="457" spans="5:5" ht="13">
      <c r="E457" s="10"/>
    </row>
    <row r="458" spans="5:5" ht="13">
      <c r="E458" s="10"/>
    </row>
    <row r="459" spans="5:5" ht="13">
      <c r="E459" s="10"/>
    </row>
    <row r="460" spans="5:5" ht="13">
      <c r="E460" s="10"/>
    </row>
    <row r="461" spans="5:5" ht="13">
      <c r="E461" s="10"/>
    </row>
    <row r="462" spans="5:5" ht="13">
      <c r="E462" s="10"/>
    </row>
    <row r="463" spans="5:5" ht="13">
      <c r="E463" s="10"/>
    </row>
    <row r="464" spans="5:5" ht="13">
      <c r="E464" s="10"/>
    </row>
    <row r="465" spans="5:5" ht="13">
      <c r="E465" s="10"/>
    </row>
    <row r="466" spans="5:5" ht="13">
      <c r="E466" s="10"/>
    </row>
    <row r="467" spans="5:5" ht="13">
      <c r="E467" s="10"/>
    </row>
    <row r="468" spans="5:5" ht="13">
      <c r="E468" s="10"/>
    </row>
    <row r="469" spans="5:5" ht="13">
      <c r="E469" s="10"/>
    </row>
    <row r="470" spans="5:5" ht="13">
      <c r="E470" s="10"/>
    </row>
    <row r="471" spans="5:5" ht="13">
      <c r="E471" s="10"/>
    </row>
    <row r="472" spans="5:5" ht="13">
      <c r="E472" s="10"/>
    </row>
    <row r="473" spans="5:5" ht="13">
      <c r="E473" s="10"/>
    </row>
    <row r="474" spans="5:5" ht="13">
      <c r="E474" s="10"/>
    </row>
    <row r="475" spans="5:5" ht="13">
      <c r="E475" s="10"/>
    </row>
    <row r="476" spans="5:5" ht="13">
      <c r="E476" s="10"/>
    </row>
    <row r="477" spans="5:5" ht="13">
      <c r="E477" s="10"/>
    </row>
    <row r="478" spans="5:5" ht="13">
      <c r="E478" s="10"/>
    </row>
    <row r="479" spans="5:5" ht="13">
      <c r="E479" s="10"/>
    </row>
    <row r="480" spans="5:5" ht="13">
      <c r="E480" s="10"/>
    </row>
    <row r="481" spans="5:5" ht="13">
      <c r="E481" s="10"/>
    </row>
    <row r="482" spans="5:5" ht="13">
      <c r="E482" s="10"/>
    </row>
    <row r="483" spans="5:5" ht="13">
      <c r="E483" s="10"/>
    </row>
    <row r="484" spans="5:5" ht="13">
      <c r="E484" s="10"/>
    </row>
    <row r="485" spans="5:5" ht="13">
      <c r="E485" s="10"/>
    </row>
    <row r="486" spans="5:5" ht="13">
      <c r="E486" s="10"/>
    </row>
    <row r="487" spans="5:5" ht="13">
      <c r="E487" s="10"/>
    </row>
    <row r="488" spans="5:5" ht="13">
      <c r="E488" s="10"/>
    </row>
    <row r="489" spans="5:5" ht="13">
      <c r="E489" s="10"/>
    </row>
    <row r="490" spans="5:5" ht="13">
      <c r="E490" s="10"/>
    </row>
    <row r="491" spans="5:5" ht="13">
      <c r="E491" s="10"/>
    </row>
    <row r="492" spans="5:5" ht="13">
      <c r="E492" s="10"/>
    </row>
    <row r="493" spans="5:5" ht="13">
      <c r="E493" s="10"/>
    </row>
    <row r="494" spans="5:5" ht="13">
      <c r="E494" s="10"/>
    </row>
    <row r="495" spans="5:5" ht="13">
      <c r="E495" s="10"/>
    </row>
    <row r="496" spans="5:5" ht="13">
      <c r="E496" s="10"/>
    </row>
    <row r="497" spans="5:5" ht="13">
      <c r="E497" s="10"/>
    </row>
    <row r="498" spans="5:5" ht="13">
      <c r="E498" s="10"/>
    </row>
    <row r="499" spans="5:5" ht="13">
      <c r="E499" s="10"/>
    </row>
    <row r="500" spans="5:5" ht="13">
      <c r="E500" s="10"/>
    </row>
    <row r="501" spans="5:5" ht="13">
      <c r="E501" s="10"/>
    </row>
    <row r="502" spans="5:5" ht="13">
      <c r="E502" s="10"/>
    </row>
    <row r="503" spans="5:5" ht="13">
      <c r="E503" s="10"/>
    </row>
    <row r="504" spans="5:5" ht="13">
      <c r="E504" s="10"/>
    </row>
    <row r="505" spans="5:5" ht="13">
      <c r="E505" s="10"/>
    </row>
    <row r="506" spans="5:5" ht="13">
      <c r="E506" s="10"/>
    </row>
    <row r="507" spans="5:5" ht="13">
      <c r="E507" s="10"/>
    </row>
    <row r="508" spans="5:5" ht="13">
      <c r="E508" s="10"/>
    </row>
    <row r="509" spans="5:5" ht="13">
      <c r="E509" s="10"/>
    </row>
    <row r="510" spans="5:5" ht="13">
      <c r="E510" s="10"/>
    </row>
    <row r="511" spans="5:5" ht="13">
      <c r="E511" s="10"/>
    </row>
    <row r="512" spans="5:5" ht="13">
      <c r="E512" s="10"/>
    </row>
    <row r="513" spans="5:5" ht="13">
      <c r="E513" s="10"/>
    </row>
    <row r="514" spans="5:5" ht="13">
      <c r="E514" s="10"/>
    </row>
    <row r="515" spans="5:5" ht="13">
      <c r="E515" s="10"/>
    </row>
    <row r="516" spans="5:5" ht="13">
      <c r="E516" s="10"/>
    </row>
    <row r="517" spans="5:5" ht="13">
      <c r="E517" s="10"/>
    </row>
    <row r="518" spans="5:5" ht="13">
      <c r="E518" s="10"/>
    </row>
    <row r="519" spans="5:5" ht="13">
      <c r="E519" s="10"/>
    </row>
    <row r="520" spans="5:5" ht="13">
      <c r="E520" s="10"/>
    </row>
    <row r="521" spans="5:5" ht="13">
      <c r="E521" s="10"/>
    </row>
    <row r="522" spans="5:5" ht="13">
      <c r="E522" s="10"/>
    </row>
    <row r="523" spans="5:5" ht="13">
      <c r="E523" s="10"/>
    </row>
    <row r="524" spans="5:5" ht="13">
      <c r="E524" s="10"/>
    </row>
    <row r="525" spans="5:5" ht="13">
      <c r="E525" s="10"/>
    </row>
    <row r="526" spans="5:5" ht="13">
      <c r="E526" s="10"/>
    </row>
    <row r="527" spans="5:5" ht="13">
      <c r="E527" s="10"/>
    </row>
    <row r="528" spans="5:5" ht="13">
      <c r="E528" s="10"/>
    </row>
    <row r="529" spans="5:5" ht="13">
      <c r="E529" s="10"/>
    </row>
    <row r="530" spans="5:5" ht="13">
      <c r="E530" s="10"/>
    </row>
    <row r="531" spans="5:5" ht="13">
      <c r="E531" s="10"/>
    </row>
    <row r="532" spans="5:5" ht="13">
      <c r="E532" s="10"/>
    </row>
    <row r="533" spans="5:5" ht="13">
      <c r="E533" s="10"/>
    </row>
    <row r="534" spans="5:5" ht="13">
      <c r="E534" s="10"/>
    </row>
    <row r="535" spans="5:5" ht="13">
      <c r="E535" s="10"/>
    </row>
    <row r="536" spans="5:5" ht="13">
      <c r="E536" s="10"/>
    </row>
    <row r="537" spans="5:5" ht="13">
      <c r="E537" s="10"/>
    </row>
    <row r="538" spans="5:5" ht="13">
      <c r="E538" s="10"/>
    </row>
    <row r="539" spans="5:5" ht="13">
      <c r="E539" s="10"/>
    </row>
    <row r="540" spans="5:5" ht="13">
      <c r="E540" s="10"/>
    </row>
    <row r="541" spans="5:5" ht="13">
      <c r="E541" s="10"/>
    </row>
    <row r="542" spans="5:5" ht="13">
      <c r="E542" s="10"/>
    </row>
    <row r="543" spans="5:5" ht="13">
      <c r="E543" s="10"/>
    </row>
    <row r="544" spans="5:5" ht="13">
      <c r="E544" s="10"/>
    </row>
    <row r="545" spans="5:5" ht="13">
      <c r="E545" s="10"/>
    </row>
    <row r="546" spans="5:5" ht="13">
      <c r="E546" s="10"/>
    </row>
    <row r="547" spans="5:5" ht="13">
      <c r="E547" s="10"/>
    </row>
    <row r="548" spans="5:5" ht="13">
      <c r="E548" s="10"/>
    </row>
    <row r="549" spans="5:5" ht="13">
      <c r="E549" s="10"/>
    </row>
    <row r="550" spans="5:5" ht="13">
      <c r="E550" s="10"/>
    </row>
    <row r="551" spans="5:5" ht="13">
      <c r="E551" s="10"/>
    </row>
    <row r="552" spans="5:5" ht="13">
      <c r="E552" s="10"/>
    </row>
    <row r="553" spans="5:5" ht="13">
      <c r="E553" s="10"/>
    </row>
    <row r="554" spans="5:5" ht="13">
      <c r="E554" s="10"/>
    </row>
    <row r="555" spans="5:5" ht="13">
      <c r="E555" s="10"/>
    </row>
    <row r="556" spans="5:5" ht="13">
      <c r="E556" s="10"/>
    </row>
    <row r="557" spans="5:5" ht="13">
      <c r="E557" s="10"/>
    </row>
    <row r="558" spans="5:5" ht="13">
      <c r="E558" s="10"/>
    </row>
    <row r="559" spans="5:5" ht="13">
      <c r="E559" s="10"/>
    </row>
    <row r="560" spans="5:5" ht="13">
      <c r="E560" s="10"/>
    </row>
    <row r="561" spans="5:5" ht="13">
      <c r="E561" s="10"/>
    </row>
    <row r="562" spans="5:5" ht="13">
      <c r="E562" s="10"/>
    </row>
    <row r="563" spans="5:5" ht="13">
      <c r="E563" s="10"/>
    </row>
    <row r="564" spans="5:5" ht="13">
      <c r="E564" s="10"/>
    </row>
    <row r="565" spans="5:5" ht="13">
      <c r="E565" s="10"/>
    </row>
    <row r="566" spans="5:5" ht="13">
      <c r="E566" s="10"/>
    </row>
    <row r="567" spans="5:5" ht="13">
      <c r="E567" s="10"/>
    </row>
    <row r="568" spans="5:5" ht="13">
      <c r="E568" s="10"/>
    </row>
    <row r="569" spans="5:5" ht="13">
      <c r="E569" s="10"/>
    </row>
    <row r="570" spans="5:5" ht="13">
      <c r="E570" s="10"/>
    </row>
    <row r="571" spans="5:5" ht="13">
      <c r="E571" s="10"/>
    </row>
    <row r="572" spans="5:5" ht="13">
      <c r="E572" s="10"/>
    </row>
    <row r="573" spans="5:5" ht="13">
      <c r="E573" s="10"/>
    </row>
    <row r="574" spans="5:5" ht="13">
      <c r="E574" s="10"/>
    </row>
    <row r="575" spans="5:5" ht="13">
      <c r="E575" s="10"/>
    </row>
    <row r="576" spans="5:5" ht="13">
      <c r="E576" s="10"/>
    </row>
    <row r="577" spans="5:5" ht="13">
      <c r="E577" s="10"/>
    </row>
    <row r="578" spans="5:5" ht="13">
      <c r="E578" s="10"/>
    </row>
    <row r="579" spans="5:5" ht="13">
      <c r="E579" s="10"/>
    </row>
    <row r="580" spans="5:5" ht="13">
      <c r="E580" s="10"/>
    </row>
    <row r="581" spans="5:5" ht="13">
      <c r="E581" s="10"/>
    </row>
    <row r="582" spans="5:5" ht="13">
      <c r="E582" s="10"/>
    </row>
    <row r="583" spans="5:5" ht="13">
      <c r="E583" s="10"/>
    </row>
    <row r="584" spans="5:5" ht="13">
      <c r="E584" s="10"/>
    </row>
    <row r="585" spans="5:5" ht="13">
      <c r="E585" s="10"/>
    </row>
    <row r="586" spans="5:5" ht="13">
      <c r="E586" s="10"/>
    </row>
    <row r="587" spans="5:5" ht="13">
      <c r="E587" s="10"/>
    </row>
    <row r="588" spans="5:5" ht="13">
      <c r="E588" s="10"/>
    </row>
    <row r="589" spans="5:5" ht="13">
      <c r="E589" s="10"/>
    </row>
    <row r="590" spans="5:5" ht="13">
      <c r="E590" s="10"/>
    </row>
    <row r="591" spans="5:5" ht="13">
      <c r="E591" s="10"/>
    </row>
    <row r="592" spans="5:5" ht="13">
      <c r="E592" s="10"/>
    </row>
    <row r="593" spans="5:5" ht="13">
      <c r="E593" s="10"/>
    </row>
    <row r="594" spans="5:5" ht="13">
      <c r="E594" s="10"/>
    </row>
    <row r="595" spans="5:5" ht="13">
      <c r="E595" s="10"/>
    </row>
    <row r="596" spans="5:5" ht="13">
      <c r="E596" s="10"/>
    </row>
    <row r="597" spans="5:5" ht="13">
      <c r="E597" s="10"/>
    </row>
    <row r="598" spans="5:5" ht="13">
      <c r="E598" s="10"/>
    </row>
    <row r="599" spans="5:5" ht="13">
      <c r="E599" s="10"/>
    </row>
    <row r="600" spans="5:5" ht="13">
      <c r="E600" s="10"/>
    </row>
    <row r="601" spans="5:5" ht="13">
      <c r="E601" s="10"/>
    </row>
    <row r="602" spans="5:5" ht="13">
      <c r="E602" s="10"/>
    </row>
    <row r="603" spans="5:5" ht="13">
      <c r="E603" s="10"/>
    </row>
    <row r="604" spans="5:5" ht="13">
      <c r="E604" s="10"/>
    </row>
    <row r="605" spans="5:5" ht="13">
      <c r="E605" s="10"/>
    </row>
    <row r="606" spans="5:5" ht="13">
      <c r="E606" s="10"/>
    </row>
    <row r="607" spans="5:5" ht="13">
      <c r="E607" s="10"/>
    </row>
    <row r="608" spans="5:5" ht="13">
      <c r="E608" s="10"/>
    </row>
    <row r="609" spans="5:5" ht="13">
      <c r="E609" s="10"/>
    </row>
    <row r="610" spans="5:5" ht="13">
      <c r="E610" s="10"/>
    </row>
    <row r="611" spans="5:5" ht="13">
      <c r="E611" s="10"/>
    </row>
    <row r="612" spans="5:5" ht="13">
      <c r="E612" s="10"/>
    </row>
    <row r="613" spans="5:5" ht="13">
      <c r="E613" s="10"/>
    </row>
    <row r="614" spans="5:5" ht="13">
      <c r="E614" s="10"/>
    </row>
    <row r="615" spans="5:5" ht="13">
      <c r="E615" s="10"/>
    </row>
    <row r="616" spans="5:5" ht="13">
      <c r="E616" s="10"/>
    </row>
    <row r="617" spans="5:5" ht="13">
      <c r="E617" s="10"/>
    </row>
    <row r="618" spans="5:5" ht="13">
      <c r="E618" s="10"/>
    </row>
    <row r="619" spans="5:5" ht="13">
      <c r="E619" s="10"/>
    </row>
    <row r="620" spans="5:5" ht="13">
      <c r="E620" s="10"/>
    </row>
    <row r="621" spans="5:5" ht="13">
      <c r="E621" s="10"/>
    </row>
    <row r="622" spans="5:5" ht="13">
      <c r="E622" s="10"/>
    </row>
    <row r="623" spans="5:5" ht="13">
      <c r="E623" s="10"/>
    </row>
    <row r="624" spans="5:5" ht="13">
      <c r="E624" s="10"/>
    </row>
    <row r="625" spans="5:5" ht="13">
      <c r="E625" s="10"/>
    </row>
    <row r="626" spans="5:5" ht="13">
      <c r="E626" s="10"/>
    </row>
    <row r="627" spans="5:5" ht="13">
      <c r="E627" s="10"/>
    </row>
    <row r="628" spans="5:5" ht="13">
      <c r="E628" s="10"/>
    </row>
    <row r="629" spans="5:5" ht="13">
      <c r="E629" s="10"/>
    </row>
    <row r="630" spans="5:5" ht="13">
      <c r="E630" s="10"/>
    </row>
    <row r="631" spans="5:5" ht="13">
      <c r="E631" s="10"/>
    </row>
    <row r="632" spans="5:5" ht="13">
      <c r="E632" s="10"/>
    </row>
    <row r="633" spans="5:5" ht="13">
      <c r="E633" s="10"/>
    </row>
    <row r="634" spans="5:5" ht="13">
      <c r="E634" s="10"/>
    </row>
    <row r="635" spans="5:5" ht="13">
      <c r="E635" s="10"/>
    </row>
    <row r="636" spans="5:5" ht="13">
      <c r="E636" s="10"/>
    </row>
    <row r="637" spans="5:5" ht="13">
      <c r="E637" s="10"/>
    </row>
    <row r="638" spans="5:5" ht="13">
      <c r="E638" s="10"/>
    </row>
    <row r="639" spans="5:5" ht="13">
      <c r="E639" s="10"/>
    </row>
    <row r="640" spans="5:5" ht="13">
      <c r="E640" s="10"/>
    </row>
    <row r="641" spans="5:5" ht="13">
      <c r="E641" s="10"/>
    </row>
    <row r="642" spans="5:5" ht="13">
      <c r="E642" s="10"/>
    </row>
    <row r="643" spans="5:5" ht="13">
      <c r="E643" s="10"/>
    </row>
    <row r="644" spans="5:5" ht="13">
      <c r="E644" s="10"/>
    </row>
    <row r="645" spans="5:5" ht="13">
      <c r="E645" s="10"/>
    </row>
    <row r="646" spans="5:5" ht="13">
      <c r="E646" s="10"/>
    </row>
    <row r="647" spans="5:5" ht="13">
      <c r="E647" s="10"/>
    </row>
    <row r="648" spans="5:5" ht="13">
      <c r="E648" s="10"/>
    </row>
    <row r="649" spans="5:5" ht="13">
      <c r="E649" s="10"/>
    </row>
    <row r="650" spans="5:5" ht="13">
      <c r="E650" s="10"/>
    </row>
    <row r="651" spans="5:5" ht="13">
      <c r="E651" s="10"/>
    </row>
    <row r="652" spans="5:5" ht="13">
      <c r="E652" s="10"/>
    </row>
    <row r="653" spans="5:5" ht="13">
      <c r="E653" s="10"/>
    </row>
    <row r="654" spans="5:5" ht="13">
      <c r="E654" s="10"/>
    </row>
    <row r="655" spans="5:5" ht="13">
      <c r="E655" s="10"/>
    </row>
    <row r="656" spans="5:5" ht="13">
      <c r="E656" s="10"/>
    </row>
    <row r="657" spans="5:5" ht="13">
      <c r="E657" s="10"/>
    </row>
    <row r="658" spans="5:5" ht="13">
      <c r="E658" s="10"/>
    </row>
    <row r="659" spans="5:5" ht="13">
      <c r="E659" s="10"/>
    </row>
    <row r="660" spans="5:5" ht="13">
      <c r="E660" s="10"/>
    </row>
    <row r="661" spans="5:5" ht="13">
      <c r="E661" s="10"/>
    </row>
    <row r="662" spans="5:5" ht="13">
      <c r="E662" s="10"/>
    </row>
    <row r="663" spans="5:5" ht="13">
      <c r="E663" s="10"/>
    </row>
    <row r="664" spans="5:5" ht="13">
      <c r="E664" s="10"/>
    </row>
    <row r="665" spans="5:5" ht="13">
      <c r="E665" s="10"/>
    </row>
    <row r="666" spans="5:5" ht="13">
      <c r="E666" s="10"/>
    </row>
    <row r="667" spans="5:5" ht="13">
      <c r="E667" s="10"/>
    </row>
    <row r="668" spans="5:5" ht="13">
      <c r="E668" s="10"/>
    </row>
    <row r="669" spans="5:5" ht="13">
      <c r="E669" s="10"/>
    </row>
    <row r="670" spans="5:5" ht="13">
      <c r="E670" s="10"/>
    </row>
    <row r="671" spans="5:5" ht="13">
      <c r="E671" s="10"/>
    </row>
    <row r="672" spans="5:5" ht="13">
      <c r="E672" s="10"/>
    </row>
    <row r="673" spans="5:5" ht="13">
      <c r="E673" s="10"/>
    </row>
    <row r="674" spans="5:5" ht="13">
      <c r="E674" s="10"/>
    </row>
    <row r="675" spans="5:5" ht="13">
      <c r="E675" s="10"/>
    </row>
    <row r="676" spans="5:5" ht="13">
      <c r="E676" s="10"/>
    </row>
    <row r="677" spans="5:5" ht="13">
      <c r="E677" s="10"/>
    </row>
    <row r="678" spans="5:5" ht="13">
      <c r="E678" s="10"/>
    </row>
    <row r="679" spans="5:5" ht="13">
      <c r="E679" s="10"/>
    </row>
    <row r="680" spans="5:5" ht="13">
      <c r="E680" s="10"/>
    </row>
    <row r="681" spans="5:5" ht="13">
      <c r="E681" s="10"/>
    </row>
    <row r="682" spans="5:5" ht="13">
      <c r="E682" s="10"/>
    </row>
    <row r="683" spans="5:5" ht="13">
      <c r="E683" s="10"/>
    </row>
    <row r="684" spans="5:5" ht="13">
      <c r="E684" s="10"/>
    </row>
    <row r="685" spans="5:5" ht="13">
      <c r="E685" s="10"/>
    </row>
    <row r="686" spans="5:5" ht="13">
      <c r="E686" s="10"/>
    </row>
    <row r="687" spans="5:5" ht="13">
      <c r="E687" s="10"/>
    </row>
    <row r="688" spans="5:5" ht="13">
      <c r="E688" s="10"/>
    </row>
    <row r="689" spans="5:5" ht="13">
      <c r="E689" s="10"/>
    </row>
    <row r="690" spans="5:5" ht="13">
      <c r="E690" s="10"/>
    </row>
    <row r="691" spans="5:5" ht="13">
      <c r="E691" s="10"/>
    </row>
    <row r="692" spans="5:5" ht="13">
      <c r="E692" s="10"/>
    </row>
    <row r="693" spans="5:5" ht="13">
      <c r="E693" s="10"/>
    </row>
    <row r="694" spans="5:5" ht="13">
      <c r="E694" s="10"/>
    </row>
    <row r="695" spans="5:5" ht="13">
      <c r="E695" s="10"/>
    </row>
    <row r="696" spans="5:5" ht="13">
      <c r="E696" s="10"/>
    </row>
    <row r="697" spans="5:5" ht="13">
      <c r="E697" s="10"/>
    </row>
    <row r="698" spans="5:5" ht="13">
      <c r="E698" s="10"/>
    </row>
    <row r="699" spans="5:5" ht="13">
      <c r="E699" s="10"/>
    </row>
    <row r="700" spans="5:5" ht="13">
      <c r="E700" s="10"/>
    </row>
    <row r="701" spans="5:5" ht="13">
      <c r="E701" s="10"/>
    </row>
    <row r="702" spans="5:5" ht="13">
      <c r="E702" s="10"/>
    </row>
    <row r="703" spans="5:5" ht="13">
      <c r="E703" s="10"/>
    </row>
    <row r="704" spans="5:5" ht="13">
      <c r="E704" s="10"/>
    </row>
    <row r="705" spans="5:5" ht="13">
      <c r="E705" s="10"/>
    </row>
    <row r="706" spans="5:5" ht="13">
      <c r="E706" s="10"/>
    </row>
    <row r="707" spans="5:5" ht="13">
      <c r="E707" s="10"/>
    </row>
    <row r="708" spans="5:5" ht="13">
      <c r="E708" s="10"/>
    </row>
    <row r="709" spans="5:5" ht="13">
      <c r="E709" s="10"/>
    </row>
    <row r="710" spans="5:5" ht="13">
      <c r="E710" s="10"/>
    </row>
    <row r="711" spans="5:5" ht="13">
      <c r="E711" s="10"/>
    </row>
    <row r="712" spans="5:5" ht="13">
      <c r="E712" s="10"/>
    </row>
    <row r="713" spans="5:5" ht="13">
      <c r="E713" s="10"/>
    </row>
    <row r="714" spans="5:5" ht="13">
      <c r="E714" s="10"/>
    </row>
    <row r="715" spans="5:5" ht="13">
      <c r="E715" s="10"/>
    </row>
    <row r="716" spans="5:5" ht="13">
      <c r="E716" s="10"/>
    </row>
    <row r="717" spans="5:5" ht="13">
      <c r="E717" s="10"/>
    </row>
    <row r="718" spans="5:5" ht="13">
      <c r="E718" s="10"/>
    </row>
    <row r="719" spans="5:5" ht="13">
      <c r="E719" s="10"/>
    </row>
    <row r="720" spans="5:5" ht="13">
      <c r="E720" s="10"/>
    </row>
    <row r="721" spans="5:5" ht="13">
      <c r="E721" s="10"/>
    </row>
    <row r="722" spans="5:5" ht="13">
      <c r="E722" s="10"/>
    </row>
    <row r="723" spans="5:5" ht="13">
      <c r="E723" s="10"/>
    </row>
    <row r="724" spans="5:5" ht="13">
      <c r="E724" s="10"/>
    </row>
    <row r="725" spans="5:5" ht="13">
      <c r="E725" s="10"/>
    </row>
    <row r="726" spans="5:5" ht="13">
      <c r="E726" s="10"/>
    </row>
    <row r="727" spans="5:5" ht="13">
      <c r="E727" s="10"/>
    </row>
    <row r="728" spans="5:5" ht="13">
      <c r="E728" s="10"/>
    </row>
    <row r="729" spans="5:5" ht="13">
      <c r="E729" s="10"/>
    </row>
    <row r="730" spans="5:5" ht="13">
      <c r="E730" s="10"/>
    </row>
    <row r="731" spans="5:5" ht="13">
      <c r="E731" s="10"/>
    </row>
    <row r="732" spans="5:5" ht="13">
      <c r="E732" s="10"/>
    </row>
    <row r="733" spans="5:5" ht="13">
      <c r="E733" s="10"/>
    </row>
    <row r="734" spans="5:5" ht="13">
      <c r="E734" s="10"/>
    </row>
    <row r="735" spans="5:5" ht="13">
      <c r="E735" s="10"/>
    </row>
    <row r="736" spans="5:5" ht="13">
      <c r="E736" s="10"/>
    </row>
    <row r="737" spans="5:5" ht="13">
      <c r="E737" s="10"/>
    </row>
    <row r="738" spans="5:5" ht="13">
      <c r="E738" s="10"/>
    </row>
    <row r="739" spans="5:5" ht="13">
      <c r="E739" s="10"/>
    </row>
    <row r="740" spans="5:5" ht="13">
      <c r="E740" s="10"/>
    </row>
    <row r="741" spans="5:5" ht="13">
      <c r="E741" s="10"/>
    </row>
    <row r="742" spans="5:5" ht="13">
      <c r="E742" s="10"/>
    </row>
    <row r="743" spans="5:5" ht="13">
      <c r="E743" s="10"/>
    </row>
    <row r="744" spans="5:5" ht="13">
      <c r="E744" s="10"/>
    </row>
    <row r="745" spans="5:5" ht="13">
      <c r="E745" s="10"/>
    </row>
    <row r="746" spans="5:5" ht="13">
      <c r="E746" s="10"/>
    </row>
    <row r="747" spans="5:5" ht="13">
      <c r="E747" s="10"/>
    </row>
    <row r="748" spans="5:5" ht="13">
      <c r="E748" s="10"/>
    </row>
    <row r="749" spans="5:5" ht="13">
      <c r="E749" s="10"/>
    </row>
    <row r="750" spans="5:5" ht="13">
      <c r="E750" s="10"/>
    </row>
    <row r="751" spans="5:5" ht="13">
      <c r="E751" s="10"/>
    </row>
    <row r="752" spans="5:5" ht="13">
      <c r="E752" s="10"/>
    </row>
    <row r="753" spans="5:5" ht="13">
      <c r="E753" s="10"/>
    </row>
    <row r="754" spans="5:5" ht="13">
      <c r="E754" s="10"/>
    </row>
    <row r="755" spans="5:5" ht="13">
      <c r="E755" s="10"/>
    </row>
    <row r="756" spans="5:5" ht="13">
      <c r="E756" s="10"/>
    </row>
    <row r="757" spans="5:5" ht="13">
      <c r="E757" s="10"/>
    </row>
    <row r="758" spans="5:5" ht="13">
      <c r="E758" s="10"/>
    </row>
    <row r="759" spans="5:5" ht="13">
      <c r="E759" s="10"/>
    </row>
    <row r="760" spans="5:5" ht="13">
      <c r="E760" s="10"/>
    </row>
    <row r="761" spans="5:5" ht="13">
      <c r="E761" s="10"/>
    </row>
    <row r="762" spans="5:5" ht="13">
      <c r="E762" s="10"/>
    </row>
    <row r="763" spans="5:5" ht="13">
      <c r="E763" s="10"/>
    </row>
    <row r="764" spans="5:5" ht="13">
      <c r="E764" s="10"/>
    </row>
    <row r="765" spans="5:5" ht="13">
      <c r="E765" s="10"/>
    </row>
    <row r="766" spans="5:5" ht="13">
      <c r="E766" s="10"/>
    </row>
    <row r="767" spans="5:5" ht="13">
      <c r="E767" s="10"/>
    </row>
    <row r="768" spans="5:5" ht="13">
      <c r="E768" s="10"/>
    </row>
    <row r="769" spans="5:5" ht="13">
      <c r="E769" s="10"/>
    </row>
    <row r="770" spans="5:5" ht="13">
      <c r="E770" s="10"/>
    </row>
    <row r="771" spans="5:5" ht="13">
      <c r="E771" s="10"/>
    </row>
    <row r="772" spans="5:5" ht="13">
      <c r="E772" s="10"/>
    </row>
    <row r="773" spans="5:5" ht="13">
      <c r="E773" s="10"/>
    </row>
    <row r="774" spans="5:5" ht="13">
      <c r="E774" s="10"/>
    </row>
    <row r="775" spans="5:5" ht="13">
      <c r="E775" s="10"/>
    </row>
    <row r="776" spans="5:5" ht="13">
      <c r="E776" s="10"/>
    </row>
    <row r="777" spans="5:5" ht="13">
      <c r="E777" s="10"/>
    </row>
    <row r="778" spans="5:5" ht="13">
      <c r="E778" s="10"/>
    </row>
    <row r="779" spans="5:5" ht="13">
      <c r="E779" s="10"/>
    </row>
    <row r="780" spans="5:5" ht="13">
      <c r="E780" s="10"/>
    </row>
    <row r="781" spans="5:5" ht="13">
      <c r="E781" s="10"/>
    </row>
    <row r="782" spans="5:5" ht="13">
      <c r="E782" s="10"/>
    </row>
    <row r="783" spans="5:5" ht="13">
      <c r="E783" s="10"/>
    </row>
    <row r="784" spans="5:5" ht="13">
      <c r="E784" s="10"/>
    </row>
    <row r="785" spans="5:5" ht="13">
      <c r="E785" s="10"/>
    </row>
    <row r="786" spans="5:5" ht="13">
      <c r="E786" s="10"/>
    </row>
    <row r="787" spans="5:5" ht="13">
      <c r="E787" s="10"/>
    </row>
    <row r="788" spans="5:5" ht="13">
      <c r="E788" s="10"/>
    </row>
    <row r="789" spans="5:5" ht="13">
      <c r="E789" s="10"/>
    </row>
    <row r="790" spans="5:5" ht="13">
      <c r="E790" s="10"/>
    </row>
    <row r="791" spans="5:5" ht="13">
      <c r="E791" s="10"/>
    </row>
    <row r="792" spans="5:5" ht="13">
      <c r="E792" s="10"/>
    </row>
    <row r="793" spans="5:5" ht="13">
      <c r="E793" s="10"/>
    </row>
    <row r="794" spans="5:5" ht="13">
      <c r="E794" s="10"/>
    </row>
    <row r="795" spans="5:5" ht="13">
      <c r="E795" s="10"/>
    </row>
    <row r="796" spans="5:5" ht="13">
      <c r="E796" s="10"/>
    </row>
    <row r="797" spans="5:5" ht="13">
      <c r="E797" s="10"/>
    </row>
    <row r="798" spans="5:5" ht="13">
      <c r="E798" s="10"/>
    </row>
    <row r="799" spans="5:5" ht="13">
      <c r="E799" s="10"/>
    </row>
    <row r="800" spans="5:5" ht="13">
      <c r="E800" s="10"/>
    </row>
    <row r="801" spans="5:5" ht="13">
      <c r="E801" s="10"/>
    </row>
    <row r="802" spans="5:5" ht="13">
      <c r="E802" s="10"/>
    </row>
    <row r="803" spans="5:5" ht="13">
      <c r="E803" s="10"/>
    </row>
    <row r="804" spans="5:5" ht="13">
      <c r="E804" s="10"/>
    </row>
    <row r="805" spans="5:5" ht="13">
      <c r="E805" s="10"/>
    </row>
    <row r="806" spans="5:5" ht="13">
      <c r="E806" s="10"/>
    </row>
    <row r="807" spans="5:5" ht="13">
      <c r="E807" s="10"/>
    </row>
    <row r="808" spans="5:5" ht="13">
      <c r="E808" s="10"/>
    </row>
    <row r="809" spans="5:5" ht="13">
      <c r="E809" s="10"/>
    </row>
    <row r="810" spans="5:5" ht="13">
      <c r="E810" s="10"/>
    </row>
    <row r="811" spans="5:5" ht="13">
      <c r="E811" s="10"/>
    </row>
    <row r="812" spans="5:5" ht="13">
      <c r="E812" s="10"/>
    </row>
    <row r="813" spans="5:5" ht="13">
      <c r="E813" s="10"/>
    </row>
    <row r="814" spans="5:5" ht="13">
      <c r="E814" s="10"/>
    </row>
    <row r="815" spans="5:5" ht="13">
      <c r="E815" s="10"/>
    </row>
    <row r="816" spans="5:5" ht="13">
      <c r="E816" s="10"/>
    </row>
    <row r="817" spans="5:5" ht="13">
      <c r="E817" s="10"/>
    </row>
    <row r="818" spans="5:5" ht="13">
      <c r="E818" s="10"/>
    </row>
    <row r="819" spans="5:5" ht="13">
      <c r="E819" s="10"/>
    </row>
    <row r="820" spans="5:5" ht="13">
      <c r="E820" s="10"/>
    </row>
    <row r="821" spans="5:5" ht="13">
      <c r="E821" s="10"/>
    </row>
    <row r="822" spans="5:5" ht="13">
      <c r="E822" s="10"/>
    </row>
    <row r="823" spans="5:5" ht="13">
      <c r="E823" s="10"/>
    </row>
    <row r="824" spans="5:5" ht="13">
      <c r="E824" s="10"/>
    </row>
    <row r="825" spans="5:5" ht="13">
      <c r="E825" s="10"/>
    </row>
    <row r="826" spans="5:5" ht="13">
      <c r="E826" s="10"/>
    </row>
    <row r="827" spans="5:5" ht="13">
      <c r="E827" s="10"/>
    </row>
    <row r="828" spans="5:5" ht="13">
      <c r="E828" s="10"/>
    </row>
    <row r="829" spans="5:5" ht="13">
      <c r="E829" s="10"/>
    </row>
    <row r="830" spans="5:5" ht="13">
      <c r="E830" s="10"/>
    </row>
    <row r="831" spans="5:5" ht="13">
      <c r="E831" s="10"/>
    </row>
    <row r="832" spans="5:5" ht="13">
      <c r="E832" s="10"/>
    </row>
    <row r="833" spans="5:5" ht="13">
      <c r="E833" s="10"/>
    </row>
    <row r="834" spans="5:5" ht="13">
      <c r="E834" s="10"/>
    </row>
    <row r="835" spans="5:5" ht="13">
      <c r="E835" s="10"/>
    </row>
    <row r="836" spans="5:5" ht="13">
      <c r="E836" s="10"/>
    </row>
    <row r="837" spans="5:5" ht="13">
      <c r="E837" s="10"/>
    </row>
    <row r="838" spans="5:5" ht="13">
      <c r="E838" s="10"/>
    </row>
    <row r="839" spans="5:5" ht="13">
      <c r="E839" s="10"/>
    </row>
    <row r="840" spans="5:5" ht="13">
      <c r="E840" s="10"/>
    </row>
    <row r="841" spans="5:5" ht="13">
      <c r="E841" s="10"/>
    </row>
    <row r="842" spans="5:5" ht="13">
      <c r="E842" s="10"/>
    </row>
    <row r="843" spans="5:5" ht="13">
      <c r="E843" s="10"/>
    </row>
    <row r="844" spans="5:5" ht="13">
      <c r="E844" s="10"/>
    </row>
    <row r="845" spans="5:5" ht="13">
      <c r="E845" s="10"/>
    </row>
    <row r="846" spans="5:5" ht="13">
      <c r="E846" s="10"/>
    </row>
    <row r="847" spans="5:5" ht="13">
      <c r="E847" s="10"/>
    </row>
    <row r="848" spans="5:5" ht="13">
      <c r="E848" s="10"/>
    </row>
    <row r="849" spans="5:5" ht="13">
      <c r="E849" s="10"/>
    </row>
    <row r="850" spans="5:5" ht="13">
      <c r="E850" s="10"/>
    </row>
    <row r="851" spans="5:5" ht="13">
      <c r="E851" s="10"/>
    </row>
    <row r="852" spans="5:5" ht="13">
      <c r="E852" s="10"/>
    </row>
    <row r="853" spans="5:5" ht="13">
      <c r="E853" s="10"/>
    </row>
    <row r="854" spans="5:5" ht="13">
      <c r="E854" s="10"/>
    </row>
    <row r="855" spans="5:5" ht="13">
      <c r="E855" s="10"/>
    </row>
    <row r="856" spans="5:5" ht="13">
      <c r="E856" s="10"/>
    </row>
    <row r="857" spans="5:5" ht="13">
      <c r="E857" s="10"/>
    </row>
    <row r="858" spans="5:5" ht="13">
      <c r="E858" s="10"/>
    </row>
    <row r="859" spans="5:5" ht="13">
      <c r="E859" s="10"/>
    </row>
    <row r="860" spans="5:5" ht="13">
      <c r="E860" s="10"/>
    </row>
    <row r="861" spans="5:5" ht="13">
      <c r="E861" s="10"/>
    </row>
    <row r="862" spans="5:5" ht="13">
      <c r="E862" s="10"/>
    </row>
    <row r="863" spans="5:5" ht="13">
      <c r="E863" s="10"/>
    </row>
    <row r="864" spans="5:5" ht="13">
      <c r="E864" s="10"/>
    </row>
    <row r="865" spans="5:5" ht="13">
      <c r="E865" s="10"/>
    </row>
    <row r="866" spans="5:5" ht="13">
      <c r="E866" s="10"/>
    </row>
    <row r="867" spans="5:5" ht="13">
      <c r="E867" s="10"/>
    </row>
    <row r="868" spans="5:5" ht="13">
      <c r="E868" s="10"/>
    </row>
    <row r="869" spans="5:5" ht="13">
      <c r="E869" s="10"/>
    </row>
    <row r="870" spans="5:5" ht="13">
      <c r="E870" s="10"/>
    </row>
    <row r="871" spans="5:5" ht="13">
      <c r="E871" s="10"/>
    </row>
    <row r="872" spans="5:5" ht="13">
      <c r="E872" s="10"/>
    </row>
    <row r="873" spans="5:5" ht="13">
      <c r="E873" s="10"/>
    </row>
    <row r="874" spans="5:5" ht="13">
      <c r="E874" s="10"/>
    </row>
    <row r="875" spans="5:5" ht="13">
      <c r="E875" s="10"/>
    </row>
    <row r="876" spans="5:5" ht="13">
      <c r="E876" s="10"/>
    </row>
    <row r="877" spans="5:5" ht="13">
      <c r="E877" s="10"/>
    </row>
    <row r="878" spans="5:5" ht="13">
      <c r="E878" s="10"/>
    </row>
    <row r="879" spans="5:5" ht="13">
      <c r="E879" s="10"/>
    </row>
    <row r="880" spans="5:5" ht="13">
      <c r="E880" s="10"/>
    </row>
    <row r="881" spans="5:5" ht="13">
      <c r="E881" s="10"/>
    </row>
    <row r="882" spans="5:5" ht="13">
      <c r="E882" s="10"/>
    </row>
    <row r="883" spans="5:5" ht="13">
      <c r="E883" s="10"/>
    </row>
    <row r="884" spans="5:5" ht="13">
      <c r="E884" s="10"/>
    </row>
    <row r="885" spans="5:5" ht="13">
      <c r="E885" s="10"/>
    </row>
    <row r="886" spans="5:5" ht="13">
      <c r="E886" s="10"/>
    </row>
    <row r="887" spans="5:5" ht="13">
      <c r="E887" s="10"/>
    </row>
    <row r="888" spans="5:5" ht="13">
      <c r="E888" s="10"/>
    </row>
    <row r="889" spans="5:5" ht="13">
      <c r="E889" s="10"/>
    </row>
    <row r="890" spans="5:5" ht="13">
      <c r="E890" s="10"/>
    </row>
    <row r="891" spans="5:5" ht="13">
      <c r="E891" s="10"/>
    </row>
    <row r="892" spans="5:5" ht="13">
      <c r="E892" s="10"/>
    </row>
    <row r="893" spans="5:5" ht="13">
      <c r="E893" s="10"/>
    </row>
    <row r="894" spans="5:5" ht="13">
      <c r="E894" s="10"/>
    </row>
    <row r="895" spans="5:5" ht="13">
      <c r="E895" s="10"/>
    </row>
    <row r="896" spans="5:5" ht="13">
      <c r="E896" s="10"/>
    </row>
    <row r="897" spans="5:5" ht="13">
      <c r="E897" s="10"/>
    </row>
    <row r="898" spans="5:5" ht="13">
      <c r="E898" s="10"/>
    </row>
    <row r="899" spans="5:5" ht="13">
      <c r="E899" s="10"/>
    </row>
    <row r="900" spans="5:5" ht="13">
      <c r="E900" s="10"/>
    </row>
    <row r="901" spans="5:5" ht="13">
      <c r="E901" s="10"/>
    </row>
    <row r="902" spans="5:5" ht="13">
      <c r="E902" s="10"/>
    </row>
    <row r="903" spans="5:5" ht="13">
      <c r="E903" s="10"/>
    </row>
    <row r="904" spans="5:5" ht="13">
      <c r="E904" s="10"/>
    </row>
    <row r="905" spans="5:5" ht="13">
      <c r="E905" s="10"/>
    </row>
    <row r="906" spans="5:5" ht="13">
      <c r="E906" s="10"/>
    </row>
    <row r="907" spans="5:5" ht="13">
      <c r="E907" s="10"/>
    </row>
    <row r="908" spans="5:5" ht="13">
      <c r="E908" s="10"/>
    </row>
    <row r="909" spans="5:5" ht="13">
      <c r="E909" s="10"/>
    </row>
    <row r="910" spans="5:5" ht="13">
      <c r="E910" s="10"/>
    </row>
    <row r="911" spans="5:5" ht="13">
      <c r="E911" s="10"/>
    </row>
    <row r="912" spans="5:5" ht="13">
      <c r="E912" s="10"/>
    </row>
    <row r="913" spans="5:5" ht="13">
      <c r="E913" s="10"/>
    </row>
    <row r="914" spans="5:5" ht="13">
      <c r="E914" s="10"/>
    </row>
    <row r="915" spans="5:5" ht="13">
      <c r="E915" s="10"/>
    </row>
    <row r="916" spans="5:5" ht="13">
      <c r="E916" s="10"/>
    </row>
    <row r="917" spans="5:5" ht="13">
      <c r="E917" s="10"/>
    </row>
    <row r="918" spans="5:5" ht="13">
      <c r="E918" s="10"/>
    </row>
    <row r="919" spans="5:5" ht="13">
      <c r="E919" s="10"/>
    </row>
    <row r="920" spans="5:5" ht="13">
      <c r="E920" s="10"/>
    </row>
    <row r="921" spans="5:5" ht="13">
      <c r="E921" s="10"/>
    </row>
    <row r="922" spans="5:5" ht="13">
      <c r="E922" s="10"/>
    </row>
    <row r="923" spans="5:5" ht="13">
      <c r="E923" s="10"/>
    </row>
    <row r="924" spans="5:5" ht="13">
      <c r="E924" s="10"/>
    </row>
    <row r="925" spans="5:5" ht="13">
      <c r="E925" s="10"/>
    </row>
    <row r="926" spans="5:5" ht="13">
      <c r="E926" s="10"/>
    </row>
    <row r="927" spans="5:5" ht="13">
      <c r="E927" s="10"/>
    </row>
    <row r="928" spans="5:5" ht="13">
      <c r="E928" s="10"/>
    </row>
    <row r="929" spans="5:5" ht="13">
      <c r="E929" s="10"/>
    </row>
    <row r="930" spans="5:5" ht="13">
      <c r="E930" s="10"/>
    </row>
    <row r="931" spans="5:5" ht="13">
      <c r="E931" s="10"/>
    </row>
    <row r="932" spans="5:5" ht="13">
      <c r="E932" s="10"/>
    </row>
    <row r="933" spans="5:5" ht="13">
      <c r="E933" s="10"/>
    </row>
    <row r="934" spans="5:5" ht="13">
      <c r="E934" s="10"/>
    </row>
    <row r="935" spans="5:5" ht="13">
      <c r="E935" s="10"/>
    </row>
    <row r="936" spans="5:5" ht="13">
      <c r="E936" s="10"/>
    </row>
    <row r="937" spans="5:5" ht="13">
      <c r="E937" s="10"/>
    </row>
    <row r="938" spans="5:5" ht="13">
      <c r="E938" s="10"/>
    </row>
    <row r="939" spans="5:5" ht="13">
      <c r="E939" s="10"/>
    </row>
    <row r="940" spans="5:5" ht="13">
      <c r="E940" s="10"/>
    </row>
    <row r="941" spans="5:5" ht="13">
      <c r="E941" s="10"/>
    </row>
    <row r="942" spans="5:5" ht="13">
      <c r="E942" s="10"/>
    </row>
    <row r="943" spans="5:5" ht="13">
      <c r="E943" s="10"/>
    </row>
    <row r="944" spans="5:5" ht="13">
      <c r="E944" s="10"/>
    </row>
    <row r="945" spans="5:5" ht="13">
      <c r="E945" s="10"/>
    </row>
    <row r="946" spans="5:5" ht="13">
      <c r="E946" s="10"/>
    </row>
    <row r="947" spans="5:5" ht="13">
      <c r="E947" s="10"/>
    </row>
    <row r="948" spans="5:5" ht="13">
      <c r="E948" s="10"/>
    </row>
    <row r="949" spans="5:5" ht="13">
      <c r="E949" s="10"/>
    </row>
    <row r="950" spans="5:5" ht="13">
      <c r="E950" s="10"/>
    </row>
    <row r="951" spans="5:5" ht="13">
      <c r="E951" s="10"/>
    </row>
    <row r="952" spans="5:5" ht="13">
      <c r="E952" s="10"/>
    </row>
    <row r="953" spans="5:5" ht="13">
      <c r="E953" s="10"/>
    </row>
    <row r="954" spans="5:5" ht="13">
      <c r="E954" s="10"/>
    </row>
    <row r="955" spans="5:5" ht="13">
      <c r="E955" s="10"/>
    </row>
    <row r="956" spans="5:5" ht="13">
      <c r="E956" s="10"/>
    </row>
    <row r="957" spans="5:5" ht="13">
      <c r="E957" s="10"/>
    </row>
    <row r="958" spans="5:5" ht="13">
      <c r="E958" s="10"/>
    </row>
    <row r="959" spans="5:5" ht="13">
      <c r="E959" s="10"/>
    </row>
    <row r="960" spans="5:5" ht="13">
      <c r="E960" s="10"/>
    </row>
    <row r="961" spans="5:5" ht="13">
      <c r="E961" s="10"/>
    </row>
    <row r="962" spans="5:5" ht="13">
      <c r="E962" s="10"/>
    </row>
    <row r="963" spans="5:5" ht="13">
      <c r="E963" s="10"/>
    </row>
    <row r="964" spans="5:5" ht="13">
      <c r="E964" s="10"/>
    </row>
    <row r="965" spans="5:5" ht="13">
      <c r="E965" s="10"/>
    </row>
    <row r="966" spans="5:5" ht="13">
      <c r="E966" s="10"/>
    </row>
    <row r="967" spans="5:5" ht="13">
      <c r="E967" s="10"/>
    </row>
    <row r="968" spans="5:5" ht="13">
      <c r="E968" s="10"/>
    </row>
    <row r="969" spans="5:5" ht="13">
      <c r="E969" s="10"/>
    </row>
    <row r="970" spans="5:5" ht="13">
      <c r="E970" s="10"/>
    </row>
    <row r="971" spans="5:5" ht="13">
      <c r="E971" s="10"/>
    </row>
    <row r="972" spans="5:5" ht="13">
      <c r="E972" s="10"/>
    </row>
    <row r="973" spans="5:5" ht="13">
      <c r="E973" s="10"/>
    </row>
    <row r="974" spans="5:5" ht="13">
      <c r="E974" s="10"/>
    </row>
    <row r="975" spans="5:5" ht="13">
      <c r="E975" s="10"/>
    </row>
    <row r="976" spans="5:5" ht="13">
      <c r="E976" s="10"/>
    </row>
    <row r="977" spans="5:5" ht="13">
      <c r="E977" s="10"/>
    </row>
    <row r="978" spans="5:5" ht="13">
      <c r="E978" s="10"/>
    </row>
    <row r="979" spans="5:5" ht="13">
      <c r="E979" s="10"/>
    </row>
    <row r="980" spans="5:5" ht="13">
      <c r="E980" s="10"/>
    </row>
    <row r="981" spans="5:5" ht="13">
      <c r="E981" s="10"/>
    </row>
    <row r="982" spans="5:5" ht="13">
      <c r="E982" s="10"/>
    </row>
    <row r="983" spans="5:5" ht="13">
      <c r="E983" s="10"/>
    </row>
    <row r="984" spans="5:5" ht="13">
      <c r="E984" s="10"/>
    </row>
    <row r="985" spans="5:5" ht="13">
      <c r="E985" s="10"/>
    </row>
    <row r="986" spans="5:5" ht="13">
      <c r="E986" s="10"/>
    </row>
    <row r="987" spans="5:5" ht="13">
      <c r="E987" s="10"/>
    </row>
    <row r="988" spans="5:5" ht="13">
      <c r="E988" s="10"/>
    </row>
    <row r="989" spans="5:5" ht="13">
      <c r="E989" s="10"/>
    </row>
    <row r="990" spans="5:5" ht="13">
      <c r="E990" s="10"/>
    </row>
    <row r="991" spans="5:5" ht="13">
      <c r="E991" s="10"/>
    </row>
    <row r="992" spans="5:5" ht="13">
      <c r="E992" s="10"/>
    </row>
    <row r="993" spans="5:5" ht="13">
      <c r="E993" s="10"/>
    </row>
    <row r="994" spans="5:5" ht="13">
      <c r="E994" s="10"/>
    </row>
    <row r="995" spans="5:5" ht="13">
      <c r="E995" s="10"/>
    </row>
    <row r="996" spans="5:5" ht="13">
      <c r="E996" s="10"/>
    </row>
    <row r="997" spans="5:5" ht="13">
      <c r="E997" s="10"/>
    </row>
    <row r="998" spans="5:5" ht="13">
      <c r="E998" s="10"/>
    </row>
    <row r="999" spans="5:5" ht="13">
      <c r="E999" s="10"/>
    </row>
    <row r="1000" spans="5:5" ht="13">
      <c r="E1000" s="10"/>
    </row>
    <row r="1001" spans="5:5" ht="13">
      <c r="E1001" s="1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06"/>
  <sheetViews>
    <sheetView workbookViewId="0"/>
  </sheetViews>
  <sheetFormatPr baseColWidth="10" defaultColWidth="12.6640625" defaultRowHeight="15.75" customHeight="1"/>
  <cols>
    <col min="1" max="1" width="41.6640625" customWidth="1"/>
  </cols>
  <sheetData>
    <row r="1" spans="1:2" ht="15.75" customHeight="1">
      <c r="A1" s="8" t="s">
        <v>0</v>
      </c>
      <c r="B1" s="4" t="s">
        <v>571</v>
      </c>
    </row>
    <row r="2" spans="1:2" ht="15.75" customHeight="1">
      <c r="A2" s="8" t="s">
        <v>37</v>
      </c>
      <c r="B2" s="4">
        <v>7.63</v>
      </c>
    </row>
    <row r="3" spans="1:2" ht="15.75" customHeight="1">
      <c r="A3" s="8" t="s">
        <v>43</v>
      </c>
      <c r="B3" s="4">
        <v>9.9499999999999993</v>
      </c>
    </row>
    <row r="4" spans="1:2" ht="15.75" customHeight="1">
      <c r="A4" s="18" t="s">
        <v>49</v>
      </c>
      <c r="B4" s="4" t="s">
        <v>52</v>
      </c>
    </row>
    <row r="5" spans="1:2" ht="15.75" customHeight="1">
      <c r="A5" s="8" t="s">
        <v>54</v>
      </c>
      <c r="B5" s="4">
        <v>10.02</v>
      </c>
    </row>
    <row r="6" spans="1:2" ht="15.75" customHeight="1">
      <c r="A6" s="8" t="s">
        <v>57</v>
      </c>
      <c r="B6" s="4">
        <v>9.77</v>
      </c>
    </row>
    <row r="7" spans="1:2" ht="15.75" customHeight="1">
      <c r="A7" s="18" t="s">
        <v>59</v>
      </c>
      <c r="B7" s="4">
        <v>10.02</v>
      </c>
    </row>
    <row r="8" spans="1:2" ht="15.75" customHeight="1">
      <c r="A8" s="8" t="s">
        <v>63</v>
      </c>
      <c r="B8" s="4">
        <v>9.44</v>
      </c>
    </row>
    <row r="9" spans="1:2" ht="15.75" customHeight="1">
      <c r="A9" s="8" t="s">
        <v>66</v>
      </c>
      <c r="B9" s="4">
        <v>9.59</v>
      </c>
    </row>
    <row r="10" spans="1:2" ht="15.75" customHeight="1">
      <c r="A10" s="8" t="s">
        <v>68</v>
      </c>
      <c r="B10" s="4" t="s">
        <v>52</v>
      </c>
    </row>
    <row r="11" spans="1:2" ht="15.75" customHeight="1">
      <c r="A11" s="8" t="s">
        <v>70</v>
      </c>
      <c r="B11" s="4">
        <v>9.59</v>
      </c>
    </row>
    <row r="12" spans="1:2" ht="15.75" customHeight="1">
      <c r="A12" s="8" t="s">
        <v>74</v>
      </c>
      <c r="B12" s="4">
        <v>7.7</v>
      </c>
    </row>
    <row r="13" spans="1:2" ht="15.75" customHeight="1">
      <c r="A13" s="8" t="s">
        <v>76</v>
      </c>
      <c r="B13" s="4">
        <v>9.19</v>
      </c>
    </row>
    <row r="14" spans="1:2" ht="15.75" customHeight="1">
      <c r="A14" s="8" t="s">
        <v>77</v>
      </c>
      <c r="B14" s="4">
        <v>8.99</v>
      </c>
    </row>
    <row r="15" spans="1:2" ht="15.75" customHeight="1">
      <c r="A15" s="102">
        <v>31880720</v>
      </c>
      <c r="B15" s="4">
        <v>9.85</v>
      </c>
    </row>
    <row r="16" spans="1:2" ht="15.75" customHeight="1">
      <c r="A16" s="33">
        <v>41600519</v>
      </c>
      <c r="B16" s="4">
        <v>9.9499999999999993</v>
      </c>
    </row>
    <row r="17" spans="1:2" ht="15.75" customHeight="1">
      <c r="A17" s="33">
        <v>45442843</v>
      </c>
      <c r="B17" s="4">
        <v>9.5</v>
      </c>
    </row>
    <row r="18" spans="1:2" ht="15.75" customHeight="1">
      <c r="A18" s="33">
        <v>48385830</v>
      </c>
      <c r="B18" s="4">
        <v>6.87</v>
      </c>
    </row>
    <row r="19" spans="1:2" ht="15.75" customHeight="1">
      <c r="A19" s="33">
        <v>48594888</v>
      </c>
      <c r="B19" s="4">
        <v>7.5</v>
      </c>
    </row>
    <row r="20" spans="1:2" ht="15.75" customHeight="1">
      <c r="A20" s="33">
        <v>50306988</v>
      </c>
      <c r="B20" s="4">
        <v>6.88</v>
      </c>
    </row>
    <row r="21" spans="1:2" ht="15.75" customHeight="1">
      <c r="A21" s="33">
        <v>51181393</v>
      </c>
      <c r="B21" s="4">
        <v>11.09</v>
      </c>
    </row>
    <row r="22" spans="1:2" ht="15.75" customHeight="1">
      <c r="A22" s="33">
        <v>56380303</v>
      </c>
      <c r="B22" s="4">
        <v>10.16</v>
      </c>
    </row>
    <row r="38" spans="1:4" ht="15.75" customHeight="1">
      <c r="A38" s="65" t="s">
        <v>115</v>
      </c>
      <c r="B38" s="65" t="s">
        <v>101</v>
      </c>
      <c r="C38" s="65" t="s">
        <v>105</v>
      </c>
      <c r="D38" s="65" t="s">
        <v>109</v>
      </c>
    </row>
    <row r="59" spans="1:4" ht="13">
      <c r="A59" s="65">
        <v>0</v>
      </c>
      <c r="B59" s="65">
        <v>0</v>
      </c>
      <c r="C59" s="65">
        <v>1</v>
      </c>
      <c r="D59" s="65">
        <v>0</v>
      </c>
    </row>
    <row r="60" spans="1:4" ht="13">
      <c r="A60" s="65">
        <v>0</v>
      </c>
      <c r="B60" s="65">
        <v>1</v>
      </c>
      <c r="C60" s="65">
        <v>0</v>
      </c>
      <c r="D60" s="65">
        <v>1</v>
      </c>
    </row>
    <row r="61" spans="1:4" ht="13">
      <c r="A61" s="65">
        <v>1</v>
      </c>
      <c r="B61" s="65">
        <v>0</v>
      </c>
      <c r="C61" s="65">
        <v>0</v>
      </c>
      <c r="D61" s="65">
        <v>1</v>
      </c>
    </row>
    <row r="62" spans="1:4" ht="13">
      <c r="A62" s="65">
        <v>1</v>
      </c>
      <c r="B62" s="65">
        <v>0</v>
      </c>
      <c r="C62" s="65">
        <v>0</v>
      </c>
      <c r="D62" s="65">
        <v>0</v>
      </c>
    </row>
    <row r="63" spans="1:4" ht="13">
      <c r="A63" s="65">
        <v>0</v>
      </c>
      <c r="B63" s="65">
        <v>0</v>
      </c>
      <c r="C63" s="65">
        <v>0</v>
      </c>
      <c r="D63" s="65">
        <v>0</v>
      </c>
    </row>
    <row r="64" spans="1:4" ht="13">
      <c r="A64" s="65">
        <v>0</v>
      </c>
      <c r="B64" s="65">
        <v>0</v>
      </c>
      <c r="C64" s="65">
        <v>1</v>
      </c>
      <c r="D64" s="65">
        <v>0</v>
      </c>
    </row>
    <row r="65" spans="1:26" ht="13">
      <c r="A65" s="65">
        <v>0</v>
      </c>
      <c r="B65" s="65">
        <v>0</v>
      </c>
      <c r="C65" s="65">
        <v>0</v>
      </c>
      <c r="D65" s="65">
        <v>0</v>
      </c>
    </row>
    <row r="66" spans="1:26" ht="13">
      <c r="A66" s="65">
        <v>0</v>
      </c>
      <c r="B66" s="65">
        <v>1</v>
      </c>
      <c r="C66" s="65">
        <v>0</v>
      </c>
      <c r="D66" s="65">
        <v>1</v>
      </c>
    </row>
    <row r="67" spans="1:26" ht="13">
      <c r="A67" s="65">
        <v>0</v>
      </c>
      <c r="B67" s="65">
        <v>0</v>
      </c>
      <c r="C67" s="65">
        <v>0</v>
      </c>
      <c r="D67" s="65">
        <v>1</v>
      </c>
    </row>
    <row r="68" spans="1:26" ht="13">
      <c r="A68" s="65">
        <v>1</v>
      </c>
      <c r="B68" s="65">
        <v>0</v>
      </c>
      <c r="C68" s="65">
        <v>1</v>
      </c>
      <c r="D68" s="65">
        <v>0</v>
      </c>
    </row>
    <row r="69" spans="1:26" ht="13">
      <c r="A69" s="65">
        <v>1</v>
      </c>
      <c r="B69" s="65">
        <v>0</v>
      </c>
      <c r="C69" s="65">
        <v>0</v>
      </c>
      <c r="D69" s="65">
        <v>0</v>
      </c>
    </row>
    <row r="70" spans="1:26" ht="13">
      <c r="A70" s="65">
        <v>0</v>
      </c>
      <c r="B70" s="65">
        <v>0</v>
      </c>
      <c r="C70" s="65">
        <v>1</v>
      </c>
      <c r="D70" s="65">
        <v>0</v>
      </c>
    </row>
    <row r="71" spans="1:26" ht="13">
      <c r="A71" s="65">
        <v>0</v>
      </c>
      <c r="B71" s="65">
        <v>1</v>
      </c>
      <c r="C71" s="65">
        <v>0</v>
      </c>
      <c r="D71" s="65">
        <v>1</v>
      </c>
    </row>
    <row r="72" spans="1:26" ht="13">
      <c r="A72" s="243">
        <f t="shared" ref="A72:D72" si="0">AVERAGE(A59:A71)</f>
        <v>0.30769230769230771</v>
      </c>
      <c r="B72" s="243">
        <f t="shared" si="0"/>
        <v>0.23076923076923078</v>
      </c>
      <c r="C72" s="243">
        <f t="shared" si="0"/>
        <v>0.30769230769230771</v>
      </c>
      <c r="D72" s="243">
        <f t="shared" si="0"/>
        <v>0.38461538461538464</v>
      </c>
      <c r="E72" s="206"/>
      <c r="F72" s="206"/>
      <c r="G72" s="206"/>
      <c r="H72" s="206"/>
      <c r="I72" s="206"/>
      <c r="J72" s="206"/>
      <c r="K72" s="206"/>
      <c r="L72" s="206"/>
      <c r="M72" s="206"/>
      <c r="N72" s="206"/>
      <c r="O72" s="206"/>
      <c r="P72" s="206"/>
      <c r="Q72" s="206"/>
      <c r="R72" s="206"/>
      <c r="S72" s="206"/>
      <c r="T72" s="206"/>
      <c r="U72" s="206"/>
      <c r="V72" s="206"/>
      <c r="W72" s="206"/>
      <c r="X72" s="206"/>
      <c r="Y72" s="206"/>
      <c r="Z72" s="206"/>
    </row>
    <row r="73" spans="1:26" ht="13">
      <c r="A73" s="65">
        <v>1</v>
      </c>
      <c r="B73" s="65">
        <v>0</v>
      </c>
      <c r="C73" s="65">
        <v>0</v>
      </c>
      <c r="D73" s="65">
        <v>0</v>
      </c>
    </row>
    <row r="74" spans="1:26" ht="13">
      <c r="A74" s="65">
        <v>0</v>
      </c>
      <c r="B74" s="65">
        <v>0</v>
      </c>
      <c r="C74" s="65">
        <v>0</v>
      </c>
      <c r="D74" s="65">
        <v>0</v>
      </c>
    </row>
    <row r="75" spans="1:26" ht="13">
      <c r="A75" s="65">
        <v>0.2</v>
      </c>
      <c r="B75" s="65">
        <v>0</v>
      </c>
      <c r="C75" s="65">
        <v>0.4</v>
      </c>
      <c r="D75" s="65">
        <v>0</v>
      </c>
    </row>
    <row r="76" spans="1:26" ht="13">
      <c r="A76" s="65">
        <v>0</v>
      </c>
      <c r="B76" s="65">
        <v>0.33333333333333331</v>
      </c>
      <c r="C76" s="65">
        <v>0.33333333333333331</v>
      </c>
      <c r="D76" s="65">
        <v>0.66666666666666663</v>
      </c>
    </row>
    <row r="77" spans="1:26" ht="13">
      <c r="A77" s="65">
        <v>0</v>
      </c>
      <c r="B77" s="65">
        <v>0</v>
      </c>
      <c r="C77" s="65">
        <v>0</v>
      </c>
      <c r="D77" s="65">
        <v>0</v>
      </c>
    </row>
    <row r="78" spans="1:26" ht="13">
      <c r="A78" s="65">
        <v>0.5</v>
      </c>
      <c r="B78" s="65">
        <v>0</v>
      </c>
      <c r="C78" s="65">
        <v>0</v>
      </c>
      <c r="D78" s="65">
        <v>0</v>
      </c>
    </row>
    <row r="79" spans="1:26" ht="13">
      <c r="A79" s="65">
        <v>0</v>
      </c>
      <c r="B79" s="65">
        <v>0</v>
      </c>
      <c r="C79" s="65">
        <v>0</v>
      </c>
      <c r="D79" s="65">
        <v>0</v>
      </c>
    </row>
    <row r="80" spans="1:26" ht="13">
      <c r="A80" s="65">
        <v>1</v>
      </c>
      <c r="B80" s="65">
        <v>0</v>
      </c>
      <c r="C80" s="65">
        <v>0</v>
      </c>
      <c r="D80" s="65">
        <v>0</v>
      </c>
    </row>
    <row r="81" spans="1:4" ht="13">
      <c r="A81" s="243">
        <f t="shared" ref="A81:D81" si="1">AVERAGE(A73:A80)</f>
        <v>0.33750000000000002</v>
      </c>
      <c r="B81" s="243">
        <f t="shared" si="1"/>
        <v>4.1666666666666664E-2</v>
      </c>
      <c r="C81" s="243">
        <f t="shared" si="1"/>
        <v>9.1666666666666674E-2</v>
      </c>
      <c r="D81" s="243">
        <f t="shared" si="1"/>
        <v>8.3333333333333329E-2</v>
      </c>
    </row>
    <row r="82" spans="1:4" ht="13">
      <c r="A82" s="65">
        <v>0.32</v>
      </c>
      <c r="B82" s="65">
        <v>0.16</v>
      </c>
      <c r="C82" s="65">
        <v>0.23</v>
      </c>
      <c r="D82" s="65">
        <v>0.27</v>
      </c>
    </row>
    <row r="86" spans="1:4" ht="13">
      <c r="A86" s="65">
        <v>0.5</v>
      </c>
    </row>
    <row r="87" spans="1:4" ht="13">
      <c r="A87" s="65">
        <v>0.5</v>
      </c>
    </row>
    <row r="88" spans="1:4" ht="13">
      <c r="A88" s="65">
        <v>0</v>
      </c>
    </row>
    <row r="89" spans="1:4" ht="13">
      <c r="A89" s="65">
        <v>0</v>
      </c>
    </row>
    <row r="90" spans="1:4" ht="13">
      <c r="A90" s="65">
        <v>0</v>
      </c>
    </row>
    <row r="91" spans="1:4" ht="13">
      <c r="A91" s="65">
        <v>0</v>
      </c>
    </row>
    <row r="92" spans="1:4" ht="13">
      <c r="A92" s="65">
        <v>0</v>
      </c>
    </row>
    <row r="93" spans="1:4" ht="13">
      <c r="A93" s="65">
        <v>0</v>
      </c>
    </row>
    <row r="94" spans="1:4" ht="13">
      <c r="A94" s="65">
        <v>0</v>
      </c>
    </row>
    <row r="95" spans="1:4" ht="13">
      <c r="A95" s="65">
        <v>1</v>
      </c>
    </row>
    <row r="96" spans="1:4" ht="13">
      <c r="A96" s="65">
        <v>1</v>
      </c>
    </row>
    <row r="97" spans="1:1" ht="13">
      <c r="A97" s="65">
        <v>0</v>
      </c>
    </row>
    <row r="98" spans="1:1" ht="13">
      <c r="A98" s="65">
        <v>0</v>
      </c>
    </row>
    <row r="99" spans="1:1" ht="13">
      <c r="A99" s="65">
        <v>1</v>
      </c>
    </row>
    <row r="100" spans="1:1" ht="13">
      <c r="A100" s="65">
        <v>0</v>
      </c>
    </row>
    <row r="101" spans="1:1" ht="13">
      <c r="A101" s="65">
        <v>0.2</v>
      </c>
    </row>
    <row r="102" spans="1:1" ht="13">
      <c r="A102" s="65">
        <v>0</v>
      </c>
    </row>
    <row r="103" spans="1:1" ht="13">
      <c r="A103" s="65">
        <v>0</v>
      </c>
    </row>
    <row r="104" spans="1:1" ht="13">
      <c r="A104" s="65">
        <v>0.5</v>
      </c>
    </row>
    <row r="105" spans="1:1" ht="13">
      <c r="A105" s="65">
        <v>0</v>
      </c>
    </row>
    <row r="106" spans="1:1" ht="13">
      <c r="A106" s="6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FULL</vt:lpstr>
      <vt:lpstr>FULL (20)</vt:lpstr>
      <vt:lpstr>orig_GT_results_full_summary</vt:lpstr>
      <vt:lpstr>alt_GT_results_full</vt:lpstr>
      <vt:lpstr>alt_GT_results_summary</vt:lpstr>
      <vt:lpstr>orig_altGT_results_full</vt:lpstr>
      <vt:lpstr>orig_altGT_results_summary</vt:lpstr>
      <vt:lpstr>new_res_table</vt:lpstr>
      <vt:lpstr>Timing</vt:lpstr>
      <vt:lpstr>Timing (20)</vt:lpstr>
      <vt:lpstr>NeuraLintTime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Humbatova Nargiz</cp:lastModifiedBy>
  <dcterms:modified xsi:type="dcterms:W3CDTF">2023-12-14T22:40:17Z</dcterms:modified>
</cp:coreProperties>
</file>