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CC\Repositorio\BD\"/>
    </mc:Choice>
  </mc:AlternateContent>
  <xr:revisionPtr revIDLastSave="0" documentId="13_ncr:1_{93592903-ACDE-4661-9234-A157CED420F1}" xr6:coauthVersionLast="38" xr6:coauthVersionMax="38" xr10:uidLastSave="{00000000-0000-0000-0000-000000000000}"/>
  <bookViews>
    <workbookView xWindow="0" yWindow="0" windowWidth="28800" windowHeight="11610" firstSheet="1" activeTab="3" xr2:uid="{A9038219-B9CF-4E97-BE7C-F60600EF4568}"/>
  </bookViews>
  <sheets>
    <sheet name="Sheet1" sheetId="1" state="hidden" r:id="rId1"/>
    <sheet name="Sheet2" sheetId="2" r:id="rId2"/>
    <sheet name="horaLinha" sheetId="3" r:id="rId3"/>
    <sheet name="horaLinhaPonto" sheetId="4" r:id="rId4"/>
    <sheet name="Ponto" sheetId="5" r:id="rId5"/>
    <sheet name="linhas" sheetId="6"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1" i="4" l="1"/>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3" i="4"/>
  <c r="H53" i="4"/>
  <c r="I53" i="4"/>
  <c r="H12" i="6" l="1"/>
  <c r="I12" i="6" s="1"/>
  <c r="J12" i="6" s="1"/>
  <c r="K12" i="6" s="1"/>
  <c r="L12" i="6" s="1"/>
  <c r="M12" i="6" s="1"/>
  <c r="N12" i="6" s="1"/>
  <c r="O12" i="6" s="1"/>
  <c r="P12" i="6" s="1"/>
  <c r="Q12" i="6" s="1"/>
  <c r="R12" i="6" s="1"/>
  <c r="S12" i="6" s="1"/>
  <c r="T12" i="6" s="1"/>
  <c r="U12" i="6" s="1"/>
  <c r="V12" i="6" s="1"/>
  <c r="W12" i="6" s="1"/>
  <c r="X12" i="6" s="1"/>
  <c r="Y12" i="6" s="1"/>
  <c r="Z12" i="6" s="1"/>
  <c r="AA12" i="6" s="1"/>
  <c r="AB12" i="6" s="1"/>
  <c r="AC12" i="6" s="1"/>
  <c r="AD12" i="6" s="1"/>
  <c r="AE12" i="6" s="1"/>
  <c r="AF12" i="6" s="1"/>
  <c r="AG12" i="6" s="1"/>
  <c r="AH12" i="6" s="1"/>
  <c r="AI12" i="6" s="1"/>
  <c r="AJ12" i="6" s="1"/>
  <c r="AK12" i="6" s="1"/>
  <c r="AL12" i="6" s="1"/>
  <c r="AM12" i="6" s="1"/>
  <c r="H14" i="6"/>
  <c r="G12" i="6"/>
  <c r="F12" i="6"/>
  <c r="H44" i="5"/>
  <c r="H30" i="5"/>
  <c r="H31" i="5"/>
  <c r="H32" i="5"/>
  <c r="H33" i="5"/>
  <c r="H34" i="5"/>
  <c r="H35" i="5"/>
  <c r="H36" i="5"/>
  <c r="H37" i="5"/>
  <c r="H38" i="5"/>
  <c r="H39" i="5"/>
  <c r="H40" i="5"/>
  <c r="H41" i="5"/>
  <c r="H42" i="5"/>
  <c r="H43" i="5"/>
  <c r="H19" i="5"/>
  <c r="H20" i="5"/>
  <c r="H21" i="5"/>
  <c r="H22" i="5"/>
  <c r="H23" i="5"/>
  <c r="H24" i="5"/>
  <c r="H25" i="5"/>
  <c r="H26" i="5"/>
  <c r="H27" i="5"/>
  <c r="H28" i="5"/>
  <c r="H29" i="5"/>
  <c r="H11" i="5"/>
  <c r="H12" i="5"/>
  <c r="H13" i="5"/>
  <c r="H14" i="5"/>
  <c r="H15" i="5"/>
  <c r="H16" i="5"/>
  <c r="H17" i="5"/>
  <c r="H18" i="5"/>
  <c r="H10" i="5"/>
  <c r="K139" i="3" l="1"/>
  <c r="K140" i="3"/>
  <c r="K141" i="3"/>
  <c r="K142" i="3"/>
  <c r="K143" i="3"/>
  <c r="K126" i="3"/>
  <c r="K127" i="3"/>
  <c r="K128" i="3"/>
  <c r="K129" i="3"/>
  <c r="K130" i="3"/>
  <c r="K131" i="3"/>
  <c r="K132" i="3"/>
  <c r="K133" i="3"/>
  <c r="K134" i="3"/>
  <c r="K135" i="3"/>
  <c r="K136" i="3"/>
  <c r="K137" i="3"/>
  <c r="K138" i="3"/>
  <c r="I108" i="3" l="1"/>
  <c r="I109" i="3" s="1"/>
  <c r="I110" i="3" s="1"/>
  <c r="I111" i="3" s="1"/>
  <c r="I112" i="3" s="1"/>
  <c r="I104" i="3"/>
  <c r="I105" i="3" s="1"/>
  <c r="I106" i="3" s="1"/>
  <c r="I103" i="3"/>
  <c r="I90" i="3"/>
  <c r="I91" i="3" s="1"/>
  <c r="I92" i="3" s="1"/>
  <c r="I93" i="3" s="1"/>
  <c r="I94" i="3" s="1"/>
  <c r="I95" i="3" s="1"/>
  <c r="I96" i="3" s="1"/>
  <c r="I97" i="3" s="1"/>
  <c r="I98" i="3" s="1"/>
  <c r="I99" i="3" s="1"/>
  <c r="I100" i="3" s="1"/>
  <c r="I101" i="3" s="1"/>
  <c r="I77" i="3"/>
  <c r="I78" i="3" s="1"/>
  <c r="I79" i="3" s="1"/>
  <c r="I80" i="3" s="1"/>
  <c r="I81" i="3" s="1"/>
  <c r="I82" i="3" s="1"/>
  <c r="I83" i="3" s="1"/>
  <c r="I84" i="3" s="1"/>
  <c r="I85" i="3" s="1"/>
  <c r="I86" i="3" s="1"/>
  <c r="I87" i="3" s="1"/>
  <c r="I88" i="3" s="1"/>
  <c r="I62" i="3"/>
  <c r="I63" i="3" s="1"/>
  <c r="I64" i="3" s="1"/>
  <c r="I65" i="3" s="1"/>
  <c r="I66" i="3" s="1"/>
  <c r="I67" i="3" s="1"/>
  <c r="I68" i="3" s="1"/>
  <c r="I69" i="3" s="1"/>
  <c r="I70" i="3" s="1"/>
  <c r="I71" i="3" s="1"/>
  <c r="I72" i="3" s="1"/>
  <c r="I73" i="3" s="1"/>
  <c r="I74" i="3" s="1"/>
  <c r="I75" i="3" s="1"/>
  <c r="F62" i="3"/>
  <c r="G62" i="3"/>
  <c r="G63" i="3" s="1"/>
  <c r="G64" i="3" s="1"/>
  <c r="G65" i="3" s="1"/>
  <c r="G66" i="3" s="1"/>
  <c r="G67" i="3" s="1"/>
  <c r="G68" i="3" s="1"/>
  <c r="G69" i="3" s="1"/>
  <c r="G70" i="3" s="1"/>
  <c r="G71" i="3" s="1"/>
  <c r="G72" i="3" s="1"/>
  <c r="G73" i="3" s="1"/>
  <c r="G74" i="3" s="1"/>
  <c r="G75" i="3" s="1"/>
  <c r="H76" i="3" s="1"/>
  <c r="H77" i="3" s="1"/>
  <c r="H78" i="3" s="1"/>
  <c r="H79" i="3" s="1"/>
  <c r="H80" i="3" s="1"/>
  <c r="H81" i="3" s="1"/>
  <c r="H82" i="3" s="1"/>
  <c r="H83" i="3" s="1"/>
  <c r="H84" i="3" s="1"/>
  <c r="H85" i="3" s="1"/>
  <c r="H86" i="3" s="1"/>
  <c r="H87" i="3" s="1"/>
  <c r="H88" i="3" s="1"/>
  <c r="G89" i="3" s="1"/>
  <c r="G90" i="3" s="1"/>
  <c r="G91" i="3" s="1"/>
  <c r="G92" i="3" s="1"/>
  <c r="G93" i="3" s="1"/>
  <c r="G94" i="3" s="1"/>
  <c r="G95" i="3" s="1"/>
  <c r="G96" i="3" s="1"/>
  <c r="G97" i="3" s="1"/>
  <c r="G98" i="3" s="1"/>
  <c r="G99" i="3" s="1"/>
  <c r="G100" i="3" s="1"/>
  <c r="G101" i="3" s="1"/>
  <c r="H102" i="3" s="1"/>
  <c r="H103" i="3" s="1"/>
  <c r="H104" i="3" s="1"/>
  <c r="H105" i="3" s="1"/>
  <c r="H106" i="3" s="1"/>
  <c r="G107" i="3" s="1"/>
  <c r="G108" i="3" s="1"/>
  <c r="G109" i="3" s="1"/>
  <c r="G110" i="3" s="1"/>
  <c r="G111" i="3" s="1"/>
  <c r="G48" i="3"/>
  <c r="K48" i="3" s="1"/>
  <c r="K112" i="3" l="1"/>
  <c r="I113" i="3"/>
  <c r="F63" i="3"/>
  <c r="G49"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18" i="3"/>
  <c r="K17" i="3"/>
  <c r="K16" i="3"/>
  <c r="I114" i="3" l="1"/>
  <c r="K113" i="3"/>
  <c r="F64" i="3"/>
  <c r="G50" i="3"/>
  <c r="K49" i="3"/>
  <c r="U15" i="2"/>
  <c r="U14" i="2"/>
  <c r="U13" i="2"/>
  <c r="U12" i="2"/>
  <c r="U11" i="2"/>
  <c r="U10" i="2"/>
  <c r="U9" i="2"/>
  <c r="T11" i="2"/>
  <c r="T12" i="2" s="1"/>
  <c r="T13" i="2" s="1"/>
  <c r="T14" i="2" s="1"/>
  <c r="T15" i="2" s="1"/>
  <c r="T10" i="2"/>
  <c r="T9" i="2"/>
  <c r="I115" i="3" l="1"/>
  <c r="K114" i="3"/>
  <c r="F65" i="3"/>
  <c r="G51" i="3"/>
  <c r="K50" i="3"/>
  <c r="B12" i="2"/>
  <c r="B13" i="2" s="1"/>
  <c r="B14" i="2" s="1"/>
  <c r="B15" i="2" s="1"/>
  <c r="B16" i="2" s="1"/>
  <c r="K115" i="3" l="1"/>
  <c r="I116" i="3"/>
  <c r="F66" i="3"/>
  <c r="G52" i="3"/>
  <c r="K51" i="3"/>
  <c r="P26" i="1"/>
  <c r="P27" i="1" s="1"/>
  <c r="P28" i="1" s="1"/>
  <c r="P29" i="1" s="1"/>
  <c r="P30" i="1" s="1"/>
  <c r="P31" i="1" s="1"/>
  <c r="N20" i="1"/>
  <c r="N21" i="1" s="1"/>
  <c r="L16" i="1"/>
  <c r="L26" i="1" s="1"/>
  <c r="M16" i="1"/>
  <c r="K16" i="1"/>
  <c r="K26" i="1" s="1"/>
  <c r="I117" i="3" l="1"/>
  <c r="K116" i="3"/>
  <c r="F67" i="3"/>
  <c r="G53" i="3"/>
  <c r="K52" i="3"/>
  <c r="K117" i="3" l="1"/>
  <c r="I118" i="3"/>
  <c r="F68" i="3"/>
  <c r="G54" i="3"/>
  <c r="K53" i="3"/>
  <c r="I119" i="3" l="1"/>
  <c r="K118" i="3"/>
  <c r="F69" i="3"/>
  <c r="G55" i="3"/>
  <c r="K54" i="3"/>
  <c r="I120" i="3" l="1"/>
  <c r="K119" i="3"/>
  <c r="F70" i="3"/>
  <c r="G56" i="3"/>
  <c r="K55" i="3"/>
  <c r="K120" i="3" l="1"/>
  <c r="I121" i="3"/>
  <c r="F71" i="3"/>
  <c r="G57" i="3"/>
  <c r="K56" i="3"/>
  <c r="K121" i="3" l="1"/>
  <c r="I122" i="3"/>
  <c r="F72" i="3"/>
  <c r="G58" i="3"/>
  <c r="K57" i="3"/>
  <c r="I123" i="3" l="1"/>
  <c r="K122" i="3"/>
  <c r="F73" i="3"/>
  <c r="G59" i="3"/>
  <c r="K58" i="3"/>
  <c r="K123" i="3" l="1"/>
  <c r="I124" i="3"/>
  <c r="F74" i="3"/>
  <c r="G60" i="3"/>
  <c r="K59" i="3"/>
  <c r="I125" i="3" l="1"/>
  <c r="K125" i="3" s="1"/>
  <c r="K124" i="3"/>
  <c r="F75" i="3"/>
  <c r="G61" i="3"/>
  <c r="K60" i="3"/>
  <c r="F76" i="3" l="1"/>
  <c r="H62" i="3"/>
  <c r="K61" i="3"/>
  <c r="H63" i="3" l="1"/>
  <c r="K62" i="3"/>
  <c r="F77" i="3"/>
  <c r="F78" i="3" l="1"/>
  <c r="H64" i="3"/>
  <c r="K63" i="3"/>
  <c r="H65" i="3" l="1"/>
  <c r="K64" i="3"/>
  <c r="F79" i="3"/>
  <c r="F80" i="3" l="1"/>
  <c r="H66" i="3"/>
  <c r="K65" i="3"/>
  <c r="H67" i="3" l="1"/>
  <c r="K66" i="3"/>
  <c r="F81" i="3"/>
  <c r="F82" i="3" l="1"/>
  <c r="H68" i="3"/>
  <c r="K67" i="3"/>
  <c r="H69" i="3" l="1"/>
  <c r="K68" i="3"/>
  <c r="F83" i="3"/>
  <c r="F84" i="3" l="1"/>
  <c r="H70" i="3"/>
  <c r="K69" i="3"/>
  <c r="H71" i="3" l="1"/>
  <c r="K70" i="3"/>
  <c r="F85" i="3"/>
  <c r="F86" i="3" l="1"/>
  <c r="H72" i="3"/>
  <c r="K71" i="3"/>
  <c r="H73" i="3" l="1"/>
  <c r="K72" i="3"/>
  <c r="F87" i="3"/>
  <c r="F88" i="3" l="1"/>
  <c r="H74" i="3"/>
  <c r="K73" i="3"/>
  <c r="H75" i="3" l="1"/>
  <c r="K74" i="3"/>
  <c r="F89" i="3"/>
  <c r="F90" i="3" l="1"/>
  <c r="G76" i="3"/>
  <c r="K75" i="3"/>
  <c r="F91" i="3" l="1"/>
  <c r="G77" i="3"/>
  <c r="K76" i="3"/>
  <c r="F92" i="3" l="1"/>
  <c r="G78" i="3"/>
  <c r="K77" i="3"/>
  <c r="F93" i="3" l="1"/>
  <c r="G79" i="3"/>
  <c r="K78" i="3"/>
  <c r="F94" i="3" l="1"/>
  <c r="G80" i="3"/>
  <c r="K79" i="3"/>
  <c r="F95" i="3" l="1"/>
  <c r="G81" i="3"/>
  <c r="K80" i="3"/>
  <c r="F96" i="3" l="1"/>
  <c r="G82" i="3"/>
  <c r="K81" i="3"/>
  <c r="F97" i="3" l="1"/>
  <c r="G83" i="3"/>
  <c r="K82" i="3"/>
  <c r="F98" i="3" l="1"/>
  <c r="G84" i="3"/>
  <c r="K83" i="3"/>
  <c r="F99" i="3" l="1"/>
  <c r="G85" i="3"/>
  <c r="K84" i="3"/>
  <c r="F100" i="3" l="1"/>
  <c r="G86" i="3"/>
  <c r="K85" i="3"/>
  <c r="F101" i="3" l="1"/>
  <c r="G87" i="3"/>
  <c r="K86" i="3"/>
  <c r="F102" i="3" l="1"/>
  <c r="G88" i="3"/>
  <c r="K87" i="3"/>
  <c r="F103" i="3" l="1"/>
  <c r="H89" i="3"/>
  <c r="K88" i="3"/>
  <c r="H90" i="3" l="1"/>
  <c r="K89" i="3"/>
  <c r="F104" i="3"/>
  <c r="F105" i="3" l="1"/>
  <c r="H91" i="3"/>
  <c r="K90" i="3"/>
  <c r="H92" i="3" l="1"/>
  <c r="K91" i="3"/>
  <c r="F106" i="3"/>
  <c r="F107" i="3" l="1"/>
  <c r="H93" i="3"/>
  <c r="K92" i="3"/>
  <c r="H94" i="3" l="1"/>
  <c r="K93" i="3"/>
  <c r="F108" i="3"/>
  <c r="F109" i="3" l="1"/>
  <c r="H95" i="3"/>
  <c r="K94" i="3"/>
  <c r="H96" i="3" l="1"/>
  <c r="K95" i="3"/>
  <c r="F110" i="3"/>
  <c r="F111" i="3" l="1"/>
  <c r="H97" i="3"/>
  <c r="K96" i="3"/>
  <c r="H98" i="3" l="1"/>
  <c r="K97" i="3"/>
  <c r="H99" i="3" l="1"/>
  <c r="K98" i="3"/>
  <c r="H100" i="3" l="1"/>
  <c r="K99" i="3"/>
  <c r="H101" i="3" l="1"/>
  <c r="K100" i="3"/>
  <c r="G102" i="3" l="1"/>
  <c r="K101" i="3"/>
  <c r="G103" i="3" l="1"/>
  <c r="K102" i="3"/>
  <c r="G104" i="3" l="1"/>
  <c r="K103" i="3"/>
  <c r="G105" i="3" l="1"/>
  <c r="K104" i="3"/>
  <c r="G106" i="3" l="1"/>
  <c r="K105" i="3"/>
  <c r="H107" i="3" l="1"/>
  <c r="K106" i="3"/>
  <c r="H108" i="3" l="1"/>
  <c r="K107" i="3"/>
  <c r="H109" i="3" l="1"/>
  <c r="K108" i="3"/>
  <c r="H110" i="3" l="1"/>
  <c r="K109" i="3"/>
  <c r="H111" i="3" l="1"/>
  <c r="K111" i="3" s="1"/>
  <c r="K110" i="3"/>
</calcChain>
</file>

<file path=xl/sharedStrings.xml><?xml version="1.0" encoding="utf-8"?>
<sst xmlns="http://schemas.openxmlformats.org/spreadsheetml/2006/main" count="987" uniqueCount="253">
  <si>
    <t>Semana</t>
  </si>
  <si>
    <t>Segunda</t>
  </si>
  <si>
    <t>Terça</t>
  </si>
  <si>
    <t>Quarta</t>
  </si>
  <si>
    <t>Quinta</t>
  </si>
  <si>
    <t>Sexta</t>
  </si>
  <si>
    <t>Sábado</t>
  </si>
  <si>
    <t>Domingo</t>
  </si>
  <si>
    <t>Linha</t>
  </si>
  <si>
    <t>DiaID</t>
  </si>
  <si>
    <t>DiaNome</t>
  </si>
  <si>
    <t>LinhaID</t>
  </si>
  <si>
    <t>LinhaNome</t>
  </si>
  <si>
    <t>Campo Agua Verde</t>
  </si>
  <si>
    <t>LinhaNome1</t>
  </si>
  <si>
    <t>LinhaNome2</t>
  </si>
  <si>
    <t>LinhaNome3</t>
  </si>
  <si>
    <t>LinhaNome4</t>
  </si>
  <si>
    <t>LinhaNome5</t>
  </si>
  <si>
    <t>LinhaNome6</t>
  </si>
  <si>
    <t>HoraID</t>
  </si>
  <si>
    <t>PontoID</t>
  </si>
  <si>
    <t>HoraInicial</t>
  </si>
  <si>
    <t>Ponto</t>
  </si>
  <si>
    <t>PontoNome</t>
  </si>
  <si>
    <t>PontoRua</t>
  </si>
  <si>
    <t>PontoBairro</t>
  </si>
  <si>
    <t>PontoX</t>
  </si>
  <si>
    <t>PontoY</t>
  </si>
  <si>
    <t>PontoZ</t>
  </si>
  <si>
    <t>?</t>
  </si>
  <si>
    <t>Rua1</t>
  </si>
  <si>
    <t>Rua2</t>
  </si>
  <si>
    <t>Agua Verde</t>
  </si>
  <si>
    <t>Centro</t>
  </si>
  <si>
    <t>Terminal Rod</t>
  </si>
  <si>
    <t>Feriado</t>
  </si>
  <si>
    <t>Hora</t>
  </si>
  <si>
    <t>Intervalo</t>
  </si>
  <si>
    <t>IntervaloID</t>
  </si>
  <si>
    <t>Origem</t>
  </si>
  <si>
    <t>Destino</t>
  </si>
  <si>
    <t>IntervaloV</t>
  </si>
  <si>
    <t>HorárioInicio</t>
  </si>
  <si>
    <t>Inicio</t>
  </si>
  <si>
    <t>Fim</t>
  </si>
  <si>
    <t>Atual</t>
  </si>
  <si>
    <t>Proximo</t>
  </si>
  <si>
    <t>ItinerarioID</t>
  </si>
  <si>
    <t>ItID</t>
  </si>
  <si>
    <t>Sentido</t>
  </si>
  <si>
    <t>SentidoID</t>
  </si>
  <si>
    <t>-</t>
  </si>
  <si>
    <t>Dinamica, deve ser gerado no dia</t>
  </si>
  <si>
    <t>PONTOID</t>
  </si>
  <si>
    <t>DiaSemana</t>
  </si>
  <si>
    <t>Linha1</t>
  </si>
  <si>
    <t>Linha2</t>
  </si>
  <si>
    <t>Linha3</t>
  </si>
  <si>
    <t>Linha4</t>
  </si>
  <si>
    <t>Linha5</t>
  </si>
  <si>
    <t>Linha6</t>
  </si>
  <si>
    <t>Linha7</t>
  </si>
  <si>
    <t>Pontos</t>
  </si>
  <si>
    <t>PontoLog</t>
  </si>
  <si>
    <t>PontoLogNum</t>
  </si>
  <si>
    <t>PontoLatitude</t>
  </si>
  <si>
    <t>PontoLongitude</t>
  </si>
  <si>
    <t>Ponto1</t>
  </si>
  <si>
    <t>Ponto2</t>
  </si>
  <si>
    <t>Ponto3</t>
  </si>
  <si>
    <t>Ponto4</t>
  </si>
  <si>
    <t>Ponto5</t>
  </si>
  <si>
    <t>Ponto6</t>
  </si>
  <si>
    <t>Ponto7</t>
  </si>
  <si>
    <t>Segunda-Feira</t>
  </si>
  <si>
    <t>Terça-Feira-Feira</t>
  </si>
  <si>
    <t>Quarta-Feira</t>
  </si>
  <si>
    <t>Quinta-Feira</t>
  </si>
  <si>
    <t>Sexta-Feira</t>
  </si>
  <si>
    <t>Sábado-Feira</t>
  </si>
  <si>
    <t>Domingo-Feira</t>
  </si>
  <si>
    <t>Feriado-Feira</t>
  </si>
  <si>
    <t>Rua 1</t>
  </si>
  <si>
    <t>Rua 2</t>
  </si>
  <si>
    <t>Rua 3</t>
  </si>
  <si>
    <t>Rua 4</t>
  </si>
  <si>
    <t>Rua 5</t>
  </si>
  <si>
    <t>Ponto8</t>
  </si>
  <si>
    <t>Ponto9</t>
  </si>
  <si>
    <t>Ponto10</t>
  </si>
  <si>
    <t>Água Verde</t>
  </si>
  <si>
    <t>Rural</t>
  </si>
  <si>
    <t>x</t>
  </si>
  <si>
    <t>y</t>
  </si>
  <si>
    <t>Name</t>
  </si>
  <si>
    <t>INICIO</t>
  </si>
  <si>
    <t>FIM</t>
  </si>
  <si>
    <t>LINHAID</t>
  </si>
  <si>
    <t>DIAID</t>
  </si>
  <si>
    <t>Horario</t>
  </si>
  <si>
    <t>HORA</t>
  </si>
  <si>
    <t>LinhaPontoInicio</t>
  </si>
  <si>
    <t>LinhaPontoFim</t>
  </si>
  <si>
    <t>HORARIOS</t>
  </si>
  <si>
    <t>2, 3, 4, 5, 6</t>
  </si>
  <si>
    <t>Cohab I</t>
  </si>
  <si>
    <t>Terminal Urbano</t>
  </si>
  <si>
    <t>1, 0</t>
  </si>
  <si>
    <t>{</t>
  </si>
  <si>
    <t>RoteiroInicio</t>
  </si>
  <si>
    <t>RoteiroFim</t>
  </si>
  <si>
    <t>Bairro Cohab I</t>
  </si>
  <si>
    <t>"</t>
  </si>
  <si>
    <t>:</t>
  </si>
  <si>
    <t>,</t>
  </si>
  <si>
    <t>}</t>
  </si>
  <si>
    <t>6:05</t>
  </si>
  <si>
    <t>7:05</t>
  </si>
  <si>
    <t>8:05</t>
  </si>
  <si>
    <t>9:05</t>
  </si>
  <si>
    <t>10:05</t>
  </si>
  <si>
    <t>11:05</t>
  </si>
  <si>
    <t>12:05</t>
  </si>
  <si>
    <t>13:05</t>
  </si>
  <si>
    <t>14:05</t>
  </si>
  <si>
    <t>15:05</t>
  </si>
  <si>
    <t>16:05</t>
  </si>
  <si>
    <t>17:05</t>
  </si>
  <si>
    <t>18:05</t>
  </si>
  <si>
    <t>19:05</t>
  </si>
  <si>
    <t>9:00</t>
  </si>
  <si>
    <t>10:00</t>
  </si>
  <si>
    <t>15:00</t>
  </si>
  <si>
    <t>16:00</t>
  </si>
  <si>
    <t>17:00</t>
  </si>
  <si>
    <t>Campo Água Verde</t>
  </si>
  <si>
    <t>06:05</t>
  </si>
  <si>
    <t>07:05</t>
  </si>
  <si>
    <t>08:05</t>
  </si>
  <si>
    <t>09:05</t>
  </si>
  <si>
    <t>Bairro Campo Água Verde</t>
  </si>
  <si>
    <t>06:35</t>
  </si>
  <si>
    <t>07:35</t>
  </si>
  <si>
    <t>08:35</t>
  </si>
  <si>
    <t>09:35</t>
  </si>
  <si>
    <t>10:35</t>
  </si>
  <si>
    <t>11:35</t>
  </si>
  <si>
    <t>12:35</t>
  </si>
  <si>
    <t>13:35</t>
  </si>
  <si>
    <t>14:35</t>
  </si>
  <si>
    <t>15:35</t>
  </si>
  <si>
    <t>16:35</t>
  </si>
  <si>
    <t>17:35</t>
  </si>
  <si>
    <t>18:35</t>
  </si>
  <si>
    <t>19:35</t>
  </si>
  <si>
    <t>0, 1</t>
  </si>
  <si>
    <t>09:00</t>
  </si>
  <si>
    <t>Cohab II</t>
  </si>
  <si>
    <t>Bairro Cohab II</t>
  </si>
  <si>
    <t>06:30</t>
  </si>
  <si>
    <t>07:30</t>
  </si>
  <si>
    <t>08:30</t>
  </si>
  <si>
    <t>09:30</t>
  </si>
  <si>
    <t>10:30</t>
  </si>
  <si>
    <t>11:30</t>
  </si>
  <si>
    <t>12:30</t>
  </si>
  <si>
    <t>13:30</t>
  </si>
  <si>
    <t>14:30</t>
  </si>
  <si>
    <t>15:30</t>
  </si>
  <si>
    <t>16:30</t>
  </si>
  <si>
    <t>17:30</t>
  </si>
  <si>
    <t>18:30</t>
  </si>
  <si>
    <t>19:30</t>
  </si>
  <si>
    <t>Ponto 1</t>
  </si>
  <si>
    <t>Ponto 2</t>
  </si>
  <si>
    <t>Ponto 3</t>
  </si>
  <si>
    <t>Ponto 4</t>
  </si>
  <si>
    <t>Ponto 5</t>
  </si>
  <si>
    <t>Ponto 6</t>
  </si>
  <si>
    <t>Ponto 7</t>
  </si>
  <si>
    <t>Ponto 8</t>
  </si>
  <si>
    <t>Ponto 9</t>
  </si>
  <si>
    <t>são os horários do site</t>
  </si>
  <si>
    <t xml:space="preserve">é a sequencia de pontos que a linha segue. </t>
  </si>
  <si>
    <t>devemos inserir os sentidos</t>
  </si>
  <si>
    <t>resultado</t>
  </si>
  <si>
    <t>SentidoPonto</t>
  </si>
  <si>
    <t>Descrição</t>
  </si>
  <si>
    <t>Praça</t>
  </si>
  <si>
    <t>Bairro Água Verde</t>
  </si>
  <si>
    <t>Latitude</t>
  </si>
  <si>
    <t>Longitude</t>
  </si>
  <si>
    <t>SentidoLinha</t>
  </si>
  <si>
    <t xml:space="preserve">Descrição </t>
  </si>
  <si>
    <t>Bairro</t>
  </si>
  <si>
    <t>Ponto virtual</t>
  </si>
  <si>
    <t>Resultado</t>
  </si>
  <si>
    <t>Ponto 10</t>
  </si>
  <si>
    <t>Ponto 11</t>
  </si>
  <si>
    <t>Ponto 12</t>
  </si>
  <si>
    <t>Ponto 13</t>
  </si>
  <si>
    <t>Ponto 14</t>
  </si>
  <si>
    <t>Ponto 15</t>
  </si>
  <si>
    <t>Ponto 16</t>
  </si>
  <si>
    <t>Ponto 17</t>
  </si>
  <si>
    <t>Ponto 18</t>
  </si>
  <si>
    <t>Ponto 19</t>
  </si>
  <si>
    <t>Ponto 20</t>
  </si>
  <si>
    <t>IFSC</t>
  </si>
  <si>
    <t>Endereço</t>
  </si>
  <si>
    <t>V. Guilherme Prust</t>
  </si>
  <si>
    <t>Praça Lauro Mueller</t>
  </si>
  <si>
    <t xml:space="preserve">Av. Expedicionários </t>
  </si>
  <si>
    <t>R. Alvino Voigt</t>
  </si>
  <si>
    <t>R. Jacobe Scheuer</t>
  </si>
  <si>
    <t>Lateral SC280</t>
  </si>
  <si>
    <t>R. Mario Maier</t>
  </si>
  <si>
    <t>R. Jacobe Fuck</t>
  </si>
  <si>
    <t>R. Sergio Gapski</t>
  </si>
  <si>
    <t>(Sem nome)</t>
  </si>
  <si>
    <t>Ponto Físico</t>
  </si>
  <si>
    <t>Ponto 21</t>
  </si>
  <si>
    <t>Ponto 22</t>
  </si>
  <si>
    <t>Ponto 23</t>
  </si>
  <si>
    <t>Ponto 24</t>
  </si>
  <si>
    <t>Ponto 25</t>
  </si>
  <si>
    <t>Ponto 26</t>
  </si>
  <si>
    <t>Ponto 27</t>
  </si>
  <si>
    <t>Ponto 28</t>
  </si>
  <si>
    <t>Ponto 29</t>
  </si>
  <si>
    <t>Ponto 30</t>
  </si>
  <si>
    <t>Ponto 31</t>
  </si>
  <si>
    <t>Ponto 32</t>
  </si>
  <si>
    <t>Ponto 33</t>
  </si>
  <si>
    <t>Ponto 34</t>
  </si>
  <si>
    <t>R. Antonio Grosskopf</t>
  </si>
  <si>
    <t>R. Narciso Ruthes</t>
  </si>
  <si>
    <t xml:space="preserve">Último ponto antes do retorno para a praça. </t>
  </si>
  <si>
    <t>Ponto virtual, próximo ao Procopiak</t>
  </si>
  <si>
    <t>Ponto 35</t>
  </si>
  <si>
    <t>Ponto virtual. Próximo ao posto Guapo.</t>
  </si>
  <si>
    <t>R. Fracisco de Paula Pereira</t>
  </si>
  <si>
    <t>Ponto virtual.</t>
  </si>
  <si>
    <t>Ponto virtual. Próx. retifica Motocar</t>
  </si>
  <si>
    <t>Ponto Físico. Próximo da Escola Estadual Emília Ferrero</t>
  </si>
  <si>
    <t>Inicio da linha.</t>
  </si>
  <si>
    <t xml:space="preserve">Ponto final. </t>
  </si>
  <si>
    <t>RoteiroPontos</t>
  </si>
  <si>
    <t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 </t>
  </si>
  <si>
    <t>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Ponto 35</t>
  </si>
  <si>
    <t>IntervaloMin</t>
  </si>
  <si>
    <t>IntervaloSeg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</si>
</sst>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theme="5" tint="-0.249977111117893"/>
      <name val="Calibri"/>
      <family val="2"/>
      <scheme val="minor"/>
    </font>
    <font>
      <b/>
      <i/>
      <sz val="11"/>
      <color theme="1"/>
      <name val="Calibri"/>
      <family val="2"/>
      <scheme val="minor"/>
    </font>
    <font>
      <sz val="11"/>
      <color rgb="FFFF0000"/>
      <name val="Calibri"/>
      <family val="2"/>
      <scheme val="minor"/>
    </font>
    <font>
      <sz val="8"/>
      <color rgb="FF777777"/>
      <name val="Arial"/>
      <family val="2"/>
    </font>
  </fonts>
  <fills count="4">
    <fill>
      <patternFill patternType="none"/>
    </fill>
    <fill>
      <patternFill patternType="gray125"/>
    </fill>
    <fill>
      <patternFill patternType="solid">
        <fgColor rgb="FFFFFF00"/>
        <bgColor indexed="64"/>
      </patternFill>
    </fill>
    <fill>
      <patternFill patternType="solid">
        <fgColor theme="5" tint="-0.249977111117893"/>
        <bgColor indexed="64"/>
      </patternFill>
    </fill>
  </fills>
  <borders count="1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4" fontId="0" fillId="0" borderId="7" xfId="0" applyNumberFormat="1" applyBorder="1" applyAlignment="1">
      <alignment horizontal="center" vertical="center"/>
    </xf>
    <xf numFmtId="4" fontId="0" fillId="0" borderId="2" xfId="0" applyNumberFormat="1" applyBorder="1" applyAlignment="1">
      <alignment horizontal="center" vertical="center"/>
    </xf>
    <xf numFmtId="4" fontId="0" fillId="0" borderId="0" xfId="0" applyNumberFormat="1" applyBorder="1" applyAlignment="1">
      <alignment horizontal="center" vertical="center"/>
    </xf>
    <xf numFmtId="4"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4" fontId="0" fillId="0" borderId="8" xfId="0" applyNumberFormat="1" applyBorder="1" applyAlignment="1">
      <alignment horizontal="center" vertical="center"/>
    </xf>
    <xf numFmtId="4" fontId="0" fillId="0" borderId="6" xfId="0" applyNumberFormat="1" applyBorder="1" applyAlignment="1">
      <alignment horizontal="center" vertical="center"/>
    </xf>
    <xf numFmtId="0" fontId="2" fillId="2" borderId="8"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0" xfId="0" applyFill="1"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xf>
    <xf numFmtId="20" fontId="0" fillId="0" borderId="2" xfId="0" applyNumberFormat="1" applyBorder="1" applyAlignment="1">
      <alignment horizontal="center" vertical="center"/>
    </xf>
    <xf numFmtId="0" fontId="1" fillId="2" borderId="2" xfId="0" applyFont="1" applyFill="1" applyBorder="1" applyAlignment="1">
      <alignment horizontal="center" vertical="center"/>
    </xf>
    <xf numFmtId="0" fontId="1" fillId="0" borderId="0" xfId="0" applyFont="1" applyAlignment="1">
      <alignment horizontal="center" vertical="center"/>
    </xf>
    <xf numFmtId="0" fontId="1" fillId="2" borderId="7" xfId="0" applyFont="1" applyFill="1" applyBorder="1" applyAlignment="1">
      <alignment horizontal="center" vertical="center"/>
    </xf>
    <xf numFmtId="20" fontId="0" fillId="0" borderId="4" xfId="0" applyNumberFormat="1" applyBorder="1" applyAlignment="1">
      <alignment horizontal="center" vertical="center"/>
    </xf>
    <xf numFmtId="20" fontId="0" fillId="0" borderId="6" xfId="0" applyNumberFormat="1" applyBorder="1" applyAlignment="1">
      <alignment horizontal="center" vertical="center"/>
    </xf>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left" vertical="center"/>
    </xf>
    <xf numFmtId="0" fontId="0" fillId="2" borderId="5"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2" xfId="0" applyFont="1" applyFill="1" applyBorder="1" applyAlignment="1">
      <alignment horizontal="center"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20" fontId="0" fillId="0" borderId="2" xfId="0" applyNumberFormat="1" applyFont="1" applyBorder="1" applyAlignment="1">
      <alignment horizontal="center" vertical="center"/>
    </xf>
    <xf numFmtId="0" fontId="0" fillId="0" borderId="3" xfId="0" applyFont="1" applyBorder="1" applyAlignment="1">
      <alignment horizontal="center" vertical="center"/>
    </xf>
    <xf numFmtId="0" fontId="0" fillId="0" borderId="0" xfId="0" applyFont="1" applyBorder="1" applyAlignment="1">
      <alignment horizontal="center" vertical="center"/>
    </xf>
    <xf numFmtId="20" fontId="0" fillId="0" borderId="4" xfId="0" applyNumberFormat="1" applyFont="1" applyBorder="1" applyAlignment="1">
      <alignment horizontal="center" vertical="center"/>
    </xf>
    <xf numFmtId="0" fontId="0" fillId="0" borderId="5" xfId="0" applyFont="1" applyBorder="1" applyAlignment="1">
      <alignment horizontal="center" vertical="center"/>
    </xf>
    <xf numFmtId="0" fontId="0" fillId="0" borderId="8" xfId="0" applyFont="1" applyBorder="1" applyAlignment="1">
      <alignment horizontal="center" vertical="center"/>
    </xf>
    <xf numFmtId="20" fontId="0" fillId="0" borderId="6" xfId="0" applyNumberFormat="1" applyFont="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3" fillId="0" borderId="2" xfId="0" applyFont="1" applyBorder="1" applyAlignment="1">
      <alignment horizontal="center" vertical="center"/>
    </xf>
    <xf numFmtId="0" fontId="1" fillId="3" borderId="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13" xfId="0" applyBorder="1"/>
    <xf numFmtId="0" fontId="0" fillId="0" borderId="13" xfId="0" applyBorder="1" applyAlignment="1">
      <alignment horizontal="center"/>
    </xf>
    <xf numFmtId="0" fontId="0" fillId="0" borderId="13" xfId="0" applyBorder="1" applyAlignment="1">
      <alignment horizontal="center" vertical="center"/>
    </xf>
    <xf numFmtId="0" fontId="1" fillId="0" borderId="13" xfId="0" applyFont="1" applyFill="1" applyBorder="1" applyAlignment="1">
      <alignment horizontal="center" vertical="center"/>
    </xf>
    <xf numFmtId="0" fontId="2" fillId="0" borderId="13" xfId="0" applyFont="1" applyFill="1" applyBorder="1" applyAlignment="1">
      <alignment horizontal="center" vertical="center"/>
    </xf>
    <xf numFmtId="0" fontId="1" fillId="0" borderId="13" xfId="0" applyFont="1" applyBorder="1" applyAlignment="1">
      <alignment horizontal="left"/>
    </xf>
    <xf numFmtId="0" fontId="2" fillId="0" borderId="13" xfId="0" quotePrefix="1" applyFont="1" applyBorder="1" applyAlignment="1">
      <alignment horizontal="center"/>
    </xf>
    <xf numFmtId="0" fontId="2" fillId="0" borderId="13" xfId="0" applyFont="1" applyBorder="1" applyAlignment="1">
      <alignment horizontal="center"/>
    </xf>
    <xf numFmtId="4" fontId="0" fillId="0" borderId="13" xfId="0" applyNumberFormat="1" applyBorder="1"/>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Alignment="1">
      <alignment vertical="center"/>
    </xf>
    <xf numFmtId="49" fontId="0" fillId="0" borderId="0" xfId="0" applyNumberFormat="1" applyAlignment="1">
      <alignment vertical="center"/>
    </xf>
    <xf numFmtId="0" fontId="5" fillId="2" borderId="0" xfId="0" applyFont="1" applyFill="1" applyAlignment="1">
      <alignment vertical="center"/>
    </xf>
    <xf numFmtId="0" fontId="0" fillId="2" borderId="0" xfId="0" applyFill="1" applyAlignment="1">
      <alignment horizontal="center" vertical="center"/>
    </xf>
    <xf numFmtId="0" fontId="1" fillId="0" borderId="0" xfId="0" applyFont="1" applyAlignment="1">
      <alignment vertical="center"/>
    </xf>
    <xf numFmtId="0" fontId="6" fillId="0" borderId="0" xfId="0" applyFont="1" applyAlignment="1">
      <alignment horizontal="left" vertical="center" wrapText="1" inden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left" vertical="center" wrapText="1"/>
    </xf>
    <xf numFmtId="0" fontId="1" fillId="0" borderId="0" xfId="0" applyFont="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Sheet2!$AE$13:$AE$22</c:f>
              <c:numCache>
                <c:formatCode>General</c:formatCode>
                <c:ptCount val="10"/>
                <c:pt idx="0">
                  <c:v>10</c:v>
                </c:pt>
                <c:pt idx="1">
                  <c:v>12</c:v>
                </c:pt>
                <c:pt idx="2">
                  <c:v>16</c:v>
                </c:pt>
                <c:pt idx="3">
                  <c:v>30</c:v>
                </c:pt>
                <c:pt idx="4">
                  <c:v>55.739392574935621</c:v>
                </c:pt>
                <c:pt idx="5">
                  <c:v>72.712173911601056</c:v>
                </c:pt>
                <c:pt idx="6">
                  <c:v>73.813198018339321</c:v>
                </c:pt>
                <c:pt idx="7">
                  <c:v>80</c:v>
                </c:pt>
                <c:pt idx="8">
                  <c:v>90</c:v>
                </c:pt>
                <c:pt idx="9">
                  <c:v>100</c:v>
                </c:pt>
              </c:numCache>
            </c:numRef>
          </c:xVal>
          <c:yVal>
            <c:numRef>
              <c:f>Sheet2!$AF$13:$AF$22</c:f>
              <c:numCache>
                <c:formatCode>General</c:formatCode>
                <c:ptCount val="10"/>
                <c:pt idx="0">
                  <c:v>10</c:v>
                </c:pt>
                <c:pt idx="1">
                  <c:v>15</c:v>
                </c:pt>
                <c:pt idx="2">
                  <c:v>20</c:v>
                </c:pt>
                <c:pt idx="3">
                  <c:v>47.204168482864851</c:v>
                </c:pt>
                <c:pt idx="4">
                  <c:v>77.053332459623405</c:v>
                </c:pt>
                <c:pt idx="5">
                  <c:v>16.288333587569738</c:v>
                </c:pt>
                <c:pt idx="6">
                  <c:v>86.004853812932396</c:v>
                </c:pt>
                <c:pt idx="7">
                  <c:v>88.748441726552585</c:v>
                </c:pt>
                <c:pt idx="8">
                  <c:v>76.901461463220016</c:v>
                </c:pt>
                <c:pt idx="9">
                  <c:v>2.3816569043044411</c:v>
                </c:pt>
              </c:numCache>
            </c:numRef>
          </c:yVal>
          <c:smooth val="1"/>
          <c:extLst>
            <c:ext xmlns:c16="http://schemas.microsoft.com/office/drawing/2014/chart" uri="{C3380CC4-5D6E-409C-BE32-E72D297353CC}">
              <c16:uniqueId val="{00000000-CEA2-4B0F-A2D3-746C3B86034D}"/>
            </c:ext>
          </c:extLst>
        </c:ser>
        <c:dLbls>
          <c:showLegendKey val="0"/>
          <c:showVal val="0"/>
          <c:showCatName val="0"/>
          <c:showSerName val="0"/>
          <c:showPercent val="0"/>
          <c:showBubbleSize val="0"/>
        </c:dLbls>
        <c:axId val="1136693935"/>
        <c:axId val="1047798207"/>
      </c:scatterChart>
      <c:valAx>
        <c:axId val="113669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798207"/>
        <c:crosses val="autoZero"/>
        <c:crossBetween val="midCat"/>
      </c:valAx>
      <c:valAx>
        <c:axId val="1047798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939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47625</xdr:colOff>
      <xdr:row>22</xdr:row>
      <xdr:rowOff>142875</xdr:rowOff>
    </xdr:from>
    <xdr:to>
      <xdr:col>16</xdr:col>
      <xdr:colOff>561975</xdr:colOff>
      <xdr:row>32</xdr:row>
      <xdr:rowOff>85725</xdr:rowOff>
    </xdr:to>
    <xdr:sp macro="" textlink="">
      <xdr:nvSpPr>
        <xdr:cNvPr id="2" name="Right Brace 1">
          <a:extLst>
            <a:ext uri="{FF2B5EF4-FFF2-40B4-BE49-F238E27FC236}">
              <a16:creationId xmlns:a16="http://schemas.microsoft.com/office/drawing/2014/main" id="{116231E2-60BC-4ADE-B321-DEA243B694BE}"/>
            </a:ext>
          </a:extLst>
        </xdr:cNvPr>
        <xdr:cNvSpPr/>
      </xdr:nvSpPr>
      <xdr:spPr>
        <a:xfrm>
          <a:off x="11039475" y="4410075"/>
          <a:ext cx="514350" cy="18764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171450</xdr:colOff>
      <xdr:row>21</xdr:row>
      <xdr:rowOff>114300</xdr:rowOff>
    </xdr:from>
    <xdr:to>
      <xdr:col>17</xdr:col>
      <xdr:colOff>580170</xdr:colOff>
      <xdr:row>46</xdr:row>
      <xdr:rowOff>18467</xdr:rowOff>
    </xdr:to>
    <xdr:pic>
      <xdr:nvPicPr>
        <xdr:cNvPr id="2" name="Picture 1">
          <a:extLst>
            <a:ext uri="{FF2B5EF4-FFF2-40B4-BE49-F238E27FC236}">
              <a16:creationId xmlns:a16="http://schemas.microsoft.com/office/drawing/2014/main" id="{B1C86135-60D4-482B-AE83-AEF572C9076B}"/>
            </a:ext>
          </a:extLst>
        </xdr:cNvPr>
        <xdr:cNvPicPr>
          <a:picLocks noChangeAspect="1"/>
        </xdr:cNvPicPr>
      </xdr:nvPicPr>
      <xdr:blipFill>
        <a:blip xmlns:r="http://schemas.openxmlformats.org/officeDocument/2006/relationships" r:embed="rId1"/>
        <a:stretch>
          <a:fillRect/>
        </a:stretch>
      </xdr:blipFill>
      <xdr:spPr>
        <a:xfrm>
          <a:off x="4857750" y="4114800"/>
          <a:ext cx="6838095" cy="4666667"/>
        </a:xfrm>
        <a:prstGeom prst="rect">
          <a:avLst/>
        </a:prstGeom>
      </xdr:spPr>
    </xdr:pic>
    <xdr:clientData/>
  </xdr:twoCellAnchor>
  <xdr:twoCellAnchor>
    <xdr:from>
      <xdr:col>33</xdr:col>
      <xdr:colOff>566737</xdr:colOff>
      <xdr:row>9</xdr:row>
      <xdr:rowOff>152400</xdr:rowOff>
    </xdr:from>
    <xdr:to>
      <xdr:col>41</xdr:col>
      <xdr:colOff>261937</xdr:colOff>
      <xdr:row>24</xdr:row>
      <xdr:rowOff>38100</xdr:rowOff>
    </xdr:to>
    <xdr:graphicFrame macro="">
      <xdr:nvGraphicFramePr>
        <xdr:cNvPr id="28" name="Chart 27">
          <a:extLst>
            <a:ext uri="{FF2B5EF4-FFF2-40B4-BE49-F238E27FC236}">
              <a16:creationId xmlns:a16="http://schemas.microsoft.com/office/drawing/2014/main" id="{5CF2FA9B-2DA3-4A2C-A88E-38C37F90B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25</xdr:col>
      <xdr:colOff>103909</xdr:colOff>
      <xdr:row>16</xdr:row>
      <xdr:rowOff>116032</xdr:rowOff>
    </xdr:from>
    <xdr:to>
      <xdr:col>36</xdr:col>
      <xdr:colOff>236405</xdr:colOff>
      <xdr:row>41</xdr:row>
      <xdr:rowOff>20199</xdr:rowOff>
    </xdr:to>
    <xdr:pic>
      <xdr:nvPicPr>
        <xdr:cNvPr id="2" name="Picture 1">
          <a:extLst>
            <a:ext uri="{FF2B5EF4-FFF2-40B4-BE49-F238E27FC236}">
              <a16:creationId xmlns:a16="http://schemas.microsoft.com/office/drawing/2014/main" id="{CB3C875C-6AA9-4C54-8969-F781138CC4FC}"/>
            </a:ext>
          </a:extLst>
        </xdr:cNvPr>
        <xdr:cNvPicPr>
          <a:picLocks noChangeAspect="1"/>
        </xdr:cNvPicPr>
      </xdr:nvPicPr>
      <xdr:blipFill>
        <a:blip xmlns:r="http://schemas.openxmlformats.org/officeDocument/2006/relationships" r:embed="rId1"/>
        <a:stretch>
          <a:fillRect/>
        </a:stretch>
      </xdr:blipFill>
      <xdr:spPr>
        <a:xfrm>
          <a:off x="18443864" y="3164032"/>
          <a:ext cx="6799996" cy="46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416873</xdr:colOff>
      <xdr:row>58</xdr:row>
      <xdr:rowOff>88818</xdr:rowOff>
    </xdr:from>
    <xdr:to>
      <xdr:col>9</xdr:col>
      <xdr:colOff>1243332</xdr:colOff>
      <xdr:row>82</xdr:row>
      <xdr:rowOff>183485</xdr:rowOff>
    </xdr:to>
    <xdr:pic>
      <xdr:nvPicPr>
        <xdr:cNvPr id="2" name="Picture 1">
          <a:extLst>
            <a:ext uri="{FF2B5EF4-FFF2-40B4-BE49-F238E27FC236}">
              <a16:creationId xmlns:a16="http://schemas.microsoft.com/office/drawing/2014/main" id="{B03FC792-E6A4-46CF-8442-D3ABB635E52B}"/>
            </a:ext>
          </a:extLst>
        </xdr:cNvPr>
        <xdr:cNvPicPr>
          <a:picLocks noChangeAspect="1"/>
        </xdr:cNvPicPr>
      </xdr:nvPicPr>
      <xdr:blipFill>
        <a:blip xmlns:r="http://schemas.openxmlformats.org/officeDocument/2006/relationships" r:embed="rId1"/>
        <a:stretch>
          <a:fillRect/>
        </a:stretch>
      </xdr:blipFill>
      <xdr:spPr>
        <a:xfrm>
          <a:off x="4553444" y="11899818"/>
          <a:ext cx="6868031" cy="46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22</xdr:col>
      <xdr:colOff>103909</xdr:colOff>
      <xdr:row>10</xdr:row>
      <xdr:rowOff>116032</xdr:rowOff>
    </xdr:from>
    <xdr:to>
      <xdr:col>33</xdr:col>
      <xdr:colOff>236405</xdr:colOff>
      <xdr:row>26</xdr:row>
      <xdr:rowOff>20199</xdr:rowOff>
    </xdr:to>
    <xdr:pic>
      <xdr:nvPicPr>
        <xdr:cNvPr id="2" name="Picture 1">
          <a:extLst>
            <a:ext uri="{FF2B5EF4-FFF2-40B4-BE49-F238E27FC236}">
              <a16:creationId xmlns:a16="http://schemas.microsoft.com/office/drawing/2014/main" id="{99B0D030-AD1A-40DD-9F05-26E1D75B0C24}"/>
            </a:ext>
          </a:extLst>
        </xdr:cNvPr>
        <xdr:cNvPicPr>
          <a:picLocks noChangeAspect="1"/>
        </xdr:cNvPicPr>
      </xdr:nvPicPr>
      <xdr:blipFill>
        <a:blip xmlns:r="http://schemas.openxmlformats.org/officeDocument/2006/relationships" r:embed="rId1"/>
        <a:stretch>
          <a:fillRect/>
        </a:stretch>
      </xdr:blipFill>
      <xdr:spPr>
        <a:xfrm>
          <a:off x="17277484" y="3164032"/>
          <a:ext cx="6838096" cy="46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1C86-A8E9-4BFC-993C-929E9BFC0833}">
  <dimension ref="D3:U31"/>
  <sheetViews>
    <sheetView workbookViewId="0">
      <selection activeCell="N29" sqref="N29"/>
    </sheetView>
  </sheetViews>
  <sheetFormatPr defaultRowHeight="15" x14ac:dyDescent="0.25"/>
  <cols>
    <col min="1" max="3" width="9.140625" style="1"/>
    <col min="4" max="4" width="8" style="1" bestFit="1" customWidth="1"/>
    <col min="5" max="5" width="9.7109375" style="1" bestFit="1" customWidth="1"/>
    <col min="6" max="6" width="9.140625" style="1"/>
    <col min="7" max="7" width="8.140625" style="1" bestFit="1" customWidth="1"/>
    <col min="8" max="8" width="18.140625" style="1" bestFit="1" customWidth="1"/>
    <col min="9" max="9" width="9.140625" style="1"/>
    <col min="10" max="10" width="12.42578125" style="1" bestFit="1" customWidth="1"/>
    <col min="11" max="11" width="12.7109375" style="1" bestFit="1" customWidth="1"/>
    <col min="12" max="12" width="10.28515625" style="1" bestFit="1" customWidth="1"/>
    <col min="13" max="13" width="12.140625" style="1" bestFit="1" customWidth="1"/>
    <col min="14" max="14" width="10.85546875" style="1" bestFit="1" customWidth="1"/>
    <col min="15" max="15" width="8.85546875" style="1" bestFit="1" customWidth="1"/>
    <col min="16" max="16" width="7.85546875" style="1" bestFit="1" customWidth="1"/>
    <col min="17" max="17" width="9.7109375" style="1" bestFit="1" customWidth="1"/>
    <col min="18" max="18" width="10.85546875" style="1" bestFit="1" customWidth="1"/>
    <col min="19" max="19" width="7.5703125" style="1" bestFit="1" customWidth="1"/>
    <col min="20" max="20" width="7.85546875" style="1" bestFit="1" customWidth="1"/>
    <col min="21" max="21" width="10.28515625" style="1" bestFit="1" customWidth="1"/>
    <col min="22" max="22" width="10.85546875" style="1" bestFit="1" customWidth="1"/>
    <col min="23" max="16384" width="9.140625" style="1"/>
  </cols>
  <sheetData>
    <row r="3" spans="4:21" ht="15.75" thickBot="1" x14ac:dyDescent="0.3"/>
    <row r="4" spans="4:21" s="26" customFormat="1" x14ac:dyDescent="0.25">
      <c r="D4" s="56" t="s">
        <v>0</v>
      </c>
      <c r="E4" s="25"/>
      <c r="G4" s="56" t="s">
        <v>8</v>
      </c>
      <c r="H4" s="25"/>
      <c r="J4" s="56" t="s">
        <v>23</v>
      </c>
      <c r="K4" s="27"/>
      <c r="L4" s="27"/>
      <c r="M4" s="27"/>
      <c r="N4" s="27"/>
      <c r="O4" s="27"/>
      <c r="P4" s="25"/>
      <c r="R4" s="56" t="s">
        <v>38</v>
      </c>
      <c r="S4" s="27"/>
      <c r="T4" s="27"/>
      <c r="U4" s="25"/>
    </row>
    <row r="5" spans="4:21" ht="15.75" thickBot="1" x14ac:dyDescent="0.3">
      <c r="D5" s="2" t="s">
        <v>9</v>
      </c>
      <c r="E5" s="3" t="s">
        <v>10</v>
      </c>
      <c r="G5" s="51" t="s">
        <v>11</v>
      </c>
      <c r="H5" s="52" t="s">
        <v>12</v>
      </c>
      <c r="J5" s="16" t="s">
        <v>21</v>
      </c>
      <c r="K5" s="17" t="s">
        <v>24</v>
      </c>
      <c r="L5" s="17" t="s">
        <v>25</v>
      </c>
      <c r="M5" s="17" t="s">
        <v>26</v>
      </c>
      <c r="N5" s="17" t="s">
        <v>27</v>
      </c>
      <c r="O5" s="17" t="s">
        <v>28</v>
      </c>
      <c r="P5" s="18" t="s">
        <v>29</v>
      </c>
      <c r="R5" s="36" t="s">
        <v>39</v>
      </c>
      <c r="S5" s="37" t="s">
        <v>40</v>
      </c>
      <c r="T5" s="37" t="s">
        <v>41</v>
      </c>
      <c r="U5" s="38" t="s">
        <v>42</v>
      </c>
    </row>
    <row r="6" spans="4:21" x14ac:dyDescent="0.25">
      <c r="D6" s="19">
        <v>1</v>
      </c>
      <c r="E6" s="23" t="s">
        <v>1</v>
      </c>
      <c r="G6" s="53">
        <v>1</v>
      </c>
      <c r="H6" s="54" t="s">
        <v>13</v>
      </c>
      <c r="J6" s="19">
        <v>1</v>
      </c>
      <c r="K6" s="20" t="s">
        <v>35</v>
      </c>
      <c r="L6" s="20" t="s">
        <v>31</v>
      </c>
      <c r="M6" s="20" t="s">
        <v>33</v>
      </c>
      <c r="N6" s="7">
        <v>0.20636480180864825</v>
      </c>
      <c r="O6" s="7">
        <v>0.84441388148886243</v>
      </c>
      <c r="P6" s="8">
        <v>3.2471276261334836E-2</v>
      </c>
      <c r="R6" s="19">
        <v>1</v>
      </c>
      <c r="S6" s="30">
        <v>1</v>
      </c>
      <c r="T6" s="30">
        <v>2</v>
      </c>
      <c r="U6" s="8">
        <v>5</v>
      </c>
    </row>
    <row r="7" spans="4:21" x14ac:dyDescent="0.25">
      <c r="D7" s="4">
        <v>2</v>
      </c>
      <c r="E7" s="5" t="s">
        <v>2</v>
      </c>
      <c r="G7" s="4">
        <v>2</v>
      </c>
      <c r="H7" s="5" t="s">
        <v>14</v>
      </c>
      <c r="J7" s="4">
        <v>2</v>
      </c>
      <c r="K7" s="6" t="s">
        <v>34</v>
      </c>
      <c r="L7" s="6" t="s">
        <v>31</v>
      </c>
      <c r="M7" s="6" t="s">
        <v>33</v>
      </c>
      <c r="N7" s="9">
        <v>0.57048285119723541</v>
      </c>
      <c r="O7" s="9">
        <v>0.21957513916764071</v>
      </c>
      <c r="P7" s="10">
        <v>2.6557856011268366E-2</v>
      </c>
      <c r="R7" s="4">
        <v>2</v>
      </c>
      <c r="S7" s="31">
        <v>2</v>
      </c>
      <c r="T7" s="31">
        <v>3</v>
      </c>
      <c r="U7" s="10">
        <v>4</v>
      </c>
    </row>
    <row r="8" spans="4:21" x14ac:dyDescent="0.25">
      <c r="D8" s="4">
        <v>3</v>
      </c>
      <c r="E8" s="5" t="s">
        <v>3</v>
      </c>
      <c r="G8" s="4">
        <v>3</v>
      </c>
      <c r="H8" s="5" t="s">
        <v>15</v>
      </c>
      <c r="J8" s="4">
        <v>3</v>
      </c>
      <c r="K8" s="6" t="s">
        <v>30</v>
      </c>
      <c r="L8" s="6" t="s">
        <v>31</v>
      </c>
      <c r="M8" s="6" t="s">
        <v>33</v>
      </c>
      <c r="N8" s="9">
        <v>0.33270960489829193</v>
      </c>
      <c r="O8" s="9">
        <v>0.76458388326343163</v>
      </c>
      <c r="P8" s="10">
        <v>0.91018437408475483</v>
      </c>
      <c r="R8" s="4">
        <v>3</v>
      </c>
      <c r="S8" s="31">
        <v>3</v>
      </c>
      <c r="T8" s="31">
        <v>4</v>
      </c>
      <c r="U8" s="10">
        <v>8</v>
      </c>
    </row>
    <row r="9" spans="4:21" x14ac:dyDescent="0.25">
      <c r="D9" s="4">
        <v>4</v>
      </c>
      <c r="E9" s="5" t="s">
        <v>4</v>
      </c>
      <c r="G9" s="4">
        <v>4</v>
      </c>
      <c r="H9" s="5" t="s">
        <v>16</v>
      </c>
      <c r="J9" s="4">
        <v>4</v>
      </c>
      <c r="K9" s="6" t="s">
        <v>30</v>
      </c>
      <c r="L9" s="21" t="s">
        <v>32</v>
      </c>
      <c r="M9" s="6" t="s">
        <v>34</v>
      </c>
      <c r="N9" s="9">
        <v>0.49588303027702396</v>
      </c>
      <c r="O9" s="9">
        <v>0.37494890771715539</v>
      </c>
      <c r="P9" s="10">
        <v>0.88972199970588584</v>
      </c>
      <c r="R9" s="4">
        <v>4</v>
      </c>
      <c r="S9" s="31">
        <v>4</v>
      </c>
      <c r="T9" s="31">
        <v>5</v>
      </c>
      <c r="U9" s="10">
        <v>9</v>
      </c>
    </row>
    <row r="10" spans="4:21" x14ac:dyDescent="0.25">
      <c r="D10" s="4">
        <v>5</v>
      </c>
      <c r="E10" s="5" t="s">
        <v>5</v>
      </c>
      <c r="G10" s="4">
        <v>5</v>
      </c>
      <c r="H10" s="5" t="s">
        <v>17</v>
      </c>
      <c r="J10" s="4">
        <v>5</v>
      </c>
      <c r="K10" s="6" t="s">
        <v>30</v>
      </c>
      <c r="L10" s="6" t="s">
        <v>32</v>
      </c>
      <c r="M10" s="6" t="s">
        <v>34</v>
      </c>
      <c r="N10" s="9">
        <v>3.6298225042765697E-3</v>
      </c>
      <c r="O10" s="9">
        <v>5.4489606151130188E-2</v>
      </c>
      <c r="P10" s="10">
        <v>0.67374083532281404</v>
      </c>
      <c r="R10" s="4">
        <v>5</v>
      </c>
      <c r="S10" s="31">
        <v>5</v>
      </c>
      <c r="T10" s="31">
        <v>6</v>
      </c>
      <c r="U10" s="10">
        <v>6</v>
      </c>
    </row>
    <row r="11" spans="4:21" ht="15.75" thickBot="1" x14ac:dyDescent="0.3">
      <c r="D11" s="4">
        <v>6</v>
      </c>
      <c r="E11" s="5" t="s">
        <v>6</v>
      </c>
      <c r="G11" s="4">
        <v>6</v>
      </c>
      <c r="H11" s="5" t="s">
        <v>18</v>
      </c>
      <c r="J11" s="4">
        <v>6</v>
      </c>
      <c r="K11" s="6" t="s">
        <v>30</v>
      </c>
      <c r="L11" s="6" t="s">
        <v>32</v>
      </c>
      <c r="M11" s="6" t="s">
        <v>34</v>
      </c>
      <c r="N11" s="9">
        <v>0.13183309927475428</v>
      </c>
      <c r="O11" s="9">
        <v>0.88803968258117227</v>
      </c>
      <c r="P11" s="10">
        <v>0.21093990600410772</v>
      </c>
      <c r="R11" s="11">
        <v>6</v>
      </c>
      <c r="S11" s="32">
        <v>6</v>
      </c>
      <c r="T11" s="32">
        <v>7</v>
      </c>
      <c r="U11" s="14">
        <v>8</v>
      </c>
    </row>
    <row r="12" spans="4:21" ht="15.75" thickBot="1" x14ac:dyDescent="0.3">
      <c r="D12" s="4">
        <v>7</v>
      </c>
      <c r="E12" s="5" t="s">
        <v>7</v>
      </c>
      <c r="G12" s="11">
        <v>7</v>
      </c>
      <c r="H12" s="12" t="s">
        <v>19</v>
      </c>
      <c r="J12" s="11">
        <v>7</v>
      </c>
      <c r="K12" s="22" t="s">
        <v>30</v>
      </c>
      <c r="L12" s="22" t="s">
        <v>32</v>
      </c>
      <c r="M12" s="22" t="s">
        <v>34</v>
      </c>
      <c r="N12" s="13">
        <v>0.97442659982414792</v>
      </c>
      <c r="O12" s="13">
        <v>0.15117469278614104</v>
      </c>
      <c r="P12" s="14">
        <v>0.7703021981549939</v>
      </c>
    </row>
    <row r="13" spans="4:21" ht="15.75" thickBot="1" x14ac:dyDescent="0.3">
      <c r="D13" s="11">
        <v>8</v>
      </c>
      <c r="E13" s="12" t="s">
        <v>36</v>
      </c>
    </row>
    <row r="14" spans="4:21" s="26" customFormat="1" x14ac:dyDescent="0.25">
      <c r="J14" s="56" t="s">
        <v>43</v>
      </c>
      <c r="K14" s="27"/>
      <c r="L14" s="27"/>
      <c r="M14" s="27"/>
      <c r="N14" s="25"/>
      <c r="Q14" s="56" t="s">
        <v>50</v>
      </c>
      <c r="R14" s="27"/>
      <c r="S14" s="57" t="s">
        <v>54</v>
      </c>
      <c r="T14" s="58" t="s">
        <v>54</v>
      </c>
    </row>
    <row r="15" spans="4:21" ht="15.75" thickBot="1" x14ac:dyDescent="0.3">
      <c r="J15" s="2" t="s">
        <v>20</v>
      </c>
      <c r="K15" s="15" t="s">
        <v>11</v>
      </c>
      <c r="L15" s="15" t="s">
        <v>50</v>
      </c>
      <c r="M15" s="15" t="s">
        <v>9</v>
      </c>
      <c r="N15" s="3" t="s">
        <v>22</v>
      </c>
      <c r="Q15" s="2" t="s">
        <v>51</v>
      </c>
      <c r="R15" s="15" t="s">
        <v>11</v>
      </c>
      <c r="S15" s="15" t="s">
        <v>44</v>
      </c>
      <c r="T15" s="3" t="s">
        <v>45</v>
      </c>
    </row>
    <row r="16" spans="4:21" x14ac:dyDescent="0.25">
      <c r="J16" s="19">
        <v>1</v>
      </c>
      <c r="K16" s="30">
        <f>G6</f>
        <v>1</v>
      </c>
      <c r="L16" s="30">
        <f>J6</f>
        <v>1</v>
      </c>
      <c r="M16" s="30">
        <f>D6</f>
        <v>1</v>
      </c>
      <c r="N16" s="24">
        <v>0.26041666666666669</v>
      </c>
      <c r="Q16" s="19">
        <v>1</v>
      </c>
      <c r="R16" s="30">
        <v>1</v>
      </c>
      <c r="S16" s="30">
        <v>1</v>
      </c>
      <c r="T16" s="55">
        <v>7</v>
      </c>
    </row>
    <row r="17" spans="10:20" x14ac:dyDescent="0.25">
      <c r="J17" s="4">
        <v>2</v>
      </c>
      <c r="K17" s="31">
        <v>1</v>
      </c>
      <c r="L17" s="31">
        <v>1</v>
      </c>
      <c r="M17" s="31">
        <v>1</v>
      </c>
      <c r="N17" s="28">
        <v>0.30208333333333331</v>
      </c>
      <c r="Q17" s="4">
        <v>2</v>
      </c>
      <c r="R17" s="31">
        <v>1</v>
      </c>
      <c r="S17" s="31">
        <v>7</v>
      </c>
      <c r="T17" s="33">
        <v>1</v>
      </c>
    </row>
    <row r="18" spans="10:20" x14ac:dyDescent="0.25">
      <c r="J18" s="4">
        <v>3</v>
      </c>
      <c r="K18" s="31">
        <v>1</v>
      </c>
      <c r="L18" s="31">
        <v>1</v>
      </c>
      <c r="M18" s="31">
        <v>1</v>
      </c>
      <c r="N18" s="28">
        <v>0.34375</v>
      </c>
      <c r="Q18" s="4">
        <v>3</v>
      </c>
      <c r="R18" s="31">
        <v>2</v>
      </c>
      <c r="S18" s="31">
        <v>5</v>
      </c>
      <c r="T18" s="33">
        <v>8</v>
      </c>
    </row>
    <row r="19" spans="10:20" x14ac:dyDescent="0.25">
      <c r="J19" s="4">
        <v>4</v>
      </c>
      <c r="K19" s="31">
        <v>1</v>
      </c>
      <c r="L19" s="31">
        <v>7</v>
      </c>
      <c r="M19" s="31">
        <v>1</v>
      </c>
      <c r="N19" s="28">
        <v>0.26041666666666669</v>
      </c>
      <c r="Q19" s="4">
        <v>4</v>
      </c>
      <c r="R19" s="31">
        <v>2</v>
      </c>
      <c r="S19" s="31">
        <v>8</v>
      </c>
      <c r="T19" s="33">
        <v>5</v>
      </c>
    </row>
    <row r="20" spans="10:20" x14ac:dyDescent="0.25">
      <c r="J20" s="4">
        <v>5</v>
      </c>
      <c r="K20" s="31">
        <v>1</v>
      </c>
      <c r="L20" s="31">
        <v>7</v>
      </c>
      <c r="M20" s="31">
        <v>2</v>
      </c>
      <c r="N20" s="28">
        <f>N16</f>
        <v>0.26041666666666669</v>
      </c>
      <c r="Q20" s="4">
        <v>5</v>
      </c>
      <c r="R20" s="31">
        <v>3</v>
      </c>
      <c r="S20" s="31" t="s">
        <v>52</v>
      </c>
      <c r="T20" s="33" t="s">
        <v>52</v>
      </c>
    </row>
    <row r="21" spans="10:20" ht="15.75" thickBot="1" x14ac:dyDescent="0.3">
      <c r="J21" s="4">
        <v>6</v>
      </c>
      <c r="K21" s="31">
        <v>1</v>
      </c>
      <c r="L21" s="31">
        <v>7</v>
      </c>
      <c r="M21" s="31">
        <v>2</v>
      </c>
      <c r="N21" s="28">
        <f>N20</f>
        <v>0.26041666666666669</v>
      </c>
      <c r="Q21" s="11">
        <v>6</v>
      </c>
      <c r="R21" s="32">
        <v>3</v>
      </c>
      <c r="S21" s="32" t="s">
        <v>52</v>
      </c>
      <c r="T21" s="34" t="s">
        <v>52</v>
      </c>
    </row>
    <row r="22" spans="10:20" ht="15.75" thickBot="1" x14ac:dyDescent="0.3">
      <c r="J22" s="11">
        <v>7</v>
      </c>
      <c r="K22" s="32">
        <v>2</v>
      </c>
      <c r="L22" s="32">
        <v>1</v>
      </c>
      <c r="M22" s="32">
        <v>4</v>
      </c>
      <c r="N22" s="29">
        <v>0.35416666666666669</v>
      </c>
    </row>
    <row r="23" spans="10:20" ht="15.75" thickBot="1" x14ac:dyDescent="0.3"/>
    <row r="24" spans="10:20" x14ac:dyDescent="0.25">
      <c r="J24" s="39" t="s">
        <v>48</v>
      </c>
      <c r="K24" s="40"/>
      <c r="L24" s="40"/>
      <c r="M24" s="40"/>
      <c r="N24" s="40"/>
      <c r="O24" s="40"/>
      <c r="P24" s="41"/>
    </row>
    <row r="25" spans="10:20" ht="15.75" thickBot="1" x14ac:dyDescent="0.3">
      <c r="J25" s="2" t="s">
        <v>49</v>
      </c>
      <c r="K25" s="15" t="s">
        <v>8</v>
      </c>
      <c r="L25" s="15" t="s">
        <v>44</v>
      </c>
      <c r="M25" s="15" t="s">
        <v>45</v>
      </c>
      <c r="N25" s="15" t="s">
        <v>46</v>
      </c>
      <c r="O25" s="15" t="s">
        <v>47</v>
      </c>
      <c r="P25" s="3" t="s">
        <v>37</v>
      </c>
    </row>
    <row r="26" spans="10:20" x14ac:dyDescent="0.25">
      <c r="J26" s="42">
        <v>1</v>
      </c>
      <c r="K26" s="30">
        <f>K16</f>
        <v>1</v>
      </c>
      <c r="L26" s="30">
        <f>L16</f>
        <v>1</v>
      </c>
      <c r="M26" s="30">
        <v>7</v>
      </c>
      <c r="N26" s="43">
        <v>1</v>
      </c>
      <c r="O26" s="43">
        <v>2</v>
      </c>
      <c r="P26" s="44">
        <f>N16</f>
        <v>0.26041666666666669</v>
      </c>
    </row>
    <row r="27" spans="10:20" x14ac:dyDescent="0.25">
      <c r="J27" s="45">
        <v>2</v>
      </c>
      <c r="K27" s="31">
        <v>1</v>
      </c>
      <c r="L27" s="31">
        <v>1</v>
      </c>
      <c r="M27" s="31">
        <v>7</v>
      </c>
      <c r="N27" s="46">
        <v>2</v>
      </c>
      <c r="O27" s="46">
        <v>3</v>
      </c>
      <c r="P27" s="47">
        <f>U7/24/60+P26</f>
        <v>0.26319444444444445</v>
      </c>
    </row>
    <row r="28" spans="10:20" x14ac:dyDescent="0.25">
      <c r="J28" s="45">
        <v>3</v>
      </c>
      <c r="K28" s="31">
        <v>1</v>
      </c>
      <c r="L28" s="31">
        <v>1</v>
      </c>
      <c r="M28" s="31">
        <v>7</v>
      </c>
      <c r="N28" s="46">
        <v>3</v>
      </c>
      <c r="O28" s="46">
        <v>4</v>
      </c>
      <c r="P28" s="47">
        <f t="shared" ref="P28:P31" si="0">U8/24/60+P27</f>
        <v>0.26874999999999999</v>
      </c>
      <c r="R28" s="35" t="s">
        <v>53</v>
      </c>
    </row>
    <row r="29" spans="10:20" x14ac:dyDescent="0.25">
      <c r="J29" s="45">
        <v>4</v>
      </c>
      <c r="K29" s="31">
        <v>4</v>
      </c>
      <c r="L29" s="31">
        <v>1</v>
      </c>
      <c r="M29" s="31">
        <v>7</v>
      </c>
      <c r="N29" s="46">
        <v>4</v>
      </c>
      <c r="O29" s="46">
        <v>5</v>
      </c>
      <c r="P29" s="47">
        <f t="shared" si="0"/>
        <v>0.27499999999999997</v>
      </c>
    </row>
    <row r="30" spans="10:20" x14ac:dyDescent="0.25">
      <c r="J30" s="45">
        <v>5</v>
      </c>
      <c r="K30" s="31">
        <v>5</v>
      </c>
      <c r="L30" s="31">
        <v>1</v>
      </c>
      <c r="M30" s="31">
        <v>7</v>
      </c>
      <c r="N30" s="46">
        <v>5</v>
      </c>
      <c r="O30" s="46">
        <v>6</v>
      </c>
      <c r="P30" s="47">
        <f t="shared" si="0"/>
        <v>0.27916666666666662</v>
      </c>
    </row>
    <row r="31" spans="10:20" ht="15.75" thickBot="1" x14ac:dyDescent="0.3">
      <c r="J31" s="48">
        <v>6</v>
      </c>
      <c r="K31" s="32">
        <v>6</v>
      </c>
      <c r="L31" s="32">
        <v>1</v>
      </c>
      <c r="M31" s="32">
        <v>7</v>
      </c>
      <c r="N31" s="49">
        <v>6</v>
      </c>
      <c r="O31" s="49">
        <v>7</v>
      </c>
      <c r="P31" s="50">
        <f t="shared" si="0"/>
        <v>0.28472222222222215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B9D83-4DF0-4AEF-957C-FB46BEFB7DDC}">
  <dimension ref="B7:AF22"/>
  <sheetViews>
    <sheetView topLeftCell="R1" workbookViewId="0">
      <selection activeCell="AF13" sqref="AF13"/>
    </sheetView>
  </sheetViews>
  <sheetFormatPr defaultRowHeight="15" x14ac:dyDescent="0.25"/>
  <cols>
    <col min="1" max="1" width="13.85546875" bestFit="1" customWidth="1"/>
    <col min="2" max="2" width="10.85546875" bestFit="1" customWidth="1"/>
    <col min="3" max="3" width="16.7109375" bestFit="1" customWidth="1"/>
    <col min="5" max="5" width="8.140625" bestFit="1" customWidth="1"/>
    <col min="6" max="6" width="11.5703125" bestFit="1" customWidth="1"/>
    <col min="7" max="9" width="11.5703125" customWidth="1"/>
    <col min="11" max="11" width="8.7109375" bestFit="1" customWidth="1"/>
    <col min="12" max="12" width="12.140625" bestFit="1" customWidth="1"/>
    <col min="13" max="13" width="10" bestFit="1" customWidth="1"/>
    <col min="14" max="14" width="14.42578125" bestFit="1" customWidth="1"/>
    <col min="15" max="15" width="12.140625" bestFit="1" customWidth="1"/>
    <col min="16" max="16" width="14.140625" bestFit="1" customWidth="1"/>
    <col min="17" max="17" width="15.7109375" bestFit="1" customWidth="1"/>
    <col min="19" max="19" width="8.140625" bestFit="1" customWidth="1"/>
    <col min="20" max="20" width="12.140625" bestFit="1" customWidth="1"/>
    <col min="21" max="21" width="11.85546875" bestFit="1" customWidth="1"/>
    <col min="22" max="22" width="8.7109375" bestFit="1" customWidth="1"/>
    <col min="23" max="23" width="6.85546875" bestFit="1" customWidth="1"/>
    <col min="24" max="24" width="8.7109375" bestFit="1" customWidth="1"/>
    <col min="25" max="25" width="10.28515625" bestFit="1" customWidth="1"/>
  </cols>
  <sheetData>
    <row r="7" spans="2:32" x14ac:dyDescent="0.25">
      <c r="B7" s="64" t="s">
        <v>55</v>
      </c>
      <c r="C7" s="60"/>
      <c r="E7" s="62" t="s">
        <v>8</v>
      </c>
      <c r="F7" s="62"/>
      <c r="G7" s="68"/>
      <c r="H7" s="68"/>
      <c r="I7" s="68"/>
      <c r="K7" s="62" t="s">
        <v>63</v>
      </c>
      <c r="L7" s="62"/>
      <c r="M7" s="59"/>
      <c r="N7" s="59"/>
      <c r="O7" s="59"/>
      <c r="P7" s="59"/>
      <c r="Q7" s="59"/>
      <c r="S7" s="62" t="s">
        <v>100</v>
      </c>
      <c r="T7" s="62"/>
      <c r="U7" s="59"/>
      <c r="V7" s="59"/>
      <c r="W7" s="59"/>
      <c r="X7" s="59"/>
      <c r="Y7" s="59"/>
    </row>
    <row r="8" spans="2:32" x14ac:dyDescent="0.25">
      <c r="B8" s="65" t="s">
        <v>9</v>
      </c>
      <c r="C8" s="66" t="s">
        <v>10</v>
      </c>
      <c r="E8" s="63" t="s">
        <v>11</v>
      </c>
      <c r="F8" s="63" t="s">
        <v>12</v>
      </c>
      <c r="G8" s="63" t="s">
        <v>102</v>
      </c>
      <c r="H8" s="63" t="s">
        <v>103</v>
      </c>
      <c r="I8" s="69"/>
      <c r="K8" s="63" t="s">
        <v>21</v>
      </c>
      <c r="L8" s="63" t="s">
        <v>24</v>
      </c>
      <c r="M8" s="63" t="s">
        <v>64</v>
      </c>
      <c r="N8" s="63" t="s">
        <v>65</v>
      </c>
      <c r="O8" s="63" t="s">
        <v>26</v>
      </c>
      <c r="P8" s="63" t="s">
        <v>66</v>
      </c>
      <c r="Q8" s="63" t="s">
        <v>67</v>
      </c>
      <c r="S8" s="63" t="s">
        <v>20</v>
      </c>
      <c r="T8" s="63" t="s">
        <v>98</v>
      </c>
      <c r="U8" s="63" t="s">
        <v>54</v>
      </c>
      <c r="V8" s="63" t="s">
        <v>99</v>
      </c>
      <c r="W8" s="63" t="s">
        <v>101</v>
      </c>
      <c r="X8" s="63"/>
      <c r="Y8" s="63"/>
    </row>
    <row r="9" spans="2:32" x14ac:dyDescent="0.25">
      <c r="B9" s="60">
        <v>1</v>
      </c>
      <c r="C9" s="60" t="s">
        <v>75</v>
      </c>
      <c r="E9" s="61">
        <v>1</v>
      </c>
      <c r="F9" s="61" t="s">
        <v>56</v>
      </c>
      <c r="G9" s="61"/>
      <c r="H9" s="61"/>
      <c r="I9" s="6"/>
      <c r="K9" s="61">
        <v>1</v>
      </c>
      <c r="L9" s="61" t="s">
        <v>68</v>
      </c>
      <c r="M9" s="59" t="s">
        <v>83</v>
      </c>
      <c r="N9" s="59">
        <v>6400</v>
      </c>
      <c r="O9" s="59" t="s">
        <v>91</v>
      </c>
      <c r="P9" s="67">
        <v>10</v>
      </c>
      <c r="Q9" s="67">
        <v>10</v>
      </c>
      <c r="S9" s="61">
        <v>1</v>
      </c>
      <c r="T9" s="61" t="str">
        <f>F9</f>
        <v>Linha1</v>
      </c>
      <c r="U9" s="59" t="str">
        <f>L9</f>
        <v>Ponto1</v>
      </c>
      <c r="V9" s="59"/>
      <c r="W9" s="59"/>
      <c r="X9" s="59"/>
      <c r="Y9" s="59"/>
    </row>
    <row r="10" spans="2:32" x14ac:dyDescent="0.25">
      <c r="B10" s="60">
        <v>2</v>
      </c>
      <c r="C10" s="60" t="s">
        <v>76</v>
      </c>
      <c r="E10" s="61">
        <v>2</v>
      </c>
      <c r="F10" s="61" t="s">
        <v>57</v>
      </c>
      <c r="G10" s="61"/>
      <c r="H10" s="61"/>
      <c r="I10" s="6"/>
      <c r="K10" s="61">
        <v>2</v>
      </c>
      <c r="L10" s="61" t="s">
        <v>69</v>
      </c>
      <c r="M10" s="59" t="s">
        <v>83</v>
      </c>
      <c r="N10" s="59">
        <v>936</v>
      </c>
      <c r="O10" s="59" t="s">
        <v>91</v>
      </c>
      <c r="P10" s="67">
        <v>12</v>
      </c>
      <c r="Q10" s="67">
        <v>15</v>
      </c>
      <c r="S10" s="61">
        <v>2</v>
      </c>
      <c r="T10" s="61" t="str">
        <f>T9</f>
        <v>Linha1</v>
      </c>
      <c r="U10" s="59" t="str">
        <f t="shared" ref="U10:U15" si="0">L10</f>
        <v>Ponto2</v>
      </c>
      <c r="V10" s="59"/>
      <c r="W10" s="59"/>
      <c r="X10" s="59"/>
      <c r="Y10" s="59"/>
    </row>
    <row r="11" spans="2:32" x14ac:dyDescent="0.25">
      <c r="B11" s="60">
        <v>3</v>
      </c>
      <c r="C11" s="60" t="s">
        <v>77</v>
      </c>
      <c r="E11" s="61">
        <v>3</v>
      </c>
      <c r="F11" s="61" t="s">
        <v>58</v>
      </c>
      <c r="G11" s="61"/>
      <c r="H11" s="61"/>
      <c r="I11" s="6"/>
      <c r="K11" s="61">
        <v>3</v>
      </c>
      <c r="L11" s="61" t="s">
        <v>70</v>
      </c>
      <c r="M11" s="59" t="s">
        <v>83</v>
      </c>
      <c r="N11" s="59">
        <v>3072</v>
      </c>
      <c r="O11" s="59" t="s">
        <v>91</v>
      </c>
      <c r="P11" s="67">
        <v>16</v>
      </c>
      <c r="Q11" s="67">
        <v>20</v>
      </c>
      <c r="S11" s="61">
        <v>3</v>
      </c>
      <c r="T11" s="61" t="str">
        <f t="shared" ref="T11:T15" si="1">T10</f>
        <v>Linha1</v>
      </c>
      <c r="U11" s="59" t="str">
        <f t="shared" si="0"/>
        <v>Ponto3</v>
      </c>
      <c r="V11" s="59"/>
      <c r="W11" s="59"/>
      <c r="X11" s="59"/>
      <c r="Y11" s="59"/>
    </row>
    <row r="12" spans="2:32" x14ac:dyDescent="0.25">
      <c r="B12" s="60">
        <f>B11+1</f>
        <v>4</v>
      </c>
      <c r="C12" s="60" t="s">
        <v>78</v>
      </c>
      <c r="E12" s="61">
        <v>4</v>
      </c>
      <c r="F12" s="61" t="s">
        <v>59</v>
      </c>
      <c r="G12" s="61"/>
      <c r="H12" s="61"/>
      <c r="I12" s="6"/>
      <c r="K12" s="61">
        <v>4</v>
      </c>
      <c r="L12" s="61" t="s">
        <v>71</v>
      </c>
      <c r="M12" s="59" t="s">
        <v>84</v>
      </c>
      <c r="N12" s="59">
        <v>6495</v>
      </c>
      <c r="O12" s="59" t="s">
        <v>91</v>
      </c>
      <c r="P12" s="67">
        <v>30</v>
      </c>
      <c r="Q12" s="67">
        <v>47.204168482864851</v>
      </c>
      <c r="S12" s="61">
        <v>4</v>
      </c>
      <c r="T12" s="61" t="str">
        <f t="shared" si="1"/>
        <v>Linha1</v>
      </c>
      <c r="U12" s="59" t="str">
        <f t="shared" si="0"/>
        <v>Ponto4</v>
      </c>
      <c r="V12" s="59"/>
      <c r="W12" s="59"/>
      <c r="X12" s="59"/>
      <c r="Y12" s="59"/>
      <c r="AD12" t="s">
        <v>95</v>
      </c>
      <c r="AE12" t="s">
        <v>93</v>
      </c>
      <c r="AF12" t="s">
        <v>94</v>
      </c>
    </row>
    <row r="13" spans="2:32" x14ac:dyDescent="0.25">
      <c r="B13" s="60">
        <f t="shared" ref="B13:B16" si="2">B12+1</f>
        <v>5</v>
      </c>
      <c r="C13" s="60" t="s">
        <v>79</v>
      </c>
      <c r="E13" s="61">
        <v>5</v>
      </c>
      <c r="F13" s="61" t="s">
        <v>60</v>
      </c>
      <c r="G13" s="61"/>
      <c r="H13" s="61"/>
      <c r="I13" s="6"/>
      <c r="K13" s="61">
        <v>5</v>
      </c>
      <c r="L13" s="61" t="s">
        <v>72</v>
      </c>
      <c r="M13" s="59" t="s">
        <v>84</v>
      </c>
      <c r="N13" s="59">
        <v>3206</v>
      </c>
      <c r="O13" s="59" t="s">
        <v>91</v>
      </c>
      <c r="P13" s="67">
        <v>55.739392574935621</v>
      </c>
      <c r="Q13" s="67">
        <v>77.053332459623405</v>
      </c>
      <c r="S13" s="61">
        <v>5</v>
      </c>
      <c r="T13" s="61" t="str">
        <f t="shared" si="1"/>
        <v>Linha1</v>
      </c>
      <c r="U13" s="59" t="str">
        <f t="shared" si="0"/>
        <v>Ponto5</v>
      </c>
      <c r="V13" s="59"/>
      <c r="W13" s="59"/>
      <c r="X13" s="59"/>
      <c r="Y13" s="59"/>
      <c r="AC13" t="s">
        <v>96</v>
      </c>
      <c r="AD13" t="s">
        <v>68</v>
      </c>
      <c r="AE13">
        <v>10</v>
      </c>
      <c r="AF13">
        <v>10</v>
      </c>
    </row>
    <row r="14" spans="2:32" x14ac:dyDescent="0.25">
      <c r="B14" s="60">
        <f t="shared" si="2"/>
        <v>6</v>
      </c>
      <c r="C14" s="60" t="s">
        <v>80</v>
      </c>
      <c r="E14" s="61">
        <v>6</v>
      </c>
      <c r="F14" s="61" t="s">
        <v>61</v>
      </c>
      <c r="G14" s="61"/>
      <c r="H14" s="61"/>
      <c r="I14" s="6"/>
      <c r="K14" s="61">
        <v>6</v>
      </c>
      <c r="L14" s="61" t="s">
        <v>73</v>
      </c>
      <c r="M14" s="59" t="s">
        <v>84</v>
      </c>
      <c r="N14" s="59">
        <v>727</v>
      </c>
      <c r="O14" s="59" t="s">
        <v>34</v>
      </c>
      <c r="P14" s="67">
        <v>72.712173911601056</v>
      </c>
      <c r="Q14" s="67">
        <v>16.288333587569738</v>
      </c>
      <c r="S14" s="61">
        <v>6</v>
      </c>
      <c r="T14" s="61" t="str">
        <f t="shared" si="1"/>
        <v>Linha1</v>
      </c>
      <c r="U14" s="59" t="str">
        <f t="shared" si="0"/>
        <v>Ponto6</v>
      </c>
      <c r="V14" s="59"/>
      <c r="W14" s="59"/>
      <c r="X14" s="59"/>
      <c r="Y14" s="59"/>
      <c r="AD14" t="s">
        <v>69</v>
      </c>
      <c r="AE14">
        <v>12</v>
      </c>
      <c r="AF14">
        <v>15</v>
      </c>
    </row>
    <row r="15" spans="2:32" x14ac:dyDescent="0.25">
      <c r="B15" s="60">
        <f t="shared" si="2"/>
        <v>7</v>
      </c>
      <c r="C15" s="60" t="s">
        <v>81</v>
      </c>
      <c r="E15" s="61">
        <v>7</v>
      </c>
      <c r="F15" s="61" t="s">
        <v>62</v>
      </c>
      <c r="G15" s="61"/>
      <c r="H15" s="61"/>
      <c r="I15" s="6"/>
      <c r="K15" s="61">
        <v>7</v>
      </c>
      <c r="L15" s="61" t="s">
        <v>74</v>
      </c>
      <c r="M15" s="59" t="s">
        <v>85</v>
      </c>
      <c r="N15" s="59">
        <v>3547</v>
      </c>
      <c r="O15" s="59" t="s">
        <v>34</v>
      </c>
      <c r="P15" s="67">
        <v>73.813198018339321</v>
      </c>
      <c r="Q15" s="67">
        <v>86.004853812932396</v>
      </c>
      <c r="S15" s="61">
        <v>7</v>
      </c>
      <c r="T15" s="61" t="str">
        <f t="shared" si="1"/>
        <v>Linha1</v>
      </c>
      <c r="U15" s="59" t="str">
        <f t="shared" si="0"/>
        <v>Ponto7</v>
      </c>
      <c r="V15" s="59"/>
      <c r="W15" s="59"/>
      <c r="X15" s="59"/>
      <c r="Y15" s="59"/>
      <c r="AD15" t="s">
        <v>70</v>
      </c>
      <c r="AE15">
        <v>16</v>
      </c>
      <c r="AF15">
        <v>20</v>
      </c>
    </row>
    <row r="16" spans="2:32" x14ac:dyDescent="0.25">
      <c r="B16" s="60">
        <f t="shared" si="2"/>
        <v>8</v>
      </c>
      <c r="C16" s="60" t="s">
        <v>82</v>
      </c>
      <c r="K16" s="61">
        <v>8</v>
      </c>
      <c r="L16" s="61" t="s">
        <v>88</v>
      </c>
      <c r="M16" s="59" t="s">
        <v>86</v>
      </c>
      <c r="N16" s="59">
        <v>802</v>
      </c>
      <c r="O16" s="59" t="s">
        <v>34</v>
      </c>
      <c r="P16" s="67">
        <v>80</v>
      </c>
      <c r="Q16" s="67">
        <v>88.748441726552585</v>
      </c>
      <c r="AD16" t="s">
        <v>71</v>
      </c>
      <c r="AE16">
        <v>30</v>
      </c>
      <c r="AF16">
        <v>47.204168482864851</v>
      </c>
    </row>
    <row r="17" spans="11:32" x14ac:dyDescent="0.25">
      <c r="K17" s="61">
        <v>9</v>
      </c>
      <c r="L17" s="61" t="s">
        <v>89</v>
      </c>
      <c r="M17" s="59" t="s">
        <v>87</v>
      </c>
      <c r="N17" s="59">
        <v>4661</v>
      </c>
      <c r="O17" s="59" t="s">
        <v>34</v>
      </c>
      <c r="P17" s="67">
        <v>90</v>
      </c>
      <c r="Q17" s="67">
        <v>76.901461463220016</v>
      </c>
      <c r="AD17" t="s">
        <v>72</v>
      </c>
      <c r="AE17">
        <v>55.739392574935621</v>
      </c>
      <c r="AF17">
        <v>77.053332459623405</v>
      </c>
    </row>
    <row r="18" spans="11:32" x14ac:dyDescent="0.25">
      <c r="K18" s="61">
        <v>10</v>
      </c>
      <c r="L18" s="61" t="s">
        <v>90</v>
      </c>
      <c r="M18" s="59" t="s">
        <v>87</v>
      </c>
      <c r="N18" s="59">
        <v>5322</v>
      </c>
      <c r="O18" s="59" t="s">
        <v>92</v>
      </c>
      <c r="P18" s="67">
        <v>100</v>
      </c>
      <c r="Q18" s="67">
        <v>2.3816569043044411</v>
      </c>
      <c r="AD18" t="s">
        <v>73</v>
      </c>
      <c r="AE18">
        <v>72.712173911601056</v>
      </c>
      <c r="AF18">
        <v>16.288333587569738</v>
      </c>
    </row>
    <row r="19" spans="11:32" x14ac:dyDescent="0.25">
      <c r="AD19" t="s">
        <v>74</v>
      </c>
      <c r="AE19">
        <v>73.813198018339321</v>
      </c>
      <c r="AF19">
        <v>86.004853812932396</v>
      </c>
    </row>
    <row r="20" spans="11:32" x14ac:dyDescent="0.25">
      <c r="AD20" t="s">
        <v>88</v>
      </c>
      <c r="AE20">
        <v>80</v>
      </c>
      <c r="AF20">
        <v>88.748441726552585</v>
      </c>
    </row>
    <row r="21" spans="11:32" x14ac:dyDescent="0.25">
      <c r="AD21" t="s">
        <v>89</v>
      </c>
      <c r="AE21">
        <v>90</v>
      </c>
      <c r="AF21">
        <v>76.901461463220016</v>
      </c>
    </row>
    <row r="22" spans="11:32" x14ac:dyDescent="0.25">
      <c r="AC22" t="s">
        <v>97</v>
      </c>
      <c r="AD22" t="s">
        <v>90</v>
      </c>
      <c r="AE22">
        <v>100</v>
      </c>
      <c r="AF22">
        <v>2.3816569043044411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5D01-6542-4084-AE0C-F52B6237E75C}">
  <dimension ref="F12:P143"/>
  <sheetViews>
    <sheetView topLeftCell="B59" zoomScale="85" zoomScaleNormal="85" workbookViewId="0">
      <selection activeCell="T68" sqref="T68"/>
    </sheetView>
  </sheetViews>
  <sheetFormatPr defaultRowHeight="15" x14ac:dyDescent="0.25"/>
  <cols>
    <col min="1" max="5" width="9.140625" style="70"/>
    <col min="6" max="6" width="20.42578125" style="1" bestFit="1" customWidth="1"/>
    <col min="7" max="8" width="27.140625" style="1" bestFit="1" customWidth="1"/>
    <col min="9" max="9" width="12.140625" style="1" bestFit="1" customWidth="1"/>
    <col min="10" max="10" width="7.42578125" style="71" bestFit="1" customWidth="1"/>
    <col min="11" max="11" width="30.5703125" style="70" customWidth="1"/>
    <col min="12" max="12" width="2.42578125" style="70" bestFit="1" customWidth="1"/>
    <col min="13" max="13" width="2.7109375" style="70" bestFit="1" customWidth="1"/>
    <col min="14" max="15" width="2.28515625" style="70" bestFit="1" customWidth="1"/>
    <col min="16" max="16" width="2.42578125" style="70" bestFit="1" customWidth="1"/>
    <col min="17" max="16384" width="9.140625" style="70"/>
  </cols>
  <sheetData>
    <row r="12" spans="6:16" x14ac:dyDescent="0.25">
      <c r="F12" s="72" t="s">
        <v>183</v>
      </c>
    </row>
    <row r="14" spans="6:16" x14ac:dyDescent="0.25">
      <c r="F14" s="1" t="s">
        <v>104</v>
      </c>
      <c r="L14" s="70" t="s">
        <v>109</v>
      </c>
      <c r="M14" s="70" t="s">
        <v>113</v>
      </c>
      <c r="N14" s="70" t="s">
        <v>114</v>
      </c>
      <c r="O14" s="70" t="s">
        <v>115</v>
      </c>
      <c r="P14" s="70" t="s">
        <v>116</v>
      </c>
    </row>
    <row r="15" spans="6:16" x14ac:dyDescent="0.25">
      <c r="F15" s="1" t="s">
        <v>11</v>
      </c>
      <c r="G15" s="1" t="s">
        <v>110</v>
      </c>
      <c r="H15" s="1" t="s">
        <v>111</v>
      </c>
      <c r="I15" s="1" t="s">
        <v>55</v>
      </c>
      <c r="J15" s="71" t="s">
        <v>37</v>
      </c>
    </row>
    <row r="16" spans="6:16" x14ac:dyDescent="0.25">
      <c r="F16" s="1" t="s">
        <v>106</v>
      </c>
      <c r="G16" s="1" t="s">
        <v>107</v>
      </c>
      <c r="H16" s="1" t="s">
        <v>112</v>
      </c>
      <c r="I16" s="1" t="s">
        <v>105</v>
      </c>
      <c r="J16" s="71" t="s">
        <v>117</v>
      </c>
      <c r="K16" s="70" t="str">
        <f>L$14&amp;M$14&amp;F$15&amp;M$14&amp;N$14&amp;M$14&amp;F16&amp;M$14&amp;O$14&amp;M$14&amp;G$15&amp;M$14&amp;N$14&amp;M$14&amp;G16&amp;M$14&amp;O$14&amp;M$14&amp;H$15&amp;M$14&amp;N$14&amp;M$14&amp;H16&amp;M$14&amp;O$14&amp;M$14&amp;I$15&amp;M$14&amp;N$14&amp;M$14&amp;I16&amp;M$14&amp;O$14&amp;M$14&amp;J$15&amp;M$14&amp;N$14&amp;M$14&amp;J16&amp;M$14&amp;P$14&amp;O$14</f>
        <v>{"LinhaID":"Cohab I","RoteiroInicio":"Terminal Urbano","RoteiroFim":"Bairro Cohab I","DiaSemana":"2, 3, 4, 5, 6","Hora":"6:05"},</v>
      </c>
    </row>
    <row r="17" spans="6:11" x14ac:dyDescent="0.25">
      <c r="F17" s="1" t="s">
        <v>106</v>
      </c>
      <c r="G17" s="1" t="s">
        <v>107</v>
      </c>
      <c r="H17" s="1" t="s">
        <v>112</v>
      </c>
      <c r="I17" s="1" t="s">
        <v>105</v>
      </c>
      <c r="J17" s="71" t="s">
        <v>118</v>
      </c>
      <c r="K17" s="70" t="str">
        <f>L$14&amp;M$14&amp;F$15&amp;M$14&amp;N$14&amp;M$14&amp;F17&amp;M$14&amp;O$14&amp;M$14&amp;G$15&amp;M$14&amp;N$14&amp;M$14&amp;G17&amp;M$14&amp;O$14&amp;M$14&amp;H$15&amp;M$14&amp;N$14&amp;M$14&amp;H17&amp;M$14&amp;O$14&amp;M$14&amp;I$15&amp;M$14&amp;N$14&amp;M$14&amp;I17&amp;M$14&amp;O$14&amp;M$14&amp;J$15&amp;M$14&amp;N$14&amp;M$14&amp;J17&amp;M$14&amp;P$14&amp;O$14</f>
        <v>{"LinhaID":"Cohab I","RoteiroInicio":"Terminal Urbano","RoteiroFim":"Bairro Cohab I","DiaSemana":"2, 3, 4, 5, 6","Hora":"7:05"},</v>
      </c>
    </row>
    <row r="18" spans="6:11" x14ac:dyDescent="0.25">
      <c r="F18" s="1" t="s">
        <v>106</v>
      </c>
      <c r="G18" s="1" t="s">
        <v>107</v>
      </c>
      <c r="H18" s="1" t="s">
        <v>112</v>
      </c>
      <c r="I18" s="1" t="s">
        <v>105</v>
      </c>
      <c r="J18" s="71" t="s">
        <v>119</v>
      </c>
      <c r="K18" s="70" t="str">
        <f>L$14&amp;M$14&amp;F$15&amp;M$14&amp;N$14&amp;M$14&amp;F18&amp;M$14&amp;O$14&amp;M$14&amp;G$15&amp;M$14&amp;N$14&amp;M$14&amp;G18&amp;M$14&amp;O$14&amp;M$14&amp;H$15&amp;M$14&amp;N$14&amp;M$14&amp;H18&amp;M$14&amp;O$14&amp;M$14&amp;I$15&amp;M$14&amp;N$14&amp;M$14&amp;I18&amp;M$14&amp;O$14&amp;M$14&amp;J$15&amp;M$14&amp;N$14&amp;M$14&amp;J18&amp;M$14&amp;P$14&amp;O$14</f>
        <v>{"LinhaID":"Cohab I","RoteiroInicio":"Terminal Urbano","RoteiroFim":"Bairro Cohab I","DiaSemana":"2, 3, 4, 5, 6","Hora":"8:05"},</v>
      </c>
    </row>
    <row r="19" spans="6:11" x14ac:dyDescent="0.25">
      <c r="F19" s="1" t="s">
        <v>106</v>
      </c>
      <c r="G19" s="1" t="s">
        <v>107</v>
      </c>
      <c r="H19" s="1" t="s">
        <v>112</v>
      </c>
      <c r="I19" s="1" t="s">
        <v>105</v>
      </c>
      <c r="J19" s="71" t="s">
        <v>120</v>
      </c>
      <c r="K19" s="70" t="str">
        <f t="shared" ref="K19:K82" si="0">L$14&amp;M$14&amp;F$15&amp;M$14&amp;N$14&amp;M$14&amp;F19&amp;M$14&amp;O$14&amp;M$14&amp;G$15&amp;M$14&amp;N$14&amp;M$14&amp;G19&amp;M$14&amp;O$14&amp;M$14&amp;H$15&amp;M$14&amp;N$14&amp;M$14&amp;H19&amp;M$14&amp;O$14&amp;M$14&amp;I$15&amp;M$14&amp;N$14&amp;M$14&amp;I19&amp;M$14&amp;O$14&amp;M$14&amp;J$15&amp;M$14&amp;N$14&amp;M$14&amp;J19&amp;M$14&amp;P$14&amp;O$14</f>
        <v>{"LinhaID":"Cohab I","RoteiroInicio":"Terminal Urbano","RoteiroFim":"Bairro Cohab I","DiaSemana":"2, 3, 4, 5, 6","Hora":"9:05"},</v>
      </c>
    </row>
    <row r="20" spans="6:11" x14ac:dyDescent="0.25">
      <c r="F20" s="1" t="s">
        <v>106</v>
      </c>
      <c r="G20" s="1" t="s">
        <v>107</v>
      </c>
      <c r="H20" s="1" t="s">
        <v>112</v>
      </c>
      <c r="I20" s="1" t="s">
        <v>105</v>
      </c>
      <c r="J20" s="71" t="s">
        <v>121</v>
      </c>
      <c r="K20" s="70" t="str">
        <f t="shared" si="0"/>
        <v>{"LinhaID":"Cohab I","RoteiroInicio":"Terminal Urbano","RoteiroFim":"Bairro Cohab I","DiaSemana":"2, 3, 4, 5, 6","Hora":"10:05"},</v>
      </c>
    </row>
    <row r="21" spans="6:11" x14ac:dyDescent="0.25">
      <c r="F21" s="1" t="s">
        <v>106</v>
      </c>
      <c r="G21" s="1" t="s">
        <v>107</v>
      </c>
      <c r="H21" s="1" t="s">
        <v>112</v>
      </c>
      <c r="I21" s="1" t="s">
        <v>105</v>
      </c>
      <c r="J21" s="71" t="s">
        <v>122</v>
      </c>
      <c r="K21" s="70" t="str">
        <f t="shared" si="0"/>
        <v>{"LinhaID":"Cohab I","RoteiroInicio":"Terminal Urbano","RoteiroFim":"Bairro Cohab I","DiaSemana":"2, 3, 4, 5, 6","Hora":"11:05"},</v>
      </c>
    </row>
    <row r="22" spans="6:11" x14ac:dyDescent="0.25">
      <c r="F22" s="1" t="s">
        <v>106</v>
      </c>
      <c r="G22" s="1" t="s">
        <v>107</v>
      </c>
      <c r="H22" s="1" t="s">
        <v>112</v>
      </c>
      <c r="I22" s="1" t="s">
        <v>105</v>
      </c>
      <c r="J22" s="71" t="s">
        <v>123</v>
      </c>
      <c r="K22" s="70" t="str">
        <f t="shared" si="0"/>
        <v>{"LinhaID":"Cohab I","RoteiroInicio":"Terminal Urbano","RoteiroFim":"Bairro Cohab I","DiaSemana":"2, 3, 4, 5, 6","Hora":"12:05"},</v>
      </c>
    </row>
    <row r="23" spans="6:11" x14ac:dyDescent="0.25">
      <c r="F23" s="1" t="s">
        <v>106</v>
      </c>
      <c r="G23" s="1" t="s">
        <v>107</v>
      </c>
      <c r="H23" s="1" t="s">
        <v>112</v>
      </c>
      <c r="I23" s="1" t="s">
        <v>105</v>
      </c>
      <c r="J23" s="71" t="s">
        <v>124</v>
      </c>
      <c r="K23" s="70" t="str">
        <f t="shared" si="0"/>
        <v>{"LinhaID":"Cohab I","RoteiroInicio":"Terminal Urbano","RoteiroFim":"Bairro Cohab I","DiaSemana":"2, 3, 4, 5, 6","Hora":"13:05"},</v>
      </c>
    </row>
    <row r="24" spans="6:11" x14ac:dyDescent="0.25">
      <c r="F24" s="1" t="s">
        <v>106</v>
      </c>
      <c r="G24" s="1" t="s">
        <v>107</v>
      </c>
      <c r="H24" s="1" t="s">
        <v>112</v>
      </c>
      <c r="I24" s="1" t="s">
        <v>105</v>
      </c>
      <c r="J24" s="71" t="s">
        <v>125</v>
      </c>
      <c r="K24" s="70" t="str">
        <f t="shared" si="0"/>
        <v>{"LinhaID":"Cohab I","RoteiroInicio":"Terminal Urbano","RoteiroFim":"Bairro Cohab I","DiaSemana":"2, 3, 4, 5, 6","Hora":"14:05"},</v>
      </c>
    </row>
    <row r="25" spans="6:11" x14ac:dyDescent="0.25">
      <c r="F25" s="1" t="s">
        <v>106</v>
      </c>
      <c r="G25" s="1" t="s">
        <v>107</v>
      </c>
      <c r="H25" s="1" t="s">
        <v>112</v>
      </c>
      <c r="I25" s="1" t="s">
        <v>105</v>
      </c>
      <c r="J25" s="71" t="s">
        <v>126</v>
      </c>
      <c r="K25" s="70" t="str">
        <f t="shared" si="0"/>
        <v>{"LinhaID":"Cohab I","RoteiroInicio":"Terminal Urbano","RoteiroFim":"Bairro Cohab I","DiaSemana":"2, 3, 4, 5, 6","Hora":"15:05"},</v>
      </c>
    </row>
    <row r="26" spans="6:11" x14ac:dyDescent="0.25">
      <c r="F26" s="1" t="s">
        <v>106</v>
      </c>
      <c r="G26" s="1" t="s">
        <v>107</v>
      </c>
      <c r="H26" s="1" t="s">
        <v>112</v>
      </c>
      <c r="I26" s="1" t="s">
        <v>105</v>
      </c>
      <c r="J26" s="71" t="s">
        <v>127</v>
      </c>
      <c r="K26" s="70" t="str">
        <f t="shared" si="0"/>
        <v>{"LinhaID":"Cohab I","RoteiroInicio":"Terminal Urbano","RoteiroFim":"Bairro Cohab I","DiaSemana":"2, 3, 4, 5, 6","Hora":"16:05"},</v>
      </c>
    </row>
    <row r="27" spans="6:11" x14ac:dyDescent="0.25">
      <c r="F27" s="1" t="s">
        <v>106</v>
      </c>
      <c r="G27" s="1" t="s">
        <v>107</v>
      </c>
      <c r="H27" s="1" t="s">
        <v>112</v>
      </c>
      <c r="I27" s="1" t="s">
        <v>105</v>
      </c>
      <c r="J27" s="71" t="s">
        <v>128</v>
      </c>
      <c r="K27" s="70" t="str">
        <f t="shared" si="0"/>
        <v>{"LinhaID":"Cohab I","RoteiroInicio":"Terminal Urbano","RoteiroFim":"Bairro Cohab I","DiaSemana":"2, 3, 4, 5, 6","Hora":"17:05"},</v>
      </c>
    </row>
    <row r="28" spans="6:11" x14ac:dyDescent="0.25">
      <c r="F28" s="1" t="s">
        <v>106</v>
      </c>
      <c r="G28" s="1" t="s">
        <v>107</v>
      </c>
      <c r="H28" s="1" t="s">
        <v>112</v>
      </c>
      <c r="I28" s="1" t="s">
        <v>105</v>
      </c>
      <c r="J28" s="71" t="s">
        <v>129</v>
      </c>
      <c r="K28" s="70" t="str">
        <f t="shared" si="0"/>
        <v>{"LinhaID":"Cohab I","RoteiroInicio":"Terminal Urbano","RoteiroFim":"Bairro Cohab I","DiaSemana":"2, 3, 4, 5, 6","Hora":"18:05"},</v>
      </c>
    </row>
    <row r="29" spans="6:11" x14ac:dyDescent="0.25">
      <c r="F29" s="1" t="s">
        <v>106</v>
      </c>
      <c r="G29" s="1" t="s">
        <v>107</v>
      </c>
      <c r="H29" s="1" t="s">
        <v>112</v>
      </c>
      <c r="I29" s="1" t="s">
        <v>105</v>
      </c>
      <c r="J29" s="71" t="s">
        <v>130</v>
      </c>
      <c r="K29" s="70" t="str">
        <f t="shared" si="0"/>
        <v>{"LinhaID":"Cohab I","RoteiroInicio":"Terminal Urbano","RoteiroFim":"Bairro Cohab I","DiaSemana":"2, 3, 4, 5, 6","Hora":"19:05"},</v>
      </c>
    </row>
    <row r="30" spans="6:11" x14ac:dyDescent="0.25">
      <c r="F30" s="1" t="s">
        <v>106</v>
      </c>
      <c r="G30" s="1" t="s">
        <v>107</v>
      </c>
      <c r="H30" s="1" t="s">
        <v>112</v>
      </c>
      <c r="I30" s="1">
        <v>7</v>
      </c>
      <c r="J30" s="71" t="s">
        <v>117</v>
      </c>
      <c r="K30" s="70" t="str">
        <f t="shared" si="0"/>
        <v>{"LinhaID":"Cohab I","RoteiroInicio":"Terminal Urbano","RoteiroFim":"Bairro Cohab I","DiaSemana":"7","Hora":"6:05"},</v>
      </c>
    </row>
    <row r="31" spans="6:11" x14ac:dyDescent="0.25">
      <c r="F31" s="1" t="s">
        <v>106</v>
      </c>
      <c r="G31" s="1" t="s">
        <v>107</v>
      </c>
      <c r="H31" s="1" t="s">
        <v>112</v>
      </c>
      <c r="I31" s="1">
        <v>7</v>
      </c>
      <c r="J31" s="71" t="s">
        <v>118</v>
      </c>
      <c r="K31" s="70" t="str">
        <f t="shared" si="0"/>
        <v>{"LinhaID":"Cohab I","RoteiroInicio":"Terminal Urbano","RoteiroFim":"Bairro Cohab I","DiaSemana":"7","Hora":"7:05"},</v>
      </c>
    </row>
    <row r="32" spans="6:11" x14ac:dyDescent="0.25">
      <c r="F32" s="1" t="s">
        <v>106</v>
      </c>
      <c r="G32" s="1" t="s">
        <v>107</v>
      </c>
      <c r="H32" s="1" t="s">
        <v>112</v>
      </c>
      <c r="I32" s="1">
        <v>7</v>
      </c>
      <c r="J32" s="71" t="s">
        <v>119</v>
      </c>
      <c r="K32" s="70" t="str">
        <f t="shared" si="0"/>
        <v>{"LinhaID":"Cohab I","RoteiroInicio":"Terminal Urbano","RoteiroFim":"Bairro Cohab I","DiaSemana":"7","Hora":"8:05"},</v>
      </c>
    </row>
    <row r="33" spans="6:11" x14ac:dyDescent="0.25">
      <c r="F33" s="1" t="s">
        <v>106</v>
      </c>
      <c r="G33" s="1" t="s">
        <v>107</v>
      </c>
      <c r="H33" s="1" t="s">
        <v>112</v>
      </c>
      <c r="I33" s="1">
        <v>7</v>
      </c>
      <c r="J33" s="71" t="s">
        <v>120</v>
      </c>
      <c r="K33" s="70" t="str">
        <f t="shared" si="0"/>
        <v>{"LinhaID":"Cohab I","RoteiroInicio":"Terminal Urbano","RoteiroFim":"Bairro Cohab I","DiaSemana":"7","Hora":"9:05"},</v>
      </c>
    </row>
    <row r="34" spans="6:11" x14ac:dyDescent="0.25">
      <c r="F34" s="1" t="s">
        <v>106</v>
      </c>
      <c r="G34" s="1" t="s">
        <v>107</v>
      </c>
      <c r="H34" s="1" t="s">
        <v>112</v>
      </c>
      <c r="I34" s="1">
        <v>7</v>
      </c>
      <c r="J34" s="71" t="s">
        <v>121</v>
      </c>
      <c r="K34" s="70" t="str">
        <f t="shared" si="0"/>
        <v>{"LinhaID":"Cohab I","RoteiroInicio":"Terminal Urbano","RoteiroFim":"Bairro Cohab I","DiaSemana":"7","Hora":"10:05"},</v>
      </c>
    </row>
    <row r="35" spans="6:11" x14ac:dyDescent="0.25">
      <c r="F35" s="1" t="s">
        <v>106</v>
      </c>
      <c r="G35" s="1" t="s">
        <v>107</v>
      </c>
      <c r="H35" s="1" t="s">
        <v>112</v>
      </c>
      <c r="I35" s="1">
        <v>7</v>
      </c>
      <c r="J35" s="71" t="s">
        <v>122</v>
      </c>
      <c r="K35" s="70" t="str">
        <f t="shared" si="0"/>
        <v>{"LinhaID":"Cohab I","RoteiroInicio":"Terminal Urbano","RoteiroFim":"Bairro Cohab I","DiaSemana":"7","Hora":"11:05"},</v>
      </c>
    </row>
    <row r="36" spans="6:11" x14ac:dyDescent="0.25">
      <c r="F36" s="1" t="s">
        <v>106</v>
      </c>
      <c r="G36" s="1" t="s">
        <v>107</v>
      </c>
      <c r="H36" s="1" t="s">
        <v>112</v>
      </c>
      <c r="I36" s="1">
        <v>7</v>
      </c>
      <c r="J36" s="71" t="s">
        <v>123</v>
      </c>
      <c r="K36" s="70" t="str">
        <f t="shared" si="0"/>
        <v>{"LinhaID":"Cohab I","RoteiroInicio":"Terminal Urbano","RoteiroFim":"Bairro Cohab I","DiaSemana":"7","Hora":"12:05"},</v>
      </c>
    </row>
    <row r="37" spans="6:11" x14ac:dyDescent="0.25">
      <c r="F37" s="1" t="s">
        <v>106</v>
      </c>
      <c r="G37" s="1" t="s">
        <v>107</v>
      </c>
      <c r="H37" s="1" t="s">
        <v>112</v>
      </c>
      <c r="I37" s="1">
        <v>7</v>
      </c>
      <c r="J37" s="71" t="s">
        <v>124</v>
      </c>
      <c r="K37" s="70" t="str">
        <f t="shared" si="0"/>
        <v>{"LinhaID":"Cohab I","RoteiroInicio":"Terminal Urbano","RoteiroFim":"Bairro Cohab I","DiaSemana":"7","Hora":"13:05"},</v>
      </c>
    </row>
    <row r="38" spans="6:11" x14ac:dyDescent="0.25">
      <c r="F38" s="1" t="s">
        <v>106</v>
      </c>
      <c r="G38" s="1" t="s">
        <v>107</v>
      </c>
      <c r="H38" s="1" t="s">
        <v>112</v>
      </c>
      <c r="I38" s="1">
        <v>7</v>
      </c>
      <c r="J38" s="71" t="s">
        <v>125</v>
      </c>
      <c r="K38" s="70" t="str">
        <f t="shared" si="0"/>
        <v>{"LinhaID":"Cohab I","RoteiroInicio":"Terminal Urbano","RoteiroFim":"Bairro Cohab I","DiaSemana":"7","Hora":"14:05"},</v>
      </c>
    </row>
    <row r="39" spans="6:11" x14ac:dyDescent="0.25">
      <c r="F39" s="1" t="s">
        <v>106</v>
      </c>
      <c r="G39" s="1" t="s">
        <v>107</v>
      </c>
      <c r="H39" s="1" t="s">
        <v>112</v>
      </c>
      <c r="I39" s="1">
        <v>7</v>
      </c>
      <c r="J39" s="71" t="s">
        <v>126</v>
      </c>
      <c r="K39" s="70" t="str">
        <f t="shared" si="0"/>
        <v>{"LinhaID":"Cohab I","RoteiroInicio":"Terminal Urbano","RoteiroFim":"Bairro Cohab I","DiaSemana":"7","Hora":"15:05"},</v>
      </c>
    </row>
    <row r="40" spans="6:11" x14ac:dyDescent="0.25">
      <c r="F40" s="1" t="s">
        <v>106</v>
      </c>
      <c r="G40" s="1" t="s">
        <v>107</v>
      </c>
      <c r="H40" s="1" t="s">
        <v>112</v>
      </c>
      <c r="I40" s="1">
        <v>7</v>
      </c>
      <c r="J40" s="71" t="s">
        <v>127</v>
      </c>
      <c r="K40" s="70" t="str">
        <f t="shared" si="0"/>
        <v>{"LinhaID":"Cohab I","RoteiroInicio":"Terminal Urbano","RoteiroFim":"Bairro Cohab I","DiaSemana":"7","Hora":"16:05"},</v>
      </c>
    </row>
    <row r="41" spans="6:11" x14ac:dyDescent="0.25">
      <c r="F41" s="1" t="s">
        <v>106</v>
      </c>
      <c r="G41" s="1" t="s">
        <v>107</v>
      </c>
      <c r="H41" s="1" t="s">
        <v>112</v>
      </c>
      <c r="I41" s="1">
        <v>7</v>
      </c>
      <c r="J41" s="71" t="s">
        <v>128</v>
      </c>
      <c r="K41" s="70" t="str">
        <f t="shared" si="0"/>
        <v>{"LinhaID":"Cohab I","RoteiroInicio":"Terminal Urbano","RoteiroFim":"Bairro Cohab I","DiaSemana":"7","Hora":"17:05"},</v>
      </c>
    </row>
    <row r="42" spans="6:11" x14ac:dyDescent="0.25">
      <c r="F42" s="1" t="s">
        <v>106</v>
      </c>
      <c r="G42" s="1" t="s">
        <v>107</v>
      </c>
      <c r="H42" s="1" t="s">
        <v>112</v>
      </c>
      <c r="I42" s="1">
        <v>7</v>
      </c>
      <c r="J42" s="71" t="s">
        <v>129</v>
      </c>
      <c r="K42" s="70" t="str">
        <f t="shared" si="0"/>
        <v>{"LinhaID":"Cohab I","RoteiroInicio":"Terminal Urbano","RoteiroFim":"Bairro Cohab I","DiaSemana":"7","Hora":"18:05"},</v>
      </c>
    </row>
    <row r="43" spans="6:11" x14ac:dyDescent="0.25">
      <c r="F43" s="1" t="s">
        <v>106</v>
      </c>
      <c r="G43" s="1" t="s">
        <v>107</v>
      </c>
      <c r="H43" s="1" t="s">
        <v>112</v>
      </c>
      <c r="I43" s="1" t="s">
        <v>108</v>
      </c>
      <c r="J43" s="71" t="s">
        <v>131</v>
      </c>
      <c r="K43" s="70" t="str">
        <f t="shared" si="0"/>
        <v>{"LinhaID":"Cohab I","RoteiroInicio":"Terminal Urbano","RoteiroFim":"Bairro Cohab I","DiaSemana":"1, 0","Hora":"9:00"},</v>
      </c>
    </row>
    <row r="44" spans="6:11" x14ac:dyDescent="0.25">
      <c r="F44" s="1" t="s">
        <v>106</v>
      </c>
      <c r="G44" s="1" t="s">
        <v>107</v>
      </c>
      <c r="H44" s="1" t="s">
        <v>112</v>
      </c>
      <c r="I44" s="1" t="s">
        <v>108</v>
      </c>
      <c r="J44" s="71" t="s">
        <v>132</v>
      </c>
      <c r="K44" s="70" t="str">
        <f t="shared" si="0"/>
        <v>{"LinhaID":"Cohab I","RoteiroInicio":"Terminal Urbano","RoteiroFim":"Bairro Cohab I","DiaSemana":"1, 0","Hora":"10:00"},</v>
      </c>
    </row>
    <row r="45" spans="6:11" x14ac:dyDescent="0.25">
      <c r="F45" s="1" t="s">
        <v>106</v>
      </c>
      <c r="G45" s="1" t="s">
        <v>107</v>
      </c>
      <c r="H45" s="1" t="s">
        <v>112</v>
      </c>
      <c r="I45" s="1" t="s">
        <v>108</v>
      </c>
      <c r="J45" s="71" t="s">
        <v>133</v>
      </c>
      <c r="K45" s="70" t="str">
        <f t="shared" si="0"/>
        <v>{"LinhaID":"Cohab I","RoteiroInicio":"Terminal Urbano","RoteiroFim":"Bairro Cohab I","DiaSemana":"1, 0","Hora":"15:00"},</v>
      </c>
    </row>
    <row r="46" spans="6:11" x14ac:dyDescent="0.25">
      <c r="F46" s="1" t="s">
        <v>106</v>
      </c>
      <c r="G46" s="1" t="s">
        <v>107</v>
      </c>
      <c r="H46" s="1" t="s">
        <v>112</v>
      </c>
      <c r="I46" s="1" t="s">
        <v>108</v>
      </c>
      <c r="J46" s="71" t="s">
        <v>134</v>
      </c>
      <c r="K46" s="70" t="str">
        <f t="shared" si="0"/>
        <v>{"LinhaID":"Cohab I","RoteiroInicio":"Terminal Urbano","RoteiroFim":"Bairro Cohab I","DiaSemana":"1, 0","Hora":"16:00"},</v>
      </c>
    </row>
    <row r="47" spans="6:11" x14ac:dyDescent="0.25">
      <c r="F47" s="1" t="s">
        <v>106</v>
      </c>
      <c r="G47" s="1" t="s">
        <v>107</v>
      </c>
      <c r="H47" s="1" t="s">
        <v>112</v>
      </c>
      <c r="I47" s="1" t="s">
        <v>108</v>
      </c>
      <c r="J47" s="71" t="s">
        <v>135</v>
      </c>
      <c r="K47" s="70" t="str">
        <f t="shared" si="0"/>
        <v>{"LinhaID":"Cohab I","RoteiroInicio":"Terminal Urbano","RoteiroFim":"Bairro Cohab I","DiaSemana":"1, 0","Hora":"17:00"},</v>
      </c>
    </row>
    <row r="48" spans="6:11" x14ac:dyDescent="0.25">
      <c r="F48" s="1" t="s">
        <v>136</v>
      </c>
      <c r="G48" s="1" t="str">
        <f>G47</f>
        <v>Terminal Urbano</v>
      </c>
      <c r="H48" s="1" t="s">
        <v>141</v>
      </c>
      <c r="I48" s="1" t="s">
        <v>105</v>
      </c>
      <c r="J48" s="71" t="s">
        <v>137</v>
      </c>
      <c r="K48" s="70" t="str">
        <f t="shared" si="0"/>
        <v>{"LinhaID":"Campo Água Verde","RoteiroInicio":"Terminal Urbano","RoteiroFim":"Bairro Campo Água Verde","DiaSemana":"2, 3, 4, 5, 6","Hora":"06:05"},</v>
      </c>
    </row>
    <row r="49" spans="6:11" x14ac:dyDescent="0.25">
      <c r="F49" s="1" t="s">
        <v>136</v>
      </c>
      <c r="G49" s="1" t="str">
        <f t="shared" ref="G49:G61" si="1">G48</f>
        <v>Terminal Urbano</v>
      </c>
      <c r="H49" s="1" t="s">
        <v>141</v>
      </c>
      <c r="I49" s="1" t="s">
        <v>105</v>
      </c>
      <c r="J49" s="71" t="s">
        <v>138</v>
      </c>
      <c r="K49" s="70" t="str">
        <f t="shared" si="0"/>
        <v>{"LinhaID":"Campo Água Verde","RoteiroInicio":"Terminal Urbano","RoteiroFim":"Bairro Campo Água Verde","DiaSemana":"2, 3, 4, 5, 6","Hora":"07:05"},</v>
      </c>
    </row>
    <row r="50" spans="6:11" x14ac:dyDescent="0.25">
      <c r="F50" s="1" t="s">
        <v>136</v>
      </c>
      <c r="G50" s="1" t="str">
        <f t="shared" si="1"/>
        <v>Terminal Urbano</v>
      </c>
      <c r="H50" s="1" t="s">
        <v>141</v>
      </c>
      <c r="I50" s="1" t="s">
        <v>105</v>
      </c>
      <c r="J50" s="71" t="s">
        <v>139</v>
      </c>
      <c r="K50" s="70" t="str">
        <f t="shared" si="0"/>
        <v>{"LinhaID":"Campo Água Verde","RoteiroInicio":"Terminal Urbano","RoteiroFim":"Bairro Campo Água Verde","DiaSemana":"2, 3, 4, 5, 6","Hora":"08:05"},</v>
      </c>
    </row>
    <row r="51" spans="6:11" x14ac:dyDescent="0.25">
      <c r="F51" s="1" t="s">
        <v>136</v>
      </c>
      <c r="G51" s="1" t="str">
        <f t="shared" si="1"/>
        <v>Terminal Urbano</v>
      </c>
      <c r="H51" s="1" t="s">
        <v>141</v>
      </c>
      <c r="I51" s="1" t="s">
        <v>105</v>
      </c>
      <c r="J51" s="71" t="s">
        <v>140</v>
      </c>
      <c r="K51" s="70" t="str">
        <f t="shared" si="0"/>
        <v>{"LinhaID":"Campo Água Verde","RoteiroInicio":"Terminal Urbano","RoteiroFim":"Bairro Campo Água Verde","DiaSemana":"2, 3, 4, 5, 6","Hora":"09:05"},</v>
      </c>
    </row>
    <row r="52" spans="6:11" x14ac:dyDescent="0.25">
      <c r="F52" s="1" t="s">
        <v>136</v>
      </c>
      <c r="G52" s="1" t="str">
        <f t="shared" si="1"/>
        <v>Terminal Urbano</v>
      </c>
      <c r="H52" s="1" t="s">
        <v>141</v>
      </c>
      <c r="I52" s="1" t="s">
        <v>105</v>
      </c>
      <c r="J52" s="71" t="s">
        <v>121</v>
      </c>
      <c r="K52" s="70" t="str">
        <f t="shared" si="0"/>
        <v>{"LinhaID":"Campo Água Verde","RoteiroInicio":"Terminal Urbano","RoteiroFim":"Bairro Campo Água Verde","DiaSemana":"2, 3, 4, 5, 6","Hora":"10:05"},</v>
      </c>
    </row>
    <row r="53" spans="6:11" x14ac:dyDescent="0.25">
      <c r="F53" s="1" t="s">
        <v>136</v>
      </c>
      <c r="G53" s="1" t="str">
        <f t="shared" si="1"/>
        <v>Terminal Urbano</v>
      </c>
      <c r="H53" s="1" t="s">
        <v>141</v>
      </c>
      <c r="I53" s="1" t="s">
        <v>105</v>
      </c>
      <c r="J53" s="71" t="s">
        <v>122</v>
      </c>
      <c r="K53" s="70" t="str">
        <f t="shared" si="0"/>
        <v>{"LinhaID":"Campo Água Verde","RoteiroInicio":"Terminal Urbano","RoteiroFim":"Bairro Campo Água Verde","DiaSemana":"2, 3, 4, 5, 6","Hora":"11:05"},</v>
      </c>
    </row>
    <row r="54" spans="6:11" x14ac:dyDescent="0.25">
      <c r="F54" s="1" t="s">
        <v>136</v>
      </c>
      <c r="G54" s="1" t="str">
        <f t="shared" si="1"/>
        <v>Terminal Urbano</v>
      </c>
      <c r="H54" s="1" t="s">
        <v>141</v>
      </c>
      <c r="I54" s="1" t="s">
        <v>105</v>
      </c>
      <c r="J54" s="71" t="s">
        <v>123</v>
      </c>
      <c r="K54" s="70" t="str">
        <f t="shared" si="0"/>
        <v>{"LinhaID":"Campo Água Verde","RoteiroInicio":"Terminal Urbano","RoteiroFim":"Bairro Campo Água Verde","DiaSemana":"2, 3, 4, 5, 6","Hora":"12:05"},</v>
      </c>
    </row>
    <row r="55" spans="6:11" x14ac:dyDescent="0.25">
      <c r="F55" s="1" t="s">
        <v>136</v>
      </c>
      <c r="G55" s="1" t="str">
        <f t="shared" si="1"/>
        <v>Terminal Urbano</v>
      </c>
      <c r="H55" s="1" t="s">
        <v>141</v>
      </c>
      <c r="I55" s="1" t="s">
        <v>105</v>
      </c>
      <c r="J55" s="71" t="s">
        <v>124</v>
      </c>
      <c r="K55" s="70" t="str">
        <f t="shared" si="0"/>
        <v>{"LinhaID":"Campo Água Verde","RoteiroInicio":"Terminal Urbano","RoteiroFim":"Bairro Campo Água Verde","DiaSemana":"2, 3, 4, 5, 6","Hora":"13:05"},</v>
      </c>
    </row>
    <row r="56" spans="6:11" x14ac:dyDescent="0.25">
      <c r="F56" s="1" t="s">
        <v>136</v>
      </c>
      <c r="G56" s="1" t="str">
        <f t="shared" si="1"/>
        <v>Terminal Urbano</v>
      </c>
      <c r="H56" s="1" t="s">
        <v>141</v>
      </c>
      <c r="I56" s="1" t="s">
        <v>105</v>
      </c>
      <c r="J56" s="71" t="s">
        <v>125</v>
      </c>
      <c r="K56" s="70" t="str">
        <f t="shared" si="0"/>
        <v>{"LinhaID":"Campo Água Verde","RoteiroInicio":"Terminal Urbano","RoteiroFim":"Bairro Campo Água Verde","DiaSemana":"2, 3, 4, 5, 6","Hora":"14:05"},</v>
      </c>
    </row>
    <row r="57" spans="6:11" x14ac:dyDescent="0.25">
      <c r="F57" s="1" t="s">
        <v>136</v>
      </c>
      <c r="G57" s="1" t="str">
        <f t="shared" si="1"/>
        <v>Terminal Urbano</v>
      </c>
      <c r="H57" s="1" t="s">
        <v>141</v>
      </c>
      <c r="I57" s="1" t="s">
        <v>105</v>
      </c>
      <c r="J57" s="71" t="s">
        <v>126</v>
      </c>
      <c r="K57" s="70" t="str">
        <f t="shared" si="0"/>
        <v>{"LinhaID":"Campo Água Verde","RoteiroInicio":"Terminal Urbano","RoteiroFim":"Bairro Campo Água Verde","DiaSemana":"2, 3, 4, 5, 6","Hora":"15:05"},</v>
      </c>
    </row>
    <row r="58" spans="6:11" x14ac:dyDescent="0.25">
      <c r="F58" s="1" t="s">
        <v>136</v>
      </c>
      <c r="G58" s="1" t="str">
        <f t="shared" si="1"/>
        <v>Terminal Urbano</v>
      </c>
      <c r="H58" s="1" t="s">
        <v>141</v>
      </c>
      <c r="I58" s="1" t="s">
        <v>105</v>
      </c>
      <c r="J58" s="71" t="s">
        <v>127</v>
      </c>
      <c r="K58" s="70" t="str">
        <f t="shared" si="0"/>
        <v>{"LinhaID":"Campo Água Verde","RoteiroInicio":"Terminal Urbano","RoteiroFim":"Bairro Campo Água Verde","DiaSemana":"2, 3, 4, 5, 6","Hora":"16:05"},</v>
      </c>
    </row>
    <row r="59" spans="6:11" x14ac:dyDescent="0.25">
      <c r="F59" s="1" t="s">
        <v>136</v>
      </c>
      <c r="G59" s="1" t="str">
        <f t="shared" si="1"/>
        <v>Terminal Urbano</v>
      </c>
      <c r="H59" s="1" t="s">
        <v>141</v>
      </c>
      <c r="I59" s="1" t="s">
        <v>105</v>
      </c>
      <c r="J59" s="71" t="s">
        <v>128</v>
      </c>
      <c r="K59" s="70" t="str">
        <f t="shared" si="0"/>
        <v>{"LinhaID":"Campo Água Verde","RoteiroInicio":"Terminal Urbano","RoteiroFim":"Bairro Campo Água Verde","DiaSemana":"2, 3, 4, 5, 6","Hora":"17:05"},</v>
      </c>
    </row>
    <row r="60" spans="6:11" x14ac:dyDescent="0.25">
      <c r="F60" s="1" t="s">
        <v>136</v>
      </c>
      <c r="G60" s="1" t="str">
        <f t="shared" si="1"/>
        <v>Terminal Urbano</v>
      </c>
      <c r="H60" s="1" t="s">
        <v>141</v>
      </c>
      <c r="I60" s="1" t="s">
        <v>105</v>
      </c>
      <c r="J60" s="71" t="s">
        <v>129</v>
      </c>
      <c r="K60" s="70" t="str">
        <f t="shared" si="0"/>
        <v>{"LinhaID":"Campo Água Verde","RoteiroInicio":"Terminal Urbano","RoteiroFim":"Bairro Campo Água Verde","DiaSemana":"2, 3, 4, 5, 6","Hora":"18:05"},</v>
      </c>
    </row>
    <row r="61" spans="6:11" x14ac:dyDescent="0.25">
      <c r="F61" s="1" t="s">
        <v>136</v>
      </c>
      <c r="G61" s="1" t="str">
        <f t="shared" si="1"/>
        <v>Terminal Urbano</v>
      </c>
      <c r="H61" s="1" t="s">
        <v>141</v>
      </c>
      <c r="I61" s="1" t="s">
        <v>105</v>
      </c>
      <c r="J61" s="71" t="s">
        <v>130</v>
      </c>
      <c r="K61" s="70" t="str">
        <f t="shared" si="0"/>
        <v>{"LinhaID":"Campo Água Verde","RoteiroInicio":"Terminal Urbano","RoteiroFim":"Bairro Campo Água Verde","DiaSemana":"2, 3, 4, 5, 6","Hora":"19:05"},</v>
      </c>
    </row>
    <row r="62" spans="6:11" x14ac:dyDescent="0.25">
      <c r="F62" s="1" t="str">
        <f>F61</f>
        <v>Campo Água Verde</v>
      </c>
      <c r="G62" s="1" t="str">
        <f>H61</f>
        <v>Bairro Campo Água Verde</v>
      </c>
      <c r="H62" s="1" t="str">
        <f>G61</f>
        <v>Terminal Urbano</v>
      </c>
      <c r="I62" s="1" t="str">
        <f>I61</f>
        <v>2, 3, 4, 5, 6</v>
      </c>
      <c r="J62" s="71" t="s">
        <v>142</v>
      </c>
      <c r="K62" s="70" t="str">
        <f t="shared" si="0"/>
        <v>{"LinhaID":"Campo Água Verde","RoteiroInicio":"Bairro Campo Água Verde","RoteiroFim":"Terminal Urbano","DiaSemana":"2, 3, 4, 5, 6","Hora":"06:35"},</v>
      </c>
    </row>
    <row r="63" spans="6:11" x14ac:dyDescent="0.25">
      <c r="F63" s="1" t="str">
        <f t="shared" ref="F63:F75" si="2">F62</f>
        <v>Campo Água Verde</v>
      </c>
      <c r="G63" s="1" t="str">
        <f>G62</f>
        <v>Bairro Campo Água Verde</v>
      </c>
      <c r="H63" s="1" t="str">
        <f>H62</f>
        <v>Terminal Urbano</v>
      </c>
      <c r="I63" s="1" t="str">
        <f t="shared" ref="I63:I75" si="3">I62</f>
        <v>2, 3, 4, 5, 6</v>
      </c>
      <c r="J63" s="71" t="s">
        <v>143</v>
      </c>
      <c r="K63" s="70" t="str">
        <f t="shared" si="0"/>
        <v>{"LinhaID":"Campo Água Verde","RoteiroInicio":"Bairro Campo Água Verde","RoteiroFim":"Terminal Urbano","DiaSemana":"2, 3, 4, 5, 6","Hora":"07:35"},</v>
      </c>
    </row>
    <row r="64" spans="6:11" x14ac:dyDescent="0.25">
      <c r="F64" s="1" t="str">
        <f t="shared" si="2"/>
        <v>Campo Água Verde</v>
      </c>
      <c r="G64" s="1" t="str">
        <f t="shared" ref="G64:G75" si="4">G63</f>
        <v>Bairro Campo Água Verde</v>
      </c>
      <c r="H64" s="1" t="str">
        <f t="shared" ref="H64:H75" si="5">H63</f>
        <v>Terminal Urbano</v>
      </c>
      <c r="I64" s="1" t="str">
        <f t="shared" si="3"/>
        <v>2, 3, 4, 5, 6</v>
      </c>
      <c r="J64" s="71" t="s">
        <v>144</v>
      </c>
      <c r="K64" s="70" t="str">
        <f t="shared" si="0"/>
        <v>{"LinhaID":"Campo Água Verde","RoteiroInicio":"Bairro Campo Água Verde","RoteiroFim":"Terminal Urbano","DiaSemana":"2, 3, 4, 5, 6","Hora":"08:35"},</v>
      </c>
    </row>
    <row r="65" spans="6:11" x14ac:dyDescent="0.25">
      <c r="F65" s="1" t="str">
        <f t="shared" si="2"/>
        <v>Campo Água Verde</v>
      </c>
      <c r="G65" s="1" t="str">
        <f t="shared" si="4"/>
        <v>Bairro Campo Água Verde</v>
      </c>
      <c r="H65" s="1" t="str">
        <f t="shared" si="5"/>
        <v>Terminal Urbano</v>
      </c>
      <c r="I65" s="1" t="str">
        <f t="shared" si="3"/>
        <v>2, 3, 4, 5, 6</v>
      </c>
      <c r="J65" s="71" t="s">
        <v>145</v>
      </c>
      <c r="K65" s="70" t="str">
        <f t="shared" si="0"/>
        <v>{"LinhaID":"Campo Água Verde","RoteiroInicio":"Bairro Campo Água Verde","RoteiroFim":"Terminal Urbano","DiaSemana":"2, 3, 4, 5, 6","Hora":"09:35"},</v>
      </c>
    </row>
    <row r="66" spans="6:11" x14ac:dyDescent="0.25">
      <c r="F66" s="1" t="str">
        <f t="shared" si="2"/>
        <v>Campo Água Verde</v>
      </c>
      <c r="G66" s="1" t="str">
        <f t="shared" si="4"/>
        <v>Bairro Campo Água Verde</v>
      </c>
      <c r="H66" s="1" t="str">
        <f t="shared" si="5"/>
        <v>Terminal Urbano</v>
      </c>
      <c r="I66" s="1" t="str">
        <f t="shared" si="3"/>
        <v>2, 3, 4, 5, 6</v>
      </c>
      <c r="J66" s="71" t="s">
        <v>146</v>
      </c>
      <c r="K66" s="70" t="str">
        <f t="shared" si="0"/>
        <v>{"LinhaID":"Campo Água Verde","RoteiroInicio":"Bairro Campo Água Verde","RoteiroFim":"Terminal Urbano","DiaSemana":"2, 3, 4, 5, 6","Hora":"10:35"},</v>
      </c>
    </row>
    <row r="67" spans="6:11" x14ac:dyDescent="0.25">
      <c r="F67" s="1" t="str">
        <f t="shared" si="2"/>
        <v>Campo Água Verde</v>
      </c>
      <c r="G67" s="1" t="str">
        <f t="shared" si="4"/>
        <v>Bairro Campo Água Verde</v>
      </c>
      <c r="H67" s="1" t="str">
        <f t="shared" si="5"/>
        <v>Terminal Urbano</v>
      </c>
      <c r="I67" s="1" t="str">
        <f t="shared" si="3"/>
        <v>2, 3, 4, 5, 6</v>
      </c>
      <c r="J67" s="71" t="s">
        <v>147</v>
      </c>
      <c r="K67" s="70" t="str">
        <f t="shared" si="0"/>
        <v>{"LinhaID":"Campo Água Verde","RoteiroInicio":"Bairro Campo Água Verde","RoteiroFim":"Terminal Urbano","DiaSemana":"2, 3, 4, 5, 6","Hora":"11:35"},</v>
      </c>
    </row>
    <row r="68" spans="6:11" x14ac:dyDescent="0.25">
      <c r="F68" s="1" t="str">
        <f t="shared" si="2"/>
        <v>Campo Água Verde</v>
      </c>
      <c r="G68" s="1" t="str">
        <f t="shared" si="4"/>
        <v>Bairro Campo Água Verde</v>
      </c>
      <c r="H68" s="1" t="str">
        <f t="shared" si="5"/>
        <v>Terminal Urbano</v>
      </c>
      <c r="I68" s="1" t="str">
        <f t="shared" si="3"/>
        <v>2, 3, 4, 5, 6</v>
      </c>
      <c r="J68" s="71" t="s">
        <v>148</v>
      </c>
      <c r="K68" s="70" t="str">
        <f t="shared" si="0"/>
        <v>{"LinhaID":"Campo Água Verde","RoteiroInicio":"Bairro Campo Água Verde","RoteiroFim":"Terminal Urbano","DiaSemana":"2, 3, 4, 5, 6","Hora":"12:35"},</v>
      </c>
    </row>
    <row r="69" spans="6:11" x14ac:dyDescent="0.25">
      <c r="F69" s="1" t="str">
        <f t="shared" si="2"/>
        <v>Campo Água Verde</v>
      </c>
      <c r="G69" s="1" t="str">
        <f t="shared" si="4"/>
        <v>Bairro Campo Água Verde</v>
      </c>
      <c r="H69" s="1" t="str">
        <f t="shared" si="5"/>
        <v>Terminal Urbano</v>
      </c>
      <c r="I69" s="1" t="str">
        <f t="shared" si="3"/>
        <v>2, 3, 4, 5, 6</v>
      </c>
      <c r="J69" s="71" t="s">
        <v>149</v>
      </c>
      <c r="K69" s="70" t="str">
        <f t="shared" si="0"/>
        <v>{"LinhaID":"Campo Água Verde","RoteiroInicio":"Bairro Campo Água Verde","RoteiroFim":"Terminal Urbano","DiaSemana":"2, 3, 4, 5, 6","Hora":"13:35"},</v>
      </c>
    </row>
    <row r="70" spans="6:11" x14ac:dyDescent="0.25">
      <c r="F70" s="1" t="str">
        <f t="shared" si="2"/>
        <v>Campo Água Verde</v>
      </c>
      <c r="G70" s="1" t="str">
        <f t="shared" si="4"/>
        <v>Bairro Campo Água Verde</v>
      </c>
      <c r="H70" s="1" t="str">
        <f t="shared" si="5"/>
        <v>Terminal Urbano</v>
      </c>
      <c r="I70" s="1" t="str">
        <f t="shared" si="3"/>
        <v>2, 3, 4, 5, 6</v>
      </c>
      <c r="J70" s="71" t="s">
        <v>150</v>
      </c>
      <c r="K70" s="70" t="str">
        <f t="shared" si="0"/>
        <v>{"LinhaID":"Campo Água Verde","RoteiroInicio":"Bairro Campo Água Verde","RoteiroFim":"Terminal Urbano","DiaSemana":"2, 3, 4, 5, 6","Hora":"14:35"},</v>
      </c>
    </row>
    <row r="71" spans="6:11" x14ac:dyDescent="0.25">
      <c r="F71" s="1" t="str">
        <f t="shared" si="2"/>
        <v>Campo Água Verde</v>
      </c>
      <c r="G71" s="1" t="str">
        <f t="shared" si="4"/>
        <v>Bairro Campo Água Verde</v>
      </c>
      <c r="H71" s="1" t="str">
        <f t="shared" si="5"/>
        <v>Terminal Urbano</v>
      </c>
      <c r="I71" s="1" t="str">
        <f t="shared" si="3"/>
        <v>2, 3, 4, 5, 6</v>
      </c>
      <c r="J71" s="71" t="s">
        <v>151</v>
      </c>
      <c r="K71" s="70" t="str">
        <f t="shared" si="0"/>
        <v>{"LinhaID":"Campo Água Verde","RoteiroInicio":"Bairro Campo Água Verde","RoteiroFim":"Terminal Urbano","DiaSemana":"2, 3, 4, 5, 6","Hora":"15:35"},</v>
      </c>
    </row>
    <row r="72" spans="6:11" x14ac:dyDescent="0.25">
      <c r="F72" s="1" t="str">
        <f t="shared" si="2"/>
        <v>Campo Água Verde</v>
      </c>
      <c r="G72" s="1" t="str">
        <f t="shared" si="4"/>
        <v>Bairro Campo Água Verde</v>
      </c>
      <c r="H72" s="1" t="str">
        <f t="shared" si="5"/>
        <v>Terminal Urbano</v>
      </c>
      <c r="I72" s="1" t="str">
        <f t="shared" si="3"/>
        <v>2, 3, 4, 5, 6</v>
      </c>
      <c r="J72" s="71" t="s">
        <v>152</v>
      </c>
      <c r="K72" s="70" t="str">
        <f t="shared" si="0"/>
        <v>{"LinhaID":"Campo Água Verde","RoteiroInicio":"Bairro Campo Água Verde","RoteiroFim":"Terminal Urbano","DiaSemana":"2, 3, 4, 5, 6","Hora":"16:35"},</v>
      </c>
    </row>
    <row r="73" spans="6:11" x14ac:dyDescent="0.25">
      <c r="F73" s="1" t="str">
        <f t="shared" si="2"/>
        <v>Campo Água Verde</v>
      </c>
      <c r="G73" s="1" t="str">
        <f t="shared" si="4"/>
        <v>Bairro Campo Água Verde</v>
      </c>
      <c r="H73" s="1" t="str">
        <f t="shared" si="5"/>
        <v>Terminal Urbano</v>
      </c>
      <c r="I73" s="1" t="str">
        <f t="shared" si="3"/>
        <v>2, 3, 4, 5, 6</v>
      </c>
      <c r="J73" s="71" t="s">
        <v>153</v>
      </c>
      <c r="K73" s="70" t="str">
        <f t="shared" si="0"/>
        <v>{"LinhaID":"Campo Água Verde","RoteiroInicio":"Bairro Campo Água Verde","RoteiroFim":"Terminal Urbano","DiaSemana":"2, 3, 4, 5, 6","Hora":"17:35"},</v>
      </c>
    </row>
    <row r="74" spans="6:11" x14ac:dyDescent="0.25">
      <c r="F74" s="1" t="str">
        <f t="shared" si="2"/>
        <v>Campo Água Verde</v>
      </c>
      <c r="G74" s="1" t="str">
        <f t="shared" si="4"/>
        <v>Bairro Campo Água Verde</v>
      </c>
      <c r="H74" s="1" t="str">
        <f t="shared" si="5"/>
        <v>Terminal Urbano</v>
      </c>
      <c r="I74" s="1" t="str">
        <f t="shared" si="3"/>
        <v>2, 3, 4, 5, 6</v>
      </c>
      <c r="J74" s="71" t="s">
        <v>154</v>
      </c>
      <c r="K74" s="70" t="str">
        <f t="shared" si="0"/>
        <v>{"LinhaID":"Campo Água Verde","RoteiroInicio":"Bairro Campo Água Verde","RoteiroFim":"Terminal Urbano","DiaSemana":"2, 3, 4, 5, 6","Hora":"18:35"},</v>
      </c>
    </row>
    <row r="75" spans="6:11" x14ac:dyDescent="0.25">
      <c r="F75" s="1" t="str">
        <f t="shared" si="2"/>
        <v>Campo Água Verde</v>
      </c>
      <c r="G75" s="1" t="str">
        <f t="shared" si="4"/>
        <v>Bairro Campo Água Verde</v>
      </c>
      <c r="H75" s="1" t="str">
        <f t="shared" si="5"/>
        <v>Terminal Urbano</v>
      </c>
      <c r="I75" s="1" t="str">
        <f t="shared" si="3"/>
        <v>2, 3, 4, 5, 6</v>
      </c>
      <c r="J75" s="71" t="s">
        <v>155</v>
      </c>
      <c r="K75" s="70" t="str">
        <f t="shared" si="0"/>
        <v>{"LinhaID":"Campo Água Verde","RoteiroInicio":"Bairro Campo Água Verde","RoteiroFim":"Terminal Urbano","DiaSemana":"2, 3, 4, 5, 6","Hora":"19:35"},</v>
      </c>
    </row>
    <row r="76" spans="6:11" x14ac:dyDescent="0.25">
      <c r="F76" s="1" t="str">
        <f>F75</f>
        <v>Campo Água Verde</v>
      </c>
      <c r="G76" s="1" t="str">
        <f>H75</f>
        <v>Terminal Urbano</v>
      </c>
      <c r="H76" s="1" t="str">
        <f>G75</f>
        <v>Bairro Campo Água Verde</v>
      </c>
      <c r="I76" s="1">
        <v>7</v>
      </c>
      <c r="J76" s="71" t="s">
        <v>137</v>
      </c>
      <c r="K76" s="70" t="str">
        <f t="shared" si="0"/>
        <v>{"LinhaID":"Campo Água Verde","RoteiroInicio":"Terminal Urbano","RoteiroFim":"Bairro Campo Água Verde","DiaSemana":"7","Hora":"06:05"},</v>
      </c>
    </row>
    <row r="77" spans="6:11" x14ac:dyDescent="0.25">
      <c r="F77" s="1" t="str">
        <f>F76</f>
        <v>Campo Água Verde</v>
      </c>
      <c r="G77" s="1" t="str">
        <f>G76</f>
        <v>Terminal Urbano</v>
      </c>
      <c r="H77" s="1" t="str">
        <f>H76</f>
        <v>Bairro Campo Água Verde</v>
      </c>
      <c r="I77" s="1">
        <f>I76</f>
        <v>7</v>
      </c>
      <c r="J77" s="71" t="s">
        <v>138</v>
      </c>
      <c r="K77" s="70" t="str">
        <f t="shared" si="0"/>
        <v>{"LinhaID":"Campo Água Verde","RoteiroInicio":"Terminal Urbano","RoteiroFim":"Bairro Campo Água Verde","DiaSemana":"7","Hora":"07:05"},</v>
      </c>
    </row>
    <row r="78" spans="6:11" x14ac:dyDescent="0.25">
      <c r="F78" s="1" t="str">
        <f t="shared" ref="F78:F90" si="6">F77</f>
        <v>Campo Água Verde</v>
      </c>
      <c r="G78" s="1" t="str">
        <f t="shared" ref="G78:G88" si="7">G77</f>
        <v>Terminal Urbano</v>
      </c>
      <c r="H78" s="1" t="str">
        <f t="shared" ref="H78:H88" si="8">H77</f>
        <v>Bairro Campo Água Verde</v>
      </c>
      <c r="I78" s="1">
        <f t="shared" ref="I78:I88" si="9">I77</f>
        <v>7</v>
      </c>
      <c r="J78" s="71" t="s">
        <v>139</v>
      </c>
      <c r="K78" s="70" t="str">
        <f t="shared" si="0"/>
        <v>{"LinhaID":"Campo Água Verde","RoteiroInicio":"Terminal Urbano","RoteiroFim":"Bairro Campo Água Verde","DiaSemana":"7","Hora":"08:05"},</v>
      </c>
    </row>
    <row r="79" spans="6:11" x14ac:dyDescent="0.25">
      <c r="F79" s="1" t="str">
        <f t="shared" si="6"/>
        <v>Campo Água Verde</v>
      </c>
      <c r="G79" s="1" t="str">
        <f t="shared" si="7"/>
        <v>Terminal Urbano</v>
      </c>
      <c r="H79" s="1" t="str">
        <f t="shared" si="8"/>
        <v>Bairro Campo Água Verde</v>
      </c>
      <c r="I79" s="1">
        <f t="shared" si="9"/>
        <v>7</v>
      </c>
      <c r="J79" s="71" t="s">
        <v>140</v>
      </c>
      <c r="K79" s="70" t="str">
        <f t="shared" si="0"/>
        <v>{"LinhaID":"Campo Água Verde","RoteiroInicio":"Terminal Urbano","RoteiroFim":"Bairro Campo Água Verde","DiaSemana":"7","Hora":"09:05"},</v>
      </c>
    </row>
    <row r="80" spans="6:11" x14ac:dyDescent="0.25">
      <c r="F80" s="1" t="str">
        <f t="shared" si="6"/>
        <v>Campo Água Verde</v>
      </c>
      <c r="G80" s="1" t="str">
        <f t="shared" si="7"/>
        <v>Terminal Urbano</v>
      </c>
      <c r="H80" s="1" t="str">
        <f t="shared" si="8"/>
        <v>Bairro Campo Água Verde</v>
      </c>
      <c r="I80" s="1">
        <f t="shared" si="9"/>
        <v>7</v>
      </c>
      <c r="J80" s="71" t="s">
        <v>121</v>
      </c>
      <c r="K80" s="70" t="str">
        <f t="shared" si="0"/>
        <v>{"LinhaID":"Campo Água Verde","RoteiroInicio":"Terminal Urbano","RoteiroFim":"Bairro Campo Água Verde","DiaSemana":"7","Hora":"10:05"},</v>
      </c>
    </row>
    <row r="81" spans="6:11" x14ac:dyDescent="0.25">
      <c r="F81" s="1" t="str">
        <f t="shared" si="6"/>
        <v>Campo Água Verde</v>
      </c>
      <c r="G81" s="1" t="str">
        <f t="shared" si="7"/>
        <v>Terminal Urbano</v>
      </c>
      <c r="H81" s="1" t="str">
        <f t="shared" si="8"/>
        <v>Bairro Campo Água Verde</v>
      </c>
      <c r="I81" s="1">
        <f t="shared" si="9"/>
        <v>7</v>
      </c>
      <c r="J81" s="71" t="s">
        <v>122</v>
      </c>
      <c r="K81" s="70" t="str">
        <f t="shared" si="0"/>
        <v>{"LinhaID":"Campo Água Verde","RoteiroInicio":"Terminal Urbano","RoteiroFim":"Bairro Campo Água Verde","DiaSemana":"7","Hora":"11:05"},</v>
      </c>
    </row>
    <row r="82" spans="6:11" x14ac:dyDescent="0.25">
      <c r="F82" s="1" t="str">
        <f t="shared" si="6"/>
        <v>Campo Água Verde</v>
      </c>
      <c r="G82" s="1" t="str">
        <f t="shared" si="7"/>
        <v>Terminal Urbano</v>
      </c>
      <c r="H82" s="1" t="str">
        <f t="shared" si="8"/>
        <v>Bairro Campo Água Verde</v>
      </c>
      <c r="I82" s="1">
        <f t="shared" si="9"/>
        <v>7</v>
      </c>
      <c r="J82" s="71" t="s">
        <v>123</v>
      </c>
      <c r="K82" s="70" t="str">
        <f t="shared" si="0"/>
        <v>{"LinhaID":"Campo Água Verde","RoteiroInicio":"Terminal Urbano","RoteiroFim":"Bairro Campo Água Verde","DiaSemana":"7","Hora":"12:05"},</v>
      </c>
    </row>
    <row r="83" spans="6:11" x14ac:dyDescent="0.25">
      <c r="F83" s="1" t="str">
        <f t="shared" si="6"/>
        <v>Campo Água Verde</v>
      </c>
      <c r="G83" s="1" t="str">
        <f t="shared" si="7"/>
        <v>Terminal Urbano</v>
      </c>
      <c r="H83" s="1" t="str">
        <f t="shared" si="8"/>
        <v>Bairro Campo Água Verde</v>
      </c>
      <c r="I83" s="1">
        <f t="shared" si="9"/>
        <v>7</v>
      </c>
      <c r="J83" s="71" t="s">
        <v>124</v>
      </c>
      <c r="K83" s="70" t="str">
        <f t="shared" ref="K83:K143" si="10">L$14&amp;M$14&amp;F$15&amp;M$14&amp;N$14&amp;M$14&amp;F83&amp;M$14&amp;O$14&amp;M$14&amp;G$15&amp;M$14&amp;N$14&amp;M$14&amp;G83&amp;M$14&amp;O$14&amp;M$14&amp;H$15&amp;M$14&amp;N$14&amp;M$14&amp;H83&amp;M$14&amp;O$14&amp;M$14&amp;I$15&amp;M$14&amp;N$14&amp;M$14&amp;I83&amp;M$14&amp;O$14&amp;M$14&amp;J$15&amp;M$14&amp;N$14&amp;M$14&amp;J83&amp;M$14&amp;P$14&amp;O$14</f>
        <v>{"LinhaID":"Campo Água Verde","RoteiroInicio":"Terminal Urbano","RoteiroFim":"Bairro Campo Água Verde","DiaSemana":"7","Hora":"13:05"},</v>
      </c>
    </row>
    <row r="84" spans="6:11" x14ac:dyDescent="0.25">
      <c r="F84" s="1" t="str">
        <f t="shared" si="6"/>
        <v>Campo Água Verde</v>
      </c>
      <c r="G84" s="1" t="str">
        <f t="shared" si="7"/>
        <v>Terminal Urbano</v>
      </c>
      <c r="H84" s="1" t="str">
        <f t="shared" si="8"/>
        <v>Bairro Campo Água Verde</v>
      </c>
      <c r="I84" s="1">
        <f t="shared" si="9"/>
        <v>7</v>
      </c>
      <c r="J84" s="71" t="s">
        <v>125</v>
      </c>
      <c r="K84" s="70" t="str">
        <f t="shared" si="10"/>
        <v>{"LinhaID":"Campo Água Verde","RoteiroInicio":"Terminal Urbano","RoteiroFim":"Bairro Campo Água Verde","DiaSemana":"7","Hora":"14:05"},</v>
      </c>
    </row>
    <row r="85" spans="6:11" x14ac:dyDescent="0.25">
      <c r="F85" s="1" t="str">
        <f t="shared" si="6"/>
        <v>Campo Água Verde</v>
      </c>
      <c r="G85" s="1" t="str">
        <f t="shared" si="7"/>
        <v>Terminal Urbano</v>
      </c>
      <c r="H85" s="1" t="str">
        <f t="shared" si="8"/>
        <v>Bairro Campo Água Verde</v>
      </c>
      <c r="I85" s="1">
        <f t="shared" si="9"/>
        <v>7</v>
      </c>
      <c r="J85" s="71" t="s">
        <v>126</v>
      </c>
      <c r="K85" s="70" t="str">
        <f t="shared" si="10"/>
        <v>{"LinhaID":"Campo Água Verde","RoteiroInicio":"Terminal Urbano","RoteiroFim":"Bairro Campo Água Verde","DiaSemana":"7","Hora":"15:05"},</v>
      </c>
    </row>
    <row r="86" spans="6:11" x14ac:dyDescent="0.25">
      <c r="F86" s="1" t="str">
        <f t="shared" si="6"/>
        <v>Campo Água Verde</v>
      </c>
      <c r="G86" s="1" t="str">
        <f t="shared" si="7"/>
        <v>Terminal Urbano</v>
      </c>
      <c r="H86" s="1" t="str">
        <f t="shared" si="8"/>
        <v>Bairro Campo Água Verde</v>
      </c>
      <c r="I86" s="1">
        <f t="shared" si="9"/>
        <v>7</v>
      </c>
      <c r="J86" s="71" t="s">
        <v>127</v>
      </c>
      <c r="K86" s="70" t="str">
        <f t="shared" si="10"/>
        <v>{"LinhaID":"Campo Água Verde","RoteiroInicio":"Terminal Urbano","RoteiroFim":"Bairro Campo Água Verde","DiaSemana":"7","Hora":"16:05"},</v>
      </c>
    </row>
    <row r="87" spans="6:11" x14ac:dyDescent="0.25">
      <c r="F87" s="1" t="str">
        <f t="shared" si="6"/>
        <v>Campo Água Verde</v>
      </c>
      <c r="G87" s="1" t="str">
        <f t="shared" si="7"/>
        <v>Terminal Urbano</v>
      </c>
      <c r="H87" s="1" t="str">
        <f t="shared" si="8"/>
        <v>Bairro Campo Água Verde</v>
      </c>
      <c r="I87" s="1">
        <f t="shared" si="9"/>
        <v>7</v>
      </c>
      <c r="J87" s="71" t="s">
        <v>128</v>
      </c>
      <c r="K87" s="70" t="str">
        <f t="shared" si="10"/>
        <v>{"LinhaID":"Campo Água Verde","RoteiroInicio":"Terminal Urbano","RoteiroFim":"Bairro Campo Água Verde","DiaSemana":"7","Hora":"17:05"},</v>
      </c>
    </row>
    <row r="88" spans="6:11" x14ac:dyDescent="0.25">
      <c r="F88" s="1" t="str">
        <f t="shared" si="6"/>
        <v>Campo Água Verde</v>
      </c>
      <c r="G88" s="1" t="str">
        <f t="shared" si="7"/>
        <v>Terminal Urbano</v>
      </c>
      <c r="H88" s="1" t="str">
        <f t="shared" si="8"/>
        <v>Bairro Campo Água Verde</v>
      </c>
      <c r="I88" s="1">
        <f t="shared" si="9"/>
        <v>7</v>
      </c>
      <c r="J88" s="71" t="s">
        <v>129</v>
      </c>
      <c r="K88" s="70" t="str">
        <f t="shared" si="10"/>
        <v>{"LinhaID":"Campo Água Verde","RoteiroInicio":"Terminal Urbano","RoteiroFim":"Bairro Campo Água Verde","DiaSemana":"7","Hora":"18:05"},</v>
      </c>
    </row>
    <row r="89" spans="6:11" x14ac:dyDescent="0.25">
      <c r="F89" s="1" t="str">
        <f t="shared" si="6"/>
        <v>Campo Água Verde</v>
      </c>
      <c r="G89" s="1" t="str">
        <f>H88</f>
        <v>Bairro Campo Água Verde</v>
      </c>
      <c r="H89" s="1" t="str">
        <f>G88</f>
        <v>Terminal Urbano</v>
      </c>
      <c r="I89" s="1">
        <v>7</v>
      </c>
      <c r="J89" s="71" t="s">
        <v>142</v>
      </c>
      <c r="K89" s="70" t="str">
        <f t="shared" si="10"/>
        <v>{"LinhaID":"Campo Água Verde","RoteiroInicio":"Bairro Campo Água Verde","RoteiroFim":"Terminal Urbano","DiaSemana":"7","Hora":"06:35"},</v>
      </c>
    </row>
    <row r="90" spans="6:11" x14ac:dyDescent="0.25">
      <c r="F90" s="1" t="str">
        <f t="shared" si="6"/>
        <v>Campo Água Verde</v>
      </c>
      <c r="G90" s="1" t="str">
        <f t="shared" ref="G90:H90" si="11">G89</f>
        <v>Bairro Campo Água Verde</v>
      </c>
      <c r="H90" s="1" t="str">
        <f t="shared" si="11"/>
        <v>Terminal Urbano</v>
      </c>
      <c r="I90" s="1">
        <f>I89</f>
        <v>7</v>
      </c>
      <c r="J90" s="71" t="s">
        <v>143</v>
      </c>
      <c r="K90" s="70" t="str">
        <f t="shared" si="10"/>
        <v>{"LinhaID":"Campo Água Verde","RoteiroInicio":"Bairro Campo Água Verde","RoteiroFim":"Terminal Urbano","DiaSemana":"7","Hora":"07:35"},</v>
      </c>
    </row>
    <row r="91" spans="6:11" x14ac:dyDescent="0.25">
      <c r="F91" s="1" t="str">
        <f t="shared" ref="F91:F92" si="12">F90</f>
        <v>Campo Água Verde</v>
      </c>
      <c r="G91" s="1" t="str">
        <f t="shared" ref="G91:G92" si="13">G90</f>
        <v>Bairro Campo Água Verde</v>
      </c>
      <c r="H91" s="1" t="str">
        <f t="shared" ref="H91:H92" si="14">H90</f>
        <v>Terminal Urbano</v>
      </c>
      <c r="I91" s="1">
        <f>I90</f>
        <v>7</v>
      </c>
      <c r="J91" s="71" t="s">
        <v>144</v>
      </c>
      <c r="K91" s="70" t="str">
        <f t="shared" si="10"/>
        <v>{"LinhaID":"Campo Água Verde","RoteiroInicio":"Bairro Campo Água Verde","RoteiroFim":"Terminal Urbano","DiaSemana":"7","Hora":"08:35"},</v>
      </c>
    </row>
    <row r="92" spans="6:11" x14ac:dyDescent="0.25">
      <c r="F92" s="1" t="str">
        <f t="shared" si="12"/>
        <v>Campo Água Verde</v>
      </c>
      <c r="G92" s="1" t="str">
        <f t="shared" si="13"/>
        <v>Bairro Campo Água Verde</v>
      </c>
      <c r="H92" s="1" t="str">
        <f t="shared" si="14"/>
        <v>Terminal Urbano</v>
      </c>
      <c r="I92" s="1">
        <f t="shared" ref="I92:I101" si="15">I91</f>
        <v>7</v>
      </c>
      <c r="J92" s="71" t="s">
        <v>145</v>
      </c>
      <c r="K92" s="70" t="str">
        <f t="shared" si="10"/>
        <v>{"LinhaID":"Campo Água Verde","RoteiroInicio":"Bairro Campo Água Verde","RoteiroFim":"Terminal Urbano","DiaSemana":"7","Hora":"09:35"},</v>
      </c>
    </row>
    <row r="93" spans="6:11" x14ac:dyDescent="0.25">
      <c r="F93" s="1" t="str">
        <f t="shared" ref="F93:F101" si="16">F92</f>
        <v>Campo Água Verde</v>
      </c>
      <c r="G93" s="1" t="str">
        <f t="shared" ref="G93:G101" si="17">G92</f>
        <v>Bairro Campo Água Verde</v>
      </c>
      <c r="H93" s="1" t="str">
        <f t="shared" ref="H93:H101" si="18">H92</f>
        <v>Terminal Urbano</v>
      </c>
      <c r="I93" s="1">
        <f t="shared" si="15"/>
        <v>7</v>
      </c>
      <c r="J93" s="71" t="s">
        <v>146</v>
      </c>
      <c r="K93" s="70" t="str">
        <f t="shared" si="10"/>
        <v>{"LinhaID":"Campo Água Verde","RoteiroInicio":"Bairro Campo Água Verde","RoteiroFim":"Terminal Urbano","DiaSemana":"7","Hora":"10:35"},</v>
      </c>
    </row>
    <row r="94" spans="6:11" x14ac:dyDescent="0.25">
      <c r="F94" s="1" t="str">
        <f t="shared" si="16"/>
        <v>Campo Água Verde</v>
      </c>
      <c r="G94" s="1" t="str">
        <f t="shared" si="17"/>
        <v>Bairro Campo Água Verde</v>
      </c>
      <c r="H94" s="1" t="str">
        <f t="shared" si="18"/>
        <v>Terminal Urbano</v>
      </c>
      <c r="I94" s="1">
        <f t="shared" si="15"/>
        <v>7</v>
      </c>
      <c r="J94" s="71" t="s">
        <v>147</v>
      </c>
      <c r="K94" s="70" t="str">
        <f t="shared" si="10"/>
        <v>{"LinhaID":"Campo Água Verde","RoteiroInicio":"Bairro Campo Água Verde","RoteiroFim":"Terminal Urbano","DiaSemana":"7","Hora":"11:35"},</v>
      </c>
    </row>
    <row r="95" spans="6:11" x14ac:dyDescent="0.25">
      <c r="F95" s="1" t="str">
        <f t="shared" si="16"/>
        <v>Campo Água Verde</v>
      </c>
      <c r="G95" s="1" t="str">
        <f t="shared" si="17"/>
        <v>Bairro Campo Água Verde</v>
      </c>
      <c r="H95" s="1" t="str">
        <f t="shared" si="18"/>
        <v>Terminal Urbano</v>
      </c>
      <c r="I95" s="1">
        <f t="shared" si="15"/>
        <v>7</v>
      </c>
      <c r="J95" s="71" t="s">
        <v>148</v>
      </c>
      <c r="K95" s="70" t="str">
        <f t="shared" si="10"/>
        <v>{"LinhaID":"Campo Água Verde","RoteiroInicio":"Bairro Campo Água Verde","RoteiroFim":"Terminal Urbano","DiaSemana":"7","Hora":"12:35"},</v>
      </c>
    </row>
    <row r="96" spans="6:11" x14ac:dyDescent="0.25">
      <c r="F96" s="1" t="str">
        <f t="shared" si="16"/>
        <v>Campo Água Verde</v>
      </c>
      <c r="G96" s="1" t="str">
        <f t="shared" si="17"/>
        <v>Bairro Campo Água Verde</v>
      </c>
      <c r="H96" s="1" t="str">
        <f t="shared" si="18"/>
        <v>Terminal Urbano</v>
      </c>
      <c r="I96" s="1">
        <f t="shared" si="15"/>
        <v>7</v>
      </c>
      <c r="J96" s="71" t="s">
        <v>149</v>
      </c>
      <c r="K96" s="70" t="str">
        <f t="shared" si="10"/>
        <v>{"LinhaID":"Campo Água Verde","RoteiroInicio":"Bairro Campo Água Verde","RoteiroFim":"Terminal Urbano","DiaSemana":"7","Hora":"13:35"},</v>
      </c>
    </row>
    <row r="97" spans="6:11" x14ac:dyDescent="0.25">
      <c r="F97" s="1" t="str">
        <f t="shared" si="16"/>
        <v>Campo Água Verde</v>
      </c>
      <c r="G97" s="1" t="str">
        <f t="shared" si="17"/>
        <v>Bairro Campo Água Verde</v>
      </c>
      <c r="H97" s="1" t="str">
        <f t="shared" si="18"/>
        <v>Terminal Urbano</v>
      </c>
      <c r="I97" s="1">
        <f t="shared" si="15"/>
        <v>7</v>
      </c>
      <c r="J97" s="71" t="s">
        <v>150</v>
      </c>
      <c r="K97" s="70" t="str">
        <f t="shared" si="10"/>
        <v>{"LinhaID":"Campo Água Verde","RoteiroInicio":"Bairro Campo Água Verde","RoteiroFim":"Terminal Urbano","DiaSemana":"7","Hora":"14:35"},</v>
      </c>
    </row>
    <row r="98" spans="6:11" x14ac:dyDescent="0.25">
      <c r="F98" s="1" t="str">
        <f t="shared" si="16"/>
        <v>Campo Água Verde</v>
      </c>
      <c r="G98" s="1" t="str">
        <f t="shared" si="17"/>
        <v>Bairro Campo Água Verde</v>
      </c>
      <c r="H98" s="1" t="str">
        <f t="shared" si="18"/>
        <v>Terminal Urbano</v>
      </c>
      <c r="I98" s="1">
        <f t="shared" si="15"/>
        <v>7</v>
      </c>
      <c r="J98" s="71" t="s">
        <v>151</v>
      </c>
      <c r="K98" s="70" t="str">
        <f t="shared" si="10"/>
        <v>{"LinhaID":"Campo Água Verde","RoteiroInicio":"Bairro Campo Água Verde","RoteiroFim":"Terminal Urbano","DiaSemana":"7","Hora":"15:35"},</v>
      </c>
    </row>
    <row r="99" spans="6:11" x14ac:dyDescent="0.25">
      <c r="F99" s="1" t="str">
        <f t="shared" si="16"/>
        <v>Campo Água Verde</v>
      </c>
      <c r="G99" s="1" t="str">
        <f t="shared" si="17"/>
        <v>Bairro Campo Água Verde</v>
      </c>
      <c r="H99" s="1" t="str">
        <f t="shared" si="18"/>
        <v>Terminal Urbano</v>
      </c>
      <c r="I99" s="1">
        <f t="shared" si="15"/>
        <v>7</v>
      </c>
      <c r="J99" s="71" t="s">
        <v>152</v>
      </c>
      <c r="K99" s="70" t="str">
        <f t="shared" si="10"/>
        <v>{"LinhaID":"Campo Água Verde","RoteiroInicio":"Bairro Campo Água Verde","RoteiroFim":"Terminal Urbano","DiaSemana":"7","Hora":"16:35"},</v>
      </c>
    </row>
    <row r="100" spans="6:11" x14ac:dyDescent="0.25">
      <c r="F100" s="1" t="str">
        <f t="shared" si="16"/>
        <v>Campo Água Verde</v>
      </c>
      <c r="G100" s="1" t="str">
        <f t="shared" si="17"/>
        <v>Bairro Campo Água Verde</v>
      </c>
      <c r="H100" s="1" t="str">
        <f t="shared" si="18"/>
        <v>Terminal Urbano</v>
      </c>
      <c r="I100" s="1">
        <f t="shared" si="15"/>
        <v>7</v>
      </c>
      <c r="J100" s="71" t="s">
        <v>153</v>
      </c>
      <c r="K100" s="70" t="str">
        <f t="shared" si="10"/>
        <v>{"LinhaID":"Campo Água Verde","RoteiroInicio":"Bairro Campo Água Verde","RoteiroFim":"Terminal Urbano","DiaSemana":"7","Hora":"17:35"},</v>
      </c>
    </row>
    <row r="101" spans="6:11" x14ac:dyDescent="0.25">
      <c r="F101" s="1" t="str">
        <f t="shared" si="16"/>
        <v>Campo Água Verde</v>
      </c>
      <c r="G101" s="1" t="str">
        <f t="shared" si="17"/>
        <v>Bairro Campo Água Verde</v>
      </c>
      <c r="H101" s="1" t="str">
        <f t="shared" si="18"/>
        <v>Terminal Urbano</v>
      </c>
      <c r="I101" s="1">
        <f t="shared" si="15"/>
        <v>7</v>
      </c>
      <c r="J101" s="71" t="s">
        <v>154</v>
      </c>
      <c r="K101" s="70" t="str">
        <f t="shared" si="10"/>
        <v>{"LinhaID":"Campo Água Verde","RoteiroInicio":"Bairro Campo Água Verde","RoteiroFim":"Terminal Urbano","DiaSemana":"7","Hora":"18:35"},</v>
      </c>
    </row>
    <row r="102" spans="6:11" x14ac:dyDescent="0.25">
      <c r="F102" s="1" t="str">
        <f>F101</f>
        <v>Campo Água Verde</v>
      </c>
      <c r="G102" s="1" t="str">
        <f>H101</f>
        <v>Terminal Urbano</v>
      </c>
      <c r="H102" s="1" t="str">
        <f>G101</f>
        <v>Bairro Campo Água Verde</v>
      </c>
      <c r="I102" s="1" t="s">
        <v>156</v>
      </c>
      <c r="J102" s="71" t="s">
        <v>138</v>
      </c>
      <c r="K102" s="70" t="str">
        <f t="shared" si="10"/>
        <v>{"LinhaID":"Campo Água Verde","RoteiroInicio":"Terminal Urbano","RoteiroFim":"Bairro Campo Água Verde","DiaSemana":"0, 1","Hora":"07:05"},</v>
      </c>
    </row>
    <row r="103" spans="6:11" x14ac:dyDescent="0.25">
      <c r="F103" s="1" t="str">
        <f>F102</f>
        <v>Campo Água Verde</v>
      </c>
      <c r="G103" s="1" t="str">
        <f t="shared" ref="G103:I103" si="19">G102</f>
        <v>Terminal Urbano</v>
      </c>
      <c r="H103" s="1" t="str">
        <f t="shared" si="19"/>
        <v>Bairro Campo Água Verde</v>
      </c>
      <c r="I103" s="1" t="str">
        <f t="shared" si="19"/>
        <v>0, 1</v>
      </c>
      <c r="J103" s="71" t="s">
        <v>140</v>
      </c>
      <c r="K103" s="70" t="str">
        <f t="shared" si="10"/>
        <v>{"LinhaID":"Campo Água Verde","RoteiroInicio":"Terminal Urbano","RoteiroFim":"Bairro Campo Água Verde","DiaSemana":"0, 1","Hora":"09:05"},</v>
      </c>
    </row>
    <row r="104" spans="6:11" x14ac:dyDescent="0.25">
      <c r="F104" s="1" t="str">
        <f t="shared" ref="F104:F106" si="20">F103</f>
        <v>Campo Água Verde</v>
      </c>
      <c r="G104" s="1" t="str">
        <f t="shared" ref="G104:G106" si="21">G103</f>
        <v>Terminal Urbano</v>
      </c>
      <c r="H104" s="1" t="str">
        <f t="shared" ref="H104:H106" si="22">H103</f>
        <v>Bairro Campo Água Verde</v>
      </c>
      <c r="I104" s="1" t="str">
        <f t="shared" ref="I104:I106" si="23">I103</f>
        <v>0, 1</v>
      </c>
      <c r="J104" s="71" t="s">
        <v>124</v>
      </c>
      <c r="K104" s="70" t="str">
        <f t="shared" si="10"/>
        <v>{"LinhaID":"Campo Água Verde","RoteiroInicio":"Terminal Urbano","RoteiroFim":"Bairro Campo Água Verde","DiaSemana":"0, 1","Hora":"13:05"},</v>
      </c>
    </row>
    <row r="105" spans="6:11" x14ac:dyDescent="0.25">
      <c r="F105" s="1" t="str">
        <f t="shared" si="20"/>
        <v>Campo Água Verde</v>
      </c>
      <c r="G105" s="1" t="str">
        <f t="shared" si="21"/>
        <v>Terminal Urbano</v>
      </c>
      <c r="H105" s="1" t="str">
        <f t="shared" si="22"/>
        <v>Bairro Campo Água Verde</v>
      </c>
      <c r="I105" s="1" t="str">
        <f t="shared" si="23"/>
        <v>0, 1</v>
      </c>
      <c r="J105" s="71" t="s">
        <v>127</v>
      </c>
      <c r="K105" s="70" t="str">
        <f t="shared" si="10"/>
        <v>{"LinhaID":"Campo Água Verde","RoteiroInicio":"Terminal Urbano","RoteiroFim":"Bairro Campo Água Verde","DiaSemana":"0, 1","Hora":"16:05"},</v>
      </c>
    </row>
    <row r="106" spans="6:11" x14ac:dyDescent="0.25">
      <c r="F106" s="1" t="str">
        <f t="shared" si="20"/>
        <v>Campo Água Verde</v>
      </c>
      <c r="G106" s="1" t="str">
        <f t="shared" si="21"/>
        <v>Terminal Urbano</v>
      </c>
      <c r="H106" s="1" t="str">
        <f t="shared" si="22"/>
        <v>Bairro Campo Água Verde</v>
      </c>
      <c r="I106" s="1" t="str">
        <f t="shared" si="23"/>
        <v>0, 1</v>
      </c>
      <c r="J106" s="71" t="s">
        <v>128</v>
      </c>
      <c r="K106" s="70" t="str">
        <f t="shared" si="10"/>
        <v>{"LinhaID":"Campo Água Verde","RoteiroInicio":"Terminal Urbano","RoteiroFim":"Bairro Campo Água Verde","DiaSemana":"0, 1","Hora":"17:05"},</v>
      </c>
    </row>
    <row r="107" spans="6:11" x14ac:dyDescent="0.25">
      <c r="F107" s="1" t="str">
        <f>F106</f>
        <v>Campo Água Verde</v>
      </c>
      <c r="G107" s="1" t="str">
        <f>H106</f>
        <v>Bairro Campo Água Verde</v>
      </c>
      <c r="H107" s="1" t="str">
        <f>G106</f>
        <v>Terminal Urbano</v>
      </c>
      <c r="I107" s="1" t="s">
        <v>156</v>
      </c>
      <c r="J107" s="71" t="s">
        <v>157</v>
      </c>
      <c r="K107" s="70" t="str">
        <f t="shared" si="10"/>
        <v>{"LinhaID":"Campo Água Verde","RoteiroInicio":"Bairro Campo Água Verde","RoteiroFim":"Terminal Urbano","DiaSemana":"0, 1","Hora":"09:00"},</v>
      </c>
    </row>
    <row r="108" spans="6:11" x14ac:dyDescent="0.25">
      <c r="F108" s="1" t="str">
        <f>F107</f>
        <v>Campo Água Verde</v>
      </c>
      <c r="G108" s="1" t="str">
        <f t="shared" ref="G108" si="24">G107</f>
        <v>Bairro Campo Água Verde</v>
      </c>
      <c r="H108" s="1" t="str">
        <f t="shared" ref="H108" si="25">H107</f>
        <v>Terminal Urbano</v>
      </c>
      <c r="I108" s="1" t="str">
        <f t="shared" ref="I108" si="26">I107</f>
        <v>0, 1</v>
      </c>
      <c r="J108" s="71" t="s">
        <v>132</v>
      </c>
      <c r="K108" s="70" t="str">
        <f t="shared" si="10"/>
        <v>{"LinhaID":"Campo Água Verde","RoteiroInicio":"Bairro Campo Água Verde","RoteiroFim":"Terminal Urbano","DiaSemana":"0, 1","Hora":"10:00"},</v>
      </c>
    </row>
    <row r="109" spans="6:11" x14ac:dyDescent="0.25">
      <c r="F109" s="1" t="str">
        <f t="shared" ref="F109:F111" si="27">F108</f>
        <v>Campo Água Verde</v>
      </c>
      <c r="G109" s="1" t="str">
        <f t="shared" ref="G109:G111" si="28">G108</f>
        <v>Bairro Campo Água Verde</v>
      </c>
      <c r="H109" s="1" t="str">
        <f t="shared" ref="H109:H111" si="29">H108</f>
        <v>Terminal Urbano</v>
      </c>
      <c r="I109" s="1" t="str">
        <f t="shared" ref="I109:I125" si="30">I108</f>
        <v>0, 1</v>
      </c>
      <c r="J109" s="71" t="s">
        <v>133</v>
      </c>
      <c r="K109" s="70" t="str">
        <f t="shared" si="10"/>
        <v>{"LinhaID":"Campo Água Verde","RoteiroInicio":"Bairro Campo Água Verde","RoteiroFim":"Terminal Urbano","DiaSemana":"0, 1","Hora":"15:00"},</v>
      </c>
    </row>
    <row r="110" spans="6:11" x14ac:dyDescent="0.25">
      <c r="F110" s="1" t="str">
        <f t="shared" si="27"/>
        <v>Campo Água Verde</v>
      </c>
      <c r="G110" s="1" t="str">
        <f t="shared" si="28"/>
        <v>Bairro Campo Água Verde</v>
      </c>
      <c r="H110" s="1" t="str">
        <f t="shared" si="29"/>
        <v>Terminal Urbano</v>
      </c>
      <c r="I110" s="1" t="str">
        <f t="shared" si="30"/>
        <v>0, 1</v>
      </c>
      <c r="J110" s="71" t="s">
        <v>134</v>
      </c>
      <c r="K110" s="70" t="str">
        <f t="shared" si="10"/>
        <v>{"LinhaID":"Campo Água Verde","RoteiroInicio":"Bairro Campo Água Verde","RoteiroFim":"Terminal Urbano","DiaSemana":"0, 1","Hora":"16:00"},</v>
      </c>
    </row>
    <row r="111" spans="6:11" x14ac:dyDescent="0.25">
      <c r="F111" s="1" t="str">
        <f t="shared" si="27"/>
        <v>Campo Água Verde</v>
      </c>
      <c r="G111" s="1" t="str">
        <f t="shared" si="28"/>
        <v>Bairro Campo Água Verde</v>
      </c>
      <c r="H111" s="1" t="str">
        <f t="shared" si="29"/>
        <v>Terminal Urbano</v>
      </c>
      <c r="I111" s="1" t="str">
        <f t="shared" si="30"/>
        <v>0, 1</v>
      </c>
      <c r="J111" s="71" t="s">
        <v>135</v>
      </c>
      <c r="K111" s="70" t="str">
        <f t="shared" si="10"/>
        <v>{"LinhaID":"Campo Água Verde","RoteiroInicio":"Bairro Campo Água Verde","RoteiroFim":"Terminal Urbano","DiaSemana":"0, 1","Hora":"17:00"},</v>
      </c>
    </row>
    <row r="112" spans="6:11" x14ac:dyDescent="0.25">
      <c r="F112" s="1" t="s">
        <v>158</v>
      </c>
      <c r="G112" s="1" t="s">
        <v>107</v>
      </c>
      <c r="H112" s="1" t="s">
        <v>159</v>
      </c>
      <c r="I112" s="1" t="str">
        <f t="shared" si="30"/>
        <v>0, 1</v>
      </c>
      <c r="J112" s="71" t="s">
        <v>160</v>
      </c>
      <c r="K112" s="70" t="str">
        <f t="shared" si="10"/>
        <v>{"LinhaID":"Cohab II","RoteiroInicio":"Terminal Urbano","RoteiroFim":"Bairro Cohab II","DiaSemana":"0, 1","Hora":"06:30"},</v>
      </c>
    </row>
    <row r="113" spans="6:11" x14ac:dyDescent="0.25">
      <c r="F113" s="1" t="s">
        <v>158</v>
      </c>
      <c r="G113" s="1" t="s">
        <v>107</v>
      </c>
      <c r="H113" s="1" t="s">
        <v>159</v>
      </c>
      <c r="I113" s="1" t="str">
        <f t="shared" si="30"/>
        <v>0, 1</v>
      </c>
      <c r="J113" s="71" t="s">
        <v>161</v>
      </c>
      <c r="K113" s="70" t="str">
        <f t="shared" si="10"/>
        <v>{"LinhaID":"Cohab II","RoteiroInicio":"Terminal Urbano","RoteiroFim":"Bairro Cohab II","DiaSemana":"0, 1","Hora":"07:30"},</v>
      </c>
    </row>
    <row r="114" spans="6:11" x14ac:dyDescent="0.25">
      <c r="F114" s="1" t="s">
        <v>158</v>
      </c>
      <c r="G114" s="1" t="s">
        <v>107</v>
      </c>
      <c r="H114" s="1" t="s">
        <v>159</v>
      </c>
      <c r="I114" s="1" t="str">
        <f t="shared" si="30"/>
        <v>0, 1</v>
      </c>
      <c r="J114" s="71" t="s">
        <v>162</v>
      </c>
      <c r="K114" s="70" t="str">
        <f t="shared" si="10"/>
        <v>{"LinhaID":"Cohab II","RoteiroInicio":"Terminal Urbano","RoteiroFim":"Bairro Cohab II","DiaSemana":"0, 1","Hora":"08:30"},</v>
      </c>
    </row>
    <row r="115" spans="6:11" x14ac:dyDescent="0.25">
      <c r="F115" s="1" t="s">
        <v>158</v>
      </c>
      <c r="G115" s="1" t="s">
        <v>107</v>
      </c>
      <c r="H115" s="1" t="s">
        <v>159</v>
      </c>
      <c r="I115" s="1" t="str">
        <f t="shared" si="30"/>
        <v>0, 1</v>
      </c>
      <c r="J115" s="71" t="s">
        <v>163</v>
      </c>
      <c r="K115" s="70" t="str">
        <f t="shared" si="10"/>
        <v>{"LinhaID":"Cohab II","RoteiroInicio":"Terminal Urbano","RoteiroFim":"Bairro Cohab II","DiaSemana":"0, 1","Hora":"09:30"},</v>
      </c>
    </row>
    <row r="116" spans="6:11" x14ac:dyDescent="0.25">
      <c r="F116" s="1" t="s">
        <v>158</v>
      </c>
      <c r="G116" s="1" t="s">
        <v>107</v>
      </c>
      <c r="H116" s="1" t="s">
        <v>159</v>
      </c>
      <c r="I116" s="1" t="str">
        <f t="shared" si="30"/>
        <v>0, 1</v>
      </c>
      <c r="J116" s="71" t="s">
        <v>164</v>
      </c>
      <c r="K116" s="70" t="str">
        <f t="shared" si="10"/>
        <v>{"LinhaID":"Cohab II","RoteiroInicio":"Terminal Urbano","RoteiroFim":"Bairro Cohab II","DiaSemana":"0, 1","Hora":"10:30"},</v>
      </c>
    </row>
    <row r="117" spans="6:11" x14ac:dyDescent="0.25">
      <c r="F117" s="1" t="s">
        <v>158</v>
      </c>
      <c r="G117" s="1" t="s">
        <v>107</v>
      </c>
      <c r="H117" s="1" t="s">
        <v>159</v>
      </c>
      <c r="I117" s="1" t="str">
        <f t="shared" si="30"/>
        <v>0, 1</v>
      </c>
      <c r="J117" s="71" t="s">
        <v>165</v>
      </c>
      <c r="K117" s="70" t="str">
        <f t="shared" si="10"/>
        <v>{"LinhaID":"Cohab II","RoteiroInicio":"Terminal Urbano","RoteiroFim":"Bairro Cohab II","DiaSemana":"0, 1","Hora":"11:30"},</v>
      </c>
    </row>
    <row r="118" spans="6:11" x14ac:dyDescent="0.25">
      <c r="F118" s="1" t="s">
        <v>158</v>
      </c>
      <c r="G118" s="1" t="s">
        <v>107</v>
      </c>
      <c r="H118" s="1" t="s">
        <v>159</v>
      </c>
      <c r="I118" s="1" t="str">
        <f t="shared" si="30"/>
        <v>0, 1</v>
      </c>
      <c r="J118" s="71" t="s">
        <v>166</v>
      </c>
      <c r="K118" s="70" t="str">
        <f t="shared" si="10"/>
        <v>{"LinhaID":"Cohab II","RoteiroInicio":"Terminal Urbano","RoteiroFim":"Bairro Cohab II","DiaSemana":"0, 1","Hora":"12:30"},</v>
      </c>
    </row>
    <row r="119" spans="6:11" x14ac:dyDescent="0.25">
      <c r="F119" s="1" t="s">
        <v>158</v>
      </c>
      <c r="G119" s="1" t="s">
        <v>107</v>
      </c>
      <c r="H119" s="1" t="s">
        <v>159</v>
      </c>
      <c r="I119" s="1" t="str">
        <f t="shared" si="30"/>
        <v>0, 1</v>
      </c>
      <c r="J119" s="71" t="s">
        <v>167</v>
      </c>
      <c r="K119" s="70" t="str">
        <f t="shared" si="10"/>
        <v>{"LinhaID":"Cohab II","RoteiroInicio":"Terminal Urbano","RoteiroFim":"Bairro Cohab II","DiaSemana":"0, 1","Hora":"13:30"},</v>
      </c>
    </row>
    <row r="120" spans="6:11" x14ac:dyDescent="0.25">
      <c r="F120" s="1" t="s">
        <v>158</v>
      </c>
      <c r="G120" s="1" t="s">
        <v>107</v>
      </c>
      <c r="H120" s="1" t="s">
        <v>159</v>
      </c>
      <c r="I120" s="1" t="str">
        <f t="shared" si="30"/>
        <v>0, 1</v>
      </c>
      <c r="J120" s="71" t="s">
        <v>168</v>
      </c>
      <c r="K120" s="70" t="str">
        <f t="shared" si="10"/>
        <v>{"LinhaID":"Cohab II","RoteiroInicio":"Terminal Urbano","RoteiroFim":"Bairro Cohab II","DiaSemana":"0, 1","Hora":"14:30"},</v>
      </c>
    </row>
    <row r="121" spans="6:11" x14ac:dyDescent="0.25">
      <c r="F121" s="1" t="s">
        <v>158</v>
      </c>
      <c r="G121" s="1" t="s">
        <v>107</v>
      </c>
      <c r="H121" s="1" t="s">
        <v>159</v>
      </c>
      <c r="I121" s="1" t="str">
        <f t="shared" si="30"/>
        <v>0, 1</v>
      </c>
      <c r="J121" s="71" t="s">
        <v>169</v>
      </c>
      <c r="K121" s="70" t="str">
        <f t="shared" si="10"/>
        <v>{"LinhaID":"Cohab II","RoteiroInicio":"Terminal Urbano","RoteiroFim":"Bairro Cohab II","DiaSemana":"0, 1","Hora":"15:30"},</v>
      </c>
    </row>
    <row r="122" spans="6:11" x14ac:dyDescent="0.25">
      <c r="F122" s="1" t="s">
        <v>158</v>
      </c>
      <c r="G122" s="1" t="s">
        <v>107</v>
      </c>
      <c r="H122" s="1" t="s">
        <v>159</v>
      </c>
      <c r="I122" s="1" t="str">
        <f t="shared" si="30"/>
        <v>0, 1</v>
      </c>
      <c r="J122" s="71" t="s">
        <v>170</v>
      </c>
      <c r="K122" s="70" t="str">
        <f t="shared" si="10"/>
        <v>{"LinhaID":"Cohab II","RoteiroInicio":"Terminal Urbano","RoteiroFim":"Bairro Cohab II","DiaSemana":"0, 1","Hora":"16:30"},</v>
      </c>
    </row>
    <row r="123" spans="6:11" x14ac:dyDescent="0.25">
      <c r="F123" s="1" t="s">
        <v>158</v>
      </c>
      <c r="G123" s="1" t="s">
        <v>107</v>
      </c>
      <c r="H123" s="1" t="s">
        <v>159</v>
      </c>
      <c r="I123" s="1" t="str">
        <f t="shared" si="30"/>
        <v>0, 1</v>
      </c>
      <c r="J123" s="71" t="s">
        <v>171</v>
      </c>
      <c r="K123" s="70" t="str">
        <f t="shared" si="10"/>
        <v>{"LinhaID":"Cohab II","RoteiroInicio":"Terminal Urbano","RoteiroFim":"Bairro Cohab II","DiaSemana":"0, 1","Hora":"17:30"},</v>
      </c>
    </row>
    <row r="124" spans="6:11" x14ac:dyDescent="0.25">
      <c r="F124" s="1" t="s">
        <v>158</v>
      </c>
      <c r="G124" s="1" t="s">
        <v>107</v>
      </c>
      <c r="H124" s="1" t="s">
        <v>159</v>
      </c>
      <c r="I124" s="1" t="str">
        <f t="shared" si="30"/>
        <v>0, 1</v>
      </c>
      <c r="J124" s="71" t="s">
        <v>172</v>
      </c>
      <c r="K124" s="70" t="str">
        <f t="shared" si="10"/>
        <v>{"LinhaID":"Cohab II","RoteiroInicio":"Terminal Urbano","RoteiroFim":"Bairro Cohab II","DiaSemana":"0, 1","Hora":"18:30"},</v>
      </c>
    </row>
    <row r="125" spans="6:11" x14ac:dyDescent="0.25">
      <c r="F125" s="1" t="s">
        <v>158</v>
      </c>
      <c r="G125" s="1" t="s">
        <v>107</v>
      </c>
      <c r="H125" s="1" t="s">
        <v>159</v>
      </c>
      <c r="I125" s="1" t="str">
        <f t="shared" si="30"/>
        <v>0, 1</v>
      </c>
      <c r="J125" s="71" t="s">
        <v>173</v>
      </c>
      <c r="K125" s="70" t="str">
        <f t="shared" si="10"/>
        <v>{"LinhaID":"Cohab II","RoteiroInicio":"Terminal Urbano","RoteiroFim":"Bairro Cohab II","DiaSemana":"0, 1","Hora":"19:30"},</v>
      </c>
    </row>
    <row r="126" spans="6:11" x14ac:dyDescent="0.25">
      <c r="F126" s="1" t="s">
        <v>158</v>
      </c>
      <c r="G126" s="1" t="s">
        <v>107</v>
      </c>
      <c r="H126" s="1" t="s">
        <v>159</v>
      </c>
      <c r="I126" s="1">
        <v>7</v>
      </c>
      <c r="J126" s="71" t="s">
        <v>160</v>
      </c>
      <c r="K126" s="70" t="str">
        <f t="shared" si="10"/>
        <v>{"LinhaID":"Cohab II","RoteiroInicio":"Terminal Urbano","RoteiroFim":"Bairro Cohab II","DiaSemana":"7","Hora":"06:30"},</v>
      </c>
    </row>
    <row r="127" spans="6:11" x14ac:dyDescent="0.25">
      <c r="F127" s="1" t="s">
        <v>158</v>
      </c>
      <c r="G127" s="1" t="s">
        <v>107</v>
      </c>
      <c r="H127" s="1" t="s">
        <v>159</v>
      </c>
      <c r="I127" s="1">
        <v>7</v>
      </c>
      <c r="J127" s="71" t="s">
        <v>161</v>
      </c>
      <c r="K127" s="70" t="str">
        <f t="shared" si="10"/>
        <v>{"LinhaID":"Cohab II","RoteiroInicio":"Terminal Urbano","RoteiroFim":"Bairro Cohab II","DiaSemana":"7","Hora":"07:30"},</v>
      </c>
    </row>
    <row r="128" spans="6:11" x14ac:dyDescent="0.25">
      <c r="F128" s="1" t="s">
        <v>158</v>
      </c>
      <c r="G128" s="1" t="s">
        <v>107</v>
      </c>
      <c r="H128" s="1" t="s">
        <v>159</v>
      </c>
      <c r="I128" s="1">
        <v>7</v>
      </c>
      <c r="J128" s="71" t="s">
        <v>162</v>
      </c>
      <c r="K128" s="70" t="str">
        <f t="shared" si="10"/>
        <v>{"LinhaID":"Cohab II","RoteiroInicio":"Terminal Urbano","RoteiroFim":"Bairro Cohab II","DiaSemana":"7","Hora":"08:30"},</v>
      </c>
    </row>
    <row r="129" spans="6:11" x14ac:dyDescent="0.25">
      <c r="F129" s="1" t="s">
        <v>158</v>
      </c>
      <c r="G129" s="1" t="s">
        <v>107</v>
      </c>
      <c r="H129" s="1" t="s">
        <v>159</v>
      </c>
      <c r="I129" s="1">
        <v>7</v>
      </c>
      <c r="J129" s="71" t="s">
        <v>163</v>
      </c>
      <c r="K129" s="70" t="str">
        <f t="shared" si="10"/>
        <v>{"LinhaID":"Cohab II","RoteiroInicio":"Terminal Urbano","RoteiroFim":"Bairro Cohab II","DiaSemana":"7","Hora":"09:30"},</v>
      </c>
    </row>
    <row r="130" spans="6:11" x14ac:dyDescent="0.25">
      <c r="F130" s="1" t="s">
        <v>158</v>
      </c>
      <c r="G130" s="1" t="s">
        <v>107</v>
      </c>
      <c r="H130" s="1" t="s">
        <v>159</v>
      </c>
      <c r="I130" s="1">
        <v>7</v>
      </c>
      <c r="J130" s="71" t="s">
        <v>164</v>
      </c>
      <c r="K130" s="70" t="str">
        <f t="shared" si="10"/>
        <v>{"LinhaID":"Cohab II","RoteiroInicio":"Terminal Urbano","RoteiroFim":"Bairro Cohab II","DiaSemana":"7","Hora":"10:30"},</v>
      </c>
    </row>
    <row r="131" spans="6:11" x14ac:dyDescent="0.25">
      <c r="F131" s="1" t="s">
        <v>158</v>
      </c>
      <c r="G131" s="1" t="s">
        <v>107</v>
      </c>
      <c r="H131" s="1" t="s">
        <v>159</v>
      </c>
      <c r="I131" s="1">
        <v>7</v>
      </c>
      <c r="J131" s="71" t="s">
        <v>165</v>
      </c>
      <c r="K131" s="70" t="str">
        <f t="shared" si="10"/>
        <v>{"LinhaID":"Cohab II","RoteiroInicio":"Terminal Urbano","RoteiroFim":"Bairro Cohab II","DiaSemana":"7","Hora":"11:30"},</v>
      </c>
    </row>
    <row r="132" spans="6:11" x14ac:dyDescent="0.25">
      <c r="F132" s="1" t="s">
        <v>158</v>
      </c>
      <c r="G132" s="1" t="s">
        <v>107</v>
      </c>
      <c r="H132" s="1" t="s">
        <v>159</v>
      </c>
      <c r="I132" s="1">
        <v>7</v>
      </c>
      <c r="J132" s="71" t="s">
        <v>166</v>
      </c>
      <c r="K132" s="70" t="str">
        <f t="shared" si="10"/>
        <v>{"LinhaID":"Cohab II","RoteiroInicio":"Terminal Urbano","RoteiroFim":"Bairro Cohab II","DiaSemana":"7","Hora":"12:30"},</v>
      </c>
    </row>
    <row r="133" spans="6:11" x14ac:dyDescent="0.25">
      <c r="F133" s="1" t="s">
        <v>158</v>
      </c>
      <c r="G133" s="1" t="s">
        <v>107</v>
      </c>
      <c r="H133" s="1" t="s">
        <v>159</v>
      </c>
      <c r="I133" s="1">
        <v>7</v>
      </c>
      <c r="J133" s="71" t="s">
        <v>167</v>
      </c>
      <c r="K133" s="70" t="str">
        <f t="shared" si="10"/>
        <v>{"LinhaID":"Cohab II","RoteiroInicio":"Terminal Urbano","RoteiroFim":"Bairro Cohab II","DiaSemana":"7","Hora":"13:30"},</v>
      </c>
    </row>
    <row r="134" spans="6:11" x14ac:dyDescent="0.25">
      <c r="F134" s="1" t="s">
        <v>158</v>
      </c>
      <c r="G134" s="1" t="s">
        <v>107</v>
      </c>
      <c r="H134" s="1" t="s">
        <v>159</v>
      </c>
      <c r="I134" s="1">
        <v>7</v>
      </c>
      <c r="J134" s="71" t="s">
        <v>168</v>
      </c>
      <c r="K134" s="70" t="str">
        <f t="shared" si="10"/>
        <v>{"LinhaID":"Cohab II","RoteiroInicio":"Terminal Urbano","RoteiroFim":"Bairro Cohab II","DiaSemana":"7","Hora":"14:30"},</v>
      </c>
    </row>
    <row r="135" spans="6:11" x14ac:dyDescent="0.25">
      <c r="F135" s="1" t="s">
        <v>158</v>
      </c>
      <c r="G135" s="1" t="s">
        <v>107</v>
      </c>
      <c r="H135" s="1" t="s">
        <v>159</v>
      </c>
      <c r="I135" s="1">
        <v>7</v>
      </c>
      <c r="J135" s="71" t="s">
        <v>169</v>
      </c>
      <c r="K135" s="70" t="str">
        <f t="shared" si="10"/>
        <v>{"LinhaID":"Cohab II","RoteiroInicio":"Terminal Urbano","RoteiroFim":"Bairro Cohab II","DiaSemana":"7","Hora":"15:30"},</v>
      </c>
    </row>
    <row r="136" spans="6:11" x14ac:dyDescent="0.25">
      <c r="F136" s="1" t="s">
        <v>158</v>
      </c>
      <c r="G136" s="1" t="s">
        <v>107</v>
      </c>
      <c r="H136" s="1" t="s">
        <v>159</v>
      </c>
      <c r="I136" s="1">
        <v>7</v>
      </c>
      <c r="J136" s="71" t="s">
        <v>170</v>
      </c>
      <c r="K136" s="70" t="str">
        <f t="shared" si="10"/>
        <v>{"LinhaID":"Cohab II","RoteiroInicio":"Terminal Urbano","RoteiroFim":"Bairro Cohab II","DiaSemana":"7","Hora":"16:30"},</v>
      </c>
    </row>
    <row r="137" spans="6:11" x14ac:dyDescent="0.25">
      <c r="F137" s="1" t="s">
        <v>158</v>
      </c>
      <c r="G137" s="1" t="s">
        <v>107</v>
      </c>
      <c r="H137" s="1" t="s">
        <v>159</v>
      </c>
      <c r="I137" s="1">
        <v>7</v>
      </c>
      <c r="J137" s="71" t="s">
        <v>171</v>
      </c>
      <c r="K137" s="70" t="str">
        <f t="shared" si="10"/>
        <v>{"LinhaID":"Cohab II","RoteiroInicio":"Terminal Urbano","RoteiroFim":"Bairro Cohab II","DiaSemana":"7","Hora":"17:30"},</v>
      </c>
    </row>
    <row r="138" spans="6:11" x14ac:dyDescent="0.25">
      <c r="F138" s="1" t="s">
        <v>158</v>
      </c>
      <c r="G138" s="1" t="s">
        <v>107</v>
      </c>
      <c r="H138" s="1" t="s">
        <v>159</v>
      </c>
      <c r="I138" s="1">
        <v>7</v>
      </c>
      <c r="J138" s="71" t="s">
        <v>172</v>
      </c>
      <c r="K138" s="70" t="str">
        <f t="shared" si="10"/>
        <v>{"LinhaID":"Cohab II","RoteiroInicio":"Terminal Urbano","RoteiroFim":"Bairro Cohab II","DiaSemana":"7","Hora":"18:30"},</v>
      </c>
    </row>
    <row r="139" spans="6:11" x14ac:dyDescent="0.25">
      <c r="F139" s="1" t="s">
        <v>158</v>
      </c>
      <c r="G139" s="1" t="s">
        <v>107</v>
      </c>
      <c r="H139" s="1" t="s">
        <v>159</v>
      </c>
      <c r="I139" s="1" t="s">
        <v>156</v>
      </c>
      <c r="J139" s="71" t="s">
        <v>157</v>
      </c>
      <c r="K139" s="70" t="str">
        <f t="shared" si="10"/>
        <v>{"LinhaID":"Cohab II","RoteiroInicio":"Terminal Urbano","RoteiroFim":"Bairro Cohab II","DiaSemana":"0, 1","Hora":"09:00"},</v>
      </c>
    </row>
    <row r="140" spans="6:11" x14ac:dyDescent="0.25">
      <c r="F140" s="1" t="s">
        <v>158</v>
      </c>
      <c r="G140" s="1" t="s">
        <v>107</v>
      </c>
      <c r="H140" s="1" t="s">
        <v>159</v>
      </c>
      <c r="I140" s="1" t="s">
        <v>156</v>
      </c>
      <c r="J140" s="71" t="s">
        <v>132</v>
      </c>
      <c r="K140" s="70" t="str">
        <f t="shared" si="10"/>
        <v>{"LinhaID":"Cohab II","RoteiroInicio":"Terminal Urbano","RoteiroFim":"Bairro Cohab II","DiaSemana":"0, 1","Hora":"10:00"},</v>
      </c>
    </row>
    <row r="141" spans="6:11" x14ac:dyDescent="0.25">
      <c r="F141" s="1" t="s">
        <v>158</v>
      </c>
      <c r="G141" s="1" t="s">
        <v>107</v>
      </c>
      <c r="H141" s="1" t="s">
        <v>159</v>
      </c>
      <c r="I141" s="1" t="s">
        <v>156</v>
      </c>
      <c r="J141" s="71" t="s">
        <v>133</v>
      </c>
      <c r="K141" s="70" t="str">
        <f t="shared" si="10"/>
        <v>{"LinhaID":"Cohab II","RoteiroInicio":"Terminal Urbano","RoteiroFim":"Bairro Cohab II","DiaSemana":"0, 1","Hora":"15:00"},</v>
      </c>
    </row>
    <row r="142" spans="6:11" x14ac:dyDescent="0.25">
      <c r="F142" s="1" t="s">
        <v>158</v>
      </c>
      <c r="G142" s="1" t="s">
        <v>107</v>
      </c>
      <c r="H142" s="1" t="s">
        <v>159</v>
      </c>
      <c r="I142" s="1" t="s">
        <v>156</v>
      </c>
      <c r="J142" s="71" t="s">
        <v>134</v>
      </c>
      <c r="K142" s="70" t="str">
        <f t="shared" si="10"/>
        <v>{"LinhaID":"Cohab II","RoteiroInicio":"Terminal Urbano","RoteiroFim":"Bairro Cohab II","DiaSemana":"0, 1","Hora":"16:00"},</v>
      </c>
    </row>
    <row r="143" spans="6:11" x14ac:dyDescent="0.25">
      <c r="F143" s="1" t="s">
        <v>158</v>
      </c>
      <c r="G143" s="1" t="s">
        <v>107</v>
      </c>
      <c r="H143" s="1" t="s">
        <v>159</v>
      </c>
      <c r="I143" s="1" t="s">
        <v>156</v>
      </c>
      <c r="J143" s="71" t="s">
        <v>135</v>
      </c>
      <c r="K143" s="70" t="str">
        <f t="shared" si="10"/>
        <v>{"LinhaID":"Cohab II","RoteiroInicio":"Terminal Urbano","RoteiroFim":"Bairro Cohab II","DiaSemana":"0, 1","Hora":"17:00"},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646AB-5585-46AB-8FFD-FBA1CD63180D}">
  <dimension ref="C10:P53"/>
  <sheetViews>
    <sheetView tabSelected="1" topLeftCell="E10" zoomScale="70" zoomScaleNormal="70" workbookViewId="0">
      <selection activeCell="U28" sqref="U28"/>
    </sheetView>
  </sheetViews>
  <sheetFormatPr defaultRowHeight="15" x14ac:dyDescent="0.25"/>
  <cols>
    <col min="1" max="2" width="9.140625" style="70"/>
    <col min="3" max="3" width="43.5703125" style="1" customWidth="1"/>
    <col min="4" max="4" width="16.85546875" style="1" bestFit="1" customWidth="1"/>
    <col min="5" max="5" width="10.7109375" style="1" bestFit="1" customWidth="1"/>
    <col min="6" max="6" width="18.7109375" style="1" bestFit="1" customWidth="1"/>
    <col min="7" max="7" width="13" style="76" bestFit="1" customWidth="1"/>
    <col min="8" max="8" width="15.42578125" style="1" bestFit="1" customWidth="1"/>
    <col min="9" max="9" width="15.42578125" style="1" customWidth="1"/>
    <col min="10" max="10" width="74.85546875" style="1" bestFit="1" customWidth="1"/>
    <col min="11" max="11" width="3.7109375" style="70" customWidth="1"/>
    <col min="12" max="12" width="2" style="70" bestFit="1" customWidth="1"/>
    <col min="13" max="13" width="2.140625" style="70" bestFit="1" customWidth="1"/>
    <col min="14" max="16" width="2" style="70" bestFit="1" customWidth="1"/>
    <col min="17" max="16384" width="9.140625" style="70"/>
  </cols>
  <sheetData>
    <row r="10" spans="3:16" x14ac:dyDescent="0.25">
      <c r="C10" s="72" t="s">
        <v>184</v>
      </c>
      <c r="D10" s="73"/>
      <c r="E10" s="73"/>
    </row>
    <row r="11" spans="3:16" x14ac:dyDescent="0.25">
      <c r="C11" s="72" t="s">
        <v>185</v>
      </c>
      <c r="D11" s="73"/>
      <c r="E11" s="73"/>
    </row>
    <row r="13" spans="3:16" x14ac:dyDescent="0.25">
      <c r="J13" s="1" t="str">
        <f>$O$14&amp;$M$14&amp;I$15&amp;$M$14&amp;$N$14&amp;$M$14&amp;$I16&amp;$M$14</f>
        <v>,"IntervaloSeg":"0"</v>
      </c>
    </row>
    <row r="14" spans="3:16" x14ac:dyDescent="0.25">
      <c r="L14" s="70" t="s">
        <v>109</v>
      </c>
      <c r="M14" s="70" t="s">
        <v>113</v>
      </c>
      <c r="N14" s="70" t="s">
        <v>114</v>
      </c>
      <c r="O14" s="70" t="s">
        <v>115</v>
      </c>
      <c r="P14" s="70" t="s">
        <v>116</v>
      </c>
    </row>
    <row r="15" spans="3:16" x14ac:dyDescent="0.25">
      <c r="C15" s="26" t="s">
        <v>11</v>
      </c>
      <c r="D15" s="26" t="s">
        <v>110</v>
      </c>
      <c r="E15" s="26" t="s">
        <v>21</v>
      </c>
      <c r="F15" s="26" t="s">
        <v>193</v>
      </c>
      <c r="G15" s="77" t="s">
        <v>188</v>
      </c>
      <c r="H15" s="26" t="s">
        <v>251</v>
      </c>
      <c r="I15" s="26" t="s">
        <v>252</v>
      </c>
      <c r="J15" s="70" t="s">
        <v>186</v>
      </c>
    </row>
    <row r="16" spans="3:16" ht="30" x14ac:dyDescent="0.25">
      <c r="C16" s="1" t="s">
        <v>136</v>
      </c>
      <c r="D16" s="1" t="s">
        <v>189</v>
      </c>
      <c r="E16" s="1" t="s">
        <v>174</v>
      </c>
      <c r="F16" s="1" t="s">
        <v>190</v>
      </c>
      <c r="G16" s="76" t="s">
        <v>246</v>
      </c>
      <c r="H16" s="1">
        <v>0</v>
      </c>
      <c r="I16" s="1">
        <v>0</v>
      </c>
      <c r="J16" s="70" t="str">
        <f>L$14&amp;M$14&amp;C$15&amp;M$14&amp;N$14&amp;M$14&amp;C16&amp;M$14&amp;O$14&amp;M$14&amp;D$15&amp;M$14&amp;N$14&amp;M$14&amp;D16&amp;M$14&amp;O$14&amp;M$14&amp;$F$15&amp;M$14&amp;N$14&amp;M$14&amp;$F16&amp;M$14&amp;O$14&amp;M$14&amp;E$15&amp;M$14&amp;N$14&amp;M$14&amp;E16&amp;M$14&amp;$O$14&amp;$M$14&amp;$G$15&amp;$M$14&amp;$N$14&amp;$M$14&amp;$G16&amp;$M$14&amp;$O$14&amp;$M$14&amp;$H$15&amp;$M$14&amp;$N$14&amp;$M$14&amp;$H16&amp;$M$14&amp;$O$14&amp;$M$14&amp;I$15&amp;$M$14&amp;$N$14&amp;$M$14&amp;$I16&amp;$M$14&amp;P$14&amp;O$14</f>
        <v>{"LinhaID":"Campo Água Verde","RoteiroInicio":"Praça","SentidoLinha":"Bairro Água Verde","PontoID":"Ponto 1","Descrição":"Inicio da linha.","IntervaloMin":"0","IntervaloSeg":"0"},</v>
      </c>
    </row>
    <row r="17" spans="3:10" x14ac:dyDescent="0.25">
      <c r="C17" s="1" t="s">
        <v>136</v>
      </c>
      <c r="D17" s="1" t="s">
        <v>189</v>
      </c>
      <c r="E17" s="1" t="s">
        <v>175</v>
      </c>
      <c r="F17" s="1" t="s">
        <v>190</v>
      </c>
      <c r="G17" s="76" t="s">
        <v>52</v>
      </c>
      <c r="H17" s="1">
        <v>1</v>
      </c>
      <c r="I17" s="1">
        <v>42</v>
      </c>
      <c r="J17" s="70" t="str">
        <f t="shared" ref="J17:J51" si="0">L$14&amp;M$14&amp;C$15&amp;M$14&amp;N$14&amp;M$14&amp;C17&amp;M$14&amp;O$14&amp;M$14&amp;D$15&amp;M$14&amp;N$14&amp;M$14&amp;D17&amp;M$14&amp;O$14&amp;M$14&amp;$F$15&amp;M$14&amp;N$14&amp;M$14&amp;$F17&amp;M$14&amp;O$14&amp;M$14&amp;E$15&amp;M$14&amp;N$14&amp;M$14&amp;E17&amp;M$14&amp;$O$14&amp;$M$14&amp;$G$15&amp;$M$14&amp;$N$14&amp;$M$14&amp;$G17&amp;$M$14&amp;$O$14&amp;$M$14&amp;$H$15&amp;$M$14&amp;$N$14&amp;$M$14&amp;$H17&amp;$M$14&amp;$O$14&amp;$M$14&amp;I$15&amp;$M$14&amp;$N$14&amp;$M$14&amp;$I17&amp;$M$14&amp;P$14&amp;O$14</f>
        <v>{"LinhaID":"Campo Água Verde","RoteiroInicio":"Praça","SentidoLinha":"Bairro Água Verde","PontoID":"Ponto 2","Descrição":"-","IntervaloMin":"1","IntervaloSeg":"42"},</v>
      </c>
    </row>
    <row r="18" spans="3:10" x14ac:dyDescent="0.25">
      <c r="C18" s="1" t="s">
        <v>136</v>
      </c>
      <c r="D18" s="1" t="s">
        <v>189</v>
      </c>
      <c r="E18" s="1" t="s">
        <v>176</v>
      </c>
      <c r="F18" s="1" t="s">
        <v>190</v>
      </c>
      <c r="G18" s="76" t="s">
        <v>52</v>
      </c>
      <c r="H18" s="1">
        <v>1</v>
      </c>
      <c r="I18" s="1">
        <v>42</v>
      </c>
      <c r="J18" s="70" t="str">
        <f t="shared" si="0"/>
        <v>{"LinhaID":"Campo Água Verde","RoteiroInicio":"Praça","SentidoLinha":"Bairro Água Verde","PontoID":"Ponto 3","Descrição":"-","IntervaloMin":"1","IntervaloSeg":"42"},</v>
      </c>
    </row>
    <row r="19" spans="3:10" x14ac:dyDescent="0.25">
      <c r="C19" s="1" t="s">
        <v>136</v>
      </c>
      <c r="D19" s="1" t="s">
        <v>189</v>
      </c>
      <c r="E19" s="1" t="s">
        <v>177</v>
      </c>
      <c r="F19" s="1" t="s">
        <v>190</v>
      </c>
      <c r="G19" s="76" t="s">
        <v>52</v>
      </c>
      <c r="H19" s="1">
        <v>1</v>
      </c>
      <c r="I19" s="1">
        <v>42</v>
      </c>
      <c r="J19" s="70" t="str">
        <f t="shared" si="0"/>
        <v>{"LinhaID":"Campo Água Verde","RoteiroInicio":"Praça","SentidoLinha":"Bairro Água Verde","PontoID":"Ponto 4","Descrição":"-","IntervaloMin":"1","IntervaloSeg":"42"},</v>
      </c>
    </row>
    <row r="20" spans="3:10" x14ac:dyDescent="0.25">
      <c r="C20" s="1" t="s">
        <v>136</v>
      </c>
      <c r="D20" s="1" t="s">
        <v>189</v>
      </c>
      <c r="E20" s="1" t="s">
        <v>178</v>
      </c>
      <c r="F20" s="1" t="s">
        <v>190</v>
      </c>
      <c r="G20" s="76" t="s">
        <v>52</v>
      </c>
      <c r="H20" s="1">
        <v>1</v>
      </c>
      <c r="I20" s="1">
        <v>42</v>
      </c>
      <c r="J20" s="70" t="str">
        <f t="shared" si="0"/>
        <v>{"LinhaID":"Campo Água Verde","RoteiroInicio":"Praça","SentidoLinha":"Bairro Água Verde","PontoID":"Ponto 5","Descrição":"-","IntervaloMin":"1","IntervaloSeg":"42"},</v>
      </c>
    </row>
    <row r="21" spans="3:10" x14ac:dyDescent="0.25">
      <c r="C21" s="1" t="s">
        <v>136</v>
      </c>
      <c r="D21" s="1" t="s">
        <v>189</v>
      </c>
      <c r="E21" s="1" t="s">
        <v>179</v>
      </c>
      <c r="F21" s="1" t="s">
        <v>190</v>
      </c>
      <c r="G21" s="76" t="s">
        <v>52</v>
      </c>
      <c r="H21" s="1">
        <v>1</v>
      </c>
      <c r="I21" s="1">
        <v>42</v>
      </c>
      <c r="J21" s="70" t="str">
        <f t="shared" si="0"/>
        <v>{"LinhaID":"Campo Água Verde","RoteiroInicio":"Praça","SentidoLinha":"Bairro Água Verde","PontoID":"Ponto 6","Descrição":"-","IntervaloMin":"1","IntervaloSeg":"42"},</v>
      </c>
    </row>
    <row r="22" spans="3:10" x14ac:dyDescent="0.25">
      <c r="C22" s="1" t="s">
        <v>136</v>
      </c>
      <c r="D22" s="1" t="s">
        <v>189</v>
      </c>
      <c r="E22" s="1" t="s">
        <v>180</v>
      </c>
      <c r="F22" s="1" t="s">
        <v>190</v>
      </c>
      <c r="G22" s="76" t="s">
        <v>52</v>
      </c>
      <c r="H22" s="1">
        <v>1</v>
      </c>
      <c r="I22" s="1">
        <v>42</v>
      </c>
      <c r="J22" s="70" t="str">
        <f t="shared" si="0"/>
        <v>{"LinhaID":"Campo Água Verde","RoteiroInicio":"Praça","SentidoLinha":"Bairro Água Verde","PontoID":"Ponto 7","Descrição":"-","IntervaloMin":"1","IntervaloSeg":"42"},</v>
      </c>
    </row>
    <row r="23" spans="3:10" x14ac:dyDescent="0.25">
      <c r="C23" s="1" t="s">
        <v>136</v>
      </c>
      <c r="D23" s="1" t="s">
        <v>189</v>
      </c>
      <c r="E23" s="1" t="s">
        <v>181</v>
      </c>
      <c r="F23" s="1" t="s">
        <v>190</v>
      </c>
      <c r="G23" s="76" t="s">
        <v>52</v>
      </c>
      <c r="H23" s="1">
        <v>1</v>
      </c>
      <c r="I23" s="1">
        <v>42</v>
      </c>
      <c r="J23" s="70" t="str">
        <f t="shared" si="0"/>
        <v>{"LinhaID":"Campo Água Verde","RoteiroInicio":"Praça","SentidoLinha":"Bairro Água Verde","PontoID":"Ponto 8","Descrição":"-","IntervaloMin":"1","IntervaloSeg":"42"},</v>
      </c>
    </row>
    <row r="24" spans="3:10" x14ac:dyDescent="0.25">
      <c r="C24" s="1" t="s">
        <v>136</v>
      </c>
      <c r="D24" s="1" t="s">
        <v>189</v>
      </c>
      <c r="E24" s="1" t="s">
        <v>182</v>
      </c>
      <c r="F24" s="1" t="s">
        <v>190</v>
      </c>
      <c r="G24" s="76" t="s">
        <v>52</v>
      </c>
      <c r="H24" s="1">
        <v>1</v>
      </c>
      <c r="I24" s="1">
        <v>42</v>
      </c>
      <c r="J24" s="70" t="str">
        <f t="shared" si="0"/>
        <v>{"LinhaID":"Campo Água Verde","RoteiroInicio":"Praça","SentidoLinha":"Bairro Água Verde","PontoID":"Ponto 9","Descrição":"-","IntervaloMin":"1","IntervaloSeg":"42"},</v>
      </c>
    </row>
    <row r="25" spans="3:10" x14ac:dyDescent="0.25">
      <c r="C25" s="1" t="s">
        <v>136</v>
      </c>
      <c r="D25" s="1" t="s">
        <v>189</v>
      </c>
      <c r="E25" s="1" t="s">
        <v>198</v>
      </c>
      <c r="F25" s="1" t="s">
        <v>190</v>
      </c>
      <c r="G25" s="76" t="s">
        <v>52</v>
      </c>
      <c r="H25" s="1">
        <v>1</v>
      </c>
      <c r="I25" s="1">
        <v>42</v>
      </c>
      <c r="J25" s="70" t="str">
        <f t="shared" si="0"/>
        <v>{"LinhaID":"Campo Água Verde","RoteiroInicio":"Praça","SentidoLinha":"Bairro Água Verde","PontoID":"Ponto 10","Descrição":"-","IntervaloMin":"1","IntervaloSeg":"42"},</v>
      </c>
    </row>
    <row r="26" spans="3:10" x14ac:dyDescent="0.25">
      <c r="C26" s="1" t="s">
        <v>136</v>
      </c>
      <c r="D26" s="1" t="s">
        <v>189</v>
      </c>
      <c r="E26" s="1" t="s">
        <v>199</v>
      </c>
      <c r="F26" s="1" t="s">
        <v>190</v>
      </c>
      <c r="G26" s="76" t="s">
        <v>52</v>
      </c>
      <c r="H26" s="1">
        <v>1</v>
      </c>
      <c r="I26" s="1">
        <v>42</v>
      </c>
      <c r="J26" s="70" t="str">
        <f t="shared" si="0"/>
        <v>{"LinhaID":"Campo Água Verde","RoteiroInicio":"Praça","SentidoLinha":"Bairro Água Verde","PontoID":"Ponto 11","Descrição":"-","IntervaloMin":"1","IntervaloSeg":"42"},</v>
      </c>
    </row>
    <row r="27" spans="3:10" x14ac:dyDescent="0.25">
      <c r="C27" s="1" t="s">
        <v>136</v>
      </c>
      <c r="D27" s="1" t="s">
        <v>189</v>
      </c>
      <c r="E27" s="1" t="s">
        <v>200</v>
      </c>
      <c r="F27" s="1" t="s">
        <v>190</v>
      </c>
      <c r="G27" s="76" t="s">
        <v>52</v>
      </c>
      <c r="H27" s="1">
        <v>1</v>
      </c>
      <c r="I27" s="1">
        <v>42</v>
      </c>
      <c r="J27" s="70" t="str">
        <f t="shared" si="0"/>
        <v>{"LinhaID":"Campo Água Verde","RoteiroInicio":"Praça","SentidoLinha":"Bairro Água Verde","PontoID":"Ponto 12","Descrição":"-","IntervaloMin":"1","IntervaloSeg":"42"},</v>
      </c>
    </row>
    <row r="28" spans="3:10" x14ac:dyDescent="0.25">
      <c r="C28" s="1" t="s">
        <v>136</v>
      </c>
      <c r="D28" s="1" t="s">
        <v>189</v>
      </c>
      <c r="E28" s="1" t="s">
        <v>201</v>
      </c>
      <c r="F28" s="1" t="s">
        <v>190</v>
      </c>
      <c r="G28" s="76" t="s">
        <v>52</v>
      </c>
      <c r="H28" s="1">
        <v>1</v>
      </c>
      <c r="I28" s="1">
        <v>42</v>
      </c>
      <c r="J28" s="70" t="str">
        <f t="shared" si="0"/>
        <v>{"LinhaID":"Campo Água Verde","RoteiroInicio":"Praça","SentidoLinha":"Bairro Água Verde","PontoID":"Ponto 13","Descrição":"-","IntervaloMin":"1","IntervaloSeg":"42"},</v>
      </c>
    </row>
    <row r="29" spans="3:10" x14ac:dyDescent="0.25">
      <c r="C29" s="1" t="s">
        <v>136</v>
      </c>
      <c r="D29" s="1" t="s">
        <v>189</v>
      </c>
      <c r="E29" s="1" t="s">
        <v>202</v>
      </c>
      <c r="F29" s="1" t="s">
        <v>190</v>
      </c>
      <c r="G29" s="76" t="s">
        <v>52</v>
      </c>
      <c r="H29" s="1">
        <v>1</v>
      </c>
      <c r="I29" s="1">
        <v>42</v>
      </c>
      <c r="J29" s="70" t="str">
        <f t="shared" si="0"/>
        <v>{"LinhaID":"Campo Água Verde","RoteiroInicio":"Praça","SentidoLinha":"Bairro Água Verde","PontoID":"Ponto 14","Descrição":"-","IntervaloMin":"1","IntervaloSeg":"42"},</v>
      </c>
    </row>
    <row r="30" spans="3:10" x14ac:dyDescent="0.25">
      <c r="C30" s="1" t="s">
        <v>136</v>
      </c>
      <c r="D30" s="1" t="s">
        <v>189</v>
      </c>
      <c r="E30" s="1" t="s">
        <v>203</v>
      </c>
      <c r="F30" s="1" t="s">
        <v>190</v>
      </c>
      <c r="G30" s="76" t="s">
        <v>52</v>
      </c>
      <c r="H30" s="1">
        <v>1</v>
      </c>
      <c r="I30" s="1">
        <v>42</v>
      </c>
      <c r="J30" s="70" t="str">
        <f t="shared" si="0"/>
        <v>{"LinhaID":"Campo Água Verde","RoteiroInicio":"Praça","SentidoLinha":"Bairro Água Verde","PontoID":"Ponto 15","Descrição":"-","IntervaloMin":"1","IntervaloSeg":"42"},</v>
      </c>
    </row>
    <row r="31" spans="3:10" x14ac:dyDescent="0.25">
      <c r="C31" s="1" t="s">
        <v>136</v>
      </c>
      <c r="D31" s="1" t="s">
        <v>189</v>
      </c>
      <c r="E31" s="1" t="s">
        <v>204</v>
      </c>
      <c r="F31" s="1" t="s">
        <v>190</v>
      </c>
      <c r="G31" s="76" t="s">
        <v>52</v>
      </c>
      <c r="H31" s="1">
        <v>1</v>
      </c>
      <c r="I31" s="1">
        <v>42</v>
      </c>
      <c r="J31" s="70" t="str">
        <f t="shared" si="0"/>
        <v>{"LinhaID":"Campo Água Verde","RoteiroInicio":"Praça","SentidoLinha":"Bairro Água Verde","PontoID":"Ponto 16","Descrição":"-","IntervaloMin":"1","IntervaloSeg":"42"},</v>
      </c>
    </row>
    <row r="32" spans="3:10" x14ac:dyDescent="0.25">
      <c r="C32" s="1" t="s">
        <v>136</v>
      </c>
      <c r="D32" s="1" t="s">
        <v>189</v>
      </c>
      <c r="E32" s="1" t="s">
        <v>205</v>
      </c>
      <c r="F32" s="1" t="s">
        <v>190</v>
      </c>
      <c r="G32" s="76" t="s">
        <v>52</v>
      </c>
      <c r="H32" s="1">
        <v>1</v>
      </c>
      <c r="I32" s="1">
        <v>42</v>
      </c>
      <c r="J32" s="70" t="str">
        <f t="shared" si="0"/>
        <v>{"LinhaID":"Campo Água Verde","RoteiroInicio":"Praça","SentidoLinha":"Bairro Água Verde","PontoID":"Ponto 17","Descrição":"-","IntervaloMin":"1","IntervaloSeg":"42"},</v>
      </c>
    </row>
    <row r="33" spans="3:10" x14ac:dyDescent="0.25">
      <c r="C33" s="1" t="s">
        <v>136</v>
      </c>
      <c r="D33" s="1" t="s">
        <v>189</v>
      </c>
      <c r="E33" s="1" t="s">
        <v>206</v>
      </c>
      <c r="F33" s="1" t="s">
        <v>190</v>
      </c>
      <c r="G33" s="76" t="s">
        <v>52</v>
      </c>
      <c r="H33" s="1">
        <v>1</v>
      </c>
      <c r="I33" s="1">
        <v>42</v>
      </c>
      <c r="J33" s="70" t="str">
        <f t="shared" si="0"/>
        <v>{"LinhaID":"Campo Água Verde","RoteiroInicio":"Praça","SentidoLinha":"Bairro Água Verde","PontoID":"Ponto 18","Descrição":"-","IntervaloMin":"1","IntervaloSeg":"42"},</v>
      </c>
    </row>
    <row r="34" spans="3:10" x14ac:dyDescent="0.25">
      <c r="C34" s="1" t="s">
        <v>136</v>
      </c>
      <c r="D34" s="1" t="s">
        <v>189</v>
      </c>
      <c r="E34" s="1" t="s">
        <v>207</v>
      </c>
      <c r="F34" s="1" t="s">
        <v>190</v>
      </c>
      <c r="G34" s="76" t="s">
        <v>52</v>
      </c>
      <c r="H34" s="1">
        <v>1</v>
      </c>
      <c r="I34" s="1">
        <v>42</v>
      </c>
      <c r="J34" s="70" t="str">
        <f t="shared" si="0"/>
        <v>{"LinhaID":"Campo Água Verde","RoteiroInicio":"Praça","SentidoLinha":"Bairro Água Verde","PontoID":"Ponto 19","Descrição":"-","IntervaloMin":"1","IntervaloSeg":"42"},</v>
      </c>
    </row>
    <row r="35" spans="3:10" x14ac:dyDescent="0.25">
      <c r="C35" s="1" t="s">
        <v>136</v>
      </c>
      <c r="D35" s="1" t="s">
        <v>189</v>
      </c>
      <c r="E35" s="1" t="s">
        <v>208</v>
      </c>
      <c r="F35" s="1" t="s">
        <v>190</v>
      </c>
      <c r="G35" s="76" t="s">
        <v>52</v>
      </c>
      <c r="H35" s="1">
        <v>1</v>
      </c>
      <c r="I35" s="1">
        <v>42</v>
      </c>
      <c r="J35" s="70" t="str">
        <f t="shared" si="0"/>
        <v>{"LinhaID":"Campo Água Verde","RoteiroInicio":"Praça","SentidoLinha":"Bairro Água Verde","PontoID":"Ponto 20","Descrição":"-","IntervaloMin":"1","IntervaloSeg":"42"},</v>
      </c>
    </row>
    <row r="36" spans="3:10" x14ac:dyDescent="0.25">
      <c r="C36" s="1" t="s">
        <v>136</v>
      </c>
      <c r="D36" s="1" t="s">
        <v>189</v>
      </c>
      <c r="E36" s="1" t="s">
        <v>222</v>
      </c>
      <c r="F36" s="1" t="s">
        <v>190</v>
      </c>
      <c r="G36" s="76" t="s">
        <v>52</v>
      </c>
      <c r="H36" s="1">
        <v>1</v>
      </c>
      <c r="I36" s="1">
        <v>42</v>
      </c>
      <c r="J36" s="70" t="str">
        <f t="shared" si="0"/>
        <v>{"LinhaID":"Campo Água Verde","RoteiroInicio":"Praça","SentidoLinha":"Bairro Água Verde","PontoID":"Ponto 21","Descrição":"-","IntervaloMin":"1","IntervaloSeg":"42"},</v>
      </c>
    </row>
    <row r="37" spans="3:10" ht="60" x14ac:dyDescent="0.25">
      <c r="C37" s="1" t="s">
        <v>136</v>
      </c>
      <c r="D37" s="1" t="s">
        <v>189</v>
      </c>
      <c r="E37" s="1" t="s">
        <v>223</v>
      </c>
      <c r="F37" s="1" t="s">
        <v>190</v>
      </c>
      <c r="G37" s="76" t="s">
        <v>238</v>
      </c>
      <c r="H37" s="1">
        <v>2</v>
      </c>
      <c r="I37" s="1">
        <v>0</v>
      </c>
      <c r="J37" s="70" t="str">
        <f t="shared" si="0"/>
        <v>{"LinhaID":"Campo Água Verde","RoteiroInicio":"Praça","SentidoLinha":"Bairro Água Verde","PontoID":"Ponto 22","Descrição":"Último ponto antes do retorno para a praça. ","IntervaloMin":"2","IntervaloSeg":"0"},</v>
      </c>
    </row>
    <row r="38" spans="3:10" x14ac:dyDescent="0.25">
      <c r="C38" s="1" t="s">
        <v>136</v>
      </c>
      <c r="D38" s="1" t="s">
        <v>189</v>
      </c>
      <c r="E38" s="1" t="s">
        <v>224</v>
      </c>
      <c r="F38" s="1" t="s">
        <v>212</v>
      </c>
      <c r="G38" s="76" t="s">
        <v>52</v>
      </c>
      <c r="H38" s="1">
        <v>2</v>
      </c>
      <c r="I38" s="1">
        <v>0</v>
      </c>
      <c r="J38" s="70" t="str">
        <f t="shared" si="0"/>
        <v>{"LinhaID":"Campo Água Verde","RoteiroInicio":"Praça","SentidoLinha":"Praça Lauro Mueller","PontoID":"Ponto 23","Descrição":"-","IntervaloMin":"2","IntervaloSeg":"0"},</v>
      </c>
    </row>
    <row r="39" spans="3:10" x14ac:dyDescent="0.25">
      <c r="C39" s="1" t="s">
        <v>136</v>
      </c>
      <c r="D39" s="1" t="s">
        <v>189</v>
      </c>
      <c r="E39" s="1" t="s">
        <v>225</v>
      </c>
      <c r="F39" s="1" t="s">
        <v>212</v>
      </c>
      <c r="G39" s="76" t="s">
        <v>52</v>
      </c>
      <c r="H39" s="1">
        <v>2</v>
      </c>
      <c r="I39" s="1">
        <v>0</v>
      </c>
      <c r="J39" s="70" t="str">
        <f t="shared" si="0"/>
        <v>{"LinhaID":"Campo Água Verde","RoteiroInicio":"Praça","SentidoLinha":"Praça Lauro Mueller","PontoID":"Ponto 24","Descrição":"-","IntervaloMin":"2","IntervaloSeg":"0"},</v>
      </c>
    </row>
    <row r="40" spans="3:10" x14ac:dyDescent="0.25">
      <c r="C40" s="1" t="s">
        <v>136</v>
      </c>
      <c r="D40" s="1" t="s">
        <v>189</v>
      </c>
      <c r="E40" s="1" t="s">
        <v>226</v>
      </c>
      <c r="F40" s="1" t="s">
        <v>212</v>
      </c>
      <c r="G40" s="76" t="s">
        <v>52</v>
      </c>
      <c r="H40" s="1">
        <v>2</v>
      </c>
      <c r="I40" s="1">
        <v>0</v>
      </c>
      <c r="J40" s="70" t="str">
        <f t="shared" si="0"/>
        <v>{"LinhaID":"Campo Água Verde","RoteiroInicio":"Praça","SentidoLinha":"Praça Lauro Mueller","PontoID":"Ponto 25","Descrição":"-","IntervaloMin":"2","IntervaloSeg":"0"},</v>
      </c>
    </row>
    <row r="41" spans="3:10" x14ac:dyDescent="0.25">
      <c r="C41" s="1" t="s">
        <v>136</v>
      </c>
      <c r="D41" s="1" t="s">
        <v>189</v>
      </c>
      <c r="E41" s="1" t="s">
        <v>227</v>
      </c>
      <c r="F41" s="1" t="s">
        <v>212</v>
      </c>
      <c r="G41" s="76" t="s">
        <v>52</v>
      </c>
      <c r="H41" s="1">
        <v>2</v>
      </c>
      <c r="I41" s="1">
        <v>0</v>
      </c>
      <c r="J41" s="70" t="str">
        <f t="shared" si="0"/>
        <v>{"LinhaID":"Campo Água Verde","RoteiroInicio":"Praça","SentidoLinha":"Praça Lauro Mueller","PontoID":"Ponto 26","Descrição":"-","IntervaloMin":"2","IntervaloSeg":"0"},</v>
      </c>
    </row>
    <row r="42" spans="3:10" x14ac:dyDescent="0.25">
      <c r="C42" s="1" t="s">
        <v>136</v>
      </c>
      <c r="D42" s="1" t="s">
        <v>189</v>
      </c>
      <c r="E42" s="1" t="s">
        <v>228</v>
      </c>
      <c r="F42" s="1" t="s">
        <v>212</v>
      </c>
      <c r="G42" s="76" t="s">
        <v>52</v>
      </c>
      <c r="H42" s="1">
        <v>2</v>
      </c>
      <c r="I42" s="1">
        <v>0</v>
      </c>
      <c r="J42" s="70" t="str">
        <f t="shared" si="0"/>
        <v>{"LinhaID":"Campo Água Verde","RoteiroInicio":"Praça","SentidoLinha":"Praça Lauro Mueller","PontoID":"Ponto 27","Descrição":"-","IntervaloMin":"2","IntervaloSeg":"0"},</v>
      </c>
    </row>
    <row r="43" spans="3:10" x14ac:dyDescent="0.25">
      <c r="C43" s="1" t="s">
        <v>136</v>
      </c>
      <c r="D43" s="1" t="s">
        <v>189</v>
      </c>
      <c r="E43" s="1" t="s">
        <v>229</v>
      </c>
      <c r="F43" s="1" t="s">
        <v>212</v>
      </c>
      <c r="G43" s="76" t="s">
        <v>52</v>
      </c>
      <c r="H43" s="1">
        <v>2</v>
      </c>
      <c r="I43" s="1">
        <v>0</v>
      </c>
      <c r="J43" s="70" t="str">
        <f t="shared" si="0"/>
        <v>{"LinhaID":"Campo Água Verde","RoteiroInicio":"Praça","SentidoLinha":"Praça Lauro Mueller","PontoID":"Ponto 28","Descrição":"-","IntervaloMin":"2","IntervaloSeg":"0"},</v>
      </c>
    </row>
    <row r="44" spans="3:10" x14ac:dyDescent="0.25">
      <c r="C44" s="1" t="s">
        <v>136</v>
      </c>
      <c r="D44" s="1" t="s">
        <v>189</v>
      </c>
      <c r="E44" s="1" t="s">
        <v>230</v>
      </c>
      <c r="F44" s="1" t="s">
        <v>212</v>
      </c>
      <c r="G44" s="76" t="s">
        <v>52</v>
      </c>
      <c r="H44" s="1">
        <v>3</v>
      </c>
      <c r="I44" s="1">
        <v>0</v>
      </c>
      <c r="J44" s="70" t="str">
        <f t="shared" si="0"/>
        <v>{"LinhaID":"Campo Água Verde","RoteiroInicio":"Praça","SentidoLinha":"Praça Lauro Mueller","PontoID":"Ponto 29","Descrição":"-","IntervaloMin":"3","IntervaloSeg":"0"},</v>
      </c>
    </row>
    <row r="45" spans="3:10" x14ac:dyDescent="0.25">
      <c r="C45" s="1" t="s">
        <v>136</v>
      </c>
      <c r="D45" s="1" t="s">
        <v>189</v>
      </c>
      <c r="E45" s="1" t="s">
        <v>231</v>
      </c>
      <c r="F45" s="1" t="s">
        <v>212</v>
      </c>
      <c r="G45" s="76" t="s">
        <v>52</v>
      </c>
      <c r="H45" s="1">
        <v>2</v>
      </c>
      <c r="I45" s="1">
        <v>0</v>
      </c>
      <c r="J45" s="70" t="str">
        <f t="shared" si="0"/>
        <v>{"LinhaID":"Campo Água Verde","RoteiroInicio":"Praça","SentidoLinha":"Praça Lauro Mueller","PontoID":"Ponto 30","Descrição":"-","IntervaloMin":"2","IntervaloSeg":"0"},</v>
      </c>
    </row>
    <row r="46" spans="3:10" x14ac:dyDescent="0.25">
      <c r="C46" s="1" t="s">
        <v>136</v>
      </c>
      <c r="D46" s="1" t="s">
        <v>189</v>
      </c>
      <c r="E46" s="1" t="s">
        <v>232</v>
      </c>
      <c r="F46" s="1" t="s">
        <v>212</v>
      </c>
      <c r="G46" s="76" t="s">
        <v>52</v>
      </c>
      <c r="H46" s="1">
        <v>2</v>
      </c>
      <c r="I46" s="1">
        <v>0</v>
      </c>
      <c r="J46" s="70" t="str">
        <f t="shared" si="0"/>
        <v>{"LinhaID":"Campo Água Verde","RoteiroInicio":"Praça","SentidoLinha":"Praça Lauro Mueller","PontoID":"Ponto 31","Descrição":"-","IntervaloMin":"2","IntervaloSeg":"0"},</v>
      </c>
    </row>
    <row r="47" spans="3:10" x14ac:dyDescent="0.25">
      <c r="C47" s="1" t="s">
        <v>136</v>
      </c>
      <c r="D47" s="1" t="s">
        <v>189</v>
      </c>
      <c r="E47" s="1" t="s">
        <v>233</v>
      </c>
      <c r="F47" s="1" t="s">
        <v>212</v>
      </c>
      <c r="G47" s="76" t="s">
        <v>52</v>
      </c>
      <c r="H47" s="1">
        <v>2</v>
      </c>
      <c r="I47" s="1">
        <v>0</v>
      </c>
      <c r="J47" s="70" t="str">
        <f t="shared" si="0"/>
        <v>{"LinhaID":"Campo Água Verde","RoteiroInicio":"Praça","SentidoLinha":"Praça Lauro Mueller","PontoID":"Ponto 32","Descrição":"-","IntervaloMin":"2","IntervaloSeg":"0"},</v>
      </c>
    </row>
    <row r="48" spans="3:10" x14ac:dyDescent="0.25">
      <c r="C48" s="1" t="s">
        <v>136</v>
      </c>
      <c r="D48" s="1" t="s">
        <v>189</v>
      </c>
      <c r="E48" s="1" t="s">
        <v>234</v>
      </c>
      <c r="F48" s="1" t="s">
        <v>212</v>
      </c>
      <c r="G48" s="76" t="s">
        <v>52</v>
      </c>
      <c r="H48" s="1">
        <v>2</v>
      </c>
      <c r="I48" s="1">
        <v>0</v>
      </c>
      <c r="J48" s="70" t="str">
        <f t="shared" si="0"/>
        <v>{"LinhaID":"Campo Água Verde","RoteiroInicio":"Praça","SentidoLinha":"Praça Lauro Mueller","PontoID":"Ponto 33","Descrição":"-","IntervaloMin":"2","IntervaloSeg":"0"},</v>
      </c>
    </row>
    <row r="49" spans="3:10" x14ac:dyDescent="0.25">
      <c r="C49" s="1" t="s">
        <v>136</v>
      </c>
      <c r="D49" s="1" t="s">
        <v>189</v>
      </c>
      <c r="E49" s="1" t="s">
        <v>235</v>
      </c>
      <c r="F49" s="1" t="s">
        <v>212</v>
      </c>
      <c r="G49" s="76" t="s">
        <v>52</v>
      </c>
      <c r="H49" s="1">
        <v>2</v>
      </c>
      <c r="I49" s="1">
        <v>0</v>
      </c>
      <c r="J49" s="70" t="str">
        <f t="shared" si="0"/>
        <v>{"LinhaID":"Campo Água Verde","RoteiroInicio":"Praça","SentidoLinha":"Praça Lauro Mueller","PontoID":"Ponto 34","Descrição":"-","IntervaloMin":"2","IntervaloSeg":"0"},</v>
      </c>
    </row>
    <row r="50" spans="3:10" x14ac:dyDescent="0.25">
      <c r="C50" s="1" t="s">
        <v>136</v>
      </c>
      <c r="D50" s="1" t="s">
        <v>189</v>
      </c>
      <c r="E50" s="1" t="s">
        <v>240</v>
      </c>
      <c r="F50" s="1" t="s">
        <v>212</v>
      </c>
      <c r="G50" s="76" t="s">
        <v>52</v>
      </c>
      <c r="H50" s="1">
        <v>2</v>
      </c>
      <c r="I50" s="1">
        <v>0</v>
      </c>
      <c r="J50" s="70" t="str">
        <f t="shared" si="0"/>
        <v>{"LinhaID":"Campo Água Verde","RoteiroInicio":"Praça","SentidoLinha":"Praça Lauro Mueller","PontoID":"Ponto 35","Descrição":"-","IntervaloMin":"2","IntervaloSeg":"0"},</v>
      </c>
    </row>
    <row r="51" spans="3:10" x14ac:dyDescent="0.25">
      <c r="C51" s="1" t="s">
        <v>136</v>
      </c>
      <c r="D51" s="1" t="s">
        <v>189</v>
      </c>
      <c r="E51" s="1" t="s">
        <v>174</v>
      </c>
      <c r="F51" s="1" t="s">
        <v>212</v>
      </c>
      <c r="G51" s="76" t="s">
        <v>247</v>
      </c>
      <c r="H51" s="1">
        <v>2</v>
      </c>
      <c r="I51" s="1">
        <v>0</v>
      </c>
      <c r="J51" s="70" t="str">
        <f t="shared" si="0"/>
        <v>{"LinhaID":"Campo Água Verde","RoteiroInicio":"Praça","SentidoLinha":"Praça Lauro Mueller","PontoID":"Ponto 1","Descrição":"Ponto final. ","IntervaloMin":"2","IntervaloSeg":"0"},</v>
      </c>
    </row>
    <row r="53" spans="3:10" x14ac:dyDescent="0.25">
      <c r="H53" s="1">
        <f>SUM(H16:H51)</f>
        <v>51</v>
      </c>
      <c r="I53" s="1">
        <f>SUM(I17:I51)/60</f>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C03B5-9AE1-4FC4-AF7D-985FA0BA2472}">
  <dimension ref="B3:M44"/>
  <sheetViews>
    <sheetView topLeftCell="A5" zoomScale="55" zoomScaleNormal="55" workbookViewId="0">
      <selection activeCell="H34" sqref="H34"/>
    </sheetView>
  </sheetViews>
  <sheetFormatPr defaultRowHeight="15" x14ac:dyDescent="0.25"/>
  <cols>
    <col min="1" max="1" width="9.140625" style="70"/>
    <col min="2" max="2" width="10.28515625" style="1" bestFit="1" customWidth="1"/>
    <col min="3" max="3" width="18.28515625" style="1" customWidth="1"/>
    <col min="4" max="4" width="14" style="1" bestFit="1" customWidth="1"/>
    <col min="5" max="5" width="16.42578125" style="78" customWidth="1"/>
    <col min="6" max="6" width="15.5703125" style="76" bestFit="1" customWidth="1"/>
    <col min="7" max="7" width="13.28515625" style="1" bestFit="1" customWidth="1"/>
    <col min="8" max="8" width="60.5703125" style="70" bestFit="1" customWidth="1"/>
    <col min="9" max="9" width="1.7109375" style="70" bestFit="1" customWidth="1"/>
    <col min="10" max="10" width="1.85546875" style="70" bestFit="1" customWidth="1"/>
    <col min="11" max="12" width="1.5703125" style="70" bestFit="1" customWidth="1"/>
    <col min="13" max="13" width="1.7109375" style="70" bestFit="1" customWidth="1"/>
    <col min="14" max="16384" width="9.140625" style="70"/>
  </cols>
  <sheetData>
    <row r="3" spans="2:13" x14ac:dyDescent="0.25">
      <c r="C3" s="1">
        <v>-26.18674</v>
      </c>
      <c r="D3" s="1">
        <v>-50.360370000000003</v>
      </c>
    </row>
    <row r="4" spans="2:13" x14ac:dyDescent="0.25">
      <c r="C4" s="75"/>
    </row>
    <row r="8" spans="2:13" x14ac:dyDescent="0.25">
      <c r="B8" s="1" t="s">
        <v>104</v>
      </c>
      <c r="I8" s="70" t="s">
        <v>109</v>
      </c>
      <c r="J8" s="70" t="s">
        <v>113</v>
      </c>
      <c r="K8" s="70" t="s">
        <v>114</v>
      </c>
      <c r="L8" s="70" t="s">
        <v>115</v>
      </c>
      <c r="M8" s="70" t="s">
        <v>116</v>
      </c>
    </row>
    <row r="9" spans="2:13" x14ac:dyDescent="0.25">
      <c r="B9" s="26" t="s">
        <v>21</v>
      </c>
      <c r="C9" s="26" t="s">
        <v>191</v>
      </c>
      <c r="D9" s="26" t="s">
        <v>192</v>
      </c>
      <c r="E9" s="79" t="s">
        <v>210</v>
      </c>
      <c r="F9" s="77" t="s">
        <v>194</v>
      </c>
      <c r="G9" s="26" t="s">
        <v>187</v>
      </c>
      <c r="H9" s="74" t="s">
        <v>197</v>
      </c>
    </row>
    <row r="10" spans="2:13" ht="30" x14ac:dyDescent="0.25">
      <c r="B10" s="1" t="s">
        <v>174</v>
      </c>
      <c r="C10" s="1">
        <v>-26.17371</v>
      </c>
      <c r="D10" s="1">
        <v>-50.390079999999998</v>
      </c>
      <c r="E10" s="78" t="s">
        <v>212</v>
      </c>
      <c r="F10" s="76" t="s">
        <v>212</v>
      </c>
      <c r="G10" s="1" t="s">
        <v>195</v>
      </c>
      <c r="H10" s="70" t="str">
        <f t="shared" ref="H10:H29" si="0">I$8&amp;J$8&amp;B$9&amp;J$8&amp;K$8&amp;J$8&amp;B10&amp;J$8&amp;L$8&amp;J$8&amp;C$9&amp;J$8&amp;K$8&amp;J$8&amp;C10&amp;J$8&amp;L$8&amp;J$8&amp;D$9&amp;J$8&amp;K$8&amp;J$8&amp;D10&amp;J$8&amp;L$8&amp;J$8&amp;F$9&amp;J$8&amp;K$8&amp;J$8&amp;F10&amp;J$8&amp;$L$8&amp;$J$8&amp;$G$9&amp;$J$8&amp;$K$8&amp;$J$8&amp;G10&amp;$J$8&amp;M$8&amp;L$8</f>
        <v>{"PontoID":"Ponto 1","Latitude":"-26.17371","Longitude":"-50.39008","Descrição ":"Praça Lauro Mueller","SentidoPonto":"Bairro"},</v>
      </c>
    </row>
    <row r="11" spans="2:13" ht="30" x14ac:dyDescent="0.25">
      <c r="B11" s="1" t="s">
        <v>175</v>
      </c>
      <c r="C11" s="1">
        <v>-26.17314</v>
      </c>
      <c r="D11" s="1">
        <v>-50.388159999999999</v>
      </c>
      <c r="E11" s="78" t="s">
        <v>242</v>
      </c>
      <c r="F11" s="76" t="s">
        <v>196</v>
      </c>
      <c r="G11" s="1" t="s">
        <v>195</v>
      </c>
      <c r="H11" s="70" t="str">
        <f t="shared" si="0"/>
        <v>{"PontoID":"Ponto 2","Latitude":"-26.17314","Longitude":"-50.38816","Descrição ":"Ponto virtual","SentidoPonto":"Bairro"},</v>
      </c>
    </row>
    <row r="12" spans="2:13" ht="30" x14ac:dyDescent="0.25">
      <c r="B12" s="1" t="s">
        <v>176</v>
      </c>
      <c r="C12" s="1">
        <v>-26.17154</v>
      </c>
      <c r="D12" s="1">
        <v>-50.38456</v>
      </c>
      <c r="E12" s="78" t="s">
        <v>211</v>
      </c>
      <c r="F12" s="76" t="s">
        <v>196</v>
      </c>
      <c r="G12" s="1" t="s">
        <v>195</v>
      </c>
      <c r="H12" s="70" t="str">
        <f t="shared" si="0"/>
        <v>{"PontoID":"Ponto 3","Latitude":"-26.17154","Longitude":"-50.38456","Descrição ":"Ponto virtual","SentidoPonto":"Bairro"},</v>
      </c>
    </row>
    <row r="13" spans="2:13" ht="30" x14ac:dyDescent="0.25">
      <c r="B13" s="1" t="s">
        <v>177</v>
      </c>
      <c r="C13" s="1">
        <v>-26.173500000000001</v>
      </c>
      <c r="D13" s="1">
        <v>-50.37932</v>
      </c>
      <c r="E13" s="78" t="s">
        <v>213</v>
      </c>
      <c r="F13" s="76" t="s">
        <v>196</v>
      </c>
      <c r="G13" s="1" t="s">
        <v>195</v>
      </c>
      <c r="H13" s="70" t="str">
        <f t="shared" si="0"/>
        <v>{"PontoID":"Ponto 4","Latitude":"-26.1735","Longitude":"-50.37932","Descrição ":"Ponto virtual","SentidoPonto":"Bairro"},</v>
      </c>
    </row>
    <row r="14" spans="2:13" ht="30" x14ac:dyDescent="0.25">
      <c r="B14" s="1" t="s">
        <v>178</v>
      </c>
      <c r="C14" s="1">
        <v>-26.176279999999998</v>
      </c>
      <c r="D14" s="1">
        <v>-50.37574</v>
      </c>
      <c r="E14" s="78" t="s">
        <v>213</v>
      </c>
      <c r="F14" s="76" t="s">
        <v>196</v>
      </c>
      <c r="G14" s="1" t="s">
        <v>195</v>
      </c>
      <c r="H14" s="70" t="str">
        <f t="shared" si="0"/>
        <v>{"PontoID":"Ponto 5","Latitude":"-26.17628","Longitude":"-50.37574","Descrição ":"Ponto virtual","SentidoPonto":"Bairro"},</v>
      </c>
    </row>
    <row r="15" spans="2:13" ht="30" x14ac:dyDescent="0.25">
      <c r="B15" s="1" t="s">
        <v>179</v>
      </c>
      <c r="C15" s="1">
        <v>-26.180530000000001</v>
      </c>
      <c r="D15" s="1">
        <v>-50.370330000000003</v>
      </c>
      <c r="E15" s="78" t="s">
        <v>213</v>
      </c>
      <c r="F15" s="76" t="s">
        <v>196</v>
      </c>
      <c r="G15" s="1" t="s">
        <v>195</v>
      </c>
      <c r="H15" s="70" t="str">
        <f t="shared" si="0"/>
        <v>{"PontoID":"Ponto 6","Latitude":"-26.18053","Longitude":"-50.37033","Descrição ":"Ponto virtual","SentidoPonto":"Bairro"},</v>
      </c>
    </row>
    <row r="16" spans="2:13" ht="30" x14ac:dyDescent="0.25">
      <c r="B16" s="1" t="s">
        <v>180</v>
      </c>
      <c r="C16" s="1">
        <v>-26.183009999999999</v>
      </c>
      <c r="D16" s="1">
        <v>-50.367199999999997</v>
      </c>
      <c r="E16" s="78" t="s">
        <v>213</v>
      </c>
      <c r="F16" s="76" t="s">
        <v>209</v>
      </c>
      <c r="G16" s="1" t="s">
        <v>195</v>
      </c>
      <c r="H16" s="70" t="str">
        <f t="shared" si="0"/>
        <v>{"PontoID":"Ponto 7","Latitude":"-26.18301","Longitude":"-50.3672","Descrição ":"IFSC","SentidoPonto":"Bairro"},</v>
      </c>
    </row>
    <row r="17" spans="2:8" x14ac:dyDescent="0.25">
      <c r="B17" s="1" t="s">
        <v>181</v>
      </c>
      <c r="C17" s="1">
        <v>-26.18411</v>
      </c>
      <c r="D17" s="1">
        <v>-50.362879999999997</v>
      </c>
      <c r="E17" s="78" t="s">
        <v>214</v>
      </c>
      <c r="F17" s="76" t="s">
        <v>196</v>
      </c>
      <c r="G17" s="1" t="s">
        <v>195</v>
      </c>
      <c r="H17" s="70" t="str">
        <f t="shared" si="0"/>
        <v>{"PontoID":"Ponto 8","Latitude":"-26.18411","Longitude":"-50.36288","Descrição ":"Ponto virtual","SentidoPonto":"Bairro"},</v>
      </c>
    </row>
    <row r="18" spans="2:8" x14ac:dyDescent="0.25">
      <c r="B18" s="1" t="s">
        <v>182</v>
      </c>
      <c r="C18" s="1">
        <v>-26.18573</v>
      </c>
      <c r="D18" s="1">
        <v>-50.360770000000002</v>
      </c>
      <c r="E18" s="78" t="s">
        <v>214</v>
      </c>
      <c r="F18" s="76" t="s">
        <v>196</v>
      </c>
      <c r="G18" s="1" t="s">
        <v>195</v>
      </c>
      <c r="H18" s="70" t="str">
        <f t="shared" si="0"/>
        <v>{"PontoID":"Ponto 9","Latitude":"-26.18573","Longitude":"-50.36077","Descrição ":"Ponto virtual","SentidoPonto":"Bairro"},</v>
      </c>
    </row>
    <row r="19" spans="2:8" ht="30" x14ac:dyDescent="0.25">
      <c r="B19" s="1" t="s">
        <v>198</v>
      </c>
      <c r="C19" s="1">
        <v>-26.18674</v>
      </c>
      <c r="D19" s="1">
        <v>-50.360370000000003</v>
      </c>
      <c r="E19" s="78" t="s">
        <v>215</v>
      </c>
      <c r="F19" s="76" t="s">
        <v>196</v>
      </c>
      <c r="G19" s="1" t="s">
        <v>195</v>
      </c>
      <c r="H19" s="70" t="str">
        <f t="shared" si="0"/>
        <v>{"PontoID":"Ponto 10","Latitude":"-26.18674","Longitude":"-50.36037","Descrição ":"Ponto virtual","SentidoPonto":"Bairro"},</v>
      </c>
    </row>
    <row r="20" spans="2:8" x14ac:dyDescent="0.25">
      <c r="B20" s="1" t="s">
        <v>199</v>
      </c>
      <c r="C20" s="1">
        <v>-26.18796</v>
      </c>
      <c r="D20" s="1">
        <v>-50.364640000000001</v>
      </c>
      <c r="E20" s="78" t="s">
        <v>216</v>
      </c>
      <c r="F20" s="76" t="s">
        <v>196</v>
      </c>
      <c r="G20" s="1" t="s">
        <v>195</v>
      </c>
      <c r="H20" s="70" t="str">
        <f t="shared" si="0"/>
        <v>{"PontoID":"Ponto 11","Latitude":"-26.18796","Longitude":"-50.36464","Descrição ":"Ponto virtual","SentidoPonto":"Bairro"},</v>
      </c>
    </row>
    <row r="21" spans="2:8" x14ac:dyDescent="0.25">
      <c r="B21" s="1" t="s">
        <v>200</v>
      </c>
      <c r="C21" s="1">
        <v>-26.188690000000001</v>
      </c>
      <c r="D21" s="1">
        <v>-50.368810000000003</v>
      </c>
      <c r="E21" s="78" t="s">
        <v>216</v>
      </c>
      <c r="F21" s="76" t="s">
        <v>196</v>
      </c>
      <c r="G21" s="1" t="s">
        <v>195</v>
      </c>
      <c r="H21" s="70" t="str">
        <f t="shared" si="0"/>
        <v>{"PontoID":"Ponto 12","Latitude":"-26.18869","Longitude":"-50.36881","Descrição ":"Ponto virtual","SentidoPonto":"Bairro"},</v>
      </c>
    </row>
    <row r="22" spans="2:8" ht="45" x14ac:dyDescent="0.25">
      <c r="B22" s="1" t="s">
        <v>201</v>
      </c>
      <c r="C22" s="1">
        <v>-26.189419999999998</v>
      </c>
      <c r="D22" s="1">
        <v>-50.373460000000001</v>
      </c>
      <c r="E22" s="78" t="s">
        <v>216</v>
      </c>
      <c r="F22" s="76" t="s">
        <v>244</v>
      </c>
      <c r="G22" s="1" t="s">
        <v>195</v>
      </c>
      <c r="H22" s="70" t="str">
        <f t="shared" si="0"/>
        <v>{"PontoID":"Ponto 13","Latitude":"-26.18942","Longitude":"-50.37346","Descrição ":"Ponto virtual. Próx. retifica Motocar","SentidoPonto":"Bairro"},</v>
      </c>
    </row>
    <row r="23" spans="2:8" x14ac:dyDescent="0.25">
      <c r="B23" s="1" t="s">
        <v>202</v>
      </c>
      <c r="C23" s="1">
        <v>-26.1907</v>
      </c>
      <c r="D23" s="1">
        <v>-50.378329999999998</v>
      </c>
      <c r="E23" s="78" t="s">
        <v>217</v>
      </c>
      <c r="F23" s="76" t="s">
        <v>196</v>
      </c>
      <c r="G23" s="1" t="s">
        <v>195</v>
      </c>
      <c r="H23" s="70" t="str">
        <f t="shared" si="0"/>
        <v>{"PontoID":"Ponto 14","Latitude":"-26.1907","Longitude":"-50.37833","Descrição ":"Ponto virtual","SentidoPonto":"Bairro"},</v>
      </c>
    </row>
    <row r="24" spans="2:8" x14ac:dyDescent="0.25">
      <c r="B24" s="1" t="s">
        <v>203</v>
      </c>
      <c r="C24" s="1">
        <v>-26.19408</v>
      </c>
      <c r="D24" s="1">
        <v>-50.378</v>
      </c>
      <c r="E24" s="78" t="s">
        <v>218</v>
      </c>
      <c r="F24" s="76" t="s">
        <v>196</v>
      </c>
      <c r="G24" s="1" t="s">
        <v>195</v>
      </c>
      <c r="H24" s="70" t="str">
        <f t="shared" si="0"/>
        <v>{"PontoID":"Ponto 15","Latitude":"-26.19408","Longitude":"-50.378","Descrição ":"Ponto virtual","SentidoPonto":"Bairro"},</v>
      </c>
    </row>
    <row r="25" spans="2:8" x14ac:dyDescent="0.25">
      <c r="B25" s="1" t="s">
        <v>204</v>
      </c>
      <c r="C25" s="1">
        <v>-26.195879999999999</v>
      </c>
      <c r="D25" s="1">
        <v>-50.378239999999998</v>
      </c>
      <c r="E25" s="78" t="s">
        <v>219</v>
      </c>
      <c r="F25" s="76" t="s">
        <v>196</v>
      </c>
      <c r="G25" s="1" t="s">
        <v>195</v>
      </c>
      <c r="H25" s="70" t="str">
        <f t="shared" si="0"/>
        <v>{"PontoID":"Ponto 16","Latitude":"-26.19588","Longitude":"-50.37824","Descrição ":"Ponto virtual","SentidoPonto":"Bairro"},</v>
      </c>
    </row>
    <row r="26" spans="2:8" x14ac:dyDescent="0.25">
      <c r="B26" s="1" t="s">
        <v>205</v>
      </c>
      <c r="C26" s="1">
        <v>-26.199590000000001</v>
      </c>
      <c r="D26" s="1">
        <v>-50.37876</v>
      </c>
      <c r="E26" s="78" t="s">
        <v>220</v>
      </c>
      <c r="F26" s="76" t="s">
        <v>196</v>
      </c>
      <c r="G26" s="1" t="s">
        <v>195</v>
      </c>
      <c r="H26" s="70" t="str">
        <f t="shared" si="0"/>
        <v>{"PontoID":"Ponto 17","Latitude":"-26.19959","Longitude":"-50.37876","Descrição ":"Ponto virtual","SentidoPonto":"Bairro"},</v>
      </c>
    </row>
    <row r="27" spans="2:8" x14ac:dyDescent="0.25">
      <c r="B27" s="1" t="s">
        <v>206</v>
      </c>
      <c r="C27" s="1">
        <v>-26.201070000000001</v>
      </c>
      <c r="D27" s="1">
        <v>-50.382820000000002</v>
      </c>
      <c r="E27" s="78" t="s">
        <v>220</v>
      </c>
      <c r="F27" s="76" t="s">
        <v>196</v>
      </c>
      <c r="G27" s="1" t="s">
        <v>195</v>
      </c>
      <c r="H27" s="70" t="str">
        <f t="shared" si="0"/>
        <v>{"PontoID":"Ponto 18","Latitude":"-26.20107","Longitude":"-50.38282","Descrição ":"Ponto virtual","SentidoPonto":"Bairro"},</v>
      </c>
    </row>
    <row r="28" spans="2:8" x14ac:dyDescent="0.25">
      <c r="B28" s="1" t="s">
        <v>207</v>
      </c>
      <c r="C28" s="1">
        <v>-26.203022000000001</v>
      </c>
      <c r="D28" s="1">
        <v>-50.384556000000003</v>
      </c>
      <c r="E28" s="78" t="s">
        <v>220</v>
      </c>
      <c r="F28" s="76" t="s">
        <v>221</v>
      </c>
      <c r="G28" s="1" t="s">
        <v>195</v>
      </c>
      <c r="H28" s="70" t="str">
        <f t="shared" si="0"/>
        <v>{"PontoID":"Ponto 19","Latitude":"-26.203022","Longitude":"-50.384556","Descrição ":"Ponto Físico","SentidoPonto":"Bairro"},</v>
      </c>
    </row>
    <row r="29" spans="2:8" x14ac:dyDescent="0.25">
      <c r="B29" s="1" t="s">
        <v>208</v>
      </c>
      <c r="C29" s="1">
        <v>-26.205335999999999</v>
      </c>
      <c r="D29" s="1">
        <v>-50.383465000000001</v>
      </c>
      <c r="E29" s="78" t="s">
        <v>220</v>
      </c>
      <c r="F29" s="76" t="s">
        <v>221</v>
      </c>
      <c r="G29" s="1" t="s">
        <v>195</v>
      </c>
      <c r="H29" s="70" t="str">
        <f t="shared" si="0"/>
        <v>{"PontoID":"Ponto 20","Latitude":"-26.205336","Longitude":"-50.383465","Descrição ":"Ponto Físico","SentidoPonto":"Bairro"},</v>
      </c>
    </row>
    <row r="30" spans="2:8" ht="30" x14ac:dyDescent="0.25">
      <c r="B30" s="1" t="s">
        <v>222</v>
      </c>
      <c r="C30" s="1">
        <v>-26.20448</v>
      </c>
      <c r="D30" s="1">
        <v>-50.379910000000002</v>
      </c>
      <c r="E30" s="78" t="s">
        <v>236</v>
      </c>
      <c r="F30" s="76" t="s">
        <v>196</v>
      </c>
      <c r="G30" s="1" t="s">
        <v>195</v>
      </c>
      <c r="H30" s="70" t="str">
        <f t="shared" ref="H30:H44" si="1">I$8&amp;J$8&amp;B$9&amp;J$8&amp;K$8&amp;J$8&amp;B30&amp;J$8&amp;L$8&amp;J$8&amp;C$9&amp;J$8&amp;K$8&amp;J$8&amp;C30&amp;J$8&amp;L$8&amp;J$8&amp;D$9&amp;J$8&amp;K$8&amp;J$8&amp;D30&amp;J$8&amp;L$8&amp;J$8&amp;F$9&amp;J$8&amp;K$8&amp;J$8&amp;F30&amp;J$8&amp;$L$8&amp;$J$8&amp;$G$9&amp;$J$8&amp;$K$8&amp;$J$8&amp;G30&amp;$J$8&amp;M$8&amp;L$8</f>
        <v>{"PontoID":"Ponto 21","Latitude":"-26.20448","Longitude":"-50.37991","Descrição ":"Ponto virtual","SentidoPonto":"Bairro"},</v>
      </c>
    </row>
    <row r="31" spans="2:8" ht="45.75" customHeight="1" x14ac:dyDescent="0.25">
      <c r="B31" s="1" t="s">
        <v>223</v>
      </c>
      <c r="C31" s="1">
        <v>-26.200403000000001</v>
      </c>
      <c r="D31" s="1">
        <v>-50.376750000000001</v>
      </c>
      <c r="E31" s="78" t="s">
        <v>237</v>
      </c>
      <c r="F31" s="76" t="s">
        <v>221</v>
      </c>
      <c r="G31" s="1" t="s">
        <v>195</v>
      </c>
      <c r="H31" s="70" t="str">
        <f t="shared" si="1"/>
        <v>{"PontoID":"Ponto 22","Latitude":"-26.200403","Longitude":"-50.37675","Descrição ":"Ponto Físico","SentidoPonto":"Bairro"},</v>
      </c>
    </row>
    <row r="32" spans="2:8" x14ac:dyDescent="0.25">
      <c r="B32" s="1" t="s">
        <v>224</v>
      </c>
      <c r="C32" s="1">
        <v>-26.197900000000001</v>
      </c>
      <c r="D32" s="1">
        <v>-50.377719999999997</v>
      </c>
      <c r="E32" s="78" t="s">
        <v>219</v>
      </c>
      <c r="F32" s="76" t="s">
        <v>196</v>
      </c>
      <c r="G32" s="1" t="s">
        <v>189</v>
      </c>
      <c r="H32" s="70" t="str">
        <f t="shared" si="1"/>
        <v>{"PontoID":"Ponto 23","Latitude":"-26.1979","Longitude":"-50.37772","Descrição ":"Ponto virtual","SentidoPonto":"Praça"},</v>
      </c>
    </row>
    <row r="33" spans="2:8" ht="60" x14ac:dyDescent="0.25">
      <c r="B33" s="1" t="s">
        <v>225</v>
      </c>
      <c r="C33" s="1">
        <v>-26.193760000000001</v>
      </c>
      <c r="D33" s="1">
        <v>-50.377130000000001</v>
      </c>
      <c r="E33" s="78" t="s">
        <v>218</v>
      </c>
      <c r="F33" s="76" t="s">
        <v>245</v>
      </c>
      <c r="G33" s="1" t="s">
        <v>189</v>
      </c>
      <c r="H33" s="70" t="str">
        <f t="shared" si="1"/>
        <v>{"PontoID":"Ponto 24","Latitude":"-26.19376","Longitude":"-50.37713","Descrição ":"Ponto Físico. Próximo da Escola Estadual Emília Ferrero","SentidoPonto":"Praça"},</v>
      </c>
    </row>
    <row r="34" spans="2:8" x14ac:dyDescent="0.25">
      <c r="B34" s="1" t="s">
        <v>226</v>
      </c>
      <c r="C34" s="1">
        <v>-26.190619999999999</v>
      </c>
      <c r="D34" s="1">
        <v>-50.378320000000002</v>
      </c>
      <c r="E34" s="78" t="s">
        <v>217</v>
      </c>
      <c r="F34" s="76" t="s">
        <v>196</v>
      </c>
      <c r="G34" s="1" t="s">
        <v>189</v>
      </c>
      <c r="H34" s="70" t="str">
        <f t="shared" si="1"/>
        <v>{"PontoID":"Ponto 25","Latitude":"-26.19062","Longitude":"-50.37832","Descrição ":"Ponto virtual","SentidoPonto":"Praça"},</v>
      </c>
    </row>
    <row r="35" spans="2:8" x14ac:dyDescent="0.25">
      <c r="B35" s="1" t="s">
        <v>227</v>
      </c>
      <c r="C35" s="1">
        <v>-26.18956</v>
      </c>
      <c r="D35" s="1">
        <v>-50.372929999999997</v>
      </c>
      <c r="E35" s="78" t="s">
        <v>216</v>
      </c>
      <c r="F35" s="76" t="s">
        <v>196</v>
      </c>
      <c r="G35" s="1" t="s">
        <v>189</v>
      </c>
      <c r="H35" s="70" t="str">
        <f t="shared" si="1"/>
        <v>{"PontoID":"Ponto 26","Latitude":"-26.18956","Longitude":"-50.37293","Descrição ":"Ponto virtual","SentidoPonto":"Praça"},</v>
      </c>
    </row>
    <row r="36" spans="2:8" ht="45" x14ac:dyDescent="0.25">
      <c r="B36" s="1" t="s">
        <v>228</v>
      </c>
      <c r="C36" s="1">
        <v>-26.188179999999999</v>
      </c>
      <c r="D36" s="1">
        <v>-50.364379999999997</v>
      </c>
      <c r="E36" s="78" t="s">
        <v>216</v>
      </c>
      <c r="F36" s="76" t="s">
        <v>239</v>
      </c>
      <c r="G36" s="1" t="s">
        <v>189</v>
      </c>
      <c r="H36" s="70" t="str">
        <f t="shared" si="1"/>
        <v>{"PontoID":"Ponto 27","Latitude":"-26.18818","Longitude":"-50.36438","Descrição ":"Ponto virtual, próximo ao Procopiak","SentidoPonto":"Praça"},</v>
      </c>
    </row>
    <row r="37" spans="2:8" x14ac:dyDescent="0.25">
      <c r="B37" s="1" t="s">
        <v>229</v>
      </c>
      <c r="C37" s="1">
        <v>-26.18422</v>
      </c>
      <c r="D37" s="1">
        <v>-50.36262</v>
      </c>
      <c r="E37" s="78" t="s">
        <v>214</v>
      </c>
      <c r="F37" s="76" t="s">
        <v>221</v>
      </c>
      <c r="G37" s="1" t="s">
        <v>189</v>
      </c>
      <c r="H37" s="70" t="str">
        <f t="shared" si="1"/>
        <v>{"PontoID":"Ponto 28","Latitude":"-26.18422","Longitude":"-50.36262","Descrição ":"Ponto Físico","SentidoPonto":"Praça"},</v>
      </c>
    </row>
    <row r="38" spans="2:8" ht="30" x14ac:dyDescent="0.25">
      <c r="B38" s="1" t="s">
        <v>230</v>
      </c>
      <c r="C38" s="1">
        <v>-26.18318</v>
      </c>
      <c r="D38" s="1">
        <v>-50.366849999999999</v>
      </c>
      <c r="E38" s="78" t="s">
        <v>213</v>
      </c>
      <c r="F38" s="76" t="s">
        <v>221</v>
      </c>
      <c r="G38" s="1" t="s">
        <v>189</v>
      </c>
      <c r="H38" s="70" t="str">
        <f t="shared" si="1"/>
        <v>{"PontoID":"Ponto 29","Latitude":"-26.18318","Longitude":"-50.36685","Descrição ":"Ponto Físico","SentidoPonto":"Praça"},</v>
      </c>
    </row>
    <row r="39" spans="2:8" ht="30" x14ac:dyDescent="0.25">
      <c r="B39" s="1" t="s">
        <v>231</v>
      </c>
      <c r="C39" s="1">
        <v>-26.181576</v>
      </c>
      <c r="D39" s="1">
        <v>-50.369019999999999</v>
      </c>
      <c r="E39" s="78" t="s">
        <v>213</v>
      </c>
      <c r="F39" s="76" t="s">
        <v>221</v>
      </c>
      <c r="G39" s="1" t="s">
        <v>189</v>
      </c>
      <c r="H39" s="70" t="str">
        <f t="shared" si="1"/>
        <v>{"PontoID":"Ponto 30","Latitude":"-26.181576","Longitude":"-50.36902","Descrição ":"Ponto Físico","SentidoPonto":"Praça"},</v>
      </c>
    </row>
    <row r="40" spans="2:8" ht="30" x14ac:dyDescent="0.25">
      <c r="B40" s="1" t="s">
        <v>232</v>
      </c>
      <c r="C40" s="1">
        <v>-26.179175999999998</v>
      </c>
      <c r="D40" s="1">
        <v>-50.371997999999998</v>
      </c>
      <c r="E40" s="78" t="s">
        <v>213</v>
      </c>
      <c r="F40" s="76" t="s">
        <v>221</v>
      </c>
      <c r="G40" s="1" t="s">
        <v>189</v>
      </c>
      <c r="H40" s="70" t="str">
        <f t="shared" si="1"/>
        <v>{"PontoID":"Ponto 31","Latitude":"-26.179176","Longitude":"-50.371998","Descrição ":"Ponto Físico","SentidoPonto":"Praça"},</v>
      </c>
    </row>
    <row r="41" spans="2:8" ht="30" x14ac:dyDescent="0.25">
      <c r="B41" s="1" t="s">
        <v>233</v>
      </c>
      <c r="C41" s="1">
        <v>-26.176902999999999</v>
      </c>
      <c r="D41" s="1">
        <v>-50.374890000000001</v>
      </c>
      <c r="E41" s="78" t="s">
        <v>213</v>
      </c>
      <c r="F41" s="76" t="s">
        <v>221</v>
      </c>
      <c r="G41" s="1" t="s">
        <v>189</v>
      </c>
      <c r="H41" s="70" t="str">
        <f t="shared" si="1"/>
        <v>{"PontoID":"Ponto 32","Latitude":"-26.176903","Longitude":"-50.37489","Descrição ":"Ponto Físico","SentidoPonto":"Praça"},</v>
      </c>
    </row>
    <row r="42" spans="2:8" ht="30" x14ac:dyDescent="0.25">
      <c r="B42" s="1" t="s">
        <v>234</v>
      </c>
      <c r="C42" s="1">
        <v>-26.173763000000001</v>
      </c>
      <c r="D42" s="1">
        <v>-50.378974999999997</v>
      </c>
      <c r="E42" s="78" t="s">
        <v>213</v>
      </c>
      <c r="F42" s="76" t="s">
        <v>221</v>
      </c>
      <c r="G42" s="1" t="s">
        <v>189</v>
      </c>
      <c r="H42" s="70" t="str">
        <f t="shared" si="1"/>
        <v>{"PontoID":"Ponto 33","Latitude":"-26.173763","Longitude":"-50.378975","Descrição ":"Ponto Físico","SentidoPonto":"Praça"},</v>
      </c>
    </row>
    <row r="43" spans="2:8" ht="45" x14ac:dyDescent="0.25">
      <c r="B43" s="1" t="s">
        <v>235</v>
      </c>
      <c r="C43" s="1">
        <v>-26.17144</v>
      </c>
      <c r="D43" s="1">
        <v>-50.38373</v>
      </c>
      <c r="E43" s="78" t="s">
        <v>242</v>
      </c>
      <c r="F43" s="76" t="s">
        <v>241</v>
      </c>
      <c r="G43" s="1" t="s">
        <v>189</v>
      </c>
      <c r="H43" s="70" t="str">
        <f t="shared" si="1"/>
        <v>{"PontoID":"Ponto 34","Latitude":"-26.17144","Longitude":"-50.38373","Descrição ":"Ponto virtual. Próximo ao posto Guapo.","SentidoPonto":"Praça"},</v>
      </c>
    </row>
    <row r="44" spans="2:8" ht="30" x14ac:dyDescent="0.25">
      <c r="B44" s="1" t="s">
        <v>240</v>
      </c>
      <c r="C44" s="1">
        <v>-26.172239999999999</v>
      </c>
      <c r="D44" s="1">
        <v>-50.387230000000002</v>
      </c>
      <c r="E44" s="78" t="s">
        <v>242</v>
      </c>
      <c r="F44" s="76" t="s">
        <v>243</v>
      </c>
      <c r="G44" s="1" t="s">
        <v>189</v>
      </c>
      <c r="H44" s="70" t="str">
        <f t="shared" si="1"/>
        <v>{"PontoID":"Ponto 35","Latitude":"-26.17224","Longitude":"-50.38723","Descrição ":"Ponto virtual.","SentidoPonto":"Praça"},</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0796-5F2B-4F5A-B934-29D55A666AB2}">
  <dimension ref="E5:AN46"/>
  <sheetViews>
    <sheetView workbookViewId="0">
      <selection activeCell="F7" sqref="F7"/>
    </sheetView>
  </sheetViews>
  <sheetFormatPr defaultRowHeight="15" x14ac:dyDescent="0.25"/>
  <cols>
    <col min="5" max="5" width="13.85546875" bestFit="1" customWidth="1"/>
    <col min="6" max="6" width="18.140625" bestFit="1" customWidth="1"/>
  </cols>
  <sheetData>
    <row r="5" spans="5:40" x14ac:dyDescent="0.25">
      <c r="E5" t="s">
        <v>8</v>
      </c>
      <c r="F5" t="s">
        <v>136</v>
      </c>
    </row>
    <row r="6" spans="5:40" x14ac:dyDescent="0.25">
      <c r="E6" t="s">
        <v>248</v>
      </c>
      <c r="F6" t="s">
        <v>250</v>
      </c>
    </row>
    <row r="10" spans="5:40" x14ac:dyDescent="0.25">
      <c r="F10" t="s">
        <v>115</v>
      </c>
    </row>
    <row r="11" spans="5:40" x14ac:dyDescent="0.25">
      <c r="F11" t="s">
        <v>174</v>
      </c>
      <c r="G11" t="s">
        <v>175</v>
      </c>
      <c r="H11" t="s">
        <v>176</v>
      </c>
      <c r="I11" t="s">
        <v>177</v>
      </c>
      <c r="J11" t="s">
        <v>178</v>
      </c>
      <c r="K11" t="s">
        <v>179</v>
      </c>
      <c r="L11" t="s">
        <v>180</v>
      </c>
      <c r="M11" t="s">
        <v>181</v>
      </c>
      <c r="N11" t="s">
        <v>182</v>
      </c>
      <c r="O11" t="s">
        <v>198</v>
      </c>
      <c r="P11" t="s">
        <v>199</v>
      </c>
      <c r="Q11" t="s">
        <v>200</v>
      </c>
      <c r="R11" t="s">
        <v>201</v>
      </c>
      <c r="S11" t="s">
        <v>202</v>
      </c>
      <c r="T11" t="s">
        <v>203</v>
      </c>
      <c r="U11" t="s">
        <v>204</v>
      </c>
      <c r="V11" t="s">
        <v>205</v>
      </c>
      <c r="W11" t="s">
        <v>206</v>
      </c>
      <c r="X11" t="s">
        <v>207</v>
      </c>
      <c r="Y11" t="s">
        <v>208</v>
      </c>
      <c r="Z11" t="s">
        <v>222</v>
      </c>
      <c r="AA11" t="s">
        <v>223</v>
      </c>
      <c r="AB11" t="s">
        <v>224</v>
      </c>
      <c r="AC11" t="s">
        <v>225</v>
      </c>
      <c r="AD11" t="s">
        <v>226</v>
      </c>
      <c r="AE11" t="s">
        <v>227</v>
      </c>
      <c r="AF11" t="s">
        <v>228</v>
      </c>
      <c r="AG11" t="s">
        <v>229</v>
      </c>
      <c r="AH11" t="s">
        <v>230</v>
      </c>
      <c r="AI11" t="s">
        <v>231</v>
      </c>
      <c r="AJ11" t="s">
        <v>232</v>
      </c>
      <c r="AK11" t="s">
        <v>233</v>
      </c>
      <c r="AL11" t="s">
        <v>234</v>
      </c>
      <c r="AM11" t="s">
        <v>235</v>
      </c>
      <c r="AN11" t="s">
        <v>240</v>
      </c>
    </row>
    <row r="12" spans="5:40" x14ac:dyDescent="0.25">
      <c r="E12" t="s">
        <v>174</v>
      </c>
      <c r="F12" s="80" t="str">
        <f>F11&amp;F10&amp;" "</f>
        <v xml:space="preserve">Ponto 1, </v>
      </c>
      <c r="G12" t="str">
        <f>F12&amp;G11&amp;$F$10&amp;" "</f>
        <v xml:space="preserve">Ponto 1, Ponto 2, </v>
      </c>
      <c r="H12" t="str">
        <f t="shared" ref="H12:AM12" si="0">G12&amp;H11&amp;$F$10&amp;" "</f>
        <v xml:space="preserve">Ponto 1, Ponto 2, Ponto 3, </v>
      </c>
      <c r="I12" t="str">
        <f t="shared" si="0"/>
        <v xml:space="preserve">Ponto 1, Ponto 2, Ponto 3, Ponto 4, </v>
      </c>
      <c r="J12" t="str">
        <f t="shared" si="0"/>
        <v xml:space="preserve">Ponto 1, Ponto 2, Ponto 3, Ponto 4, Ponto 5, </v>
      </c>
      <c r="K12" t="str">
        <f t="shared" si="0"/>
        <v xml:space="preserve">Ponto 1, Ponto 2, Ponto 3, Ponto 4, Ponto 5, Ponto 6, </v>
      </c>
      <c r="L12" t="str">
        <f t="shared" si="0"/>
        <v xml:space="preserve">Ponto 1, Ponto 2, Ponto 3, Ponto 4, Ponto 5, Ponto 6, Ponto 7, </v>
      </c>
      <c r="M12" t="str">
        <f t="shared" si="0"/>
        <v xml:space="preserve">Ponto 1, Ponto 2, Ponto 3, Ponto 4, Ponto 5, Ponto 6, Ponto 7, Ponto 8, </v>
      </c>
      <c r="N12" t="str">
        <f t="shared" si="0"/>
        <v xml:space="preserve">Ponto 1, Ponto 2, Ponto 3, Ponto 4, Ponto 5, Ponto 6, Ponto 7, Ponto 8, Ponto 9, </v>
      </c>
      <c r="O12" t="str">
        <f t="shared" si="0"/>
        <v xml:space="preserve">Ponto 1, Ponto 2, Ponto 3, Ponto 4, Ponto 5, Ponto 6, Ponto 7, Ponto 8, Ponto 9, Ponto 10, </v>
      </c>
      <c r="P12" t="str">
        <f t="shared" si="0"/>
        <v xml:space="preserve">Ponto 1, Ponto 2, Ponto 3, Ponto 4, Ponto 5, Ponto 6, Ponto 7, Ponto 8, Ponto 9, Ponto 10, Ponto 11, </v>
      </c>
      <c r="Q12" t="str">
        <f t="shared" si="0"/>
        <v xml:space="preserve">Ponto 1, Ponto 2, Ponto 3, Ponto 4, Ponto 5, Ponto 6, Ponto 7, Ponto 8, Ponto 9, Ponto 10, Ponto 11, Ponto 12, </v>
      </c>
      <c r="R12" t="str">
        <f t="shared" si="0"/>
        <v xml:space="preserve">Ponto 1, Ponto 2, Ponto 3, Ponto 4, Ponto 5, Ponto 6, Ponto 7, Ponto 8, Ponto 9, Ponto 10, Ponto 11, Ponto 12, Ponto 13, </v>
      </c>
      <c r="S12" t="str">
        <f t="shared" si="0"/>
        <v xml:space="preserve">Ponto 1, Ponto 2, Ponto 3, Ponto 4, Ponto 5, Ponto 6, Ponto 7, Ponto 8, Ponto 9, Ponto 10, Ponto 11, Ponto 12, Ponto 13, Ponto 14, </v>
      </c>
      <c r="T12" t="str">
        <f t="shared" si="0"/>
        <v xml:space="preserve">Ponto 1, Ponto 2, Ponto 3, Ponto 4, Ponto 5, Ponto 6, Ponto 7, Ponto 8, Ponto 9, Ponto 10, Ponto 11, Ponto 12, Ponto 13, Ponto 14, Ponto 15, </v>
      </c>
      <c r="U12" t="str">
        <f t="shared" si="0"/>
        <v xml:space="preserve">Ponto 1, Ponto 2, Ponto 3, Ponto 4, Ponto 5, Ponto 6, Ponto 7, Ponto 8, Ponto 9, Ponto 10, Ponto 11, Ponto 12, Ponto 13, Ponto 14, Ponto 15, Ponto 16, </v>
      </c>
      <c r="V12" t="str">
        <f t="shared" si="0"/>
        <v xml:space="preserve">Ponto 1, Ponto 2, Ponto 3, Ponto 4, Ponto 5, Ponto 6, Ponto 7, Ponto 8, Ponto 9, Ponto 10, Ponto 11, Ponto 12, Ponto 13, Ponto 14, Ponto 15, Ponto 16, Ponto 17, </v>
      </c>
      <c r="W12" t="str">
        <f t="shared" si="0"/>
        <v xml:space="preserve">Ponto 1, Ponto 2, Ponto 3, Ponto 4, Ponto 5, Ponto 6, Ponto 7, Ponto 8, Ponto 9, Ponto 10, Ponto 11, Ponto 12, Ponto 13, Ponto 14, Ponto 15, Ponto 16, Ponto 17, Ponto 18, </v>
      </c>
      <c r="X12" t="str">
        <f t="shared" si="0"/>
        <v xml:space="preserve">Ponto 1, Ponto 2, Ponto 3, Ponto 4, Ponto 5, Ponto 6, Ponto 7, Ponto 8, Ponto 9, Ponto 10, Ponto 11, Ponto 12, Ponto 13, Ponto 14, Ponto 15, Ponto 16, Ponto 17, Ponto 18, Ponto 19, </v>
      </c>
      <c r="Y12" t="str">
        <f t="shared" si="0"/>
        <v xml:space="preserve">Ponto 1, Ponto 2, Ponto 3, Ponto 4, Ponto 5, Ponto 6, Ponto 7, Ponto 8, Ponto 9, Ponto 10, Ponto 11, Ponto 12, Ponto 13, Ponto 14, Ponto 15, Ponto 16, Ponto 17, Ponto 18, Ponto 19, Ponto 20, </v>
      </c>
      <c r="Z12" t="str">
        <f t="shared" si="0"/>
        <v xml:space="preserve">Ponto 1, Ponto 2, Ponto 3, Ponto 4, Ponto 5, Ponto 6, Ponto 7, Ponto 8, Ponto 9, Ponto 10, Ponto 11, Ponto 12, Ponto 13, Ponto 14, Ponto 15, Ponto 16, Ponto 17, Ponto 18, Ponto 19, Ponto 20, Ponto 21, </v>
      </c>
      <c r="AA12" t="str">
        <f t="shared" si="0"/>
        <v xml:space="preserve">Ponto 1, Ponto 2, Ponto 3, Ponto 4, Ponto 5, Ponto 6, Ponto 7, Ponto 8, Ponto 9, Ponto 10, Ponto 11, Ponto 12, Ponto 13, Ponto 14, Ponto 15, Ponto 16, Ponto 17, Ponto 18, Ponto 19, Ponto 20, Ponto 21, Ponto 22, </v>
      </c>
      <c r="AB12" t="str">
        <f t="shared" si="0"/>
        <v xml:space="preserve">Ponto 1, Ponto 2, Ponto 3, Ponto 4, Ponto 5, Ponto 6, Ponto 7, Ponto 8, Ponto 9, Ponto 10, Ponto 11, Ponto 12, Ponto 13, Ponto 14, Ponto 15, Ponto 16, Ponto 17, Ponto 18, Ponto 19, Ponto 20, Ponto 21, Ponto 22, Ponto 23, </v>
      </c>
      <c r="AC12" t="str">
        <f t="shared" si="0"/>
        <v xml:space="preserve">Ponto 1, Ponto 2, Ponto 3, Ponto 4, Ponto 5, Ponto 6, Ponto 7, Ponto 8, Ponto 9, Ponto 10, Ponto 11, Ponto 12, Ponto 13, Ponto 14, Ponto 15, Ponto 16, Ponto 17, Ponto 18, Ponto 19, Ponto 20, Ponto 21, Ponto 22, Ponto 23, Ponto 24, </v>
      </c>
      <c r="AD12" t="str">
        <f t="shared" si="0"/>
        <v xml:space="preserve">Ponto 1, Ponto 2, Ponto 3, Ponto 4, Ponto 5, Ponto 6, Ponto 7, Ponto 8, Ponto 9, Ponto 10, Ponto 11, Ponto 12, Ponto 13, Ponto 14, Ponto 15, Ponto 16, Ponto 17, Ponto 18, Ponto 19, Ponto 20, Ponto 21, Ponto 22, Ponto 23, Ponto 24, Ponto 25, </v>
      </c>
      <c r="AE12" t="str">
        <f t="shared" si="0"/>
        <v xml:space="preserve">Ponto 1, Ponto 2, Ponto 3, Ponto 4, Ponto 5, Ponto 6, Ponto 7, Ponto 8, Ponto 9, Ponto 10, Ponto 11, Ponto 12, Ponto 13, Ponto 14, Ponto 15, Ponto 16, Ponto 17, Ponto 18, Ponto 19, Ponto 20, Ponto 21, Ponto 22, Ponto 23, Ponto 24, Ponto 25, Ponto 26, </v>
      </c>
      <c r="AF12" t="str">
        <f t="shared" si="0"/>
        <v xml:space="preserve">Ponto 1, Ponto 2, Ponto 3, Ponto 4, Ponto 5, Ponto 6, Ponto 7, Ponto 8, Ponto 9, Ponto 10, Ponto 11, Ponto 12, Ponto 13, Ponto 14, Ponto 15, Ponto 16, Ponto 17, Ponto 18, Ponto 19, Ponto 20, Ponto 21, Ponto 22, Ponto 23, Ponto 24, Ponto 25, Ponto 26, Ponto 27, </v>
      </c>
      <c r="AG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v>
      </c>
      <c r="AH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v>
      </c>
      <c r="AI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v>
      </c>
      <c r="AJ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v>
      </c>
      <c r="AK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v>
      </c>
      <c r="AL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v>
      </c>
      <c r="AM12" t="str">
        <f t="shared" si="0"/>
        <v xml:space="preserve">Ponto 1, Ponto 2, Ponto 3, Ponto 4, Ponto 5, Ponto 6, Ponto 7, Ponto 8, Ponto 9, Ponto 10, Ponto 11, Ponto 12, Ponto 13, Ponto 14, Ponto 15, Ponto 16, Ponto 17, Ponto 18, Ponto 19, Ponto 20, Ponto 21, Ponto 22, Ponto 23, Ponto 24, Ponto 25, Ponto 26, Ponto 27, Ponto 28, Ponto 29, Ponto 30, Ponto 31, Ponto 32, Ponto 33, Ponto 34, </v>
      </c>
      <c r="AN12" t="s">
        <v>249</v>
      </c>
    </row>
    <row r="13" spans="5:40" x14ac:dyDescent="0.25">
      <c r="E13" t="s">
        <v>175</v>
      </c>
    </row>
    <row r="14" spans="5:40" x14ac:dyDescent="0.25">
      <c r="E14" t="s">
        <v>176</v>
      </c>
      <c r="H14" t="str">
        <f>H12</f>
        <v xml:space="preserve">Ponto 1, Ponto 2, Ponto 3, </v>
      </c>
    </row>
    <row r="15" spans="5:40" x14ac:dyDescent="0.25">
      <c r="E15" t="s">
        <v>177</v>
      </c>
    </row>
    <row r="16" spans="5:40" x14ac:dyDescent="0.25">
      <c r="E16" t="s">
        <v>178</v>
      </c>
    </row>
    <row r="17" spans="5:5" x14ac:dyDescent="0.25">
      <c r="E17" t="s">
        <v>179</v>
      </c>
    </row>
    <row r="18" spans="5:5" x14ac:dyDescent="0.25">
      <c r="E18" t="s">
        <v>180</v>
      </c>
    </row>
    <row r="19" spans="5:5" x14ac:dyDescent="0.25">
      <c r="E19" t="s">
        <v>181</v>
      </c>
    </row>
    <row r="20" spans="5:5" x14ac:dyDescent="0.25">
      <c r="E20" t="s">
        <v>182</v>
      </c>
    </row>
    <row r="21" spans="5:5" x14ac:dyDescent="0.25">
      <c r="E21" t="s">
        <v>198</v>
      </c>
    </row>
    <row r="22" spans="5:5" x14ac:dyDescent="0.25">
      <c r="E22" t="s">
        <v>199</v>
      </c>
    </row>
    <row r="23" spans="5:5" x14ac:dyDescent="0.25">
      <c r="E23" t="s">
        <v>200</v>
      </c>
    </row>
    <row r="24" spans="5:5" x14ac:dyDescent="0.25">
      <c r="E24" t="s">
        <v>201</v>
      </c>
    </row>
    <row r="25" spans="5:5" x14ac:dyDescent="0.25">
      <c r="E25" t="s">
        <v>202</v>
      </c>
    </row>
    <row r="26" spans="5:5" x14ac:dyDescent="0.25">
      <c r="E26" t="s">
        <v>203</v>
      </c>
    </row>
    <row r="27" spans="5:5" x14ac:dyDescent="0.25">
      <c r="E27" t="s">
        <v>204</v>
      </c>
    </row>
    <row r="28" spans="5:5" x14ac:dyDescent="0.25">
      <c r="E28" t="s">
        <v>205</v>
      </c>
    </row>
    <row r="29" spans="5:5" x14ac:dyDescent="0.25">
      <c r="E29" t="s">
        <v>206</v>
      </c>
    </row>
    <row r="30" spans="5:5" x14ac:dyDescent="0.25">
      <c r="E30" t="s">
        <v>207</v>
      </c>
    </row>
    <row r="31" spans="5:5" x14ac:dyDescent="0.25">
      <c r="E31" t="s">
        <v>208</v>
      </c>
    </row>
    <row r="32" spans="5:5" x14ac:dyDescent="0.25">
      <c r="E32" t="s">
        <v>222</v>
      </c>
    </row>
    <row r="33" spans="5:5" x14ac:dyDescent="0.25">
      <c r="E33" t="s">
        <v>223</v>
      </c>
    </row>
    <row r="34" spans="5:5" x14ac:dyDescent="0.25">
      <c r="E34" t="s">
        <v>224</v>
      </c>
    </row>
    <row r="35" spans="5:5" x14ac:dyDescent="0.25">
      <c r="E35" t="s">
        <v>225</v>
      </c>
    </row>
    <row r="36" spans="5:5" x14ac:dyDescent="0.25">
      <c r="E36" t="s">
        <v>226</v>
      </c>
    </row>
    <row r="37" spans="5:5" x14ac:dyDescent="0.25">
      <c r="E37" t="s">
        <v>227</v>
      </c>
    </row>
    <row r="38" spans="5:5" x14ac:dyDescent="0.25">
      <c r="E38" t="s">
        <v>228</v>
      </c>
    </row>
    <row r="39" spans="5:5" x14ac:dyDescent="0.25">
      <c r="E39" t="s">
        <v>229</v>
      </c>
    </row>
    <row r="40" spans="5:5" x14ac:dyDescent="0.25">
      <c r="E40" t="s">
        <v>230</v>
      </c>
    </row>
    <row r="41" spans="5:5" x14ac:dyDescent="0.25">
      <c r="E41" t="s">
        <v>231</v>
      </c>
    </row>
    <row r="42" spans="5:5" x14ac:dyDescent="0.25">
      <c r="E42" t="s">
        <v>232</v>
      </c>
    </row>
    <row r="43" spans="5:5" x14ac:dyDescent="0.25">
      <c r="E43" t="s">
        <v>233</v>
      </c>
    </row>
    <row r="44" spans="5:5" x14ac:dyDescent="0.25">
      <c r="E44" t="s">
        <v>234</v>
      </c>
    </row>
    <row r="45" spans="5:5" x14ac:dyDescent="0.25">
      <c r="E45" t="s">
        <v>235</v>
      </c>
    </row>
    <row r="46" spans="5:5" x14ac:dyDescent="0.25">
      <c r="E46"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horaLinha</vt:lpstr>
      <vt:lpstr>horaLinhaPonto</vt:lpstr>
      <vt:lpstr>Ponto</vt:lpstr>
      <vt:lpstr>linhas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2018-09-01T22:26:23Z</dcterms:created>
  <dcterms:modified xsi:type="dcterms:W3CDTF">2018-10-21T21:28:22Z</dcterms:modified>
</cp:coreProperties>
</file>